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data\basico\"/>
    </mc:Choice>
  </mc:AlternateContent>
  <xr:revisionPtr revIDLastSave="0" documentId="13_ncr:1_{56B260B1-D6A0-4B1F-B5F8-CD759ACDF531}" xr6:coauthVersionLast="47" xr6:coauthVersionMax="47" xr10:uidLastSave="{00000000-0000-0000-0000-000000000000}"/>
  <bookViews>
    <workbookView xWindow="-38510" yWindow="-10780" windowWidth="38620" windowHeight="21100" xr2:uid="{849D8D73-0A38-4BB9-B6A9-CB4159057BE9}"/>
  </bookViews>
  <sheets>
    <sheet name="3ciclo" sheetId="1" r:id="rId1"/>
    <sheet name="Folha2" sheetId="6" r:id="rId2"/>
    <sheet name="agrupamento - 3ciclo" sheetId="2" r:id="rId3"/>
    <sheet name="populacao - 3ciclo" sheetId="3" r:id="rId4"/>
    <sheet name="retencao - 3ciclo" sheetId="4" r:id="rId5"/>
    <sheet name="Folha1" sheetId="5" r:id="rId6"/>
  </sheets>
  <externalReferences>
    <externalReference r:id="rId7"/>
    <externalReference r:id="rId8"/>
    <externalReference r:id="rId9"/>
  </externalReferences>
  <definedNames>
    <definedName name="_xlnm._FilterDatabase" localSheetId="1" hidden="1">Folha2!$A$1:$C$1235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3" i="6"/>
  <c r="C4" i="6"/>
  <c r="C5" i="6"/>
  <c r="C6" i="6"/>
  <c r="C7" i="6"/>
  <c r="C8" i="6"/>
  <c r="C9" i="6"/>
  <c r="C10" i="6"/>
  <c r="C11" i="6"/>
  <c r="C12" i="6"/>
  <c r="C13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2" i="6"/>
  <c r="I2" i="1"/>
  <c r="H2" i="1"/>
  <c r="F217" i="1"/>
  <c r="F361" i="1"/>
  <c r="F363" i="1"/>
  <c r="F746" i="1"/>
  <c r="F777" i="1"/>
  <c r="F778" i="1"/>
  <c r="F995" i="1"/>
  <c r="F996" i="1"/>
  <c r="F1154" i="1"/>
  <c r="F1173" i="1"/>
  <c r="F1174" i="1"/>
  <c r="E90" i="1"/>
  <c r="E108" i="1"/>
  <c r="E109" i="1"/>
  <c r="E247" i="1"/>
  <c r="E264" i="1"/>
  <c r="E265" i="1"/>
  <c r="E393" i="1"/>
  <c r="E410" i="1"/>
  <c r="E411" i="1"/>
  <c r="E540" i="1"/>
  <c r="E541" i="1"/>
  <c r="E635" i="1"/>
  <c r="E636" i="1"/>
  <c r="E715" i="1"/>
  <c r="E716" i="1"/>
  <c r="E717" i="1"/>
  <c r="E779" i="1"/>
  <c r="E780" i="1"/>
  <c r="E781" i="1"/>
  <c r="E841" i="1"/>
  <c r="E842" i="1"/>
  <c r="E889" i="1"/>
  <c r="E890" i="1"/>
  <c r="E891" i="1"/>
  <c r="E936" i="1"/>
  <c r="E937" i="1"/>
  <c r="E970" i="1"/>
  <c r="E971" i="1"/>
  <c r="E972" i="1"/>
  <c r="E1004" i="1"/>
  <c r="E1005" i="1"/>
  <c r="E1015" i="1"/>
  <c r="E1043" i="1"/>
  <c r="E1047" i="1"/>
  <c r="E1048" i="1"/>
  <c r="E1075" i="1"/>
  <c r="E1079" i="1"/>
  <c r="E1080" i="1"/>
  <c r="E1107" i="1"/>
  <c r="E1111" i="1"/>
  <c r="E1112" i="1"/>
  <c r="E1139" i="1"/>
  <c r="E1143" i="1"/>
  <c r="E1144" i="1"/>
  <c r="E1171" i="1"/>
  <c r="E1175" i="1"/>
  <c r="E1176" i="1"/>
  <c r="E1203" i="1"/>
  <c r="E1207" i="1"/>
  <c r="E1208" i="1"/>
  <c r="E1235" i="1"/>
  <c r="E1236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P1190" i="5"/>
  <c r="P1191" i="5"/>
  <c r="P1192" i="5"/>
  <c r="P1193" i="5"/>
  <c r="P1194" i="5"/>
  <c r="P1195" i="5"/>
  <c r="P1196" i="5"/>
  <c r="P1197" i="5"/>
  <c r="P1198" i="5"/>
  <c r="P1199" i="5"/>
  <c r="P1200" i="5"/>
  <c r="P1201" i="5"/>
  <c r="P1202" i="5"/>
  <c r="P1203" i="5"/>
  <c r="P1189" i="5"/>
  <c r="P1187" i="5"/>
  <c r="P1162" i="5"/>
  <c r="P1163" i="5"/>
  <c r="P1164" i="5"/>
  <c r="P1165" i="5"/>
  <c r="P1166" i="5"/>
  <c r="P1167" i="5"/>
  <c r="P1168" i="5"/>
  <c r="P1169" i="5"/>
  <c r="P1170" i="5"/>
  <c r="P1171" i="5"/>
  <c r="P1172" i="5"/>
  <c r="P1173" i="5"/>
  <c r="P1174" i="5"/>
  <c r="P1175" i="5"/>
  <c r="P1176" i="5"/>
  <c r="P1177" i="5"/>
  <c r="P1178" i="5"/>
  <c r="P1179" i="5"/>
  <c r="P1180" i="5"/>
  <c r="P1181" i="5"/>
  <c r="P1182" i="5"/>
  <c r="P1183" i="5"/>
  <c r="P1184" i="5"/>
  <c r="P1185" i="5"/>
  <c r="P1186" i="5"/>
  <c r="P1161" i="5"/>
  <c r="P1127" i="5"/>
  <c r="P1128" i="5"/>
  <c r="P1129" i="5"/>
  <c r="P1130" i="5"/>
  <c r="P1131" i="5"/>
  <c r="P1132" i="5"/>
  <c r="P1133" i="5"/>
  <c r="P1134" i="5"/>
  <c r="P1135" i="5"/>
  <c r="P1136" i="5"/>
  <c r="P1137" i="5"/>
  <c r="P1138" i="5"/>
  <c r="P1139" i="5"/>
  <c r="P1140" i="5"/>
  <c r="P1141" i="5"/>
  <c r="P1142" i="5"/>
  <c r="P1143" i="5"/>
  <c r="P1144" i="5"/>
  <c r="P1145" i="5"/>
  <c r="P1146" i="5"/>
  <c r="P1147" i="5"/>
  <c r="P1148" i="5"/>
  <c r="P1149" i="5"/>
  <c r="P1150" i="5"/>
  <c r="P1151" i="5"/>
  <c r="P1152" i="5"/>
  <c r="P1153" i="5"/>
  <c r="P1154" i="5"/>
  <c r="P1155" i="5"/>
  <c r="P1156" i="5"/>
  <c r="P1157" i="5"/>
  <c r="P1158" i="5"/>
  <c r="P1159" i="5"/>
  <c r="P1126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2" i="5"/>
  <c r="P1103" i="5"/>
  <c r="P1104" i="5"/>
  <c r="P1105" i="5"/>
  <c r="P1106" i="5"/>
  <c r="P1107" i="5"/>
  <c r="P1108" i="5"/>
  <c r="P1109" i="5"/>
  <c r="P1110" i="5"/>
  <c r="P1111" i="5"/>
  <c r="P1112" i="5"/>
  <c r="P1113" i="5"/>
  <c r="P1114" i="5"/>
  <c r="P1115" i="5"/>
  <c r="P1116" i="5"/>
  <c r="P1117" i="5"/>
  <c r="P1118" i="5"/>
  <c r="P1119" i="5"/>
  <c r="P1120" i="5"/>
  <c r="P1121" i="5"/>
  <c r="P1122" i="5"/>
  <c r="P1123" i="5"/>
  <c r="P1124" i="5"/>
  <c r="P1078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51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27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942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894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700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7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458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06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383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25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02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245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18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02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106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78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4" i="5"/>
  <c r="P5" i="5"/>
  <c r="P6" i="5"/>
  <c r="P7" i="5"/>
  <c r="P8" i="5"/>
  <c r="P9" i="5"/>
  <c r="P10" i="5"/>
  <c r="P11" i="5"/>
  <c r="P3" i="5"/>
  <c r="D1146" i="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C63" i="5"/>
  <c r="C70" i="5"/>
  <c r="C123" i="5"/>
  <c r="C124" i="5"/>
  <c r="C159" i="5"/>
  <c r="C182" i="5"/>
  <c r="C183" i="5"/>
  <c r="C207" i="5"/>
  <c r="C226" i="5"/>
  <c r="C247" i="5"/>
  <c r="C270" i="5"/>
  <c r="C287" i="5"/>
  <c r="C406" i="5"/>
  <c r="C407" i="5"/>
  <c r="C424" i="5"/>
  <c r="C442" i="5"/>
  <c r="C552" i="5"/>
  <c r="C567" i="5"/>
  <c r="C680" i="5"/>
  <c r="C695" i="5"/>
  <c r="C746" i="5"/>
  <c r="C764" i="5"/>
  <c r="C826" i="5"/>
  <c r="C844" i="5"/>
  <c r="C938" i="5"/>
  <c r="C954" i="5"/>
  <c r="C970" i="5"/>
  <c r="C971" i="5"/>
  <c r="C988" i="5"/>
  <c r="C1104" i="5"/>
  <c r="C1119" i="5"/>
  <c r="A4" i="5"/>
  <c r="C4" i="5" s="1"/>
  <c r="A5" i="5"/>
  <c r="C5" i="5" s="1"/>
  <c r="A6" i="5"/>
  <c r="C6" i="5" s="1"/>
  <c r="A7" i="5"/>
  <c r="C7" i="5" s="1"/>
  <c r="A8" i="5"/>
  <c r="C8" i="5" s="1"/>
  <c r="A9" i="5"/>
  <c r="C9" i="5" s="1"/>
  <c r="A10" i="5"/>
  <c r="C10" i="5" s="1"/>
  <c r="A11" i="5"/>
  <c r="C11" i="5" s="1"/>
  <c r="A12" i="5"/>
  <c r="C12" i="5" s="1"/>
  <c r="A13" i="5"/>
  <c r="C13" i="5" s="1"/>
  <c r="A14" i="5"/>
  <c r="C14" i="5" s="1"/>
  <c r="A15" i="5"/>
  <c r="C15" i="5" s="1"/>
  <c r="A16" i="5"/>
  <c r="A17" i="5"/>
  <c r="C17" i="5" s="1"/>
  <c r="A18" i="5"/>
  <c r="A19" i="5"/>
  <c r="A20" i="5"/>
  <c r="C20" i="5" s="1"/>
  <c r="A21" i="5"/>
  <c r="C21" i="5" s="1"/>
  <c r="A22" i="5"/>
  <c r="C22" i="5" s="1"/>
  <c r="A23" i="5"/>
  <c r="C23" i="5" s="1"/>
  <c r="A24" i="5"/>
  <c r="C24" i="5" s="1"/>
  <c r="A25" i="5"/>
  <c r="C25" i="5" s="1"/>
  <c r="A26" i="5"/>
  <c r="C26" i="5" s="1"/>
  <c r="A27" i="5"/>
  <c r="C27" i="5" s="1"/>
  <c r="A28" i="5"/>
  <c r="C28" i="5" s="1"/>
  <c r="A29" i="5"/>
  <c r="C29" i="5" s="1"/>
  <c r="A30" i="5"/>
  <c r="C30" i="5" s="1"/>
  <c r="A31" i="5"/>
  <c r="C31" i="5" s="1"/>
  <c r="A32" i="5"/>
  <c r="C32" i="5" s="1"/>
  <c r="A33" i="5"/>
  <c r="C33" i="5" s="1"/>
  <c r="A34" i="5"/>
  <c r="A35" i="5"/>
  <c r="A36" i="5"/>
  <c r="C36" i="5" s="1"/>
  <c r="A37" i="5"/>
  <c r="C37" i="5" s="1"/>
  <c r="A38" i="5"/>
  <c r="C38" i="5" s="1"/>
  <c r="A39" i="5"/>
  <c r="C39" i="5" s="1"/>
  <c r="A40" i="5"/>
  <c r="C40" i="5" s="1"/>
  <c r="A41" i="5"/>
  <c r="C41" i="5" s="1"/>
  <c r="A42" i="5"/>
  <c r="C42" i="5" s="1"/>
  <c r="A43" i="5"/>
  <c r="C43" i="5" s="1"/>
  <c r="A44" i="5"/>
  <c r="C44" i="5" s="1"/>
  <c r="A45" i="5"/>
  <c r="C45" i="5" s="1"/>
  <c r="A46" i="5"/>
  <c r="C46" i="5" s="1"/>
  <c r="A47" i="5"/>
  <c r="C47" i="5" s="1"/>
  <c r="A48" i="5"/>
  <c r="C48" i="5" s="1"/>
  <c r="A49" i="5"/>
  <c r="A50" i="5"/>
  <c r="A51" i="5"/>
  <c r="A52" i="5"/>
  <c r="C52" i="5" s="1"/>
  <c r="A53" i="5"/>
  <c r="C53" i="5" s="1"/>
  <c r="A54" i="5"/>
  <c r="C54" i="5" s="1"/>
  <c r="A55" i="5"/>
  <c r="C55" i="5" s="1"/>
  <c r="A56" i="5"/>
  <c r="C56" i="5" s="1"/>
  <c r="A57" i="5"/>
  <c r="C57" i="5" s="1"/>
  <c r="A58" i="5"/>
  <c r="A59" i="5"/>
  <c r="C59" i="5" s="1"/>
  <c r="A60" i="5"/>
  <c r="C60" i="5" s="1"/>
  <c r="A61" i="5"/>
  <c r="C61" i="5" s="1"/>
  <c r="A62" i="5"/>
  <c r="C62" i="5" s="1"/>
  <c r="A63" i="5"/>
  <c r="A64" i="5"/>
  <c r="C64" i="5" s="1"/>
  <c r="A65" i="5"/>
  <c r="C65" i="5" s="1"/>
  <c r="A66" i="5"/>
  <c r="A67" i="5"/>
  <c r="A68" i="5"/>
  <c r="C68" i="5" s="1"/>
  <c r="A69" i="5"/>
  <c r="C69" i="5" s="1"/>
  <c r="A70" i="5"/>
  <c r="A71" i="5"/>
  <c r="C71" i="5" s="1"/>
  <c r="A72" i="5"/>
  <c r="C72" i="5" s="1"/>
  <c r="A73" i="5"/>
  <c r="C73" i="5" s="1"/>
  <c r="A74" i="5"/>
  <c r="C74" i="5" s="1"/>
  <c r="A75" i="5"/>
  <c r="C75" i="5" s="1"/>
  <c r="A76" i="5"/>
  <c r="A77" i="5"/>
  <c r="C77" i="5" s="1"/>
  <c r="A78" i="5"/>
  <c r="C78" i="5" s="1"/>
  <c r="A79" i="5"/>
  <c r="C79" i="5" s="1"/>
  <c r="A80" i="5"/>
  <c r="C80" i="5" s="1"/>
  <c r="A81" i="5"/>
  <c r="C81" i="5" s="1"/>
  <c r="A82" i="5"/>
  <c r="A83" i="5"/>
  <c r="A84" i="5"/>
  <c r="C84" i="5" s="1"/>
  <c r="A85" i="5"/>
  <c r="C85" i="5" s="1"/>
  <c r="A86" i="5"/>
  <c r="C86" i="5" s="1"/>
  <c r="A87" i="5"/>
  <c r="C87" i="5" s="1"/>
  <c r="A88" i="5"/>
  <c r="C88" i="5" s="1"/>
  <c r="A89" i="5"/>
  <c r="C89" i="5" s="1"/>
  <c r="A90" i="5"/>
  <c r="C90" i="5" s="1"/>
  <c r="A91" i="5"/>
  <c r="C91" i="5" s="1"/>
  <c r="A92" i="5"/>
  <c r="C92" i="5" s="1"/>
  <c r="A93" i="5"/>
  <c r="C93" i="5" s="1"/>
  <c r="A94" i="5"/>
  <c r="C94" i="5" s="1"/>
  <c r="A95" i="5"/>
  <c r="A96" i="5"/>
  <c r="C96" i="5" s="1"/>
  <c r="A97" i="5"/>
  <c r="C97" i="5" s="1"/>
  <c r="A98" i="5"/>
  <c r="B98" i="5" s="1"/>
  <c r="A99" i="5"/>
  <c r="A100" i="5"/>
  <c r="C100" i="5" s="1"/>
  <c r="A101" i="5"/>
  <c r="A102" i="5"/>
  <c r="C102" i="5" s="1"/>
  <c r="A103" i="5"/>
  <c r="C103" i="5" s="1"/>
  <c r="A104" i="5"/>
  <c r="C104" i="5" s="1"/>
  <c r="A105" i="5"/>
  <c r="C105" i="5" s="1"/>
  <c r="A106" i="5"/>
  <c r="C106" i="5" s="1"/>
  <c r="A107" i="5"/>
  <c r="C107" i="5" s="1"/>
  <c r="A108" i="5"/>
  <c r="C108" i="5" s="1"/>
  <c r="A109" i="5"/>
  <c r="C109" i="5" s="1"/>
  <c r="A110" i="5"/>
  <c r="C110" i="5" s="1"/>
  <c r="A111" i="5"/>
  <c r="C111" i="5" s="1"/>
  <c r="A112" i="5"/>
  <c r="C112" i="5" s="1"/>
  <c r="A113" i="5"/>
  <c r="C113" i="5" s="1"/>
  <c r="A114" i="5"/>
  <c r="B114" i="5" s="1"/>
  <c r="A115" i="5"/>
  <c r="B115" i="5" s="1"/>
  <c r="A116" i="5"/>
  <c r="C116" i="5" s="1"/>
  <c r="A117" i="5"/>
  <c r="C117" i="5" s="1"/>
  <c r="A118" i="5"/>
  <c r="C118" i="5" s="1"/>
  <c r="A119" i="5"/>
  <c r="C119" i="5" s="1"/>
  <c r="A120" i="5"/>
  <c r="C120" i="5" s="1"/>
  <c r="A121" i="5"/>
  <c r="C121" i="5" s="1"/>
  <c r="A122" i="5"/>
  <c r="C122" i="5" s="1"/>
  <c r="A123" i="5"/>
  <c r="A124" i="5"/>
  <c r="A125" i="5"/>
  <c r="C125" i="5" s="1"/>
  <c r="A126" i="5"/>
  <c r="C126" i="5" s="1"/>
  <c r="A127" i="5"/>
  <c r="C127" i="5" s="1"/>
  <c r="A128" i="5"/>
  <c r="C128" i="5" s="1"/>
  <c r="A129" i="5"/>
  <c r="C129" i="5" s="1"/>
  <c r="A130" i="5"/>
  <c r="B130" i="5" s="1"/>
  <c r="A131" i="5"/>
  <c r="B131" i="5" s="1"/>
  <c r="A132" i="5"/>
  <c r="C132" i="5" s="1"/>
  <c r="A133" i="5"/>
  <c r="C133" i="5" s="1"/>
  <c r="A134" i="5"/>
  <c r="C134" i="5" s="1"/>
  <c r="A135" i="5"/>
  <c r="C135" i="5" s="1"/>
  <c r="A136" i="5"/>
  <c r="A137" i="5"/>
  <c r="C137" i="5" s="1"/>
  <c r="A138" i="5"/>
  <c r="C138" i="5" s="1"/>
  <c r="A139" i="5"/>
  <c r="C139" i="5" s="1"/>
  <c r="A140" i="5"/>
  <c r="C140" i="5" s="1"/>
  <c r="A141" i="5"/>
  <c r="C141" i="5" s="1"/>
  <c r="A142" i="5"/>
  <c r="C142" i="5" s="1"/>
  <c r="A143" i="5"/>
  <c r="C143" i="5" s="1"/>
  <c r="A144" i="5"/>
  <c r="C144" i="5" s="1"/>
  <c r="A145" i="5"/>
  <c r="C145" i="5" s="1"/>
  <c r="A146" i="5"/>
  <c r="A147" i="5"/>
  <c r="B147" i="5" s="1"/>
  <c r="A148" i="5"/>
  <c r="A149" i="5"/>
  <c r="C149" i="5" s="1"/>
  <c r="A150" i="5"/>
  <c r="C150" i="5" s="1"/>
  <c r="A151" i="5"/>
  <c r="C151" i="5" s="1"/>
  <c r="A152" i="5"/>
  <c r="C152" i="5" s="1"/>
  <c r="A153" i="5"/>
  <c r="C153" i="5" s="1"/>
  <c r="A154" i="5"/>
  <c r="C154" i="5" s="1"/>
  <c r="A155" i="5"/>
  <c r="A156" i="5"/>
  <c r="C156" i="5" s="1"/>
  <c r="A157" i="5"/>
  <c r="C157" i="5" s="1"/>
  <c r="A158" i="5"/>
  <c r="A159" i="5"/>
  <c r="A160" i="5"/>
  <c r="C160" i="5" s="1"/>
  <c r="A161" i="5"/>
  <c r="C161" i="5" s="1"/>
  <c r="A162" i="5"/>
  <c r="B162" i="5" s="1"/>
  <c r="A163" i="5"/>
  <c r="A164" i="5"/>
  <c r="C164" i="5" s="1"/>
  <c r="A165" i="5"/>
  <c r="C165" i="5" s="1"/>
  <c r="A166" i="5"/>
  <c r="C166" i="5" s="1"/>
  <c r="A167" i="5"/>
  <c r="A168" i="5"/>
  <c r="C168" i="5" s="1"/>
  <c r="A169" i="5"/>
  <c r="C169" i="5" s="1"/>
  <c r="A170" i="5"/>
  <c r="C170" i="5" s="1"/>
  <c r="A171" i="5"/>
  <c r="A172" i="5"/>
  <c r="C172" i="5" s="1"/>
  <c r="A173" i="5"/>
  <c r="A174" i="5"/>
  <c r="C174" i="5" s="1"/>
  <c r="A175" i="5"/>
  <c r="C175" i="5" s="1"/>
  <c r="A176" i="5"/>
  <c r="C176" i="5" s="1"/>
  <c r="A177" i="5"/>
  <c r="C177" i="5" s="1"/>
  <c r="A178" i="5"/>
  <c r="B178" i="5" s="1"/>
  <c r="A179" i="5"/>
  <c r="B179" i="5" s="1"/>
  <c r="A180" i="5"/>
  <c r="C180" i="5" s="1"/>
  <c r="A181" i="5"/>
  <c r="C181" i="5" s="1"/>
  <c r="A182" i="5"/>
  <c r="A183" i="5"/>
  <c r="A184" i="5"/>
  <c r="C184" i="5" s="1"/>
  <c r="A185" i="5"/>
  <c r="C185" i="5" s="1"/>
  <c r="A186" i="5"/>
  <c r="C186" i="5" s="1"/>
  <c r="A187" i="5"/>
  <c r="C187" i="5" s="1"/>
  <c r="A188" i="5"/>
  <c r="C188" i="5" s="1"/>
  <c r="A189" i="5"/>
  <c r="C189" i="5" s="1"/>
  <c r="A190" i="5"/>
  <c r="C190" i="5" s="1"/>
  <c r="A191" i="5"/>
  <c r="C191" i="5" s="1"/>
  <c r="A192" i="5"/>
  <c r="C192" i="5" s="1"/>
  <c r="A193" i="5"/>
  <c r="A194" i="5"/>
  <c r="B194" i="5" s="1"/>
  <c r="A195" i="5"/>
  <c r="B195" i="5" s="1"/>
  <c r="A196" i="5"/>
  <c r="A197" i="5"/>
  <c r="C197" i="5" s="1"/>
  <c r="A198" i="5"/>
  <c r="C198" i="5" s="1"/>
  <c r="A199" i="5"/>
  <c r="C199" i="5" s="1"/>
  <c r="A200" i="5"/>
  <c r="A201" i="5"/>
  <c r="A202" i="5"/>
  <c r="C202" i="5" s="1"/>
  <c r="A203" i="5"/>
  <c r="C203" i="5" s="1"/>
  <c r="A204" i="5"/>
  <c r="C204" i="5" s="1"/>
  <c r="A205" i="5"/>
  <c r="C205" i="5" s="1"/>
  <c r="A206" i="5"/>
  <c r="C206" i="5" s="1"/>
  <c r="A207" i="5"/>
  <c r="A208" i="5"/>
  <c r="C208" i="5" s="1"/>
  <c r="A209" i="5"/>
  <c r="C209" i="5" s="1"/>
  <c r="A210" i="5"/>
  <c r="B210" i="5" s="1"/>
  <c r="A211" i="5"/>
  <c r="A212" i="5"/>
  <c r="A213" i="5"/>
  <c r="C213" i="5" s="1"/>
  <c r="A214" i="5"/>
  <c r="C214" i="5" s="1"/>
  <c r="A215" i="5"/>
  <c r="C215" i="5" s="1"/>
  <c r="A216" i="5"/>
  <c r="C216" i="5" s="1"/>
  <c r="A217" i="5"/>
  <c r="A218" i="5"/>
  <c r="C218" i="5" s="1"/>
  <c r="A219" i="5"/>
  <c r="C219" i="5" s="1"/>
  <c r="A220" i="5"/>
  <c r="C220" i="5" s="1"/>
  <c r="A221" i="5"/>
  <c r="C221" i="5" s="1"/>
  <c r="A222" i="5"/>
  <c r="C222" i="5" s="1"/>
  <c r="A223" i="5"/>
  <c r="C223" i="5" s="1"/>
  <c r="A224" i="5"/>
  <c r="C224" i="5" s="1"/>
  <c r="A225" i="5"/>
  <c r="C225" i="5" s="1"/>
  <c r="A226" i="5"/>
  <c r="B226" i="5" s="1"/>
  <c r="A227" i="5"/>
  <c r="B227" i="5" s="1"/>
  <c r="A228" i="5"/>
  <c r="C228" i="5" s="1"/>
  <c r="A229" i="5"/>
  <c r="C229" i="5" s="1"/>
  <c r="A230" i="5"/>
  <c r="C230" i="5" s="1"/>
  <c r="A231" i="5"/>
  <c r="C231" i="5" s="1"/>
  <c r="A232" i="5"/>
  <c r="C232" i="5" s="1"/>
  <c r="A233" i="5"/>
  <c r="A234" i="5"/>
  <c r="C234" i="5" s="1"/>
  <c r="A235" i="5"/>
  <c r="C235" i="5" s="1"/>
  <c r="A236" i="5"/>
  <c r="C236" i="5" s="1"/>
  <c r="A237" i="5"/>
  <c r="A238" i="5"/>
  <c r="C238" i="5" s="1"/>
  <c r="A239" i="5"/>
  <c r="C239" i="5" s="1"/>
  <c r="A240" i="5"/>
  <c r="C240" i="5" s="1"/>
  <c r="A241" i="5"/>
  <c r="C241" i="5" s="1"/>
  <c r="A242" i="5"/>
  <c r="B242" i="5" s="1"/>
  <c r="A243" i="5"/>
  <c r="A244" i="5"/>
  <c r="A245" i="5"/>
  <c r="C245" i="5" s="1"/>
  <c r="A246" i="5"/>
  <c r="C246" i="5" s="1"/>
  <c r="A247" i="5"/>
  <c r="A248" i="5"/>
  <c r="C248" i="5" s="1"/>
  <c r="A249" i="5"/>
  <c r="C249" i="5" s="1"/>
  <c r="A250" i="5"/>
  <c r="C250" i="5" s="1"/>
  <c r="A251" i="5"/>
  <c r="C251" i="5" s="1"/>
  <c r="A252" i="5"/>
  <c r="C252" i="5" s="1"/>
  <c r="A253" i="5"/>
  <c r="C253" i="5" s="1"/>
  <c r="A254" i="5"/>
  <c r="A255" i="5"/>
  <c r="A256" i="5"/>
  <c r="C256" i="5" s="1"/>
  <c r="A257" i="5"/>
  <c r="C257" i="5" s="1"/>
  <c r="A258" i="5"/>
  <c r="A259" i="5"/>
  <c r="A260" i="5"/>
  <c r="A261" i="5"/>
  <c r="A262" i="5"/>
  <c r="C262" i="5" s="1"/>
  <c r="A263" i="5"/>
  <c r="C263" i="5" s="1"/>
  <c r="A264" i="5"/>
  <c r="C264" i="5" s="1"/>
  <c r="A265" i="5"/>
  <c r="C265" i="5" s="1"/>
  <c r="A266" i="5"/>
  <c r="C266" i="5" s="1"/>
  <c r="A267" i="5"/>
  <c r="C267" i="5" s="1"/>
  <c r="A268" i="5"/>
  <c r="C268" i="5" s="1"/>
  <c r="A269" i="5"/>
  <c r="C269" i="5" s="1"/>
  <c r="A270" i="5"/>
  <c r="A271" i="5"/>
  <c r="A272" i="5"/>
  <c r="C272" i="5" s="1"/>
  <c r="A273" i="5"/>
  <c r="C273" i="5" s="1"/>
  <c r="A274" i="5"/>
  <c r="B274" i="5" s="1"/>
  <c r="A275" i="5"/>
  <c r="A276" i="5"/>
  <c r="C276" i="5" s="1"/>
  <c r="A277" i="5"/>
  <c r="C277" i="5" s="1"/>
  <c r="A278" i="5"/>
  <c r="C278" i="5" s="1"/>
  <c r="A279" i="5"/>
  <c r="C279" i="5" s="1"/>
  <c r="A280" i="5"/>
  <c r="C280" i="5" s="1"/>
  <c r="A281" i="5"/>
  <c r="C281" i="5" s="1"/>
  <c r="A282" i="5"/>
  <c r="C282" i="5" s="1"/>
  <c r="A283" i="5"/>
  <c r="C283" i="5" s="1"/>
  <c r="A284" i="5"/>
  <c r="C284" i="5" s="1"/>
  <c r="A285" i="5"/>
  <c r="A286" i="5"/>
  <c r="C286" i="5" s="1"/>
  <c r="A287" i="5"/>
  <c r="A288" i="5"/>
  <c r="A289" i="5"/>
  <c r="C289" i="5" s="1"/>
  <c r="A290" i="5"/>
  <c r="B290" i="5" s="1"/>
  <c r="A291" i="5"/>
  <c r="A292" i="5"/>
  <c r="C292" i="5" s="1"/>
  <c r="A293" i="5"/>
  <c r="C293" i="5" s="1"/>
  <c r="A294" i="5"/>
  <c r="C294" i="5" s="1"/>
  <c r="A295" i="5"/>
  <c r="C295" i="5" s="1"/>
  <c r="A296" i="5"/>
  <c r="C296" i="5" s="1"/>
  <c r="A297" i="5"/>
  <c r="C297" i="5" s="1"/>
  <c r="A298" i="5"/>
  <c r="C298" i="5" s="1"/>
  <c r="A299" i="5"/>
  <c r="C299" i="5" s="1"/>
  <c r="A300" i="5"/>
  <c r="C300" i="5" s="1"/>
  <c r="A301" i="5"/>
  <c r="C301" i="5" s="1"/>
  <c r="A302" i="5"/>
  <c r="C302" i="5" s="1"/>
  <c r="A303" i="5"/>
  <c r="C303" i="5" s="1"/>
  <c r="A304" i="5"/>
  <c r="C304" i="5" s="1"/>
  <c r="A305" i="5"/>
  <c r="C305" i="5" s="1"/>
  <c r="A306" i="5"/>
  <c r="A307" i="5"/>
  <c r="A308" i="5"/>
  <c r="C308" i="5" s="1"/>
  <c r="A309" i="5"/>
  <c r="C309" i="5" s="1"/>
  <c r="A310" i="5"/>
  <c r="C310" i="5" s="1"/>
  <c r="A311" i="5"/>
  <c r="C311" i="5" s="1"/>
  <c r="A312" i="5"/>
  <c r="C312" i="5" s="1"/>
  <c r="A313" i="5"/>
  <c r="C313" i="5" s="1"/>
  <c r="A314" i="5"/>
  <c r="C314" i="5" s="1"/>
  <c r="A315" i="5"/>
  <c r="C315" i="5" s="1"/>
  <c r="A316" i="5"/>
  <c r="C316" i="5" s="1"/>
  <c r="A317" i="5"/>
  <c r="C317" i="5" s="1"/>
  <c r="A318" i="5"/>
  <c r="C318" i="5" s="1"/>
  <c r="A319" i="5"/>
  <c r="C319" i="5" s="1"/>
  <c r="A320" i="5"/>
  <c r="A321" i="5"/>
  <c r="C321" i="5" s="1"/>
  <c r="A322" i="5"/>
  <c r="B322" i="5" s="1"/>
  <c r="A323" i="5"/>
  <c r="A324" i="5"/>
  <c r="C324" i="5" s="1"/>
  <c r="A325" i="5"/>
  <c r="A326" i="5"/>
  <c r="C326" i="5" s="1"/>
  <c r="A327" i="5"/>
  <c r="C327" i="5" s="1"/>
  <c r="A328" i="5"/>
  <c r="C328" i="5" s="1"/>
  <c r="A329" i="5"/>
  <c r="C329" i="5" s="1"/>
  <c r="A330" i="5"/>
  <c r="C330" i="5" s="1"/>
  <c r="A331" i="5"/>
  <c r="C331" i="5" s="1"/>
  <c r="A332" i="5"/>
  <c r="C332" i="5" s="1"/>
  <c r="A333" i="5"/>
  <c r="C333" i="5" s="1"/>
  <c r="A334" i="5"/>
  <c r="C334" i="5" s="1"/>
  <c r="A335" i="5"/>
  <c r="C335" i="5" s="1"/>
  <c r="A336" i="5"/>
  <c r="C336" i="5" s="1"/>
  <c r="A337" i="5"/>
  <c r="C337" i="5" s="1"/>
  <c r="A338" i="5"/>
  <c r="B338" i="5" s="1"/>
  <c r="A339" i="5"/>
  <c r="B339" i="5" s="1"/>
  <c r="A340" i="5"/>
  <c r="C340" i="5" s="1"/>
  <c r="A341" i="5"/>
  <c r="C341" i="5" s="1"/>
  <c r="A342" i="5"/>
  <c r="C342" i="5" s="1"/>
  <c r="A343" i="5"/>
  <c r="C343" i="5" s="1"/>
  <c r="A344" i="5"/>
  <c r="C344" i="5" s="1"/>
  <c r="A345" i="5"/>
  <c r="C345" i="5" s="1"/>
  <c r="A346" i="5"/>
  <c r="C346" i="5" s="1"/>
  <c r="A347" i="5"/>
  <c r="C347" i="5" s="1"/>
  <c r="A348" i="5"/>
  <c r="C348" i="5" s="1"/>
  <c r="A349" i="5"/>
  <c r="C349" i="5" s="1"/>
  <c r="A350" i="5"/>
  <c r="C350" i="5" s="1"/>
  <c r="A351" i="5"/>
  <c r="C351" i="5" s="1"/>
  <c r="A352" i="5"/>
  <c r="C352" i="5" s="1"/>
  <c r="A353" i="5"/>
  <c r="C353" i="5" s="1"/>
  <c r="A354" i="5"/>
  <c r="B354" i="5" s="1"/>
  <c r="A355" i="5"/>
  <c r="B355" i="5" s="1"/>
  <c r="A356" i="5"/>
  <c r="C356" i="5" s="1"/>
  <c r="A357" i="5"/>
  <c r="A358" i="5"/>
  <c r="C358" i="5" s="1"/>
  <c r="A359" i="5"/>
  <c r="C359" i="5" s="1"/>
  <c r="A360" i="5"/>
  <c r="C360" i="5" s="1"/>
  <c r="A361" i="5"/>
  <c r="A362" i="5"/>
  <c r="C362" i="5" s="1"/>
  <c r="A363" i="5"/>
  <c r="C363" i="5" s="1"/>
  <c r="A364" i="5"/>
  <c r="C364" i="5" s="1"/>
  <c r="A365" i="5"/>
  <c r="C365" i="5" s="1"/>
  <c r="A366" i="5"/>
  <c r="C366" i="5" s="1"/>
  <c r="A367" i="5"/>
  <c r="C367" i="5" s="1"/>
  <c r="A368" i="5"/>
  <c r="C368" i="5" s="1"/>
  <c r="A369" i="5"/>
  <c r="C369" i="5" s="1"/>
  <c r="A370" i="5"/>
  <c r="A371" i="5"/>
  <c r="A372" i="5"/>
  <c r="C372" i="5" s="1"/>
  <c r="A373" i="5"/>
  <c r="C373" i="5" s="1"/>
  <c r="A374" i="5"/>
  <c r="C374" i="5" s="1"/>
  <c r="A375" i="5"/>
  <c r="C375" i="5" s="1"/>
  <c r="A376" i="5"/>
  <c r="C376" i="5" s="1"/>
  <c r="A377" i="5"/>
  <c r="C377" i="5" s="1"/>
  <c r="A378" i="5"/>
  <c r="C378" i="5" s="1"/>
  <c r="A379" i="5"/>
  <c r="C379" i="5" s="1"/>
  <c r="A380" i="5"/>
  <c r="C380" i="5" s="1"/>
  <c r="A381" i="5"/>
  <c r="C381" i="5" s="1"/>
  <c r="A382" i="5"/>
  <c r="C382" i="5" s="1"/>
  <c r="A383" i="5"/>
  <c r="C383" i="5" s="1"/>
  <c r="A384" i="5"/>
  <c r="C384" i="5" s="1"/>
  <c r="A385" i="5"/>
  <c r="C385" i="5" s="1"/>
  <c r="A386" i="5"/>
  <c r="A387" i="5"/>
  <c r="A388" i="5"/>
  <c r="C388" i="5" s="1"/>
  <c r="A389" i="5"/>
  <c r="C389" i="5" s="1"/>
  <c r="A390" i="5"/>
  <c r="C390" i="5" s="1"/>
  <c r="A391" i="5"/>
  <c r="C391" i="5" s="1"/>
  <c r="A392" i="5"/>
  <c r="C392" i="5" s="1"/>
  <c r="A393" i="5"/>
  <c r="C393" i="5" s="1"/>
  <c r="A394" i="5"/>
  <c r="A395" i="5"/>
  <c r="C395" i="5" s="1"/>
  <c r="A396" i="5"/>
  <c r="C396" i="5" s="1"/>
  <c r="A397" i="5"/>
  <c r="C397" i="5" s="1"/>
  <c r="A398" i="5"/>
  <c r="A399" i="5"/>
  <c r="C399" i="5" s="1"/>
  <c r="A400" i="5"/>
  <c r="C400" i="5" s="1"/>
  <c r="A401" i="5"/>
  <c r="C401" i="5" s="1"/>
  <c r="A402" i="5"/>
  <c r="A403" i="5"/>
  <c r="A404" i="5"/>
  <c r="C404" i="5" s="1"/>
  <c r="A405" i="5"/>
  <c r="C405" i="5" s="1"/>
  <c r="A406" i="5"/>
  <c r="A407" i="5"/>
  <c r="A408" i="5"/>
  <c r="C408" i="5" s="1"/>
  <c r="A409" i="5"/>
  <c r="C409" i="5" s="1"/>
  <c r="A410" i="5"/>
  <c r="A411" i="5"/>
  <c r="C411" i="5" s="1"/>
  <c r="A412" i="5"/>
  <c r="C412" i="5" s="1"/>
  <c r="A413" i="5"/>
  <c r="C413" i="5" s="1"/>
  <c r="A414" i="5"/>
  <c r="C414" i="5" s="1"/>
  <c r="A415" i="5"/>
  <c r="C415" i="5" s="1"/>
  <c r="A416" i="5"/>
  <c r="C416" i="5" s="1"/>
  <c r="A417" i="5"/>
  <c r="C417" i="5" s="1"/>
  <c r="A418" i="5"/>
  <c r="A419" i="5"/>
  <c r="A420" i="5"/>
  <c r="C420" i="5" s="1"/>
  <c r="A421" i="5"/>
  <c r="C421" i="5" s="1"/>
  <c r="A422" i="5"/>
  <c r="C422" i="5" s="1"/>
  <c r="A423" i="5"/>
  <c r="C423" i="5" s="1"/>
  <c r="A424" i="5"/>
  <c r="A425" i="5"/>
  <c r="C425" i="5" s="1"/>
  <c r="A426" i="5"/>
  <c r="C426" i="5" s="1"/>
  <c r="A427" i="5"/>
  <c r="A428" i="5"/>
  <c r="C428" i="5" s="1"/>
  <c r="A429" i="5"/>
  <c r="C429" i="5" s="1"/>
  <c r="A430" i="5"/>
  <c r="C430" i="5" s="1"/>
  <c r="A431" i="5"/>
  <c r="C431" i="5" s="1"/>
  <c r="A432" i="5"/>
  <c r="C432" i="5" s="1"/>
  <c r="A433" i="5"/>
  <c r="C433" i="5" s="1"/>
  <c r="A434" i="5"/>
  <c r="A435" i="5"/>
  <c r="A436" i="5"/>
  <c r="C436" i="5" s="1"/>
  <c r="A437" i="5"/>
  <c r="A438" i="5"/>
  <c r="C438" i="5" s="1"/>
  <c r="A439" i="5"/>
  <c r="C439" i="5" s="1"/>
  <c r="A440" i="5"/>
  <c r="C440" i="5" s="1"/>
  <c r="A441" i="5"/>
  <c r="C441" i="5" s="1"/>
  <c r="A442" i="5"/>
  <c r="A443" i="5"/>
  <c r="C443" i="5" s="1"/>
  <c r="A444" i="5"/>
  <c r="C444" i="5" s="1"/>
  <c r="A445" i="5"/>
  <c r="C445" i="5" s="1"/>
  <c r="A446" i="5"/>
  <c r="A447" i="5"/>
  <c r="C447" i="5" s="1"/>
  <c r="A448" i="5"/>
  <c r="C448" i="5" s="1"/>
  <c r="A449" i="5"/>
  <c r="C449" i="5" s="1"/>
  <c r="A450" i="5"/>
  <c r="A451" i="5"/>
  <c r="A452" i="5"/>
  <c r="C452" i="5" s="1"/>
  <c r="A453" i="5"/>
  <c r="C453" i="5" s="1"/>
  <c r="A454" i="5"/>
  <c r="A455" i="5"/>
  <c r="A456" i="5"/>
  <c r="C456" i="5" s="1"/>
  <c r="A457" i="5"/>
  <c r="C457" i="5" s="1"/>
  <c r="A458" i="5"/>
  <c r="C458" i="5" s="1"/>
  <c r="A459" i="5"/>
  <c r="C459" i="5" s="1"/>
  <c r="A460" i="5"/>
  <c r="C460" i="5" s="1"/>
  <c r="A461" i="5"/>
  <c r="C461" i="5" s="1"/>
  <c r="A462" i="5"/>
  <c r="C462" i="5" s="1"/>
  <c r="A463" i="5"/>
  <c r="C463" i="5" s="1"/>
  <c r="A464" i="5"/>
  <c r="C464" i="5" s="1"/>
  <c r="A465" i="5"/>
  <c r="C465" i="5" s="1"/>
  <c r="A466" i="5"/>
  <c r="A467" i="5"/>
  <c r="A468" i="5"/>
  <c r="C468" i="5" s="1"/>
  <c r="A469" i="5"/>
  <c r="C469" i="5" s="1"/>
  <c r="A470" i="5"/>
  <c r="C470" i="5" s="1"/>
  <c r="A471" i="5"/>
  <c r="A472" i="5"/>
  <c r="C472" i="5" s="1"/>
  <c r="A473" i="5"/>
  <c r="C473" i="5" s="1"/>
  <c r="A474" i="5"/>
  <c r="C474" i="5" s="1"/>
  <c r="A475" i="5"/>
  <c r="C475" i="5" s="1"/>
  <c r="A476" i="5"/>
  <c r="C476" i="5" s="1"/>
  <c r="A477" i="5"/>
  <c r="C477" i="5" s="1"/>
  <c r="A478" i="5"/>
  <c r="C478" i="5" s="1"/>
  <c r="A479" i="5"/>
  <c r="A480" i="5"/>
  <c r="A481" i="5"/>
  <c r="A482" i="5"/>
  <c r="B482" i="5" s="1"/>
  <c r="A483" i="5"/>
  <c r="B483" i="5" s="1"/>
  <c r="A484" i="5"/>
  <c r="C484" i="5" s="1"/>
  <c r="A485" i="5"/>
  <c r="C485" i="5" s="1"/>
  <c r="A486" i="5"/>
  <c r="A487" i="5"/>
  <c r="C487" i="5" s="1"/>
  <c r="A488" i="5"/>
  <c r="C488" i="5" s="1"/>
  <c r="A489" i="5"/>
  <c r="C489" i="5" s="1"/>
  <c r="A490" i="5"/>
  <c r="C490" i="5" s="1"/>
  <c r="A491" i="5"/>
  <c r="A492" i="5"/>
  <c r="C492" i="5" s="1"/>
  <c r="A493" i="5"/>
  <c r="A494" i="5"/>
  <c r="A495" i="5"/>
  <c r="C495" i="5" s="1"/>
  <c r="A496" i="5"/>
  <c r="C496" i="5" s="1"/>
  <c r="A497" i="5"/>
  <c r="C497" i="5" s="1"/>
  <c r="A498" i="5"/>
  <c r="A499" i="5"/>
  <c r="A500" i="5"/>
  <c r="A501" i="5"/>
  <c r="C501" i="5" s="1"/>
  <c r="A502" i="5"/>
  <c r="C502" i="5" s="1"/>
  <c r="A503" i="5"/>
  <c r="C503" i="5" s="1"/>
  <c r="A504" i="5"/>
  <c r="C504" i="5" s="1"/>
  <c r="A505" i="5"/>
  <c r="C505" i="5" s="1"/>
  <c r="A506" i="5"/>
  <c r="C506" i="5" s="1"/>
  <c r="A507" i="5"/>
  <c r="C507" i="5" s="1"/>
  <c r="A508" i="5"/>
  <c r="C508" i="5" s="1"/>
  <c r="A509" i="5"/>
  <c r="C509" i="5" s="1"/>
  <c r="A510" i="5"/>
  <c r="C510" i="5" s="1"/>
  <c r="A511" i="5"/>
  <c r="C511" i="5" s="1"/>
  <c r="A512" i="5"/>
  <c r="C512" i="5" s="1"/>
  <c r="A513" i="5"/>
  <c r="C513" i="5" s="1"/>
  <c r="A514" i="5"/>
  <c r="A515" i="5"/>
  <c r="A516" i="5"/>
  <c r="C516" i="5" s="1"/>
  <c r="A517" i="5"/>
  <c r="C517" i="5" s="1"/>
  <c r="A518" i="5"/>
  <c r="C518" i="5" s="1"/>
  <c r="A519" i="5"/>
  <c r="C519" i="5" s="1"/>
  <c r="A520" i="5"/>
  <c r="C520" i="5" s="1"/>
  <c r="A521" i="5"/>
  <c r="C521" i="5" s="1"/>
  <c r="A522" i="5"/>
  <c r="C522" i="5" s="1"/>
  <c r="A523" i="5"/>
  <c r="C523" i="5" s="1"/>
  <c r="A524" i="5"/>
  <c r="C524" i="5" s="1"/>
  <c r="A525" i="5"/>
  <c r="C525" i="5" s="1"/>
  <c r="A526" i="5"/>
  <c r="C526" i="5" s="1"/>
  <c r="A527" i="5"/>
  <c r="C527" i="5" s="1"/>
  <c r="A528" i="5"/>
  <c r="C528" i="5" s="1"/>
  <c r="A529" i="5"/>
  <c r="C529" i="5" s="1"/>
  <c r="A530" i="5"/>
  <c r="A531" i="5"/>
  <c r="A532" i="5"/>
  <c r="C532" i="5" s="1"/>
  <c r="A533" i="5"/>
  <c r="C533" i="5" s="1"/>
  <c r="A534" i="5"/>
  <c r="C534" i="5" s="1"/>
  <c r="A535" i="5"/>
  <c r="C535" i="5" s="1"/>
  <c r="A536" i="5"/>
  <c r="C536" i="5" s="1"/>
  <c r="A537" i="5"/>
  <c r="C537" i="5" s="1"/>
  <c r="A538" i="5"/>
  <c r="C538" i="5" s="1"/>
  <c r="A539" i="5"/>
  <c r="C539" i="5" s="1"/>
  <c r="A540" i="5"/>
  <c r="C540" i="5" s="1"/>
  <c r="A541" i="5"/>
  <c r="C541" i="5" s="1"/>
  <c r="A542" i="5"/>
  <c r="C542" i="5" s="1"/>
  <c r="A543" i="5"/>
  <c r="C543" i="5" s="1"/>
  <c r="A544" i="5"/>
  <c r="C544" i="5" s="1"/>
  <c r="A545" i="5"/>
  <c r="C545" i="5" s="1"/>
  <c r="A546" i="5"/>
  <c r="A547" i="5"/>
  <c r="A548" i="5"/>
  <c r="C548" i="5" s="1"/>
  <c r="A549" i="5"/>
  <c r="C549" i="5" s="1"/>
  <c r="A550" i="5"/>
  <c r="C550" i="5" s="1"/>
  <c r="A551" i="5"/>
  <c r="C551" i="5" s="1"/>
  <c r="A552" i="5"/>
  <c r="A553" i="5"/>
  <c r="C553" i="5" s="1"/>
  <c r="A554" i="5"/>
  <c r="C554" i="5" s="1"/>
  <c r="A555" i="5"/>
  <c r="C555" i="5" s="1"/>
  <c r="A556" i="5"/>
  <c r="C556" i="5" s="1"/>
  <c r="A557" i="5"/>
  <c r="C557" i="5" s="1"/>
  <c r="A558" i="5"/>
  <c r="C558" i="5" s="1"/>
  <c r="A559" i="5"/>
  <c r="C559" i="5" s="1"/>
  <c r="A560" i="5"/>
  <c r="C560" i="5" s="1"/>
  <c r="A561" i="5"/>
  <c r="C561" i="5" s="1"/>
  <c r="A562" i="5"/>
  <c r="A563" i="5"/>
  <c r="A564" i="5"/>
  <c r="C564" i="5" s="1"/>
  <c r="A565" i="5"/>
  <c r="C565" i="5" s="1"/>
  <c r="A566" i="5"/>
  <c r="C566" i="5" s="1"/>
  <c r="A567" i="5"/>
  <c r="A568" i="5"/>
  <c r="C568" i="5" s="1"/>
  <c r="A569" i="5"/>
  <c r="C569" i="5" s="1"/>
  <c r="A570" i="5"/>
  <c r="C570" i="5" s="1"/>
  <c r="A571" i="5"/>
  <c r="C571" i="5" s="1"/>
  <c r="A572" i="5"/>
  <c r="C572" i="5" s="1"/>
  <c r="A573" i="5"/>
  <c r="C573" i="5" s="1"/>
  <c r="A574" i="5"/>
  <c r="C574" i="5" s="1"/>
  <c r="A575" i="5"/>
  <c r="C575" i="5" s="1"/>
  <c r="A576" i="5"/>
  <c r="C576" i="5" s="1"/>
  <c r="A577" i="5"/>
  <c r="C577" i="5" s="1"/>
  <c r="A578" i="5"/>
  <c r="A579" i="5"/>
  <c r="A580" i="5"/>
  <c r="C580" i="5" s="1"/>
  <c r="A581" i="5"/>
  <c r="C581" i="5" s="1"/>
  <c r="A582" i="5"/>
  <c r="C582" i="5" s="1"/>
  <c r="A583" i="5"/>
  <c r="C583" i="5" s="1"/>
  <c r="A584" i="5"/>
  <c r="C584" i="5" s="1"/>
  <c r="A585" i="5"/>
  <c r="C585" i="5" s="1"/>
  <c r="A586" i="5"/>
  <c r="C586" i="5" s="1"/>
  <c r="A587" i="5"/>
  <c r="C587" i="5" s="1"/>
  <c r="A588" i="5"/>
  <c r="C588" i="5" s="1"/>
  <c r="A589" i="5"/>
  <c r="C589" i="5" s="1"/>
  <c r="A590" i="5"/>
  <c r="C590" i="5" s="1"/>
  <c r="A591" i="5"/>
  <c r="C591" i="5" s="1"/>
  <c r="A592" i="5"/>
  <c r="C592" i="5" s="1"/>
  <c r="A593" i="5"/>
  <c r="C593" i="5" s="1"/>
  <c r="A594" i="5"/>
  <c r="A595" i="5"/>
  <c r="A596" i="5"/>
  <c r="C596" i="5" s="1"/>
  <c r="A597" i="5"/>
  <c r="C597" i="5" s="1"/>
  <c r="A598" i="5"/>
  <c r="C598" i="5" s="1"/>
  <c r="A599" i="5"/>
  <c r="C599" i="5" s="1"/>
  <c r="A600" i="5"/>
  <c r="C600" i="5" s="1"/>
  <c r="A601" i="5"/>
  <c r="C601" i="5" s="1"/>
  <c r="A602" i="5"/>
  <c r="C602" i="5" s="1"/>
  <c r="A603" i="5"/>
  <c r="C603" i="5" s="1"/>
  <c r="A604" i="5"/>
  <c r="C604" i="5" s="1"/>
  <c r="A605" i="5"/>
  <c r="C605" i="5" s="1"/>
  <c r="A606" i="5"/>
  <c r="C606" i="5" s="1"/>
  <c r="A607" i="5"/>
  <c r="C607" i="5" s="1"/>
  <c r="A608" i="5"/>
  <c r="C608" i="5" s="1"/>
  <c r="A609" i="5"/>
  <c r="C609" i="5" s="1"/>
  <c r="A610" i="5"/>
  <c r="A611" i="5"/>
  <c r="A612" i="5"/>
  <c r="C612" i="5" s="1"/>
  <c r="A613" i="5"/>
  <c r="C613" i="5" s="1"/>
  <c r="A614" i="5"/>
  <c r="C614" i="5" s="1"/>
  <c r="A615" i="5"/>
  <c r="C615" i="5" s="1"/>
  <c r="A616" i="5"/>
  <c r="C616" i="5" s="1"/>
  <c r="A617" i="5"/>
  <c r="C617" i="5" s="1"/>
  <c r="A618" i="5"/>
  <c r="C618" i="5" s="1"/>
  <c r="A619" i="5"/>
  <c r="C619" i="5" s="1"/>
  <c r="A620" i="5"/>
  <c r="C620" i="5" s="1"/>
  <c r="A621" i="5"/>
  <c r="C621" i="5" s="1"/>
  <c r="A622" i="5"/>
  <c r="C622" i="5" s="1"/>
  <c r="A623" i="5"/>
  <c r="C623" i="5" s="1"/>
  <c r="A624" i="5"/>
  <c r="C624" i="5" s="1"/>
  <c r="A625" i="5"/>
  <c r="C625" i="5" s="1"/>
  <c r="A626" i="5"/>
  <c r="A627" i="5"/>
  <c r="A628" i="5"/>
  <c r="C628" i="5" s="1"/>
  <c r="A629" i="5"/>
  <c r="C629" i="5" s="1"/>
  <c r="A630" i="5"/>
  <c r="C630" i="5" s="1"/>
  <c r="A631" i="5"/>
  <c r="C631" i="5" s="1"/>
  <c r="A632" i="5"/>
  <c r="C632" i="5" s="1"/>
  <c r="A633" i="5"/>
  <c r="C633" i="5" s="1"/>
  <c r="A634" i="5"/>
  <c r="C634" i="5" s="1"/>
  <c r="A635" i="5"/>
  <c r="C635" i="5" s="1"/>
  <c r="A636" i="5"/>
  <c r="C636" i="5" s="1"/>
  <c r="A637" i="5"/>
  <c r="C637" i="5" s="1"/>
  <c r="A638" i="5"/>
  <c r="C638" i="5" s="1"/>
  <c r="A639" i="5"/>
  <c r="C639" i="5" s="1"/>
  <c r="A640" i="5"/>
  <c r="C640" i="5" s="1"/>
  <c r="A641" i="5"/>
  <c r="C641" i="5" s="1"/>
  <c r="A642" i="5"/>
  <c r="A643" i="5"/>
  <c r="A644" i="5"/>
  <c r="C644" i="5" s="1"/>
  <c r="A645" i="5"/>
  <c r="C645" i="5" s="1"/>
  <c r="A646" i="5"/>
  <c r="C646" i="5" s="1"/>
  <c r="A647" i="5"/>
  <c r="C647" i="5" s="1"/>
  <c r="A648" i="5"/>
  <c r="C648" i="5" s="1"/>
  <c r="A649" i="5"/>
  <c r="C649" i="5" s="1"/>
  <c r="A650" i="5"/>
  <c r="C650" i="5" s="1"/>
  <c r="A651" i="5"/>
  <c r="C651" i="5" s="1"/>
  <c r="A652" i="5"/>
  <c r="C652" i="5" s="1"/>
  <c r="A653" i="5"/>
  <c r="C653" i="5" s="1"/>
  <c r="A654" i="5"/>
  <c r="C654" i="5" s="1"/>
  <c r="A655" i="5"/>
  <c r="C655" i="5" s="1"/>
  <c r="A656" i="5"/>
  <c r="C656" i="5" s="1"/>
  <c r="A657" i="5"/>
  <c r="C657" i="5" s="1"/>
  <c r="A658" i="5"/>
  <c r="A659" i="5"/>
  <c r="A660" i="5"/>
  <c r="C660" i="5" s="1"/>
  <c r="A661" i="5"/>
  <c r="C661" i="5" s="1"/>
  <c r="A662" i="5"/>
  <c r="C662" i="5" s="1"/>
  <c r="A663" i="5"/>
  <c r="C663" i="5" s="1"/>
  <c r="A664" i="5"/>
  <c r="C664" i="5" s="1"/>
  <c r="A665" i="5"/>
  <c r="C665" i="5" s="1"/>
  <c r="A666" i="5"/>
  <c r="C666" i="5" s="1"/>
  <c r="A667" i="5"/>
  <c r="C667" i="5" s="1"/>
  <c r="A668" i="5"/>
  <c r="C668" i="5" s="1"/>
  <c r="A669" i="5"/>
  <c r="C669" i="5" s="1"/>
  <c r="A670" i="5"/>
  <c r="C670" i="5" s="1"/>
  <c r="A671" i="5"/>
  <c r="C671" i="5" s="1"/>
  <c r="A672" i="5"/>
  <c r="C672" i="5" s="1"/>
  <c r="A673" i="5"/>
  <c r="C673" i="5" s="1"/>
  <c r="A674" i="5"/>
  <c r="A675" i="5"/>
  <c r="A676" i="5"/>
  <c r="C676" i="5" s="1"/>
  <c r="A677" i="5"/>
  <c r="C677" i="5" s="1"/>
  <c r="A678" i="5"/>
  <c r="C678" i="5" s="1"/>
  <c r="A679" i="5"/>
  <c r="C679" i="5" s="1"/>
  <c r="A680" i="5"/>
  <c r="A681" i="5"/>
  <c r="C681" i="5" s="1"/>
  <c r="A682" i="5"/>
  <c r="C682" i="5" s="1"/>
  <c r="A683" i="5"/>
  <c r="C683" i="5" s="1"/>
  <c r="A684" i="5"/>
  <c r="C684" i="5" s="1"/>
  <c r="A685" i="5"/>
  <c r="C685" i="5" s="1"/>
  <c r="A686" i="5"/>
  <c r="C686" i="5" s="1"/>
  <c r="A687" i="5"/>
  <c r="C687" i="5" s="1"/>
  <c r="A688" i="5"/>
  <c r="C688" i="5" s="1"/>
  <c r="A689" i="5"/>
  <c r="C689" i="5" s="1"/>
  <c r="A690" i="5"/>
  <c r="A691" i="5"/>
  <c r="A692" i="5"/>
  <c r="C692" i="5" s="1"/>
  <c r="A693" i="5"/>
  <c r="C693" i="5" s="1"/>
  <c r="A694" i="5"/>
  <c r="C694" i="5" s="1"/>
  <c r="A695" i="5"/>
  <c r="A696" i="5"/>
  <c r="C696" i="5" s="1"/>
  <c r="A697" i="5"/>
  <c r="C697" i="5" s="1"/>
  <c r="A698" i="5"/>
  <c r="C698" i="5" s="1"/>
  <c r="A699" i="5"/>
  <c r="C699" i="5" s="1"/>
  <c r="A700" i="5"/>
  <c r="C700" i="5" s="1"/>
  <c r="A701" i="5"/>
  <c r="C701" i="5" s="1"/>
  <c r="A702" i="5"/>
  <c r="C702" i="5" s="1"/>
  <c r="A703" i="5"/>
  <c r="C703" i="5" s="1"/>
  <c r="A704" i="5"/>
  <c r="C704" i="5" s="1"/>
  <c r="A705" i="5"/>
  <c r="C705" i="5" s="1"/>
  <c r="A706" i="5"/>
  <c r="A707" i="5"/>
  <c r="A708" i="5"/>
  <c r="C708" i="5" s="1"/>
  <c r="A709" i="5"/>
  <c r="C709" i="5" s="1"/>
  <c r="A710" i="5"/>
  <c r="C710" i="5" s="1"/>
  <c r="A711" i="5"/>
  <c r="C711" i="5" s="1"/>
  <c r="A712" i="5"/>
  <c r="C712" i="5" s="1"/>
  <c r="A713" i="5"/>
  <c r="C713" i="5" s="1"/>
  <c r="A714" i="5"/>
  <c r="C714" i="5" s="1"/>
  <c r="A715" i="5"/>
  <c r="C715" i="5" s="1"/>
  <c r="A716" i="5"/>
  <c r="C716" i="5" s="1"/>
  <c r="A717" i="5"/>
  <c r="C717" i="5" s="1"/>
  <c r="A718" i="5"/>
  <c r="C718" i="5" s="1"/>
  <c r="A719" i="5"/>
  <c r="C719" i="5" s="1"/>
  <c r="A720" i="5"/>
  <c r="C720" i="5" s="1"/>
  <c r="A721" i="5"/>
  <c r="C721" i="5" s="1"/>
  <c r="A722" i="5"/>
  <c r="A723" i="5"/>
  <c r="A724" i="5"/>
  <c r="C724" i="5" s="1"/>
  <c r="A725" i="5"/>
  <c r="C725" i="5" s="1"/>
  <c r="A726" i="5"/>
  <c r="C726" i="5" s="1"/>
  <c r="A727" i="5"/>
  <c r="C727" i="5" s="1"/>
  <c r="A728" i="5"/>
  <c r="C728" i="5" s="1"/>
  <c r="A729" i="5"/>
  <c r="C729" i="5" s="1"/>
  <c r="A730" i="5"/>
  <c r="C730" i="5" s="1"/>
  <c r="A731" i="5"/>
  <c r="C731" i="5" s="1"/>
  <c r="A732" i="5"/>
  <c r="C732" i="5" s="1"/>
  <c r="A733" i="5"/>
  <c r="A734" i="5"/>
  <c r="C734" i="5" s="1"/>
  <c r="A735" i="5"/>
  <c r="A736" i="5"/>
  <c r="C736" i="5" s="1"/>
  <c r="A737" i="5"/>
  <c r="C737" i="5" s="1"/>
  <c r="A738" i="5"/>
  <c r="A739" i="5"/>
  <c r="A740" i="5"/>
  <c r="C740" i="5" s="1"/>
  <c r="A741" i="5"/>
  <c r="C741" i="5" s="1"/>
  <c r="A742" i="5"/>
  <c r="C742" i="5" s="1"/>
  <c r="A743" i="5"/>
  <c r="C743" i="5" s="1"/>
  <c r="A744" i="5"/>
  <c r="C744" i="5" s="1"/>
  <c r="A745" i="5"/>
  <c r="C745" i="5" s="1"/>
  <c r="A746" i="5"/>
  <c r="A747" i="5"/>
  <c r="C747" i="5" s="1"/>
  <c r="A748" i="5"/>
  <c r="C748" i="5" s="1"/>
  <c r="A749" i="5"/>
  <c r="C749" i="5" s="1"/>
  <c r="A750" i="5"/>
  <c r="C750" i="5" s="1"/>
  <c r="A751" i="5"/>
  <c r="A752" i="5"/>
  <c r="C752" i="5" s="1"/>
  <c r="A753" i="5"/>
  <c r="A754" i="5"/>
  <c r="A755" i="5"/>
  <c r="A756" i="5"/>
  <c r="C756" i="5" s="1"/>
  <c r="A757" i="5"/>
  <c r="C757" i="5" s="1"/>
  <c r="A758" i="5"/>
  <c r="C758" i="5" s="1"/>
  <c r="A759" i="5"/>
  <c r="C759" i="5" s="1"/>
  <c r="A760" i="5"/>
  <c r="C760" i="5" s="1"/>
  <c r="A761" i="5"/>
  <c r="A762" i="5"/>
  <c r="C762" i="5" s="1"/>
  <c r="A763" i="5"/>
  <c r="C763" i="5" s="1"/>
  <c r="A764" i="5"/>
  <c r="A765" i="5"/>
  <c r="C765" i="5" s="1"/>
  <c r="A766" i="5"/>
  <c r="C766" i="5" s="1"/>
  <c r="A767" i="5"/>
  <c r="C767" i="5" s="1"/>
  <c r="A768" i="5"/>
  <c r="C768" i="5" s="1"/>
  <c r="A769" i="5"/>
  <c r="C769" i="5" s="1"/>
  <c r="A770" i="5"/>
  <c r="A771" i="5"/>
  <c r="A772" i="5"/>
  <c r="C772" i="5" s="1"/>
  <c r="A773" i="5"/>
  <c r="C773" i="5" s="1"/>
  <c r="A774" i="5"/>
  <c r="C774" i="5" s="1"/>
  <c r="A775" i="5"/>
  <c r="C775" i="5" s="1"/>
  <c r="A776" i="5"/>
  <c r="A777" i="5"/>
  <c r="A778" i="5"/>
  <c r="C778" i="5" s="1"/>
  <c r="A779" i="5"/>
  <c r="C779" i="5" s="1"/>
  <c r="A780" i="5"/>
  <c r="C780" i="5" s="1"/>
  <c r="A781" i="5"/>
  <c r="C781" i="5" s="1"/>
  <c r="A782" i="5"/>
  <c r="C782" i="5" s="1"/>
  <c r="A783" i="5"/>
  <c r="A784" i="5"/>
  <c r="C784" i="5" s="1"/>
  <c r="A785" i="5"/>
  <c r="C785" i="5" s="1"/>
  <c r="A786" i="5"/>
  <c r="A787" i="5"/>
  <c r="A788" i="5"/>
  <c r="C788" i="5" s="1"/>
  <c r="A789" i="5"/>
  <c r="C789" i="5" s="1"/>
  <c r="A790" i="5"/>
  <c r="C790" i="5" s="1"/>
  <c r="A791" i="5"/>
  <c r="C791" i="5" s="1"/>
  <c r="A792" i="5"/>
  <c r="A793" i="5"/>
  <c r="C793" i="5" s="1"/>
  <c r="A794" i="5"/>
  <c r="C794" i="5" s="1"/>
  <c r="A795" i="5"/>
  <c r="C795" i="5" s="1"/>
  <c r="A796" i="5"/>
  <c r="C796" i="5" s="1"/>
  <c r="A797" i="5"/>
  <c r="C797" i="5" s="1"/>
  <c r="A798" i="5"/>
  <c r="C798" i="5" s="1"/>
  <c r="A799" i="5"/>
  <c r="C799" i="5" s="1"/>
  <c r="A800" i="5"/>
  <c r="A801" i="5"/>
  <c r="C801" i="5" s="1"/>
  <c r="A802" i="5"/>
  <c r="B802" i="5" s="1"/>
  <c r="A803" i="5"/>
  <c r="A804" i="5"/>
  <c r="A805" i="5"/>
  <c r="C805" i="5" s="1"/>
  <c r="A806" i="5"/>
  <c r="C806" i="5" s="1"/>
  <c r="A807" i="5"/>
  <c r="C807" i="5" s="1"/>
  <c r="A808" i="5"/>
  <c r="C808" i="5" s="1"/>
  <c r="A809" i="5"/>
  <c r="A810" i="5"/>
  <c r="A811" i="5"/>
  <c r="C811" i="5" s="1"/>
  <c r="A812" i="5"/>
  <c r="C812" i="5" s="1"/>
  <c r="A813" i="5"/>
  <c r="A814" i="5"/>
  <c r="C814" i="5" s="1"/>
  <c r="A815" i="5"/>
  <c r="C815" i="5" s="1"/>
  <c r="A816" i="5"/>
  <c r="C816" i="5" s="1"/>
  <c r="A817" i="5"/>
  <c r="C817" i="5" s="1"/>
  <c r="A818" i="5"/>
  <c r="A819" i="5"/>
  <c r="A820" i="5"/>
  <c r="A821" i="5"/>
  <c r="C821" i="5" s="1"/>
  <c r="A822" i="5"/>
  <c r="C822" i="5" s="1"/>
  <c r="A823" i="5"/>
  <c r="C823" i="5" s="1"/>
  <c r="A824" i="5"/>
  <c r="C824" i="5" s="1"/>
  <c r="A825" i="5"/>
  <c r="C825" i="5" s="1"/>
  <c r="A826" i="5"/>
  <c r="A827" i="5"/>
  <c r="C827" i="5" s="1"/>
  <c r="A828" i="5"/>
  <c r="A829" i="5"/>
  <c r="C829" i="5" s="1"/>
  <c r="A830" i="5"/>
  <c r="C830" i="5" s="1"/>
  <c r="A831" i="5"/>
  <c r="C831" i="5" s="1"/>
  <c r="A832" i="5"/>
  <c r="A833" i="5"/>
  <c r="C833" i="5" s="1"/>
  <c r="A834" i="5"/>
  <c r="A835" i="5"/>
  <c r="A836" i="5"/>
  <c r="C836" i="5" s="1"/>
  <c r="A837" i="5"/>
  <c r="C837" i="5" s="1"/>
  <c r="A838" i="5"/>
  <c r="C838" i="5" s="1"/>
  <c r="A839" i="5"/>
  <c r="C839" i="5" s="1"/>
  <c r="A840" i="5"/>
  <c r="C840" i="5" s="1"/>
  <c r="A841" i="5"/>
  <c r="C841" i="5" s="1"/>
  <c r="A842" i="5"/>
  <c r="C842" i="5" s="1"/>
  <c r="A843" i="5"/>
  <c r="C843" i="5" s="1"/>
  <c r="A844" i="5"/>
  <c r="A845" i="5"/>
  <c r="C845" i="5" s="1"/>
  <c r="A846" i="5"/>
  <c r="C846" i="5" s="1"/>
  <c r="A847" i="5"/>
  <c r="C847" i="5" s="1"/>
  <c r="A848" i="5"/>
  <c r="A849" i="5"/>
  <c r="C849" i="5" s="1"/>
  <c r="A850" i="5"/>
  <c r="A851" i="5"/>
  <c r="A852" i="5"/>
  <c r="C852" i="5" s="1"/>
  <c r="A853" i="5"/>
  <c r="C853" i="5" s="1"/>
  <c r="A854" i="5"/>
  <c r="A855" i="5"/>
  <c r="A856" i="5"/>
  <c r="C856" i="5" s="1"/>
  <c r="A857" i="5"/>
  <c r="C857" i="5" s="1"/>
  <c r="A858" i="5"/>
  <c r="C858" i="5" s="1"/>
  <c r="A859" i="5"/>
  <c r="C859" i="5" s="1"/>
  <c r="A860" i="5"/>
  <c r="C860" i="5" s="1"/>
  <c r="A861" i="5"/>
  <c r="C861" i="5" s="1"/>
  <c r="A862" i="5"/>
  <c r="A863" i="5"/>
  <c r="C863" i="5" s="1"/>
  <c r="A864" i="5"/>
  <c r="B864" i="5" s="1"/>
  <c r="A865" i="5"/>
  <c r="C865" i="5" s="1"/>
  <c r="A866" i="5"/>
  <c r="B866" i="5" s="1"/>
  <c r="A867" i="5"/>
  <c r="A868" i="5"/>
  <c r="C868" i="5" s="1"/>
  <c r="A869" i="5"/>
  <c r="C869" i="5" s="1"/>
  <c r="A870" i="5"/>
  <c r="C870" i="5" s="1"/>
  <c r="A871" i="5"/>
  <c r="C871" i="5" s="1"/>
  <c r="A872" i="5"/>
  <c r="C872" i="5" s="1"/>
  <c r="A873" i="5"/>
  <c r="C873" i="5" s="1"/>
  <c r="A874" i="5"/>
  <c r="A875" i="5"/>
  <c r="C875" i="5" s="1"/>
  <c r="A876" i="5"/>
  <c r="C876" i="5" s="1"/>
  <c r="A877" i="5"/>
  <c r="C877" i="5" s="1"/>
  <c r="A878" i="5"/>
  <c r="C878" i="5" s="1"/>
  <c r="A879" i="5"/>
  <c r="C879" i="5" s="1"/>
  <c r="A880" i="5"/>
  <c r="C880" i="5" s="1"/>
  <c r="A881" i="5"/>
  <c r="A882" i="5"/>
  <c r="A883" i="5"/>
  <c r="B883" i="5" s="1"/>
  <c r="A884" i="5"/>
  <c r="C884" i="5" s="1"/>
  <c r="A885" i="5"/>
  <c r="C885" i="5" s="1"/>
  <c r="A886" i="5"/>
  <c r="C886" i="5" s="1"/>
  <c r="A887" i="5"/>
  <c r="C887" i="5" s="1"/>
  <c r="A888" i="5"/>
  <c r="C888" i="5" s="1"/>
  <c r="A889" i="5"/>
  <c r="C889" i="5" s="1"/>
  <c r="A890" i="5"/>
  <c r="C890" i="5" s="1"/>
  <c r="A891" i="5"/>
  <c r="C891" i="5" s="1"/>
  <c r="A892" i="5"/>
  <c r="A893" i="5"/>
  <c r="C893" i="5" s="1"/>
  <c r="A894" i="5"/>
  <c r="C894" i="5" s="1"/>
  <c r="A895" i="5"/>
  <c r="C895" i="5" s="1"/>
  <c r="A896" i="5"/>
  <c r="A897" i="5"/>
  <c r="C897" i="5" s="1"/>
  <c r="A898" i="5"/>
  <c r="A899" i="5"/>
  <c r="A900" i="5"/>
  <c r="C900" i="5" s="1"/>
  <c r="A901" i="5"/>
  <c r="C901" i="5" s="1"/>
  <c r="A902" i="5"/>
  <c r="B902" i="5" s="1"/>
  <c r="A903" i="5"/>
  <c r="C903" i="5" s="1"/>
  <c r="A904" i="5"/>
  <c r="A905" i="5"/>
  <c r="C905" i="5" s="1"/>
  <c r="A906" i="5"/>
  <c r="C906" i="5" s="1"/>
  <c r="A907" i="5"/>
  <c r="C907" i="5" s="1"/>
  <c r="A908" i="5"/>
  <c r="C908" i="5" s="1"/>
  <c r="A909" i="5"/>
  <c r="C909" i="5" s="1"/>
  <c r="A910" i="5"/>
  <c r="C910" i="5" s="1"/>
  <c r="A911" i="5"/>
  <c r="C911" i="5" s="1"/>
  <c r="A912" i="5"/>
  <c r="C912" i="5" s="1"/>
  <c r="A913" i="5"/>
  <c r="C913" i="5" s="1"/>
  <c r="A914" i="5"/>
  <c r="A915" i="5"/>
  <c r="A916" i="5"/>
  <c r="A917" i="5"/>
  <c r="C917" i="5" s="1"/>
  <c r="A918" i="5"/>
  <c r="C918" i="5" s="1"/>
  <c r="A919" i="5"/>
  <c r="C919" i="5" s="1"/>
  <c r="A920" i="5"/>
  <c r="C920" i="5" s="1"/>
  <c r="A921" i="5"/>
  <c r="C921" i="5" s="1"/>
  <c r="A922" i="5"/>
  <c r="A923" i="5"/>
  <c r="C923" i="5" s="1"/>
  <c r="A924" i="5"/>
  <c r="C924" i="5" s="1"/>
  <c r="A925" i="5"/>
  <c r="A926" i="5"/>
  <c r="C926" i="5" s="1"/>
  <c r="A927" i="5"/>
  <c r="C927" i="5" s="1"/>
  <c r="A928" i="5"/>
  <c r="C928" i="5" s="1"/>
  <c r="A929" i="5"/>
  <c r="C929" i="5" s="1"/>
  <c r="A930" i="5"/>
  <c r="A931" i="5"/>
  <c r="A932" i="5"/>
  <c r="C932" i="5" s="1"/>
  <c r="A933" i="5"/>
  <c r="C933" i="5" s="1"/>
  <c r="A934" i="5"/>
  <c r="C934" i="5" s="1"/>
  <c r="A935" i="5"/>
  <c r="C935" i="5" s="1"/>
  <c r="A936" i="5"/>
  <c r="C936" i="5" s="1"/>
  <c r="A937" i="5"/>
  <c r="C937" i="5" s="1"/>
  <c r="A938" i="5"/>
  <c r="A939" i="5"/>
  <c r="C939" i="5" s="1"/>
  <c r="A940" i="5"/>
  <c r="C940" i="5" s="1"/>
  <c r="A941" i="5"/>
  <c r="C941" i="5" s="1"/>
  <c r="A942" i="5"/>
  <c r="C942" i="5" s="1"/>
  <c r="A943" i="5"/>
  <c r="C943" i="5" s="1"/>
  <c r="A944" i="5"/>
  <c r="C944" i="5" s="1"/>
  <c r="A945" i="5"/>
  <c r="C945" i="5" s="1"/>
  <c r="A946" i="5"/>
  <c r="A947" i="5"/>
  <c r="A948" i="5"/>
  <c r="C948" i="5" s="1"/>
  <c r="A949" i="5"/>
  <c r="C949" i="5" s="1"/>
  <c r="A950" i="5"/>
  <c r="C950" i="5" s="1"/>
  <c r="A951" i="5"/>
  <c r="C951" i="5" s="1"/>
  <c r="A952" i="5"/>
  <c r="C952" i="5" s="1"/>
  <c r="A953" i="5"/>
  <c r="C953" i="5" s="1"/>
  <c r="A954" i="5"/>
  <c r="A955" i="5"/>
  <c r="C955" i="5" s="1"/>
  <c r="A956" i="5"/>
  <c r="C956" i="5" s="1"/>
  <c r="A957" i="5"/>
  <c r="C957" i="5" s="1"/>
  <c r="A958" i="5"/>
  <c r="C958" i="5" s="1"/>
  <c r="A959" i="5"/>
  <c r="C959" i="5" s="1"/>
  <c r="A960" i="5"/>
  <c r="C960" i="5" s="1"/>
  <c r="A961" i="5"/>
  <c r="C961" i="5" s="1"/>
  <c r="A962" i="5"/>
  <c r="A963" i="5"/>
  <c r="A964" i="5"/>
  <c r="C964" i="5" s="1"/>
  <c r="A965" i="5"/>
  <c r="C965" i="5" s="1"/>
  <c r="A966" i="5"/>
  <c r="C966" i="5" s="1"/>
  <c r="A967" i="5"/>
  <c r="C967" i="5" s="1"/>
  <c r="A968" i="5"/>
  <c r="C968" i="5" s="1"/>
  <c r="A969" i="5"/>
  <c r="C969" i="5" s="1"/>
  <c r="A970" i="5"/>
  <c r="A971" i="5"/>
  <c r="A972" i="5"/>
  <c r="C972" i="5" s="1"/>
  <c r="A973" i="5"/>
  <c r="C973" i="5" s="1"/>
  <c r="A974" i="5"/>
  <c r="C974" i="5" s="1"/>
  <c r="A975" i="5"/>
  <c r="C975" i="5" s="1"/>
  <c r="A976" i="5"/>
  <c r="C976" i="5" s="1"/>
  <c r="A977" i="5"/>
  <c r="A978" i="5"/>
  <c r="A979" i="5"/>
  <c r="A980" i="5"/>
  <c r="C980" i="5" s="1"/>
  <c r="A981" i="5"/>
  <c r="A982" i="5"/>
  <c r="C982" i="5" s="1"/>
  <c r="A983" i="5"/>
  <c r="C983" i="5" s="1"/>
  <c r="A984" i="5"/>
  <c r="C984" i="5" s="1"/>
  <c r="A985" i="5"/>
  <c r="C985" i="5" s="1"/>
  <c r="A986" i="5"/>
  <c r="C986" i="5" s="1"/>
  <c r="A987" i="5"/>
  <c r="C987" i="5" s="1"/>
  <c r="A988" i="5"/>
  <c r="A989" i="5"/>
  <c r="C989" i="5" s="1"/>
  <c r="A990" i="5"/>
  <c r="C990" i="5" s="1"/>
  <c r="A991" i="5"/>
  <c r="C991" i="5" s="1"/>
  <c r="A992" i="5"/>
  <c r="C992" i="5" s="1"/>
  <c r="A993" i="5"/>
  <c r="A994" i="5"/>
  <c r="A995" i="5"/>
  <c r="A996" i="5"/>
  <c r="C996" i="5" s="1"/>
  <c r="A997" i="5"/>
  <c r="C997" i="5" s="1"/>
  <c r="A998" i="5"/>
  <c r="C998" i="5" s="1"/>
  <c r="A999" i="5"/>
  <c r="C999" i="5" s="1"/>
  <c r="A1000" i="5"/>
  <c r="C1000" i="5" s="1"/>
  <c r="A1001" i="5"/>
  <c r="C1001" i="5" s="1"/>
  <c r="A1002" i="5"/>
  <c r="C1002" i="5" s="1"/>
  <c r="A1003" i="5"/>
  <c r="A1004" i="5"/>
  <c r="C1004" i="5" s="1"/>
  <c r="A1005" i="5"/>
  <c r="C1005" i="5" s="1"/>
  <c r="A1006" i="5"/>
  <c r="C1006" i="5" s="1"/>
  <c r="A1007" i="5"/>
  <c r="C1007" i="5" s="1"/>
  <c r="A1008" i="5"/>
  <c r="C1008" i="5" s="1"/>
  <c r="A1009" i="5"/>
  <c r="C1009" i="5" s="1"/>
  <c r="A1010" i="5"/>
  <c r="A1011" i="5"/>
  <c r="A1012" i="5"/>
  <c r="C1012" i="5" s="1"/>
  <c r="A1013" i="5"/>
  <c r="C1013" i="5" s="1"/>
  <c r="A1014" i="5"/>
  <c r="C1014" i="5" s="1"/>
  <c r="A1015" i="5"/>
  <c r="C1015" i="5" s="1"/>
  <c r="A1016" i="5"/>
  <c r="C1016" i="5" s="1"/>
  <c r="A1017" i="5"/>
  <c r="C1017" i="5" s="1"/>
  <c r="A1018" i="5"/>
  <c r="C1018" i="5" s="1"/>
  <c r="A1019" i="5"/>
  <c r="C1019" i="5" s="1"/>
  <c r="A1020" i="5"/>
  <c r="C1020" i="5" s="1"/>
  <c r="A1021" i="5"/>
  <c r="C1021" i="5" s="1"/>
  <c r="A1022" i="5"/>
  <c r="C1022" i="5" s="1"/>
  <c r="A1023" i="5"/>
  <c r="C1023" i="5" s="1"/>
  <c r="A1024" i="5"/>
  <c r="C1024" i="5" s="1"/>
  <c r="A1025" i="5"/>
  <c r="C1025" i="5" s="1"/>
  <c r="A1026" i="5"/>
  <c r="A1027" i="5"/>
  <c r="A1028" i="5"/>
  <c r="C1028" i="5" s="1"/>
  <c r="A1029" i="5"/>
  <c r="C1029" i="5" s="1"/>
  <c r="A1030" i="5"/>
  <c r="C1030" i="5" s="1"/>
  <c r="A1031" i="5"/>
  <c r="C1031" i="5" s="1"/>
  <c r="A1032" i="5"/>
  <c r="C1032" i="5" s="1"/>
  <c r="A1033" i="5"/>
  <c r="C1033" i="5" s="1"/>
  <c r="A1034" i="5"/>
  <c r="C1034" i="5" s="1"/>
  <c r="A1035" i="5"/>
  <c r="C1035" i="5" s="1"/>
  <c r="A1036" i="5"/>
  <c r="C1036" i="5" s="1"/>
  <c r="A1037" i="5"/>
  <c r="C1037" i="5" s="1"/>
  <c r="A1038" i="5"/>
  <c r="C1038" i="5" s="1"/>
  <c r="A1039" i="5"/>
  <c r="C1039" i="5" s="1"/>
  <c r="A1040" i="5"/>
  <c r="C1040" i="5" s="1"/>
  <c r="A1041" i="5"/>
  <c r="C1041" i="5" s="1"/>
  <c r="A1042" i="5"/>
  <c r="A1043" i="5"/>
  <c r="A1044" i="5"/>
  <c r="C1044" i="5" s="1"/>
  <c r="A1045" i="5"/>
  <c r="C1045" i="5" s="1"/>
  <c r="A1046" i="5"/>
  <c r="C1046" i="5" s="1"/>
  <c r="A1047" i="5"/>
  <c r="C1047" i="5" s="1"/>
  <c r="A1048" i="5"/>
  <c r="C1048" i="5" s="1"/>
  <c r="A1049" i="5"/>
  <c r="C1049" i="5" s="1"/>
  <c r="A1050" i="5"/>
  <c r="C1050" i="5" s="1"/>
  <c r="A1051" i="5"/>
  <c r="C1051" i="5" s="1"/>
  <c r="A1052" i="5"/>
  <c r="C1052" i="5" s="1"/>
  <c r="A1053" i="5"/>
  <c r="C1053" i="5" s="1"/>
  <c r="A1054" i="5"/>
  <c r="C1054" i="5" s="1"/>
  <c r="A1055" i="5"/>
  <c r="C1055" i="5" s="1"/>
  <c r="A1056" i="5"/>
  <c r="C1056" i="5" s="1"/>
  <c r="A1057" i="5"/>
  <c r="C1057" i="5" s="1"/>
  <c r="A1058" i="5"/>
  <c r="A1059" i="5"/>
  <c r="A1060" i="5"/>
  <c r="C1060" i="5" s="1"/>
  <c r="A1061" i="5"/>
  <c r="C1061" i="5" s="1"/>
  <c r="A1062" i="5"/>
  <c r="C1062" i="5" s="1"/>
  <c r="A1063" i="5"/>
  <c r="C1063" i="5" s="1"/>
  <c r="A1064" i="5"/>
  <c r="C1064" i="5" s="1"/>
  <c r="A1065" i="5"/>
  <c r="C1065" i="5" s="1"/>
  <c r="A1066" i="5"/>
  <c r="C1066" i="5" s="1"/>
  <c r="A1067" i="5"/>
  <c r="C1067" i="5" s="1"/>
  <c r="A1068" i="5"/>
  <c r="C1068" i="5" s="1"/>
  <c r="A1069" i="5"/>
  <c r="C1069" i="5" s="1"/>
  <c r="A1070" i="5"/>
  <c r="C1070" i="5" s="1"/>
  <c r="A1071" i="5"/>
  <c r="C1071" i="5" s="1"/>
  <c r="A1072" i="5"/>
  <c r="C1072" i="5" s="1"/>
  <c r="A1073" i="5"/>
  <c r="C1073" i="5" s="1"/>
  <c r="A1074" i="5"/>
  <c r="A1075" i="5"/>
  <c r="A1076" i="5"/>
  <c r="C1076" i="5" s="1"/>
  <c r="A1077" i="5"/>
  <c r="C1077" i="5" s="1"/>
  <c r="A1078" i="5"/>
  <c r="C1078" i="5" s="1"/>
  <c r="A1079" i="5"/>
  <c r="C1079" i="5" s="1"/>
  <c r="A1080" i="5"/>
  <c r="C1080" i="5" s="1"/>
  <c r="A1081" i="5"/>
  <c r="C1081" i="5" s="1"/>
  <c r="A1082" i="5"/>
  <c r="C1082" i="5" s="1"/>
  <c r="A1083" i="5"/>
  <c r="C1083" i="5" s="1"/>
  <c r="A1084" i="5"/>
  <c r="C1084" i="5" s="1"/>
  <c r="A1085" i="5"/>
  <c r="C1085" i="5" s="1"/>
  <c r="A1086" i="5"/>
  <c r="C1086" i="5" s="1"/>
  <c r="A1087" i="5"/>
  <c r="C1087" i="5" s="1"/>
  <c r="A1088" i="5"/>
  <c r="C1088" i="5" s="1"/>
  <c r="A1089" i="5"/>
  <c r="C1089" i="5" s="1"/>
  <c r="A1090" i="5"/>
  <c r="A1091" i="5"/>
  <c r="A1092" i="5"/>
  <c r="C1092" i="5" s="1"/>
  <c r="A1093" i="5"/>
  <c r="C1093" i="5" s="1"/>
  <c r="A1094" i="5"/>
  <c r="C1094" i="5" s="1"/>
  <c r="A1095" i="5"/>
  <c r="C1095" i="5" s="1"/>
  <c r="A1096" i="5"/>
  <c r="C1096" i="5" s="1"/>
  <c r="A1097" i="5"/>
  <c r="C1097" i="5" s="1"/>
  <c r="A1098" i="5"/>
  <c r="C1098" i="5" s="1"/>
  <c r="A1099" i="5"/>
  <c r="C1099" i="5" s="1"/>
  <c r="A1100" i="5"/>
  <c r="C1100" i="5" s="1"/>
  <c r="A1101" i="5"/>
  <c r="C1101" i="5" s="1"/>
  <c r="A1102" i="5"/>
  <c r="C1102" i="5" s="1"/>
  <c r="A1103" i="5"/>
  <c r="C1103" i="5" s="1"/>
  <c r="A1104" i="5"/>
  <c r="A1105" i="5"/>
  <c r="C1105" i="5" s="1"/>
  <c r="A1106" i="5"/>
  <c r="A1107" i="5"/>
  <c r="A1108" i="5"/>
  <c r="C1108" i="5" s="1"/>
  <c r="A1109" i="5"/>
  <c r="C1109" i="5" s="1"/>
  <c r="A1110" i="5"/>
  <c r="C1110" i="5" s="1"/>
  <c r="A1111" i="5"/>
  <c r="C1111" i="5" s="1"/>
  <c r="A1112" i="5"/>
  <c r="C1112" i="5" s="1"/>
  <c r="A1113" i="5"/>
  <c r="C1113" i="5" s="1"/>
  <c r="A1114" i="5"/>
  <c r="C1114" i="5" s="1"/>
  <c r="A1115" i="5"/>
  <c r="C1115" i="5" s="1"/>
  <c r="A1116" i="5"/>
  <c r="C1116" i="5" s="1"/>
  <c r="A1117" i="5"/>
  <c r="C1117" i="5" s="1"/>
  <c r="A1118" i="5"/>
  <c r="C1118" i="5" s="1"/>
  <c r="A1119" i="5"/>
  <c r="A1120" i="5"/>
  <c r="C1120" i="5" s="1"/>
  <c r="A1121" i="5"/>
  <c r="C1121" i="5" s="1"/>
  <c r="A1122" i="5"/>
  <c r="A1123" i="5"/>
  <c r="A1124" i="5"/>
  <c r="C1124" i="5" s="1"/>
  <c r="A1125" i="5"/>
  <c r="A1126" i="5"/>
  <c r="C1126" i="5" s="1"/>
  <c r="A1127" i="5"/>
  <c r="C1127" i="5" s="1"/>
  <c r="A1128" i="5"/>
  <c r="C1128" i="5" s="1"/>
  <c r="A1129" i="5"/>
  <c r="C1129" i="5" s="1"/>
  <c r="A1130" i="5"/>
  <c r="C1130" i="5" s="1"/>
  <c r="A1131" i="5"/>
  <c r="C1131" i="5" s="1"/>
  <c r="A1132" i="5"/>
  <c r="C1132" i="5" s="1"/>
  <c r="A1133" i="5"/>
  <c r="C1133" i="5" s="1"/>
  <c r="A1134" i="5"/>
  <c r="C1134" i="5" s="1"/>
  <c r="A1135" i="5"/>
  <c r="C1135" i="5" s="1"/>
  <c r="A1136" i="5"/>
  <c r="C1136" i="5" s="1"/>
  <c r="A1137" i="5"/>
  <c r="C1137" i="5" s="1"/>
  <c r="A1138" i="5"/>
  <c r="A1139" i="5"/>
  <c r="A1140" i="5"/>
  <c r="C1140" i="5" s="1"/>
  <c r="A1141" i="5"/>
  <c r="C1141" i="5" s="1"/>
  <c r="A1142" i="5"/>
  <c r="C1142" i="5" s="1"/>
  <c r="A1143" i="5"/>
  <c r="C1143" i="5" s="1"/>
  <c r="A1144" i="5"/>
  <c r="C1144" i="5" s="1"/>
  <c r="A1145" i="5"/>
  <c r="C1145" i="5" s="1"/>
  <c r="A1146" i="5"/>
  <c r="C1146" i="5" s="1"/>
  <c r="A1147" i="5"/>
  <c r="C1147" i="5" s="1"/>
  <c r="A1148" i="5"/>
  <c r="C1148" i="5" s="1"/>
  <c r="A1149" i="5"/>
  <c r="C1149" i="5" s="1"/>
  <c r="A1150" i="5"/>
  <c r="C1150" i="5" s="1"/>
  <c r="A1151" i="5"/>
  <c r="C1151" i="5" s="1"/>
  <c r="A1152" i="5"/>
  <c r="C1152" i="5" s="1"/>
  <c r="A1153" i="5"/>
  <c r="C1153" i="5" s="1"/>
  <c r="A1154" i="5"/>
  <c r="A1155" i="5"/>
  <c r="A1156" i="5"/>
  <c r="C1156" i="5" s="1"/>
  <c r="A1157" i="5"/>
  <c r="C1157" i="5" s="1"/>
  <c r="A1158" i="5"/>
  <c r="C1158" i="5" s="1"/>
  <c r="A1159" i="5"/>
  <c r="C1159" i="5" s="1"/>
  <c r="A1160" i="5"/>
  <c r="C1160" i="5" s="1"/>
  <c r="A1161" i="5"/>
  <c r="C1161" i="5" s="1"/>
  <c r="A1162" i="5"/>
  <c r="C1162" i="5" s="1"/>
  <c r="A1163" i="5"/>
  <c r="C1163" i="5" s="1"/>
  <c r="A1164" i="5"/>
  <c r="C1164" i="5" s="1"/>
  <c r="A1165" i="5"/>
  <c r="C1165" i="5" s="1"/>
  <c r="A1166" i="5"/>
  <c r="C1166" i="5" s="1"/>
  <c r="A1167" i="5"/>
  <c r="C1167" i="5" s="1"/>
  <c r="A1168" i="5"/>
  <c r="C1168" i="5" s="1"/>
  <c r="A1169" i="5"/>
  <c r="C1169" i="5" s="1"/>
  <c r="A1170" i="5"/>
  <c r="A1171" i="5"/>
  <c r="A1172" i="5"/>
  <c r="C1172" i="5" s="1"/>
  <c r="A1173" i="5"/>
  <c r="C1173" i="5" s="1"/>
  <c r="A1174" i="5"/>
  <c r="C1174" i="5" s="1"/>
  <c r="A1175" i="5"/>
  <c r="C1175" i="5" s="1"/>
  <c r="A1176" i="5"/>
  <c r="C1176" i="5" s="1"/>
  <c r="A1177" i="5"/>
  <c r="C1177" i="5" s="1"/>
  <c r="A1178" i="5"/>
  <c r="C1178" i="5" s="1"/>
  <c r="A1179" i="5"/>
  <c r="C1179" i="5" s="1"/>
  <c r="A1180" i="5"/>
  <c r="C1180" i="5" s="1"/>
  <c r="A1181" i="5"/>
  <c r="C1181" i="5" s="1"/>
  <c r="A1182" i="5"/>
  <c r="A1183" i="5"/>
  <c r="A1184" i="5"/>
  <c r="C1184" i="5" s="1"/>
  <c r="A1185" i="5"/>
  <c r="C1185" i="5" s="1"/>
  <c r="A1186" i="5"/>
  <c r="B1186" i="5" s="1"/>
  <c r="A1187" i="5"/>
  <c r="B1187" i="5" s="1"/>
  <c r="A1188" i="5"/>
  <c r="C1188" i="5" s="1"/>
  <c r="A1189" i="5"/>
  <c r="C1189" i="5" s="1"/>
  <c r="A1190" i="5"/>
  <c r="C1190" i="5" s="1"/>
  <c r="A1191" i="5"/>
  <c r="C1191" i="5" s="1"/>
  <c r="A1192" i="5"/>
  <c r="C1192" i="5" s="1"/>
  <c r="A1193" i="5"/>
  <c r="C1193" i="5" s="1"/>
  <c r="A1194" i="5"/>
  <c r="C1194" i="5" s="1"/>
  <c r="A1195" i="5"/>
  <c r="C1195" i="5" s="1"/>
  <c r="A1196" i="5"/>
  <c r="A1197" i="5"/>
  <c r="C1197" i="5" s="1"/>
  <c r="A1198" i="5"/>
  <c r="C1198" i="5" s="1"/>
  <c r="A1199" i="5"/>
  <c r="C1199" i="5" s="1"/>
  <c r="A1200" i="5"/>
  <c r="C1200" i="5" s="1"/>
  <c r="A1201" i="5"/>
  <c r="C1201" i="5" s="1"/>
  <c r="A1202" i="5"/>
  <c r="A1203" i="5"/>
  <c r="B1203" i="5" s="1"/>
  <c r="A1204" i="5"/>
  <c r="C1204" i="5" s="1"/>
  <c r="A1205" i="5"/>
  <c r="C1205" i="5" s="1"/>
  <c r="A1206" i="5"/>
  <c r="C1206" i="5" s="1"/>
  <c r="A1207" i="5"/>
  <c r="C1207" i="5" s="1"/>
  <c r="A1208" i="5"/>
  <c r="C1208" i="5" s="1"/>
  <c r="A1209" i="5"/>
  <c r="C1209" i="5" s="1"/>
  <c r="A1210" i="5"/>
  <c r="C1210" i="5" s="1"/>
  <c r="A1211" i="5"/>
  <c r="C1211" i="5" s="1"/>
  <c r="A1212" i="5"/>
  <c r="C1212" i="5" s="1"/>
  <c r="A1213" i="5"/>
  <c r="C1213" i="5" s="1"/>
  <c r="A1214" i="5"/>
  <c r="C1214" i="5" s="1"/>
  <c r="A1215" i="5"/>
  <c r="C1215" i="5" s="1"/>
  <c r="A1216" i="5"/>
  <c r="C1216" i="5" s="1"/>
  <c r="A1217" i="5"/>
  <c r="C1217" i="5" s="1"/>
  <c r="A1218" i="5"/>
  <c r="A1219" i="5"/>
  <c r="B1219" i="5" s="1"/>
  <c r="A1220" i="5"/>
  <c r="C1220" i="5" s="1"/>
  <c r="A1221" i="5"/>
  <c r="C1221" i="5" s="1"/>
  <c r="A1222" i="5"/>
  <c r="C1222" i="5" s="1"/>
  <c r="A1223" i="5"/>
  <c r="C1223" i="5" s="1"/>
  <c r="A1224" i="5"/>
  <c r="C1224" i="5" s="1"/>
  <c r="A1225" i="5"/>
  <c r="A1226" i="5"/>
  <c r="C1226" i="5" s="1"/>
  <c r="A1227" i="5"/>
  <c r="C1227" i="5" s="1"/>
  <c r="A1228" i="5"/>
  <c r="C1228" i="5" s="1"/>
  <c r="A1229" i="5"/>
  <c r="C1229" i="5" s="1"/>
  <c r="A1230" i="5"/>
  <c r="C1230" i="5" s="1"/>
  <c r="A1231" i="5"/>
  <c r="A1232" i="5"/>
  <c r="C1232" i="5" s="1"/>
  <c r="A1233" i="5"/>
  <c r="C1233" i="5" s="1"/>
  <c r="A1234" i="5"/>
  <c r="A1235" i="5"/>
  <c r="A1236" i="5"/>
  <c r="A3" i="5"/>
  <c r="B4" i="5"/>
  <c r="D4" i="5" s="1"/>
  <c r="B6" i="5"/>
  <c r="D6" i="5" s="1"/>
  <c r="B7" i="5"/>
  <c r="D7" i="5" s="1"/>
  <c r="B8" i="5"/>
  <c r="D8" i="5" s="1"/>
  <c r="B9" i="5"/>
  <c r="D9" i="5" s="1"/>
  <c r="B10" i="5"/>
  <c r="D10" i="5" s="1"/>
  <c r="B11" i="5"/>
  <c r="D11" i="5" s="1"/>
  <c r="B12" i="5"/>
  <c r="D12" i="5" s="1"/>
  <c r="B13" i="5"/>
  <c r="B14" i="5"/>
  <c r="B15" i="5"/>
  <c r="B17" i="5"/>
  <c r="D17" i="5" s="1"/>
  <c r="B20" i="5"/>
  <c r="D20" i="5" s="1"/>
  <c r="B22" i="5"/>
  <c r="B23" i="5"/>
  <c r="D23" i="5" s="1"/>
  <c r="B24" i="5"/>
  <c r="D24" i="5" s="1"/>
  <c r="B25" i="5"/>
  <c r="D25" i="5" s="1"/>
  <c r="B26" i="5"/>
  <c r="D26" i="5" s="1"/>
  <c r="B27" i="5"/>
  <c r="D27" i="5" s="1"/>
  <c r="B28" i="5"/>
  <c r="D28" i="5" s="1"/>
  <c r="B29" i="5"/>
  <c r="B30" i="5"/>
  <c r="B31" i="5"/>
  <c r="B32" i="5"/>
  <c r="D32" i="5" s="1"/>
  <c r="B33" i="5"/>
  <c r="D33" i="5" s="1"/>
  <c r="B36" i="5"/>
  <c r="D36" i="5" s="1"/>
  <c r="B38" i="5"/>
  <c r="B39" i="5"/>
  <c r="D39" i="5" s="1"/>
  <c r="B40" i="5"/>
  <c r="D40" i="5" s="1"/>
  <c r="B41" i="5"/>
  <c r="D41" i="5" s="1"/>
  <c r="B42" i="5"/>
  <c r="D42" i="5" s="1"/>
  <c r="B43" i="5"/>
  <c r="D43" i="5" s="1"/>
  <c r="B44" i="5"/>
  <c r="D44" i="5" s="1"/>
  <c r="B45" i="5"/>
  <c r="B46" i="5"/>
  <c r="B47" i="5"/>
  <c r="B48" i="5"/>
  <c r="D48" i="5" s="1"/>
  <c r="B52" i="5"/>
  <c r="D52" i="5" s="1"/>
  <c r="B54" i="5"/>
  <c r="B55" i="5"/>
  <c r="D55" i="5" s="1"/>
  <c r="B56" i="5"/>
  <c r="D56" i="5" s="1"/>
  <c r="B57" i="5"/>
  <c r="D57" i="5" s="1"/>
  <c r="B59" i="5"/>
  <c r="D59" i="5" s="1"/>
  <c r="B60" i="5"/>
  <c r="D60" i="5" s="1"/>
  <c r="B61" i="5"/>
  <c r="B62" i="5"/>
  <c r="B63" i="5"/>
  <c r="B64" i="5"/>
  <c r="D64" i="5" s="1"/>
  <c r="B65" i="5"/>
  <c r="D65" i="5" s="1"/>
  <c r="B68" i="5"/>
  <c r="D68" i="5" s="1"/>
  <c r="B70" i="5"/>
  <c r="D70" i="5" s="1"/>
  <c r="B71" i="5"/>
  <c r="D71" i="5" s="1"/>
  <c r="B72" i="5"/>
  <c r="D72" i="5" s="1"/>
  <c r="B73" i="5"/>
  <c r="D73" i="5" s="1"/>
  <c r="B74" i="5"/>
  <c r="D74" i="5" s="1"/>
  <c r="B75" i="5"/>
  <c r="D75" i="5" s="1"/>
  <c r="B77" i="5"/>
  <c r="B78" i="5"/>
  <c r="B79" i="5"/>
  <c r="B80" i="5"/>
  <c r="D80" i="5" s="1"/>
  <c r="B81" i="5"/>
  <c r="D81" i="5" s="1"/>
  <c r="B84" i="5"/>
  <c r="D84" i="5" s="1"/>
  <c r="B86" i="5"/>
  <c r="D86" i="5" s="1"/>
  <c r="B87" i="5"/>
  <c r="D87" i="5" s="1"/>
  <c r="B88" i="5"/>
  <c r="D88" i="5" s="1"/>
  <c r="B89" i="5"/>
  <c r="D89" i="5" s="1"/>
  <c r="B90" i="5"/>
  <c r="D90" i="5" s="1"/>
  <c r="B91" i="5"/>
  <c r="D91" i="5" s="1"/>
  <c r="B92" i="5"/>
  <c r="D92" i="5" s="1"/>
  <c r="B93" i="5"/>
  <c r="B94" i="5"/>
  <c r="D94" i="5" s="1"/>
  <c r="B96" i="5"/>
  <c r="D96" i="5" s="1"/>
  <c r="B97" i="5"/>
  <c r="D97" i="5" s="1"/>
  <c r="B100" i="5"/>
  <c r="D100" i="5" s="1"/>
  <c r="B102" i="5"/>
  <c r="D102" i="5" s="1"/>
  <c r="B103" i="5"/>
  <c r="D103" i="5" s="1"/>
  <c r="B104" i="5"/>
  <c r="D104" i="5" s="1"/>
  <c r="B105" i="5"/>
  <c r="D105" i="5" s="1"/>
  <c r="B106" i="5"/>
  <c r="D106" i="5" s="1"/>
  <c r="B107" i="5"/>
  <c r="D107" i="5" s="1"/>
  <c r="B108" i="5"/>
  <c r="D108" i="5" s="1"/>
  <c r="B109" i="5"/>
  <c r="B110" i="5"/>
  <c r="B111" i="5"/>
  <c r="B112" i="5"/>
  <c r="D112" i="5" s="1"/>
  <c r="B113" i="5"/>
  <c r="D113" i="5" s="1"/>
  <c r="B116" i="5"/>
  <c r="D116" i="5" s="1"/>
  <c r="B118" i="5"/>
  <c r="D118" i="5" s="1"/>
  <c r="B119" i="5"/>
  <c r="D119" i="5" s="1"/>
  <c r="B120" i="5"/>
  <c r="D120" i="5" s="1"/>
  <c r="B121" i="5"/>
  <c r="D121" i="5" s="1"/>
  <c r="B122" i="5"/>
  <c r="D122" i="5" s="1"/>
  <c r="B123" i="5"/>
  <c r="D123" i="5" s="1"/>
  <c r="B124" i="5"/>
  <c r="D124" i="5" s="1"/>
  <c r="B125" i="5"/>
  <c r="B126" i="5"/>
  <c r="D126" i="5" s="1"/>
  <c r="B127" i="5"/>
  <c r="B128" i="5"/>
  <c r="D128" i="5" s="1"/>
  <c r="B129" i="5"/>
  <c r="D129" i="5" s="1"/>
  <c r="B132" i="5"/>
  <c r="D132" i="5" s="1"/>
  <c r="B134" i="5"/>
  <c r="D134" i="5" s="1"/>
  <c r="B135" i="5"/>
  <c r="D135" i="5" s="1"/>
  <c r="B137" i="5"/>
  <c r="D137" i="5" s="1"/>
  <c r="B138" i="5"/>
  <c r="D138" i="5" s="1"/>
  <c r="B139" i="5"/>
  <c r="D139" i="5" s="1"/>
  <c r="B140" i="5"/>
  <c r="D140" i="5" s="1"/>
  <c r="B141" i="5"/>
  <c r="B142" i="5"/>
  <c r="D142" i="5" s="1"/>
  <c r="B143" i="5"/>
  <c r="B144" i="5"/>
  <c r="D144" i="5" s="1"/>
  <c r="B145" i="5"/>
  <c r="D145" i="5" s="1"/>
  <c r="B150" i="5"/>
  <c r="B151" i="5"/>
  <c r="D151" i="5" s="1"/>
  <c r="B152" i="5"/>
  <c r="D152" i="5" s="1"/>
  <c r="B153" i="5"/>
  <c r="D153" i="5" s="1"/>
  <c r="B154" i="5"/>
  <c r="D154" i="5" s="1"/>
  <c r="B156" i="5"/>
  <c r="D156" i="5" s="1"/>
  <c r="B157" i="5"/>
  <c r="B159" i="5"/>
  <c r="D159" i="5" s="1"/>
  <c r="B160" i="5"/>
  <c r="B161" i="5"/>
  <c r="D161" i="5" s="1"/>
  <c r="B164" i="5"/>
  <c r="D164" i="5" s="1"/>
  <c r="B166" i="5"/>
  <c r="B168" i="5"/>
  <c r="D168" i="5" s="1"/>
  <c r="B169" i="5"/>
  <c r="D169" i="5" s="1"/>
  <c r="B170" i="5"/>
  <c r="D170" i="5" s="1"/>
  <c r="B172" i="5"/>
  <c r="D172" i="5" s="1"/>
  <c r="B174" i="5"/>
  <c r="D174" i="5" s="1"/>
  <c r="B175" i="5"/>
  <c r="B176" i="5"/>
  <c r="D176" i="5" s="1"/>
  <c r="B177" i="5"/>
  <c r="D177" i="5" s="1"/>
  <c r="B180" i="5"/>
  <c r="D180" i="5" s="1"/>
  <c r="B182" i="5"/>
  <c r="D182" i="5" s="1"/>
  <c r="B183" i="5"/>
  <c r="D183" i="5" s="1"/>
  <c r="B184" i="5"/>
  <c r="D184" i="5" s="1"/>
  <c r="B185" i="5"/>
  <c r="D185" i="5" s="1"/>
  <c r="B186" i="5"/>
  <c r="D186" i="5" s="1"/>
  <c r="B187" i="5"/>
  <c r="D187" i="5" s="1"/>
  <c r="B188" i="5"/>
  <c r="D188" i="5" s="1"/>
  <c r="B189" i="5"/>
  <c r="B190" i="5"/>
  <c r="B191" i="5"/>
  <c r="B192" i="5"/>
  <c r="D192" i="5" s="1"/>
  <c r="B198" i="5"/>
  <c r="B199" i="5"/>
  <c r="D199" i="5" s="1"/>
  <c r="B202" i="5"/>
  <c r="D202" i="5" s="1"/>
  <c r="B203" i="5"/>
  <c r="D203" i="5" s="1"/>
  <c r="B204" i="5"/>
  <c r="D204" i="5" s="1"/>
  <c r="B205" i="5"/>
  <c r="B206" i="5"/>
  <c r="B207" i="5"/>
  <c r="D207" i="5" s="1"/>
  <c r="B208" i="5"/>
  <c r="D208" i="5" s="1"/>
  <c r="B209" i="5"/>
  <c r="D209" i="5" s="1"/>
  <c r="B214" i="5"/>
  <c r="B215" i="5"/>
  <c r="D215" i="5" s="1"/>
  <c r="B216" i="5"/>
  <c r="D216" i="5" s="1"/>
  <c r="B218" i="5"/>
  <c r="D218" i="5" s="1"/>
  <c r="B219" i="5"/>
  <c r="D219" i="5" s="1"/>
  <c r="B220" i="5"/>
  <c r="D220" i="5" s="1"/>
  <c r="B221" i="5"/>
  <c r="B222" i="5"/>
  <c r="B223" i="5"/>
  <c r="B224" i="5"/>
  <c r="D224" i="5" s="1"/>
  <c r="B225" i="5"/>
  <c r="D225" i="5" s="1"/>
  <c r="B228" i="5"/>
  <c r="D228" i="5" s="1"/>
  <c r="B230" i="5"/>
  <c r="D230" i="5" s="1"/>
  <c r="B231" i="5"/>
  <c r="D231" i="5" s="1"/>
  <c r="B232" i="5"/>
  <c r="D232" i="5" s="1"/>
  <c r="B234" i="5"/>
  <c r="D234" i="5" s="1"/>
  <c r="B235" i="5"/>
  <c r="D235" i="5" s="1"/>
  <c r="B236" i="5"/>
  <c r="D236" i="5" s="1"/>
  <c r="B238" i="5"/>
  <c r="B239" i="5"/>
  <c r="B240" i="5"/>
  <c r="D240" i="5" s="1"/>
  <c r="B241" i="5"/>
  <c r="D241" i="5" s="1"/>
  <c r="B246" i="5"/>
  <c r="B247" i="5"/>
  <c r="B248" i="5"/>
  <c r="B249" i="5"/>
  <c r="D249" i="5" s="1"/>
  <c r="B250" i="5"/>
  <c r="D250" i="5" s="1"/>
  <c r="B251" i="5"/>
  <c r="D251" i="5" s="1"/>
  <c r="B252" i="5"/>
  <c r="D252" i="5" s="1"/>
  <c r="B253" i="5"/>
  <c r="B256" i="5"/>
  <c r="D256" i="5" s="1"/>
  <c r="B257" i="5"/>
  <c r="D257" i="5" s="1"/>
  <c r="B262" i="5"/>
  <c r="B263" i="5"/>
  <c r="D263" i="5" s="1"/>
  <c r="B264" i="5"/>
  <c r="D264" i="5" s="1"/>
  <c r="B265" i="5"/>
  <c r="D265" i="5" s="1"/>
  <c r="B266" i="5"/>
  <c r="D266" i="5" s="1"/>
  <c r="B267" i="5"/>
  <c r="D267" i="5" s="1"/>
  <c r="B268" i="5"/>
  <c r="D268" i="5" s="1"/>
  <c r="B269" i="5"/>
  <c r="B270" i="5"/>
  <c r="B272" i="5"/>
  <c r="D272" i="5" s="1"/>
  <c r="B273" i="5"/>
  <c r="D273" i="5" s="1"/>
  <c r="B276" i="5"/>
  <c r="D276" i="5" s="1"/>
  <c r="B278" i="5"/>
  <c r="B279" i="5"/>
  <c r="D279" i="5" s="1"/>
  <c r="B280" i="5"/>
  <c r="D280" i="5" s="1"/>
  <c r="B281" i="5"/>
  <c r="D281" i="5" s="1"/>
  <c r="B282" i="5"/>
  <c r="D282" i="5" s="1"/>
  <c r="B283" i="5"/>
  <c r="D283" i="5" s="1"/>
  <c r="B284" i="5"/>
  <c r="D284" i="5" s="1"/>
  <c r="B286" i="5"/>
  <c r="B287" i="5"/>
  <c r="B289" i="5"/>
  <c r="B292" i="5"/>
  <c r="D292" i="5" s="1"/>
  <c r="B293" i="5"/>
  <c r="D293" i="5" s="1"/>
  <c r="B294" i="5"/>
  <c r="B295" i="5"/>
  <c r="D295" i="5" s="1"/>
  <c r="B296" i="5"/>
  <c r="D296" i="5" s="1"/>
  <c r="B297" i="5"/>
  <c r="D297" i="5" s="1"/>
  <c r="B298" i="5"/>
  <c r="D298" i="5" s="1"/>
  <c r="B299" i="5"/>
  <c r="D299" i="5" s="1"/>
  <c r="B300" i="5"/>
  <c r="D300" i="5" s="1"/>
  <c r="B301" i="5"/>
  <c r="B302" i="5"/>
  <c r="B303" i="5"/>
  <c r="B304" i="5"/>
  <c r="B305" i="5"/>
  <c r="B310" i="5"/>
  <c r="B311" i="5"/>
  <c r="D311" i="5" s="1"/>
  <c r="B312" i="5"/>
  <c r="D312" i="5" s="1"/>
  <c r="B313" i="5"/>
  <c r="D313" i="5" s="1"/>
  <c r="B314" i="5"/>
  <c r="D314" i="5" s="1"/>
  <c r="B315" i="5"/>
  <c r="D315" i="5" s="1"/>
  <c r="B316" i="5"/>
  <c r="D316" i="5" s="1"/>
  <c r="B317" i="5"/>
  <c r="B318" i="5"/>
  <c r="B319" i="5"/>
  <c r="B321" i="5"/>
  <c r="B324" i="5"/>
  <c r="D324" i="5" s="1"/>
  <c r="B326" i="5"/>
  <c r="B327" i="5"/>
  <c r="D327" i="5" s="1"/>
  <c r="B328" i="5"/>
  <c r="D328" i="5" s="1"/>
  <c r="B329" i="5"/>
  <c r="D329" i="5" s="1"/>
  <c r="B330" i="5"/>
  <c r="D330" i="5" s="1"/>
  <c r="B331" i="5"/>
  <c r="D331" i="5" s="1"/>
  <c r="B332" i="5"/>
  <c r="D332" i="5" s="1"/>
  <c r="B333" i="5"/>
  <c r="B334" i="5"/>
  <c r="D334" i="5" s="1"/>
  <c r="B335" i="5"/>
  <c r="B336" i="5"/>
  <c r="D336" i="5" s="1"/>
  <c r="B337" i="5"/>
  <c r="D337" i="5" s="1"/>
  <c r="B340" i="5"/>
  <c r="D340" i="5" s="1"/>
  <c r="B341" i="5"/>
  <c r="D341" i="5" s="1"/>
  <c r="B342" i="5"/>
  <c r="B343" i="5"/>
  <c r="D343" i="5" s="1"/>
  <c r="B344" i="5"/>
  <c r="D344" i="5" s="1"/>
  <c r="B345" i="5"/>
  <c r="D345" i="5" s="1"/>
  <c r="B346" i="5"/>
  <c r="B347" i="5"/>
  <c r="D347" i="5" s="1"/>
  <c r="B348" i="5"/>
  <c r="D348" i="5" s="1"/>
  <c r="B349" i="5"/>
  <c r="B350" i="5"/>
  <c r="B351" i="5"/>
  <c r="B352" i="5"/>
  <c r="D352" i="5" s="1"/>
  <c r="B353" i="5"/>
  <c r="D353" i="5" s="1"/>
  <c r="B356" i="5"/>
  <c r="D356" i="5" s="1"/>
  <c r="B358" i="5"/>
  <c r="B359" i="5"/>
  <c r="D359" i="5" s="1"/>
  <c r="B360" i="5"/>
  <c r="D360" i="5" s="1"/>
  <c r="B362" i="5"/>
  <c r="D362" i="5" s="1"/>
  <c r="B363" i="5"/>
  <c r="D363" i="5" s="1"/>
  <c r="B364" i="5"/>
  <c r="D364" i="5" s="1"/>
  <c r="B365" i="5"/>
  <c r="B367" i="5"/>
  <c r="B368" i="5"/>
  <c r="D368" i="5" s="1"/>
  <c r="B369" i="5"/>
  <c r="D369" i="5" s="1"/>
  <c r="B372" i="5"/>
  <c r="B373" i="5"/>
  <c r="B374" i="5"/>
  <c r="B375" i="5"/>
  <c r="D375" i="5" s="1"/>
  <c r="B376" i="5"/>
  <c r="D376" i="5" s="1"/>
  <c r="B377" i="5"/>
  <c r="D377" i="5" s="1"/>
  <c r="B378" i="5"/>
  <c r="D378" i="5" s="1"/>
  <c r="B379" i="5"/>
  <c r="D379" i="5" s="1"/>
  <c r="B380" i="5"/>
  <c r="D380" i="5" s="1"/>
  <c r="B381" i="5"/>
  <c r="D381" i="5" s="1"/>
  <c r="B382" i="5"/>
  <c r="D382" i="5" s="1"/>
  <c r="B383" i="5"/>
  <c r="D383" i="5" s="1"/>
  <c r="B385" i="5"/>
  <c r="D385" i="5" s="1"/>
  <c r="B388" i="5"/>
  <c r="B389" i="5"/>
  <c r="B390" i="5"/>
  <c r="B391" i="5"/>
  <c r="D391" i="5" s="1"/>
  <c r="B392" i="5"/>
  <c r="D392" i="5" s="1"/>
  <c r="B393" i="5"/>
  <c r="D393" i="5" s="1"/>
  <c r="B395" i="5"/>
  <c r="D395" i="5" s="1"/>
  <c r="B396" i="5"/>
  <c r="D396" i="5" s="1"/>
  <c r="B397" i="5"/>
  <c r="B399" i="5"/>
  <c r="B400" i="5"/>
  <c r="D400" i="5" s="1"/>
  <c r="B401" i="5"/>
  <c r="D401" i="5" s="1"/>
  <c r="B404" i="5"/>
  <c r="D404" i="5" s="1"/>
  <c r="B406" i="5"/>
  <c r="D406" i="5" s="1"/>
  <c r="B407" i="5"/>
  <c r="B408" i="5"/>
  <c r="D408" i="5" s="1"/>
  <c r="B409" i="5"/>
  <c r="D409" i="5" s="1"/>
  <c r="B411" i="5"/>
  <c r="D411" i="5" s="1"/>
  <c r="B412" i="5"/>
  <c r="D412" i="5" s="1"/>
  <c r="B413" i="5"/>
  <c r="B414" i="5"/>
  <c r="D414" i="5" s="1"/>
  <c r="B415" i="5"/>
  <c r="B416" i="5"/>
  <c r="D416" i="5" s="1"/>
  <c r="B417" i="5"/>
  <c r="D417" i="5" s="1"/>
  <c r="B420" i="5"/>
  <c r="D420" i="5" s="1"/>
  <c r="B421" i="5"/>
  <c r="D421" i="5" s="1"/>
  <c r="B422" i="5"/>
  <c r="B423" i="5"/>
  <c r="D423" i="5" s="1"/>
  <c r="B424" i="5"/>
  <c r="B425" i="5"/>
  <c r="B426" i="5"/>
  <c r="D426" i="5" s="1"/>
  <c r="B428" i="5"/>
  <c r="D428" i="5" s="1"/>
  <c r="B429" i="5"/>
  <c r="B430" i="5"/>
  <c r="B431" i="5"/>
  <c r="B432" i="5"/>
  <c r="D432" i="5" s="1"/>
  <c r="B433" i="5"/>
  <c r="D433" i="5" s="1"/>
  <c r="B436" i="5"/>
  <c r="D436" i="5" s="1"/>
  <c r="B438" i="5"/>
  <c r="B439" i="5"/>
  <c r="D439" i="5" s="1"/>
  <c r="B440" i="5"/>
  <c r="D440" i="5" s="1"/>
  <c r="B441" i="5"/>
  <c r="D441" i="5" s="1"/>
  <c r="B442" i="5"/>
  <c r="D442" i="5" s="1"/>
  <c r="B443" i="5"/>
  <c r="B444" i="5"/>
  <c r="D444" i="5" s="1"/>
  <c r="B447" i="5"/>
  <c r="B448" i="5"/>
  <c r="D448" i="5" s="1"/>
  <c r="B449" i="5"/>
  <c r="D449" i="5" s="1"/>
  <c r="B452" i="5"/>
  <c r="D452" i="5" s="1"/>
  <c r="B453" i="5"/>
  <c r="B456" i="5"/>
  <c r="D456" i="5" s="1"/>
  <c r="B457" i="5"/>
  <c r="D457" i="5" s="1"/>
  <c r="B458" i="5"/>
  <c r="D458" i="5" s="1"/>
  <c r="B459" i="5"/>
  <c r="D459" i="5" s="1"/>
  <c r="B460" i="5"/>
  <c r="D460" i="5" s="1"/>
  <c r="B461" i="5"/>
  <c r="B462" i="5"/>
  <c r="B463" i="5"/>
  <c r="B464" i="5"/>
  <c r="D464" i="5" s="1"/>
  <c r="B465" i="5"/>
  <c r="D465" i="5" s="1"/>
  <c r="B470" i="5"/>
  <c r="B472" i="5"/>
  <c r="D472" i="5" s="1"/>
  <c r="B473" i="5"/>
  <c r="D473" i="5" s="1"/>
  <c r="B474" i="5"/>
  <c r="D474" i="5" s="1"/>
  <c r="B475" i="5"/>
  <c r="D475" i="5" s="1"/>
  <c r="B476" i="5"/>
  <c r="D476" i="5" s="1"/>
  <c r="B477" i="5"/>
  <c r="B478" i="5"/>
  <c r="B484" i="5"/>
  <c r="D484" i="5" s="1"/>
  <c r="B485" i="5"/>
  <c r="D485" i="5" s="1"/>
  <c r="B487" i="5"/>
  <c r="D487" i="5" s="1"/>
  <c r="B488" i="5"/>
  <c r="D488" i="5" s="1"/>
  <c r="B489" i="5"/>
  <c r="D489" i="5" s="1"/>
  <c r="B490" i="5"/>
  <c r="D490" i="5" s="1"/>
  <c r="B492" i="5"/>
  <c r="B495" i="5"/>
  <c r="B496" i="5"/>
  <c r="D496" i="5" s="1"/>
  <c r="B497" i="5"/>
  <c r="D497" i="5" s="1"/>
  <c r="B501" i="5"/>
  <c r="D501" i="5" s="1"/>
  <c r="B502" i="5"/>
  <c r="B503" i="5"/>
  <c r="B504" i="5"/>
  <c r="B505" i="5"/>
  <c r="D505" i="5" s="1"/>
  <c r="B506" i="5"/>
  <c r="D506" i="5" s="1"/>
  <c r="B507" i="5"/>
  <c r="D507" i="5" s="1"/>
  <c r="B508" i="5"/>
  <c r="D508" i="5" s="1"/>
  <c r="B509" i="5"/>
  <c r="B510" i="5"/>
  <c r="D510" i="5" s="1"/>
  <c r="B511" i="5"/>
  <c r="B512" i="5"/>
  <c r="D512" i="5" s="1"/>
  <c r="B513" i="5"/>
  <c r="D513" i="5" s="1"/>
  <c r="B516" i="5"/>
  <c r="D516" i="5" s="1"/>
  <c r="B517" i="5"/>
  <c r="D517" i="5" s="1"/>
  <c r="B518" i="5"/>
  <c r="B519" i="5"/>
  <c r="B520" i="5"/>
  <c r="B521" i="5"/>
  <c r="D521" i="5" s="1"/>
  <c r="B522" i="5"/>
  <c r="B523" i="5"/>
  <c r="D523" i="5" s="1"/>
  <c r="B524" i="5"/>
  <c r="D524" i="5" s="1"/>
  <c r="B525" i="5"/>
  <c r="B526" i="5"/>
  <c r="B527" i="5"/>
  <c r="B528" i="5"/>
  <c r="D528" i="5" s="1"/>
  <c r="B529" i="5"/>
  <c r="D529" i="5" s="1"/>
  <c r="B532" i="5"/>
  <c r="D532" i="5" s="1"/>
  <c r="B534" i="5"/>
  <c r="B535" i="5"/>
  <c r="B536" i="5"/>
  <c r="B537" i="5"/>
  <c r="D537" i="5" s="1"/>
  <c r="B538" i="5"/>
  <c r="D538" i="5" s="1"/>
  <c r="B539" i="5"/>
  <c r="D539" i="5" s="1"/>
  <c r="B540" i="5"/>
  <c r="D540" i="5" s="1"/>
  <c r="B541" i="5"/>
  <c r="B542" i="5"/>
  <c r="B543" i="5"/>
  <c r="B544" i="5"/>
  <c r="D544" i="5" s="1"/>
  <c r="B545" i="5"/>
  <c r="D545" i="5" s="1"/>
  <c r="B548" i="5"/>
  <c r="D548" i="5" s="1"/>
  <c r="B549" i="5"/>
  <c r="D549" i="5" s="1"/>
  <c r="B550" i="5"/>
  <c r="B551" i="5"/>
  <c r="B552" i="5"/>
  <c r="B553" i="5"/>
  <c r="D553" i="5" s="1"/>
  <c r="B554" i="5"/>
  <c r="D554" i="5" s="1"/>
  <c r="B555" i="5"/>
  <c r="D555" i="5" s="1"/>
  <c r="B556" i="5"/>
  <c r="D556" i="5" s="1"/>
  <c r="B557" i="5"/>
  <c r="B558" i="5"/>
  <c r="D558" i="5" s="1"/>
  <c r="B559" i="5"/>
  <c r="B560" i="5"/>
  <c r="D560" i="5" s="1"/>
  <c r="B561" i="5"/>
  <c r="D561" i="5" s="1"/>
  <c r="B564" i="5"/>
  <c r="D564" i="5" s="1"/>
  <c r="B565" i="5"/>
  <c r="D565" i="5" s="1"/>
  <c r="B566" i="5"/>
  <c r="D566" i="5" s="1"/>
  <c r="B567" i="5"/>
  <c r="B568" i="5"/>
  <c r="B569" i="5"/>
  <c r="D569" i="5" s="1"/>
  <c r="B570" i="5"/>
  <c r="D570" i="5" s="1"/>
  <c r="B571" i="5"/>
  <c r="D571" i="5" s="1"/>
  <c r="B572" i="5"/>
  <c r="D572" i="5" s="1"/>
  <c r="B573" i="5"/>
  <c r="D573" i="5" s="1"/>
  <c r="B574" i="5"/>
  <c r="D574" i="5" s="1"/>
  <c r="B575" i="5"/>
  <c r="B576" i="5"/>
  <c r="D576" i="5" s="1"/>
  <c r="B577" i="5"/>
  <c r="B580" i="5"/>
  <c r="D580" i="5" s="1"/>
  <c r="B581" i="5"/>
  <c r="D581" i="5" s="1"/>
  <c r="B582" i="5"/>
  <c r="D582" i="5" s="1"/>
  <c r="B583" i="5"/>
  <c r="B584" i="5"/>
  <c r="B585" i="5"/>
  <c r="D585" i="5" s="1"/>
  <c r="B586" i="5"/>
  <c r="D586" i="5" s="1"/>
  <c r="B587" i="5"/>
  <c r="D587" i="5" s="1"/>
  <c r="B588" i="5"/>
  <c r="D588" i="5" s="1"/>
  <c r="B589" i="5"/>
  <c r="B590" i="5"/>
  <c r="D590" i="5" s="1"/>
  <c r="B591" i="5"/>
  <c r="B592" i="5"/>
  <c r="D592" i="5" s="1"/>
  <c r="B593" i="5"/>
  <c r="D593" i="5" s="1"/>
  <c r="B596" i="5"/>
  <c r="D596" i="5" s="1"/>
  <c r="B597" i="5"/>
  <c r="B598" i="5"/>
  <c r="B599" i="5"/>
  <c r="B600" i="5"/>
  <c r="B601" i="5"/>
  <c r="D601" i="5" s="1"/>
  <c r="B602" i="5"/>
  <c r="D602" i="5" s="1"/>
  <c r="B603" i="5"/>
  <c r="D603" i="5" s="1"/>
  <c r="B604" i="5"/>
  <c r="D604" i="5" s="1"/>
  <c r="B606" i="5"/>
  <c r="D606" i="5" s="1"/>
  <c r="B607" i="5"/>
  <c r="B608" i="5"/>
  <c r="D608" i="5" s="1"/>
  <c r="B609" i="5"/>
  <c r="D609" i="5" s="1"/>
  <c r="B612" i="5"/>
  <c r="D612" i="5" s="1"/>
  <c r="B613" i="5"/>
  <c r="D613" i="5" s="1"/>
  <c r="B614" i="5"/>
  <c r="B615" i="5"/>
  <c r="B616" i="5"/>
  <c r="B617" i="5"/>
  <c r="D617" i="5" s="1"/>
  <c r="B618" i="5"/>
  <c r="D618" i="5" s="1"/>
  <c r="B619" i="5"/>
  <c r="D619" i="5" s="1"/>
  <c r="B620" i="5"/>
  <c r="D620" i="5" s="1"/>
  <c r="B621" i="5"/>
  <c r="B622" i="5"/>
  <c r="D622" i="5" s="1"/>
  <c r="B623" i="5"/>
  <c r="B624" i="5"/>
  <c r="D624" i="5" s="1"/>
  <c r="B625" i="5"/>
  <c r="D625" i="5" s="1"/>
  <c r="B628" i="5"/>
  <c r="D628" i="5" s="1"/>
  <c r="B629" i="5"/>
  <c r="D629" i="5" s="1"/>
  <c r="B630" i="5"/>
  <c r="B631" i="5"/>
  <c r="B632" i="5"/>
  <c r="B633" i="5"/>
  <c r="D633" i="5" s="1"/>
  <c r="B634" i="5"/>
  <c r="B635" i="5"/>
  <c r="D635" i="5" s="1"/>
  <c r="B636" i="5"/>
  <c r="D636" i="5" s="1"/>
  <c r="B637" i="5"/>
  <c r="B638" i="5"/>
  <c r="B639" i="5"/>
  <c r="B640" i="5"/>
  <c r="B644" i="5"/>
  <c r="D644" i="5" s="1"/>
  <c r="B645" i="5"/>
  <c r="D645" i="5" s="1"/>
  <c r="B646" i="5"/>
  <c r="D646" i="5" s="1"/>
  <c r="B647" i="5"/>
  <c r="B648" i="5"/>
  <c r="B649" i="5"/>
  <c r="D649" i="5" s="1"/>
  <c r="B650" i="5"/>
  <c r="D650" i="5" s="1"/>
  <c r="B651" i="5"/>
  <c r="D651" i="5" s="1"/>
  <c r="B652" i="5"/>
  <c r="D652" i="5" s="1"/>
  <c r="B653" i="5"/>
  <c r="B654" i="5"/>
  <c r="B655" i="5"/>
  <c r="B656" i="5"/>
  <c r="D656" i="5" s="1"/>
  <c r="B657" i="5"/>
  <c r="D657" i="5" s="1"/>
  <c r="B660" i="5"/>
  <c r="D660" i="5" s="1"/>
  <c r="B662" i="5"/>
  <c r="B663" i="5"/>
  <c r="B664" i="5"/>
  <c r="B665" i="5"/>
  <c r="D665" i="5" s="1"/>
  <c r="B666" i="5"/>
  <c r="D666" i="5" s="1"/>
  <c r="B667" i="5"/>
  <c r="D667" i="5" s="1"/>
  <c r="B668" i="5"/>
  <c r="D668" i="5" s="1"/>
  <c r="B669" i="5"/>
  <c r="D669" i="5" s="1"/>
  <c r="B670" i="5"/>
  <c r="D670" i="5" s="1"/>
  <c r="B671" i="5"/>
  <c r="B672" i="5"/>
  <c r="D672" i="5" s="1"/>
  <c r="B673" i="5"/>
  <c r="D673" i="5" s="1"/>
  <c r="B676" i="5"/>
  <c r="D676" i="5" s="1"/>
  <c r="B677" i="5"/>
  <c r="D677" i="5" s="1"/>
  <c r="B678" i="5"/>
  <c r="B679" i="5"/>
  <c r="B680" i="5"/>
  <c r="B681" i="5"/>
  <c r="D681" i="5" s="1"/>
  <c r="B682" i="5"/>
  <c r="D682" i="5" s="1"/>
  <c r="B683" i="5"/>
  <c r="D683" i="5" s="1"/>
  <c r="B684" i="5"/>
  <c r="D684" i="5" s="1"/>
  <c r="B685" i="5"/>
  <c r="D685" i="5" s="1"/>
  <c r="B686" i="5"/>
  <c r="D686" i="5" s="1"/>
  <c r="B687" i="5"/>
  <c r="D687" i="5" s="1"/>
  <c r="B688" i="5"/>
  <c r="D688" i="5" s="1"/>
  <c r="B689" i="5"/>
  <c r="D689" i="5" s="1"/>
  <c r="B692" i="5"/>
  <c r="B693" i="5"/>
  <c r="D693" i="5" s="1"/>
  <c r="B695" i="5"/>
  <c r="B696" i="5"/>
  <c r="B697" i="5"/>
  <c r="D697" i="5" s="1"/>
  <c r="B698" i="5"/>
  <c r="D698" i="5" s="1"/>
  <c r="B699" i="5"/>
  <c r="D699" i="5" s="1"/>
  <c r="B700" i="5"/>
  <c r="D700" i="5" s="1"/>
  <c r="B701" i="5"/>
  <c r="B702" i="5"/>
  <c r="D702" i="5" s="1"/>
  <c r="B703" i="5"/>
  <c r="B704" i="5"/>
  <c r="D704" i="5" s="1"/>
  <c r="B705" i="5"/>
  <c r="D705" i="5" s="1"/>
  <c r="B708" i="5"/>
  <c r="D708" i="5" s="1"/>
  <c r="B709" i="5"/>
  <c r="D709" i="5" s="1"/>
  <c r="B710" i="5"/>
  <c r="D710" i="5" s="1"/>
  <c r="B711" i="5"/>
  <c r="B712" i="5"/>
  <c r="B713" i="5"/>
  <c r="D713" i="5" s="1"/>
  <c r="B714" i="5"/>
  <c r="D714" i="5" s="1"/>
  <c r="B715" i="5"/>
  <c r="D715" i="5" s="1"/>
  <c r="B716" i="5"/>
  <c r="D716" i="5" s="1"/>
  <c r="B717" i="5"/>
  <c r="B718" i="5"/>
  <c r="D718" i="5" s="1"/>
  <c r="B719" i="5"/>
  <c r="B720" i="5"/>
  <c r="D720" i="5" s="1"/>
  <c r="B721" i="5"/>
  <c r="D721" i="5" s="1"/>
  <c r="B724" i="5"/>
  <c r="D724" i="5" s="1"/>
  <c r="B725" i="5"/>
  <c r="D725" i="5" s="1"/>
  <c r="B727" i="5"/>
  <c r="B728" i="5"/>
  <c r="B729" i="5"/>
  <c r="D729" i="5" s="1"/>
  <c r="B730" i="5"/>
  <c r="B731" i="5"/>
  <c r="D731" i="5" s="1"/>
  <c r="B732" i="5"/>
  <c r="D732" i="5" s="1"/>
  <c r="B736" i="5"/>
  <c r="D736" i="5" s="1"/>
  <c r="B737" i="5"/>
  <c r="D737" i="5" s="1"/>
  <c r="B740" i="5"/>
  <c r="D740" i="5" s="1"/>
  <c r="B741" i="5"/>
  <c r="D741" i="5" s="1"/>
  <c r="B743" i="5"/>
  <c r="D743" i="5" s="1"/>
  <c r="B744" i="5"/>
  <c r="D744" i="5" s="1"/>
  <c r="B745" i="5"/>
  <c r="B746" i="5"/>
  <c r="D746" i="5" s="1"/>
  <c r="B747" i="5"/>
  <c r="D747" i="5" s="1"/>
  <c r="B748" i="5"/>
  <c r="D748" i="5" s="1"/>
  <c r="B749" i="5"/>
  <c r="D749" i="5" s="1"/>
  <c r="B750" i="5"/>
  <c r="D750" i="5" s="1"/>
  <c r="B752" i="5"/>
  <c r="D752" i="5" s="1"/>
  <c r="B756" i="5"/>
  <c r="D756" i="5" s="1"/>
  <c r="B759" i="5"/>
  <c r="D759" i="5" s="1"/>
  <c r="B760" i="5"/>
  <c r="D760" i="5" s="1"/>
  <c r="B762" i="5"/>
  <c r="D762" i="5" s="1"/>
  <c r="B763" i="5"/>
  <c r="D763" i="5" s="1"/>
  <c r="B764" i="5"/>
  <c r="D764" i="5" s="1"/>
  <c r="B765" i="5"/>
  <c r="B766" i="5"/>
  <c r="D766" i="5" s="1"/>
  <c r="B767" i="5"/>
  <c r="B768" i="5"/>
  <c r="D768" i="5" s="1"/>
  <c r="B769" i="5"/>
  <c r="D769" i="5" s="1"/>
  <c r="B772" i="5"/>
  <c r="D772" i="5" s="1"/>
  <c r="B773" i="5"/>
  <c r="D773" i="5" s="1"/>
  <c r="B775" i="5"/>
  <c r="D775" i="5" s="1"/>
  <c r="B778" i="5"/>
  <c r="B779" i="5"/>
  <c r="D779" i="5" s="1"/>
  <c r="B780" i="5"/>
  <c r="D780" i="5" s="1"/>
  <c r="B781" i="5"/>
  <c r="B782" i="5"/>
  <c r="B784" i="5"/>
  <c r="B785" i="5"/>
  <c r="B788" i="5"/>
  <c r="D788" i="5" s="1"/>
  <c r="B789" i="5"/>
  <c r="D789" i="5" s="1"/>
  <c r="B791" i="5"/>
  <c r="D791" i="5" s="1"/>
  <c r="B793" i="5"/>
  <c r="D793" i="5" s="1"/>
  <c r="B794" i="5"/>
  <c r="D794" i="5" s="1"/>
  <c r="B795" i="5"/>
  <c r="D795" i="5" s="1"/>
  <c r="B796" i="5"/>
  <c r="D796" i="5" s="1"/>
  <c r="B797" i="5"/>
  <c r="D797" i="5" s="1"/>
  <c r="B799" i="5"/>
  <c r="D799" i="5" s="1"/>
  <c r="B801" i="5"/>
  <c r="D801" i="5" s="1"/>
  <c r="B805" i="5"/>
  <c r="B807" i="5"/>
  <c r="D807" i="5" s="1"/>
  <c r="B808" i="5"/>
  <c r="D808" i="5" s="1"/>
  <c r="B811" i="5"/>
  <c r="D811" i="5" s="1"/>
  <c r="B812" i="5"/>
  <c r="D812" i="5" s="1"/>
  <c r="B814" i="5"/>
  <c r="B815" i="5"/>
  <c r="B816" i="5"/>
  <c r="D816" i="5" s="1"/>
  <c r="B817" i="5"/>
  <c r="D817" i="5" s="1"/>
  <c r="B821" i="5"/>
  <c r="D821" i="5" s="1"/>
  <c r="B823" i="5"/>
  <c r="D823" i="5" s="1"/>
  <c r="B824" i="5"/>
  <c r="D824" i="5" s="1"/>
  <c r="B825" i="5"/>
  <c r="B826" i="5"/>
  <c r="D826" i="5" s="1"/>
  <c r="B827" i="5"/>
  <c r="D827" i="5" s="1"/>
  <c r="B829" i="5"/>
  <c r="B830" i="5"/>
  <c r="D830" i="5" s="1"/>
  <c r="B831" i="5"/>
  <c r="B833" i="5"/>
  <c r="D833" i="5" s="1"/>
  <c r="B836" i="5"/>
  <c r="D836" i="5" s="1"/>
  <c r="B837" i="5"/>
  <c r="D837" i="5" s="1"/>
  <c r="B838" i="5"/>
  <c r="D838" i="5" s="1"/>
  <c r="B839" i="5"/>
  <c r="D839" i="5" s="1"/>
  <c r="B840" i="5"/>
  <c r="D840" i="5" s="1"/>
  <c r="B841" i="5"/>
  <c r="D841" i="5" s="1"/>
  <c r="B842" i="5"/>
  <c r="D842" i="5" s="1"/>
  <c r="B843" i="5"/>
  <c r="D843" i="5" s="1"/>
  <c r="B844" i="5"/>
  <c r="B845" i="5"/>
  <c r="B846" i="5"/>
  <c r="D846" i="5" s="1"/>
  <c r="B847" i="5"/>
  <c r="D847" i="5" s="1"/>
  <c r="B849" i="5"/>
  <c r="D849" i="5" s="1"/>
  <c r="B852" i="5"/>
  <c r="D852" i="5" s="1"/>
  <c r="B853" i="5"/>
  <c r="B856" i="5"/>
  <c r="D856" i="5" s="1"/>
  <c r="B857" i="5"/>
  <c r="D857" i="5" s="1"/>
  <c r="B858" i="5"/>
  <c r="D858" i="5" s="1"/>
  <c r="B859" i="5"/>
  <c r="D859" i="5" s="1"/>
  <c r="B860" i="5"/>
  <c r="D860" i="5" s="1"/>
  <c r="B861" i="5"/>
  <c r="B863" i="5"/>
  <c r="B865" i="5"/>
  <c r="B868" i="5"/>
  <c r="D868" i="5" s="1"/>
  <c r="B871" i="5"/>
  <c r="D871" i="5" s="1"/>
  <c r="B872" i="5"/>
  <c r="D872" i="5" s="1"/>
  <c r="B873" i="5"/>
  <c r="D873" i="5" s="1"/>
  <c r="B875" i="5"/>
  <c r="D875" i="5" s="1"/>
  <c r="B876" i="5"/>
  <c r="D876" i="5" s="1"/>
  <c r="B877" i="5"/>
  <c r="B878" i="5"/>
  <c r="B879" i="5"/>
  <c r="B880" i="5"/>
  <c r="D880" i="5" s="1"/>
  <c r="B884" i="5"/>
  <c r="B885" i="5"/>
  <c r="D885" i="5" s="1"/>
  <c r="B887" i="5"/>
  <c r="D887" i="5" s="1"/>
  <c r="B888" i="5"/>
  <c r="D888" i="5" s="1"/>
  <c r="B889" i="5"/>
  <c r="D889" i="5" s="1"/>
  <c r="B890" i="5"/>
  <c r="D890" i="5" s="1"/>
  <c r="B891" i="5"/>
  <c r="D891" i="5" s="1"/>
  <c r="B893" i="5"/>
  <c r="B894" i="5"/>
  <c r="D894" i="5" s="1"/>
  <c r="B895" i="5"/>
  <c r="B897" i="5"/>
  <c r="D897" i="5" s="1"/>
  <c r="B900" i="5"/>
  <c r="D900" i="5" s="1"/>
  <c r="B901" i="5"/>
  <c r="B903" i="5"/>
  <c r="D903" i="5" s="1"/>
  <c r="B905" i="5"/>
  <c r="D905" i="5" s="1"/>
  <c r="B906" i="5"/>
  <c r="D906" i="5" s="1"/>
  <c r="B907" i="5"/>
  <c r="D907" i="5" s="1"/>
  <c r="B908" i="5"/>
  <c r="D908" i="5" s="1"/>
  <c r="B909" i="5"/>
  <c r="B911" i="5"/>
  <c r="B912" i="5"/>
  <c r="D912" i="5" s="1"/>
  <c r="B913" i="5"/>
  <c r="D913" i="5" s="1"/>
  <c r="B917" i="5"/>
  <c r="D917" i="5" s="1"/>
  <c r="B919" i="5"/>
  <c r="D919" i="5" s="1"/>
  <c r="B920" i="5"/>
  <c r="D920" i="5" s="1"/>
  <c r="B921" i="5"/>
  <c r="B923" i="5"/>
  <c r="D923" i="5" s="1"/>
  <c r="B924" i="5"/>
  <c r="D924" i="5" s="1"/>
  <c r="B926" i="5"/>
  <c r="D926" i="5" s="1"/>
  <c r="B927" i="5"/>
  <c r="B928" i="5"/>
  <c r="D928" i="5" s="1"/>
  <c r="B929" i="5"/>
  <c r="D929" i="5" s="1"/>
  <c r="B932" i="5"/>
  <c r="D932" i="5" s="1"/>
  <c r="B935" i="5"/>
  <c r="D935" i="5" s="1"/>
  <c r="B936" i="5"/>
  <c r="D936" i="5" s="1"/>
  <c r="B937" i="5"/>
  <c r="D937" i="5" s="1"/>
  <c r="B938" i="5"/>
  <c r="D938" i="5" s="1"/>
  <c r="B939" i="5"/>
  <c r="B940" i="5"/>
  <c r="D940" i="5" s="1"/>
  <c r="B941" i="5"/>
  <c r="B942" i="5"/>
  <c r="D942" i="5" s="1"/>
  <c r="B943" i="5"/>
  <c r="B944" i="5"/>
  <c r="D944" i="5" s="1"/>
  <c r="B945" i="5"/>
  <c r="D945" i="5" s="1"/>
  <c r="B948" i="5"/>
  <c r="D948" i="5" s="1"/>
  <c r="B949" i="5"/>
  <c r="B951" i="5"/>
  <c r="D951" i="5" s="1"/>
  <c r="B952" i="5"/>
  <c r="D952" i="5" s="1"/>
  <c r="B953" i="5"/>
  <c r="D953" i="5" s="1"/>
  <c r="B954" i="5"/>
  <c r="D954" i="5" s="1"/>
  <c r="B955" i="5"/>
  <c r="B956" i="5"/>
  <c r="D956" i="5" s="1"/>
  <c r="B957" i="5"/>
  <c r="B958" i="5"/>
  <c r="D958" i="5" s="1"/>
  <c r="B959" i="5"/>
  <c r="B960" i="5"/>
  <c r="D960" i="5" s="1"/>
  <c r="B961" i="5"/>
  <c r="D961" i="5" s="1"/>
  <c r="B964" i="5"/>
  <c r="D964" i="5" s="1"/>
  <c r="B965" i="5"/>
  <c r="D965" i="5" s="1"/>
  <c r="B967" i="5"/>
  <c r="D967" i="5" s="1"/>
  <c r="B968" i="5"/>
  <c r="D968" i="5" s="1"/>
  <c r="B969" i="5"/>
  <c r="D969" i="5" s="1"/>
  <c r="B970" i="5"/>
  <c r="B971" i="5"/>
  <c r="D971" i="5" s="1"/>
  <c r="B972" i="5"/>
  <c r="D972" i="5" s="1"/>
  <c r="B973" i="5"/>
  <c r="B974" i="5"/>
  <c r="D974" i="5" s="1"/>
  <c r="B975" i="5"/>
  <c r="B976" i="5"/>
  <c r="D976" i="5" s="1"/>
  <c r="B980" i="5"/>
  <c r="D980" i="5" s="1"/>
  <c r="B983" i="5"/>
  <c r="D983" i="5" s="1"/>
  <c r="B984" i="5"/>
  <c r="D984" i="5" s="1"/>
  <c r="B985" i="5"/>
  <c r="D985" i="5" s="1"/>
  <c r="B986" i="5"/>
  <c r="D986" i="5" s="1"/>
  <c r="B987" i="5"/>
  <c r="D987" i="5" s="1"/>
  <c r="B988" i="5"/>
  <c r="B990" i="5"/>
  <c r="D990" i="5" s="1"/>
  <c r="B991" i="5"/>
  <c r="B992" i="5"/>
  <c r="D992" i="5" s="1"/>
  <c r="B996" i="5"/>
  <c r="D996" i="5" s="1"/>
  <c r="B997" i="5"/>
  <c r="D997" i="5" s="1"/>
  <c r="B999" i="5"/>
  <c r="D999" i="5" s="1"/>
  <c r="B1000" i="5"/>
  <c r="D1000" i="5" s="1"/>
  <c r="B1001" i="5"/>
  <c r="D1001" i="5" s="1"/>
  <c r="B1002" i="5"/>
  <c r="D1002" i="5" s="1"/>
  <c r="B1004" i="5"/>
  <c r="D1004" i="5" s="1"/>
  <c r="B1005" i="5"/>
  <c r="B1006" i="5"/>
  <c r="B1007" i="5"/>
  <c r="B1008" i="5"/>
  <c r="D1008" i="5" s="1"/>
  <c r="B1012" i="5"/>
  <c r="D1012" i="5" s="1"/>
  <c r="B1013" i="5"/>
  <c r="D1013" i="5" s="1"/>
  <c r="B1014" i="5"/>
  <c r="D1014" i="5" s="1"/>
  <c r="B1015" i="5"/>
  <c r="D1015" i="5" s="1"/>
  <c r="B1016" i="5"/>
  <c r="D1016" i="5" s="1"/>
  <c r="B1017" i="5"/>
  <c r="D1017" i="5" s="1"/>
  <c r="B1018" i="5"/>
  <c r="D1018" i="5" s="1"/>
  <c r="B1019" i="5"/>
  <c r="D1019" i="5" s="1"/>
  <c r="B1020" i="5"/>
  <c r="D1020" i="5" s="1"/>
  <c r="B1021" i="5"/>
  <c r="B1022" i="5"/>
  <c r="B1023" i="5"/>
  <c r="B1024" i="5"/>
  <c r="D1024" i="5" s="1"/>
  <c r="B1025" i="5"/>
  <c r="D1025" i="5" s="1"/>
  <c r="B1028" i="5"/>
  <c r="D1028" i="5" s="1"/>
  <c r="B1031" i="5"/>
  <c r="D1031" i="5" s="1"/>
  <c r="B1032" i="5"/>
  <c r="D1032" i="5" s="1"/>
  <c r="B1033" i="5"/>
  <c r="D1033" i="5" s="1"/>
  <c r="B1034" i="5"/>
  <c r="D1034" i="5" s="1"/>
  <c r="B1035" i="5"/>
  <c r="D1035" i="5" s="1"/>
  <c r="B1036" i="5"/>
  <c r="D1036" i="5" s="1"/>
  <c r="B1037" i="5"/>
  <c r="B1038" i="5"/>
  <c r="B1039" i="5"/>
  <c r="B1040" i="5"/>
  <c r="D1040" i="5" s="1"/>
  <c r="B1041" i="5"/>
  <c r="D1041" i="5" s="1"/>
  <c r="B1044" i="5"/>
  <c r="D1044" i="5" s="1"/>
  <c r="B1045" i="5"/>
  <c r="D1045" i="5" s="1"/>
  <c r="B1047" i="5"/>
  <c r="D1047" i="5" s="1"/>
  <c r="B1048" i="5"/>
  <c r="D1048" i="5" s="1"/>
  <c r="B1049" i="5"/>
  <c r="D1049" i="5" s="1"/>
  <c r="B1050" i="5"/>
  <c r="D1050" i="5" s="1"/>
  <c r="B1051" i="5"/>
  <c r="D1051" i="5" s="1"/>
  <c r="B1052" i="5"/>
  <c r="D1052" i="5" s="1"/>
  <c r="B1053" i="5"/>
  <c r="B1054" i="5"/>
  <c r="B1055" i="5"/>
  <c r="B1056" i="5"/>
  <c r="D1056" i="5" s="1"/>
  <c r="B1057" i="5"/>
  <c r="D1057" i="5" s="1"/>
  <c r="B1060" i="5"/>
  <c r="D1060" i="5" s="1"/>
  <c r="B1061" i="5"/>
  <c r="D1061" i="5" s="1"/>
  <c r="B1063" i="5"/>
  <c r="D1063" i="5" s="1"/>
  <c r="B1064" i="5"/>
  <c r="D1064" i="5" s="1"/>
  <c r="B1065" i="5"/>
  <c r="D1065" i="5" s="1"/>
  <c r="B1066" i="5"/>
  <c r="D1066" i="5" s="1"/>
  <c r="B1067" i="5"/>
  <c r="D1067" i="5" s="1"/>
  <c r="B1068" i="5"/>
  <c r="D1068" i="5" s="1"/>
  <c r="B1069" i="5"/>
  <c r="D1069" i="5" s="1"/>
  <c r="B1070" i="5"/>
  <c r="B1071" i="5"/>
  <c r="B1072" i="5"/>
  <c r="D1072" i="5" s="1"/>
  <c r="B1073" i="5"/>
  <c r="D1073" i="5" s="1"/>
  <c r="B1076" i="5"/>
  <c r="D1076" i="5" s="1"/>
  <c r="B1077" i="5"/>
  <c r="D1077" i="5" s="1"/>
  <c r="B1078" i="5"/>
  <c r="D1078" i="5" s="1"/>
  <c r="B1079" i="5"/>
  <c r="D1079" i="5" s="1"/>
  <c r="B1080" i="5"/>
  <c r="D1080" i="5" s="1"/>
  <c r="B1081" i="5"/>
  <c r="D1081" i="5" s="1"/>
  <c r="B1082" i="5"/>
  <c r="D1082" i="5" s="1"/>
  <c r="B1084" i="5"/>
  <c r="D1084" i="5" s="1"/>
  <c r="B1085" i="5"/>
  <c r="B1086" i="5"/>
  <c r="D1086" i="5" s="1"/>
  <c r="B1087" i="5"/>
  <c r="B1088" i="5"/>
  <c r="B1089" i="5"/>
  <c r="D1089" i="5" s="1"/>
  <c r="B1092" i="5"/>
  <c r="D1092" i="5" s="1"/>
  <c r="B1093" i="5"/>
  <c r="D1093" i="5" s="1"/>
  <c r="B1095" i="5"/>
  <c r="D1095" i="5" s="1"/>
  <c r="B1096" i="5"/>
  <c r="D1096" i="5" s="1"/>
  <c r="B1097" i="5"/>
  <c r="D1097" i="5" s="1"/>
  <c r="B1098" i="5"/>
  <c r="D1098" i="5" s="1"/>
  <c r="B1099" i="5"/>
  <c r="D1099" i="5" s="1"/>
  <c r="B1100" i="5"/>
  <c r="D1100" i="5" s="1"/>
  <c r="B1102" i="5"/>
  <c r="D1102" i="5" s="1"/>
  <c r="B1103" i="5"/>
  <c r="B1104" i="5"/>
  <c r="D1104" i="5" s="1"/>
  <c r="B1105" i="5"/>
  <c r="D1105" i="5" s="1"/>
  <c r="B1108" i="5"/>
  <c r="D1108" i="5" s="1"/>
  <c r="B1109" i="5"/>
  <c r="D1109" i="5" s="1"/>
  <c r="B1111" i="5"/>
  <c r="D1111" i="5" s="1"/>
  <c r="B1112" i="5"/>
  <c r="D1112" i="5" s="1"/>
  <c r="B1113" i="5"/>
  <c r="D1113" i="5" s="1"/>
  <c r="B1114" i="5"/>
  <c r="D1114" i="5" s="1"/>
  <c r="B1115" i="5"/>
  <c r="D1115" i="5" s="1"/>
  <c r="B1116" i="5"/>
  <c r="D1116" i="5" s="1"/>
  <c r="B1117" i="5"/>
  <c r="B1118" i="5"/>
  <c r="B1119" i="5"/>
  <c r="B1120" i="5"/>
  <c r="B1121" i="5"/>
  <c r="D1121" i="5" s="1"/>
  <c r="B1124" i="5"/>
  <c r="D1124" i="5" s="1"/>
  <c r="B1127" i="5"/>
  <c r="D1127" i="5" s="1"/>
  <c r="B1128" i="5"/>
  <c r="D1128" i="5" s="1"/>
  <c r="B1129" i="5"/>
  <c r="D1129" i="5" s="1"/>
  <c r="B1130" i="5"/>
  <c r="D1130" i="5" s="1"/>
  <c r="B1131" i="5"/>
  <c r="D1131" i="5" s="1"/>
  <c r="B1132" i="5"/>
  <c r="D1132" i="5" s="1"/>
  <c r="B1133" i="5"/>
  <c r="B1134" i="5"/>
  <c r="D1134" i="5" s="1"/>
  <c r="B1135" i="5"/>
  <c r="B1136" i="5"/>
  <c r="B1137" i="5"/>
  <c r="B1143" i="5"/>
  <c r="D1143" i="5" s="1"/>
  <c r="B1144" i="5"/>
  <c r="D1144" i="5" s="1"/>
  <c r="B1145" i="5"/>
  <c r="D1145" i="5" s="1"/>
  <c r="B1146" i="5"/>
  <c r="D1146" i="5" s="1"/>
  <c r="B1147" i="5"/>
  <c r="D1147" i="5" s="1"/>
  <c r="B1148" i="5"/>
  <c r="D1148" i="5" s="1"/>
  <c r="B1149" i="5"/>
  <c r="B1150" i="5"/>
  <c r="D1150" i="5" s="1"/>
  <c r="B1151" i="5"/>
  <c r="B1152" i="5"/>
  <c r="B1153" i="5"/>
  <c r="B1156" i="5"/>
  <c r="D1156" i="5" s="1"/>
  <c r="B1159" i="5"/>
  <c r="D1159" i="5" s="1"/>
  <c r="B1160" i="5"/>
  <c r="B1161" i="5"/>
  <c r="D1161" i="5" s="1"/>
  <c r="B1162" i="5"/>
  <c r="D1162" i="5" s="1"/>
  <c r="B1163" i="5"/>
  <c r="D1163" i="5" s="1"/>
  <c r="B1164" i="5"/>
  <c r="D1164" i="5" s="1"/>
  <c r="B1165" i="5"/>
  <c r="B1166" i="5"/>
  <c r="D1166" i="5" s="1"/>
  <c r="B1167" i="5"/>
  <c r="B1168" i="5"/>
  <c r="B1169" i="5"/>
  <c r="B1172" i="5"/>
  <c r="D1172" i="5" s="1"/>
  <c r="B1173" i="5"/>
  <c r="D1173" i="5" s="1"/>
  <c r="B1175" i="5"/>
  <c r="D1175" i="5" s="1"/>
  <c r="B1176" i="5"/>
  <c r="D1176" i="5" s="1"/>
  <c r="B1177" i="5"/>
  <c r="D1177" i="5" s="1"/>
  <c r="B1178" i="5"/>
  <c r="D1178" i="5" s="1"/>
  <c r="B1179" i="5"/>
  <c r="D1179" i="5" s="1"/>
  <c r="B1180" i="5"/>
  <c r="D1180" i="5" s="1"/>
  <c r="B1181" i="5"/>
  <c r="B1184" i="5"/>
  <c r="D1184" i="5" s="1"/>
  <c r="B1185" i="5"/>
  <c r="B1188" i="5"/>
  <c r="D1188" i="5" s="1"/>
  <c r="B1189" i="5"/>
  <c r="D1189" i="5" s="1"/>
  <c r="B1190" i="5"/>
  <c r="D1190" i="5" s="1"/>
  <c r="B1191" i="5"/>
  <c r="D1191" i="5" s="1"/>
  <c r="B1192" i="5"/>
  <c r="D1192" i="5" s="1"/>
  <c r="B1193" i="5"/>
  <c r="D1193" i="5" s="1"/>
  <c r="B1194" i="5"/>
  <c r="D1194" i="5" s="1"/>
  <c r="B1195" i="5"/>
  <c r="D1195" i="5" s="1"/>
  <c r="B1198" i="5"/>
  <c r="D1198" i="5" s="1"/>
  <c r="B1199" i="5"/>
  <c r="B1200" i="5"/>
  <c r="D1200" i="5" s="1"/>
  <c r="B1201" i="5"/>
  <c r="D1201" i="5" s="1"/>
  <c r="B1204" i="5"/>
  <c r="B1205" i="5"/>
  <c r="D1205" i="5" s="1"/>
  <c r="B1207" i="5"/>
  <c r="D1207" i="5" s="1"/>
  <c r="B1208" i="5"/>
  <c r="D1208" i="5" s="1"/>
  <c r="B1209" i="5"/>
  <c r="D1209" i="5" s="1"/>
  <c r="B1210" i="5"/>
  <c r="D1210" i="5" s="1"/>
  <c r="B1211" i="5"/>
  <c r="D1211" i="5" s="1"/>
  <c r="B1212" i="5"/>
  <c r="D1212" i="5" s="1"/>
  <c r="B1213" i="5"/>
  <c r="B1214" i="5"/>
  <c r="D1214" i="5" s="1"/>
  <c r="B1215" i="5"/>
  <c r="B1216" i="5"/>
  <c r="D1216" i="5" s="1"/>
  <c r="B1217" i="5"/>
  <c r="B1220" i="5"/>
  <c r="B1221" i="5"/>
  <c r="D1221" i="5" s="1"/>
  <c r="B1223" i="5"/>
  <c r="D1223" i="5" s="1"/>
  <c r="B1224" i="5"/>
  <c r="D1224" i="5" s="1"/>
  <c r="B1226" i="5"/>
  <c r="D1226" i="5" s="1"/>
  <c r="B1227" i="5"/>
  <c r="D1227" i="5" s="1"/>
  <c r="B1228" i="5"/>
  <c r="D1228" i="5" s="1"/>
  <c r="B1229" i="5"/>
  <c r="B1230" i="5"/>
  <c r="D1230" i="5" s="1"/>
  <c r="B1232" i="5"/>
  <c r="D1232" i="5" s="1"/>
  <c r="B1233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D2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2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E48" i="1" s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E67" i="1" s="1"/>
  <c r="A68" i="1"/>
  <c r="E68" i="1" s="1"/>
  <c r="A69" i="1"/>
  <c r="F69" i="1" s="1"/>
  <c r="A70" i="1"/>
  <c r="A71" i="1"/>
  <c r="F71" i="1" s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E88" i="1" s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E128" i="1" s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E206" i="1" s="1"/>
  <c r="A207" i="1"/>
  <c r="E207" i="1" s="1"/>
  <c r="A208" i="1"/>
  <c r="A209" i="1"/>
  <c r="A210" i="1"/>
  <c r="A211" i="1"/>
  <c r="A212" i="1"/>
  <c r="A213" i="1"/>
  <c r="A214" i="1"/>
  <c r="A215" i="1"/>
  <c r="F215" i="1" s="1"/>
  <c r="A216" i="1"/>
  <c r="A217" i="1"/>
  <c r="A218" i="1"/>
  <c r="A219" i="1"/>
  <c r="A220" i="1"/>
  <c r="A221" i="1"/>
  <c r="A222" i="1"/>
  <c r="A223" i="1"/>
  <c r="A224" i="1"/>
  <c r="A225" i="1"/>
  <c r="E225" i="1" s="1"/>
  <c r="A226" i="1"/>
  <c r="E226" i="1" s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E244" i="1" s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E336" i="1" s="1"/>
  <c r="A337" i="1"/>
  <c r="E337" i="1" s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E354" i="1" s="1"/>
  <c r="A355" i="1"/>
  <c r="E355" i="1" s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E372" i="1" s="1"/>
  <c r="A373" i="1"/>
  <c r="A374" i="1"/>
  <c r="A375" i="1"/>
  <c r="E375" i="1" s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E392" i="1" s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E477" i="1" s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E493" i="1" s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E605" i="1" s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E621" i="1" s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E685" i="1" s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F713" i="1" s="1"/>
  <c r="A714" i="1"/>
  <c r="F714" i="1" s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E733" i="1" s="1"/>
  <c r="A734" i="1"/>
  <c r="A735" i="1"/>
  <c r="A736" i="1"/>
  <c r="A737" i="1"/>
  <c r="A738" i="1"/>
  <c r="A739" i="1"/>
  <c r="A740" i="1"/>
  <c r="A741" i="1"/>
  <c r="A742" i="1"/>
  <c r="A743" i="1"/>
  <c r="A744" i="1"/>
  <c r="A745" i="1"/>
  <c r="F745" i="1" s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E765" i="1" s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E778" i="1" s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E813" i="1" s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E877" i="1" s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F900" i="1" s="1"/>
  <c r="A901" i="1"/>
  <c r="F901" i="1" s="1"/>
  <c r="A902" i="1"/>
  <c r="A903" i="1"/>
  <c r="A904" i="1"/>
  <c r="A905" i="1"/>
  <c r="A906" i="1"/>
  <c r="A907" i="1"/>
  <c r="A908" i="1"/>
  <c r="A909" i="1"/>
  <c r="E909" i="1" s="1"/>
  <c r="A910" i="1"/>
  <c r="A911" i="1"/>
  <c r="G911" i="1" s="1"/>
  <c r="A912" i="1"/>
  <c r="A913" i="1"/>
  <c r="G913" i="1" s="1"/>
  <c r="A914" i="1"/>
  <c r="A915" i="1"/>
  <c r="A916" i="1"/>
  <c r="A917" i="1"/>
  <c r="A918" i="1"/>
  <c r="A919" i="1"/>
  <c r="A920" i="1"/>
  <c r="A921" i="1"/>
  <c r="A922" i="1"/>
  <c r="A923" i="1"/>
  <c r="A924" i="1"/>
  <c r="A925" i="1"/>
  <c r="E925" i="1" s="1"/>
  <c r="A926" i="1"/>
  <c r="F926" i="1" s="1"/>
  <c r="A927" i="1"/>
  <c r="A928" i="1"/>
  <c r="F928" i="1" s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F948" i="1" s="1"/>
  <c r="A949" i="1"/>
  <c r="F949" i="1" s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E967" i="1" s="1"/>
  <c r="A968" i="1"/>
  <c r="E968" i="1" s="1"/>
  <c r="A969" i="1"/>
  <c r="E969" i="1" s="1"/>
  <c r="A970" i="1"/>
  <c r="A971" i="1"/>
  <c r="A972" i="1"/>
  <c r="A973" i="1"/>
  <c r="A974" i="1"/>
  <c r="F974" i="1" s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E999" i="1" s="1"/>
  <c r="A1000" i="1"/>
  <c r="E1000" i="1" s="1"/>
  <c r="A1001" i="1"/>
  <c r="E1001" i="1" s="1"/>
  <c r="A1002" i="1"/>
  <c r="E1002" i="1" s="1"/>
  <c r="A1003" i="1"/>
  <c r="E1003" i="1" s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E1037" i="1" s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E1053" i="1" s="1"/>
  <c r="A1054" i="1"/>
  <c r="A1055" i="1"/>
  <c r="A1056" i="1"/>
  <c r="A1057" i="1"/>
  <c r="A1058" i="1"/>
  <c r="A1059" i="1"/>
  <c r="E1059" i="1" s="1"/>
  <c r="A1060" i="1"/>
  <c r="A1061" i="1"/>
  <c r="A1062" i="1"/>
  <c r="A1063" i="1"/>
  <c r="A1064" i="1"/>
  <c r="A1065" i="1"/>
  <c r="A1066" i="1"/>
  <c r="A1067" i="1"/>
  <c r="A1068" i="1"/>
  <c r="A1069" i="1"/>
  <c r="E1069" i="1" s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E1085" i="1" s="1"/>
  <c r="A1086" i="1"/>
  <c r="A1087" i="1"/>
  <c r="A1088" i="1"/>
  <c r="A1089" i="1"/>
  <c r="F1089" i="1" s="1"/>
  <c r="A1090" i="1"/>
  <c r="F1090" i="1" s="1"/>
  <c r="A1091" i="1"/>
  <c r="E1091" i="1" s="1"/>
  <c r="A1092" i="1"/>
  <c r="A1093" i="1"/>
  <c r="A1094" i="1"/>
  <c r="A1095" i="1"/>
  <c r="A1096" i="1"/>
  <c r="A1097" i="1"/>
  <c r="A1098" i="1"/>
  <c r="A1099" i="1"/>
  <c r="A1100" i="1"/>
  <c r="A1101" i="1"/>
  <c r="E1101" i="1" s="1"/>
  <c r="A1102" i="1"/>
  <c r="A1103" i="1"/>
  <c r="A1104" i="1"/>
  <c r="A1105" i="1"/>
  <c r="A1106" i="1"/>
  <c r="A1107" i="1"/>
  <c r="A1108" i="1"/>
  <c r="A1109" i="1"/>
  <c r="F1109" i="1" s="1"/>
  <c r="A1110" i="1"/>
  <c r="F1110" i="1" s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E1123" i="1" s="1"/>
  <c r="A1124" i="1"/>
  <c r="A1125" i="1"/>
  <c r="A1126" i="1"/>
  <c r="A1127" i="1"/>
  <c r="A1128" i="1"/>
  <c r="A1129" i="1"/>
  <c r="A1130" i="1"/>
  <c r="A1131" i="1"/>
  <c r="A1132" i="1"/>
  <c r="A1133" i="1"/>
  <c r="E1133" i="1" s="1"/>
  <c r="A1134" i="1"/>
  <c r="F1134" i="1" s="1"/>
  <c r="A1135" i="1"/>
  <c r="A1136" i="1"/>
  <c r="G1136" i="1" s="1"/>
  <c r="A1137" i="1"/>
  <c r="A1138" i="1"/>
  <c r="A1139" i="1"/>
  <c r="A1140" i="1"/>
  <c r="A1141" i="1"/>
  <c r="G1141" i="1" s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F1153" i="1" s="1"/>
  <c r="A1154" i="1"/>
  <c r="A1155" i="1"/>
  <c r="E1155" i="1" s="1"/>
  <c r="A1156" i="1"/>
  <c r="A1157" i="1"/>
  <c r="A1158" i="1"/>
  <c r="A1159" i="1"/>
  <c r="A1160" i="1"/>
  <c r="A1161" i="1"/>
  <c r="A1162" i="1"/>
  <c r="A1163" i="1"/>
  <c r="A1164" i="1"/>
  <c r="A1165" i="1"/>
  <c r="E1165" i="1" s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E1181" i="1" s="1"/>
  <c r="A1182" i="1"/>
  <c r="A1183" i="1"/>
  <c r="A1184" i="1"/>
  <c r="A1185" i="1"/>
  <c r="A1186" i="1"/>
  <c r="A1187" i="1"/>
  <c r="E1187" i="1" s="1"/>
  <c r="A1188" i="1"/>
  <c r="A1189" i="1"/>
  <c r="A1190" i="1"/>
  <c r="A1191" i="1"/>
  <c r="A1192" i="1"/>
  <c r="A1193" i="1"/>
  <c r="A1194" i="1"/>
  <c r="A1195" i="1"/>
  <c r="A1196" i="1"/>
  <c r="A1197" i="1"/>
  <c r="E1197" i="1" s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F1217" i="1" s="1"/>
  <c r="A1218" i="1"/>
  <c r="F1218" i="1" s="1"/>
  <c r="A1219" i="1"/>
  <c r="E1219" i="1" s="1"/>
  <c r="A1220" i="1"/>
  <c r="E1220" i="1" s="1"/>
  <c r="A1221" i="1"/>
  <c r="A1222" i="1"/>
  <c r="A1223" i="1"/>
  <c r="A1224" i="1"/>
  <c r="A1225" i="1"/>
  <c r="A1226" i="1"/>
  <c r="A1227" i="1"/>
  <c r="A1228" i="1"/>
  <c r="A1229" i="1"/>
  <c r="E1229" i="1" s="1"/>
  <c r="A1230" i="1"/>
  <c r="A1231" i="1"/>
  <c r="A1232" i="1"/>
  <c r="A1233" i="1"/>
  <c r="A1234" i="1"/>
  <c r="A1235" i="1"/>
  <c r="A1236" i="1"/>
  <c r="A4" i="1"/>
  <c r="A5" i="1"/>
  <c r="A6" i="1"/>
  <c r="A7" i="1"/>
  <c r="A3" i="1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885" i="2"/>
  <c r="H886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249" i="2"/>
  <c r="H250" i="2"/>
  <c r="H251" i="2"/>
  <c r="H252" i="2"/>
  <c r="H253" i="2"/>
  <c r="H254" i="2"/>
  <c r="H255" i="2"/>
  <c r="H256" i="2"/>
  <c r="H257" i="2"/>
  <c r="H258" i="2"/>
  <c r="H25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3" i="2"/>
  <c r="H4" i="2"/>
  <c r="H5" i="2"/>
  <c r="H6" i="2"/>
  <c r="H7" i="2"/>
  <c r="H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885" i="2"/>
  <c r="J886" i="2"/>
  <c r="J887" i="2"/>
  <c r="J888" i="2"/>
  <c r="J889" i="2"/>
  <c r="J890" i="2"/>
  <c r="J891" i="2"/>
  <c r="J892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24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J4" i="2"/>
  <c r="J2" i="2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" i="2"/>
  <c r="B4" i="1"/>
  <c r="B5" i="1"/>
  <c r="B6" i="1"/>
  <c r="B7" i="1"/>
  <c r="B3" i="1"/>
  <c r="D2" i="1"/>
  <c r="B2" i="1"/>
  <c r="I1215" i="1" l="1"/>
  <c r="G1215" i="1"/>
  <c r="H1215" i="1"/>
  <c r="E1215" i="1"/>
  <c r="F1215" i="1"/>
  <c r="I1055" i="1"/>
  <c r="H1055" i="1"/>
  <c r="F1055" i="1"/>
  <c r="G1055" i="1"/>
  <c r="E1055" i="1"/>
  <c r="I895" i="1"/>
  <c r="H895" i="1"/>
  <c r="G895" i="1"/>
  <c r="F895" i="1"/>
  <c r="E895" i="1"/>
  <c r="I751" i="1"/>
  <c r="H751" i="1"/>
  <c r="G751" i="1"/>
  <c r="F751" i="1"/>
  <c r="E751" i="1"/>
  <c r="I639" i="1"/>
  <c r="H639" i="1"/>
  <c r="G639" i="1"/>
  <c r="F639" i="1"/>
  <c r="E639" i="1"/>
  <c r="I527" i="1"/>
  <c r="H527" i="1"/>
  <c r="G527" i="1"/>
  <c r="F527" i="1"/>
  <c r="E527" i="1"/>
  <c r="H431" i="1"/>
  <c r="I431" i="1"/>
  <c r="G431" i="1"/>
  <c r="F431" i="1"/>
  <c r="E431" i="1"/>
  <c r="I319" i="1"/>
  <c r="H319" i="1"/>
  <c r="G319" i="1"/>
  <c r="F319" i="1"/>
  <c r="H175" i="1"/>
  <c r="I175" i="1"/>
  <c r="G175" i="1"/>
  <c r="F175" i="1"/>
  <c r="E175" i="1"/>
  <c r="H31" i="1"/>
  <c r="I31" i="1"/>
  <c r="G31" i="1"/>
  <c r="E31" i="1"/>
  <c r="F31" i="1"/>
  <c r="I1182" i="1"/>
  <c r="H1182" i="1"/>
  <c r="G1182" i="1"/>
  <c r="E1182" i="1"/>
  <c r="F1182" i="1"/>
  <c r="I1054" i="1"/>
  <c r="H1054" i="1"/>
  <c r="E1054" i="1"/>
  <c r="F1054" i="1"/>
  <c r="G1054" i="1"/>
  <c r="I942" i="1"/>
  <c r="H942" i="1"/>
  <c r="G942" i="1"/>
  <c r="E942" i="1"/>
  <c r="F942" i="1"/>
  <c r="I830" i="1"/>
  <c r="H830" i="1"/>
  <c r="F830" i="1"/>
  <c r="E830" i="1"/>
  <c r="G830" i="1"/>
  <c r="I702" i="1"/>
  <c r="H702" i="1"/>
  <c r="F702" i="1"/>
  <c r="G702" i="1"/>
  <c r="E702" i="1"/>
  <c r="I590" i="1"/>
  <c r="H590" i="1"/>
  <c r="G590" i="1"/>
  <c r="F590" i="1"/>
  <c r="E590" i="1"/>
  <c r="I446" i="1"/>
  <c r="H446" i="1"/>
  <c r="G446" i="1"/>
  <c r="F446" i="1"/>
  <c r="E446" i="1"/>
  <c r="I366" i="1"/>
  <c r="H366" i="1"/>
  <c r="G366" i="1"/>
  <c r="F366" i="1"/>
  <c r="E366" i="1"/>
  <c r="I222" i="1"/>
  <c r="H222" i="1"/>
  <c r="G222" i="1"/>
  <c r="F222" i="1"/>
  <c r="E222" i="1"/>
  <c r="I94" i="1"/>
  <c r="H94" i="1"/>
  <c r="G94" i="1"/>
  <c r="F94" i="1"/>
  <c r="E94" i="1"/>
  <c r="I1149" i="1"/>
  <c r="H1149" i="1"/>
  <c r="G1149" i="1"/>
  <c r="F1149" i="1"/>
  <c r="I1021" i="1"/>
  <c r="H1021" i="1"/>
  <c r="F1021" i="1"/>
  <c r="G1021" i="1"/>
  <c r="I845" i="1"/>
  <c r="H845" i="1"/>
  <c r="F845" i="1"/>
  <c r="G845" i="1"/>
  <c r="I701" i="1"/>
  <c r="H701" i="1"/>
  <c r="F701" i="1"/>
  <c r="G701" i="1"/>
  <c r="I509" i="1"/>
  <c r="H509" i="1"/>
  <c r="F509" i="1"/>
  <c r="G509" i="1"/>
  <c r="I301" i="1"/>
  <c r="H301" i="1"/>
  <c r="G301" i="1"/>
  <c r="F301" i="1"/>
  <c r="I13" i="1"/>
  <c r="H13" i="1"/>
  <c r="G13" i="1"/>
  <c r="F13" i="1"/>
  <c r="E13" i="1"/>
  <c r="I1228" i="1"/>
  <c r="H1228" i="1"/>
  <c r="G1228" i="1"/>
  <c r="F1228" i="1"/>
  <c r="I1212" i="1"/>
  <c r="H1212" i="1"/>
  <c r="G1212" i="1"/>
  <c r="F1212" i="1"/>
  <c r="I1196" i="1"/>
  <c r="H1196" i="1"/>
  <c r="G1196" i="1"/>
  <c r="I1180" i="1"/>
  <c r="H1180" i="1"/>
  <c r="G1180" i="1"/>
  <c r="F1180" i="1"/>
  <c r="I1164" i="1"/>
  <c r="H1164" i="1"/>
  <c r="G1164" i="1"/>
  <c r="F1164" i="1"/>
  <c r="I1148" i="1"/>
  <c r="H1148" i="1"/>
  <c r="G1148" i="1"/>
  <c r="F1148" i="1"/>
  <c r="I1132" i="1"/>
  <c r="H1132" i="1"/>
  <c r="G1132" i="1"/>
  <c r="I1116" i="1"/>
  <c r="H1116" i="1"/>
  <c r="F1116" i="1"/>
  <c r="G1116" i="1"/>
  <c r="I1100" i="1"/>
  <c r="H1100" i="1"/>
  <c r="G1100" i="1"/>
  <c r="F1100" i="1"/>
  <c r="I1084" i="1"/>
  <c r="H1084" i="1"/>
  <c r="G1084" i="1"/>
  <c r="F1084" i="1"/>
  <c r="I1068" i="1"/>
  <c r="H1068" i="1"/>
  <c r="G1068" i="1"/>
  <c r="F1068" i="1"/>
  <c r="I1052" i="1"/>
  <c r="G1052" i="1"/>
  <c r="F1052" i="1"/>
  <c r="H1052" i="1"/>
  <c r="I1036" i="1"/>
  <c r="H1036" i="1"/>
  <c r="G1036" i="1"/>
  <c r="F1036" i="1"/>
  <c r="I1020" i="1"/>
  <c r="H1020" i="1"/>
  <c r="G1020" i="1"/>
  <c r="I1004" i="1"/>
  <c r="H1004" i="1"/>
  <c r="G1004" i="1"/>
  <c r="F1004" i="1"/>
  <c r="I988" i="1"/>
  <c r="H988" i="1"/>
  <c r="G988" i="1"/>
  <c r="F988" i="1"/>
  <c r="I972" i="1"/>
  <c r="H972" i="1"/>
  <c r="G972" i="1"/>
  <c r="I956" i="1"/>
  <c r="H956" i="1"/>
  <c r="G956" i="1"/>
  <c r="F956" i="1"/>
  <c r="I940" i="1"/>
  <c r="H940" i="1"/>
  <c r="G940" i="1"/>
  <c r="F940" i="1"/>
  <c r="I924" i="1"/>
  <c r="H924" i="1"/>
  <c r="G924" i="1"/>
  <c r="F924" i="1"/>
  <c r="I908" i="1"/>
  <c r="H908" i="1"/>
  <c r="G908" i="1"/>
  <c r="F908" i="1"/>
  <c r="I892" i="1"/>
  <c r="H892" i="1"/>
  <c r="G892" i="1"/>
  <c r="F892" i="1"/>
  <c r="I876" i="1"/>
  <c r="F876" i="1"/>
  <c r="G876" i="1"/>
  <c r="H876" i="1"/>
  <c r="I860" i="1"/>
  <c r="H860" i="1"/>
  <c r="F860" i="1"/>
  <c r="G860" i="1"/>
  <c r="I844" i="1"/>
  <c r="H844" i="1"/>
  <c r="F844" i="1"/>
  <c r="G844" i="1"/>
  <c r="I828" i="1"/>
  <c r="H828" i="1"/>
  <c r="F828" i="1"/>
  <c r="G828" i="1"/>
  <c r="I812" i="1"/>
  <c r="H812" i="1"/>
  <c r="G812" i="1"/>
  <c r="F812" i="1"/>
  <c r="I796" i="1"/>
  <c r="H796" i="1"/>
  <c r="F796" i="1"/>
  <c r="G796" i="1"/>
  <c r="I780" i="1"/>
  <c r="H780" i="1"/>
  <c r="G780" i="1"/>
  <c r="F780" i="1"/>
  <c r="I764" i="1"/>
  <c r="H764" i="1"/>
  <c r="F764" i="1"/>
  <c r="G764" i="1"/>
  <c r="I748" i="1"/>
  <c r="H748" i="1"/>
  <c r="G748" i="1"/>
  <c r="F748" i="1"/>
  <c r="I732" i="1"/>
  <c r="H732" i="1"/>
  <c r="F732" i="1"/>
  <c r="G732" i="1"/>
  <c r="I716" i="1"/>
  <c r="H716" i="1"/>
  <c r="G716" i="1"/>
  <c r="F716" i="1"/>
  <c r="I700" i="1"/>
  <c r="H700" i="1"/>
  <c r="G700" i="1"/>
  <c r="F700" i="1"/>
  <c r="I684" i="1"/>
  <c r="H684" i="1"/>
  <c r="G684" i="1"/>
  <c r="F684" i="1"/>
  <c r="I668" i="1"/>
  <c r="H668" i="1"/>
  <c r="G668" i="1"/>
  <c r="F668" i="1"/>
  <c r="I652" i="1"/>
  <c r="H652" i="1"/>
  <c r="G652" i="1"/>
  <c r="F652" i="1"/>
  <c r="I636" i="1"/>
  <c r="H636" i="1"/>
  <c r="G636" i="1"/>
  <c r="F636" i="1"/>
  <c r="I620" i="1"/>
  <c r="G620" i="1"/>
  <c r="F620" i="1"/>
  <c r="H620" i="1"/>
  <c r="I604" i="1"/>
  <c r="H604" i="1"/>
  <c r="G604" i="1"/>
  <c r="F604" i="1"/>
  <c r="I588" i="1"/>
  <c r="H588" i="1"/>
  <c r="G588" i="1"/>
  <c r="F588" i="1"/>
  <c r="I572" i="1"/>
  <c r="H572" i="1"/>
  <c r="G572" i="1"/>
  <c r="F572" i="1"/>
  <c r="I556" i="1"/>
  <c r="H556" i="1"/>
  <c r="G556" i="1"/>
  <c r="F556" i="1"/>
  <c r="I540" i="1"/>
  <c r="H540" i="1"/>
  <c r="G540" i="1"/>
  <c r="F540" i="1"/>
  <c r="I524" i="1"/>
  <c r="H524" i="1"/>
  <c r="G524" i="1"/>
  <c r="F524" i="1"/>
  <c r="I508" i="1"/>
  <c r="H508" i="1"/>
  <c r="F508" i="1"/>
  <c r="G508" i="1"/>
  <c r="I492" i="1"/>
  <c r="H492" i="1"/>
  <c r="F492" i="1"/>
  <c r="G492" i="1"/>
  <c r="I476" i="1"/>
  <c r="H476" i="1"/>
  <c r="G476" i="1"/>
  <c r="F476" i="1"/>
  <c r="I460" i="1"/>
  <c r="H460" i="1"/>
  <c r="G460" i="1"/>
  <c r="F460" i="1"/>
  <c r="I444" i="1"/>
  <c r="H444" i="1"/>
  <c r="G444" i="1"/>
  <c r="F444" i="1"/>
  <c r="I428" i="1"/>
  <c r="H428" i="1"/>
  <c r="G428" i="1"/>
  <c r="F428" i="1"/>
  <c r="I412" i="1"/>
  <c r="H412" i="1"/>
  <c r="G412" i="1"/>
  <c r="F412" i="1"/>
  <c r="E412" i="1"/>
  <c r="I396" i="1"/>
  <c r="H396" i="1"/>
  <c r="G396" i="1"/>
  <c r="F396" i="1"/>
  <c r="E396" i="1"/>
  <c r="I380" i="1"/>
  <c r="H380" i="1"/>
  <c r="G380" i="1"/>
  <c r="F380" i="1"/>
  <c r="E380" i="1"/>
  <c r="I364" i="1"/>
  <c r="G364" i="1"/>
  <c r="H364" i="1"/>
  <c r="F364" i="1"/>
  <c r="E364" i="1"/>
  <c r="I348" i="1"/>
  <c r="H348" i="1"/>
  <c r="G348" i="1"/>
  <c r="F348" i="1"/>
  <c r="E348" i="1"/>
  <c r="I332" i="1"/>
  <c r="H332" i="1"/>
  <c r="G332" i="1"/>
  <c r="F332" i="1"/>
  <c r="E332" i="1"/>
  <c r="I316" i="1"/>
  <c r="H316" i="1"/>
  <c r="G316" i="1"/>
  <c r="F316" i="1"/>
  <c r="E316" i="1"/>
  <c r="I300" i="1"/>
  <c r="H300" i="1"/>
  <c r="G300" i="1"/>
  <c r="F300" i="1"/>
  <c r="I284" i="1"/>
  <c r="H284" i="1"/>
  <c r="G284" i="1"/>
  <c r="F284" i="1"/>
  <c r="E284" i="1"/>
  <c r="I268" i="1"/>
  <c r="G268" i="1"/>
  <c r="H268" i="1"/>
  <c r="F268" i="1"/>
  <c r="E268" i="1"/>
  <c r="I252" i="1"/>
  <c r="H252" i="1"/>
  <c r="G252" i="1"/>
  <c r="F252" i="1"/>
  <c r="E252" i="1"/>
  <c r="I236" i="1"/>
  <c r="H236" i="1"/>
  <c r="G236" i="1"/>
  <c r="F236" i="1"/>
  <c r="E236" i="1"/>
  <c r="I220" i="1"/>
  <c r="H220" i="1"/>
  <c r="G220" i="1"/>
  <c r="F220" i="1"/>
  <c r="E220" i="1"/>
  <c r="I204" i="1"/>
  <c r="H204" i="1"/>
  <c r="F204" i="1"/>
  <c r="E204" i="1"/>
  <c r="I188" i="1"/>
  <c r="H188" i="1"/>
  <c r="G188" i="1"/>
  <c r="F188" i="1"/>
  <c r="I172" i="1"/>
  <c r="H172" i="1"/>
  <c r="G172" i="1"/>
  <c r="F172" i="1"/>
  <c r="E172" i="1"/>
  <c r="I156" i="1"/>
  <c r="H156" i="1"/>
  <c r="G156" i="1"/>
  <c r="F156" i="1"/>
  <c r="E156" i="1"/>
  <c r="I140" i="1"/>
  <c r="H140" i="1"/>
  <c r="G140" i="1"/>
  <c r="F140" i="1"/>
  <c r="E140" i="1"/>
  <c r="I124" i="1"/>
  <c r="H124" i="1"/>
  <c r="G124" i="1"/>
  <c r="F124" i="1"/>
  <c r="E124" i="1"/>
  <c r="I108" i="1"/>
  <c r="H108" i="1"/>
  <c r="G108" i="1"/>
  <c r="F108" i="1"/>
  <c r="I92" i="1"/>
  <c r="H92" i="1"/>
  <c r="G92" i="1"/>
  <c r="F92" i="1"/>
  <c r="E92" i="1"/>
  <c r="I76" i="1"/>
  <c r="H76" i="1"/>
  <c r="F76" i="1"/>
  <c r="G76" i="1"/>
  <c r="E76" i="1"/>
  <c r="I60" i="1"/>
  <c r="H60" i="1"/>
  <c r="G60" i="1"/>
  <c r="F60" i="1"/>
  <c r="E60" i="1"/>
  <c r="I44" i="1"/>
  <c r="H44" i="1"/>
  <c r="G44" i="1"/>
  <c r="F44" i="1"/>
  <c r="E44" i="1"/>
  <c r="I28" i="1"/>
  <c r="H28" i="1"/>
  <c r="G28" i="1"/>
  <c r="F28" i="1"/>
  <c r="I12" i="1"/>
  <c r="H12" i="1"/>
  <c r="G12" i="1"/>
  <c r="E12" i="1"/>
  <c r="F12" i="1"/>
  <c r="E1228" i="1"/>
  <c r="E924" i="1"/>
  <c r="E828" i="1"/>
  <c r="E701" i="1"/>
  <c r="E620" i="1"/>
  <c r="E524" i="1"/>
  <c r="F972" i="1"/>
  <c r="I1166" i="1"/>
  <c r="H1166" i="1"/>
  <c r="G1166" i="1"/>
  <c r="E1166" i="1"/>
  <c r="F1166" i="1"/>
  <c r="I1022" i="1"/>
  <c r="H1022" i="1"/>
  <c r="G1022" i="1"/>
  <c r="F1022" i="1"/>
  <c r="E1022" i="1"/>
  <c r="I894" i="1"/>
  <c r="H894" i="1"/>
  <c r="G894" i="1"/>
  <c r="F894" i="1"/>
  <c r="E894" i="1"/>
  <c r="I766" i="1"/>
  <c r="H766" i="1"/>
  <c r="F766" i="1"/>
  <c r="G766" i="1"/>
  <c r="E766" i="1"/>
  <c r="I574" i="1"/>
  <c r="H574" i="1"/>
  <c r="G574" i="1"/>
  <c r="F574" i="1"/>
  <c r="E574" i="1"/>
  <c r="I430" i="1"/>
  <c r="H430" i="1"/>
  <c r="G430" i="1"/>
  <c r="F430" i="1"/>
  <c r="E430" i="1"/>
  <c r="I302" i="1"/>
  <c r="H302" i="1"/>
  <c r="G302" i="1"/>
  <c r="F302" i="1"/>
  <c r="E302" i="1"/>
  <c r="I126" i="1"/>
  <c r="H126" i="1"/>
  <c r="G126" i="1"/>
  <c r="F126" i="1"/>
  <c r="E126" i="1"/>
  <c r="I1227" i="1"/>
  <c r="H1227" i="1"/>
  <c r="F1227" i="1"/>
  <c r="G1227" i="1"/>
  <c r="I1211" i="1"/>
  <c r="H1211" i="1"/>
  <c r="G1211" i="1"/>
  <c r="F1211" i="1"/>
  <c r="I1195" i="1"/>
  <c r="H1195" i="1"/>
  <c r="F1195" i="1"/>
  <c r="G1195" i="1"/>
  <c r="I1179" i="1"/>
  <c r="H1179" i="1"/>
  <c r="F1179" i="1"/>
  <c r="G1179" i="1"/>
  <c r="I1163" i="1"/>
  <c r="H1163" i="1"/>
  <c r="F1163" i="1"/>
  <c r="G1163" i="1"/>
  <c r="I1147" i="1"/>
  <c r="H1147" i="1"/>
  <c r="G1147" i="1"/>
  <c r="F1147" i="1"/>
  <c r="I1131" i="1"/>
  <c r="H1131" i="1"/>
  <c r="F1131" i="1"/>
  <c r="G1131" i="1"/>
  <c r="I1115" i="1"/>
  <c r="H1115" i="1"/>
  <c r="F1115" i="1"/>
  <c r="G1115" i="1"/>
  <c r="I1099" i="1"/>
  <c r="H1099" i="1"/>
  <c r="F1099" i="1"/>
  <c r="G1099" i="1"/>
  <c r="I1083" i="1"/>
  <c r="H1083" i="1"/>
  <c r="F1083" i="1"/>
  <c r="G1083" i="1"/>
  <c r="I1067" i="1"/>
  <c r="H1067" i="1"/>
  <c r="G1067" i="1"/>
  <c r="F1067" i="1"/>
  <c r="I1051" i="1"/>
  <c r="F1051" i="1"/>
  <c r="G1051" i="1"/>
  <c r="H1051" i="1"/>
  <c r="I1035" i="1"/>
  <c r="H1035" i="1"/>
  <c r="G1035" i="1"/>
  <c r="F1035" i="1"/>
  <c r="I1019" i="1"/>
  <c r="F1019" i="1"/>
  <c r="G1019" i="1"/>
  <c r="H1019" i="1"/>
  <c r="I1003" i="1"/>
  <c r="H1003" i="1"/>
  <c r="F1003" i="1"/>
  <c r="G1003" i="1"/>
  <c r="I987" i="1"/>
  <c r="H987" i="1"/>
  <c r="F987" i="1"/>
  <c r="G987" i="1"/>
  <c r="I971" i="1"/>
  <c r="H971" i="1"/>
  <c r="F971" i="1"/>
  <c r="G971" i="1"/>
  <c r="I955" i="1"/>
  <c r="G955" i="1"/>
  <c r="F955" i="1"/>
  <c r="H955" i="1"/>
  <c r="I939" i="1"/>
  <c r="H939" i="1"/>
  <c r="F939" i="1"/>
  <c r="G939" i="1"/>
  <c r="I923" i="1"/>
  <c r="H923" i="1"/>
  <c r="G923" i="1"/>
  <c r="F923" i="1"/>
  <c r="I907" i="1"/>
  <c r="H907" i="1"/>
  <c r="F907" i="1"/>
  <c r="G907" i="1"/>
  <c r="I891" i="1"/>
  <c r="H891" i="1"/>
  <c r="G891" i="1"/>
  <c r="F891" i="1"/>
  <c r="I875" i="1"/>
  <c r="F875" i="1"/>
  <c r="G875" i="1"/>
  <c r="H875" i="1"/>
  <c r="I859" i="1"/>
  <c r="H859" i="1"/>
  <c r="F859" i="1"/>
  <c r="G859" i="1"/>
  <c r="I843" i="1"/>
  <c r="H843" i="1"/>
  <c r="F843" i="1"/>
  <c r="G843" i="1"/>
  <c r="I827" i="1"/>
  <c r="H827" i="1"/>
  <c r="F827" i="1"/>
  <c r="G827" i="1"/>
  <c r="I811" i="1"/>
  <c r="H811" i="1"/>
  <c r="G811" i="1"/>
  <c r="F811" i="1"/>
  <c r="I795" i="1"/>
  <c r="H795" i="1"/>
  <c r="F795" i="1"/>
  <c r="G795" i="1"/>
  <c r="I779" i="1"/>
  <c r="H779" i="1"/>
  <c r="G779" i="1"/>
  <c r="F779" i="1"/>
  <c r="I763" i="1"/>
  <c r="H763" i="1"/>
  <c r="F763" i="1"/>
  <c r="G763" i="1"/>
  <c r="I747" i="1"/>
  <c r="H747" i="1"/>
  <c r="G747" i="1"/>
  <c r="F747" i="1"/>
  <c r="I731" i="1"/>
  <c r="H731" i="1"/>
  <c r="F731" i="1"/>
  <c r="G731" i="1"/>
  <c r="I715" i="1"/>
  <c r="H715" i="1"/>
  <c r="G715" i="1"/>
  <c r="F715" i="1"/>
  <c r="I699" i="1"/>
  <c r="H699" i="1"/>
  <c r="F699" i="1"/>
  <c r="G699" i="1"/>
  <c r="I683" i="1"/>
  <c r="H683" i="1"/>
  <c r="G683" i="1"/>
  <c r="F683" i="1"/>
  <c r="I667" i="1"/>
  <c r="H667" i="1"/>
  <c r="F667" i="1"/>
  <c r="I651" i="1"/>
  <c r="H651" i="1"/>
  <c r="F651" i="1"/>
  <c r="G651" i="1"/>
  <c r="I635" i="1"/>
  <c r="H635" i="1"/>
  <c r="G635" i="1"/>
  <c r="F635" i="1"/>
  <c r="I619" i="1"/>
  <c r="H619" i="1"/>
  <c r="F619" i="1"/>
  <c r="G619" i="1"/>
  <c r="I603" i="1"/>
  <c r="H603" i="1"/>
  <c r="F603" i="1"/>
  <c r="G603" i="1"/>
  <c r="I587" i="1"/>
  <c r="H587" i="1"/>
  <c r="G587" i="1"/>
  <c r="F587" i="1"/>
  <c r="I571" i="1"/>
  <c r="H571" i="1"/>
  <c r="F571" i="1"/>
  <c r="G571" i="1"/>
  <c r="I555" i="1"/>
  <c r="H555" i="1"/>
  <c r="F555" i="1"/>
  <c r="G555" i="1"/>
  <c r="E555" i="1"/>
  <c r="I539" i="1"/>
  <c r="H539" i="1"/>
  <c r="F539" i="1"/>
  <c r="G539" i="1"/>
  <c r="E539" i="1"/>
  <c r="I523" i="1"/>
  <c r="H523" i="1"/>
  <c r="G523" i="1"/>
  <c r="F523" i="1"/>
  <c r="E523" i="1"/>
  <c r="I507" i="1"/>
  <c r="H507" i="1"/>
  <c r="G507" i="1"/>
  <c r="F507" i="1"/>
  <c r="E507" i="1"/>
  <c r="I491" i="1"/>
  <c r="H491" i="1"/>
  <c r="F491" i="1"/>
  <c r="G491" i="1"/>
  <c r="E491" i="1"/>
  <c r="I475" i="1"/>
  <c r="H475" i="1"/>
  <c r="G475" i="1"/>
  <c r="F475" i="1"/>
  <c r="E475" i="1"/>
  <c r="I459" i="1"/>
  <c r="H459" i="1"/>
  <c r="F459" i="1"/>
  <c r="G459" i="1"/>
  <c r="E459" i="1"/>
  <c r="I443" i="1"/>
  <c r="H443" i="1"/>
  <c r="F443" i="1"/>
  <c r="G443" i="1"/>
  <c r="E443" i="1"/>
  <c r="I427" i="1"/>
  <c r="H427" i="1"/>
  <c r="G427" i="1"/>
  <c r="F427" i="1"/>
  <c r="I411" i="1"/>
  <c r="H411" i="1"/>
  <c r="G411" i="1"/>
  <c r="F411" i="1"/>
  <c r="I395" i="1"/>
  <c r="H395" i="1"/>
  <c r="G395" i="1"/>
  <c r="F395" i="1"/>
  <c r="E395" i="1"/>
  <c r="I379" i="1"/>
  <c r="H379" i="1"/>
  <c r="G379" i="1"/>
  <c r="F379" i="1"/>
  <c r="E379" i="1"/>
  <c r="I363" i="1"/>
  <c r="H363" i="1"/>
  <c r="G363" i="1"/>
  <c r="E363" i="1"/>
  <c r="I347" i="1"/>
  <c r="H347" i="1"/>
  <c r="G347" i="1"/>
  <c r="F347" i="1"/>
  <c r="E347" i="1"/>
  <c r="I331" i="1"/>
  <c r="H331" i="1"/>
  <c r="G331" i="1"/>
  <c r="F331" i="1"/>
  <c r="E331" i="1"/>
  <c r="I315" i="1"/>
  <c r="H315" i="1"/>
  <c r="G315" i="1"/>
  <c r="F315" i="1"/>
  <c r="E315" i="1"/>
  <c r="I299" i="1"/>
  <c r="H299" i="1"/>
  <c r="G299" i="1"/>
  <c r="F299" i="1"/>
  <c r="E299" i="1"/>
  <c r="I283" i="1"/>
  <c r="H283" i="1"/>
  <c r="F283" i="1"/>
  <c r="G283" i="1"/>
  <c r="I267" i="1"/>
  <c r="H267" i="1"/>
  <c r="G267" i="1"/>
  <c r="F267" i="1"/>
  <c r="E267" i="1"/>
  <c r="I251" i="1"/>
  <c r="H251" i="1"/>
  <c r="G251" i="1"/>
  <c r="F251" i="1"/>
  <c r="E251" i="1"/>
  <c r="I235" i="1"/>
  <c r="H235" i="1"/>
  <c r="G235" i="1"/>
  <c r="F235" i="1"/>
  <c r="E235" i="1"/>
  <c r="I219" i="1"/>
  <c r="H219" i="1"/>
  <c r="G219" i="1"/>
  <c r="F219" i="1"/>
  <c r="E219" i="1"/>
  <c r="I203" i="1"/>
  <c r="H203" i="1"/>
  <c r="F203" i="1"/>
  <c r="G203" i="1"/>
  <c r="E203" i="1"/>
  <c r="I187" i="1"/>
  <c r="H187" i="1"/>
  <c r="F187" i="1"/>
  <c r="I171" i="1"/>
  <c r="H171" i="1"/>
  <c r="G171" i="1"/>
  <c r="F171" i="1"/>
  <c r="E171" i="1"/>
  <c r="I155" i="1"/>
  <c r="H155" i="1"/>
  <c r="G155" i="1"/>
  <c r="F155" i="1"/>
  <c r="E155" i="1"/>
  <c r="I139" i="1"/>
  <c r="H139" i="1"/>
  <c r="G139" i="1"/>
  <c r="F139" i="1"/>
  <c r="E139" i="1"/>
  <c r="I123" i="1"/>
  <c r="H123" i="1"/>
  <c r="G123" i="1"/>
  <c r="F123" i="1"/>
  <c r="E123" i="1"/>
  <c r="I107" i="1"/>
  <c r="H107" i="1"/>
  <c r="G107" i="1"/>
  <c r="F107" i="1"/>
  <c r="E107" i="1"/>
  <c r="I91" i="1"/>
  <c r="H91" i="1"/>
  <c r="G91" i="1"/>
  <c r="F91" i="1"/>
  <c r="E91" i="1"/>
  <c r="I75" i="1"/>
  <c r="H75" i="1"/>
  <c r="G75" i="1"/>
  <c r="F75" i="1"/>
  <c r="E75" i="1"/>
  <c r="I59" i="1"/>
  <c r="H59" i="1"/>
  <c r="G59" i="1"/>
  <c r="F59" i="1"/>
  <c r="E59" i="1"/>
  <c r="I43" i="1"/>
  <c r="H43" i="1"/>
  <c r="G43" i="1"/>
  <c r="E43" i="1"/>
  <c r="F43" i="1"/>
  <c r="I27" i="1"/>
  <c r="H27" i="1"/>
  <c r="G27" i="1"/>
  <c r="E27" i="1"/>
  <c r="F27" i="1"/>
  <c r="I11" i="1"/>
  <c r="H11" i="1"/>
  <c r="G11" i="1"/>
  <c r="E11" i="1"/>
  <c r="F11" i="1"/>
  <c r="E1227" i="1"/>
  <c r="E1196" i="1"/>
  <c r="E1164" i="1"/>
  <c r="E1132" i="1"/>
  <c r="E1100" i="1"/>
  <c r="E1068" i="1"/>
  <c r="E1036" i="1"/>
  <c r="E923" i="1"/>
  <c r="E876" i="1"/>
  <c r="E827" i="1"/>
  <c r="E700" i="1"/>
  <c r="E619" i="1"/>
  <c r="E509" i="1"/>
  <c r="I959" i="1"/>
  <c r="H959" i="1"/>
  <c r="G959" i="1"/>
  <c r="F959" i="1"/>
  <c r="E959" i="1"/>
  <c r="I686" i="1"/>
  <c r="H686" i="1"/>
  <c r="G686" i="1"/>
  <c r="F686" i="1"/>
  <c r="E686" i="1"/>
  <c r="I1101" i="1"/>
  <c r="H1101" i="1"/>
  <c r="F1101" i="1"/>
  <c r="G1101" i="1"/>
  <c r="I989" i="1"/>
  <c r="F989" i="1"/>
  <c r="H989" i="1"/>
  <c r="G989" i="1"/>
  <c r="I797" i="1"/>
  <c r="H797" i="1"/>
  <c r="F797" i="1"/>
  <c r="G797" i="1"/>
  <c r="I589" i="1"/>
  <c r="H589" i="1"/>
  <c r="G589" i="1"/>
  <c r="F589" i="1"/>
  <c r="I397" i="1"/>
  <c r="H397" i="1"/>
  <c r="G397" i="1"/>
  <c r="F397" i="1"/>
  <c r="E397" i="1"/>
  <c r="I109" i="1"/>
  <c r="H109" i="1"/>
  <c r="G109" i="1"/>
  <c r="F109" i="1"/>
  <c r="I1226" i="1"/>
  <c r="H1226" i="1"/>
  <c r="G1226" i="1"/>
  <c r="F1226" i="1"/>
  <c r="I1210" i="1"/>
  <c r="H1210" i="1"/>
  <c r="G1210" i="1"/>
  <c r="F1210" i="1"/>
  <c r="I1194" i="1"/>
  <c r="H1194" i="1"/>
  <c r="G1194" i="1"/>
  <c r="F1194" i="1"/>
  <c r="I1178" i="1"/>
  <c r="H1178" i="1"/>
  <c r="G1178" i="1"/>
  <c r="F1178" i="1"/>
  <c r="I1162" i="1"/>
  <c r="H1162" i="1"/>
  <c r="G1162" i="1"/>
  <c r="F1162" i="1"/>
  <c r="I1146" i="1"/>
  <c r="H1146" i="1"/>
  <c r="G1146" i="1"/>
  <c r="F1146" i="1"/>
  <c r="I1130" i="1"/>
  <c r="H1130" i="1"/>
  <c r="G1130" i="1"/>
  <c r="F1130" i="1"/>
  <c r="I1114" i="1"/>
  <c r="H1114" i="1"/>
  <c r="F1114" i="1"/>
  <c r="G1114" i="1"/>
  <c r="I1098" i="1"/>
  <c r="H1098" i="1"/>
  <c r="G1098" i="1"/>
  <c r="F1098" i="1"/>
  <c r="I1082" i="1"/>
  <c r="H1082" i="1"/>
  <c r="G1082" i="1"/>
  <c r="F1082" i="1"/>
  <c r="I1066" i="1"/>
  <c r="H1066" i="1"/>
  <c r="G1066" i="1"/>
  <c r="I1050" i="1"/>
  <c r="H1050" i="1"/>
  <c r="G1050" i="1"/>
  <c r="F1050" i="1"/>
  <c r="I1034" i="1"/>
  <c r="H1034" i="1"/>
  <c r="G1034" i="1"/>
  <c r="F1034" i="1"/>
  <c r="I1018" i="1"/>
  <c r="H1018" i="1"/>
  <c r="G1018" i="1"/>
  <c r="I1002" i="1"/>
  <c r="H1002" i="1"/>
  <c r="G1002" i="1"/>
  <c r="F1002" i="1"/>
  <c r="I986" i="1"/>
  <c r="H986" i="1"/>
  <c r="G986" i="1"/>
  <c r="F986" i="1"/>
  <c r="I970" i="1"/>
  <c r="H970" i="1"/>
  <c r="G970" i="1"/>
  <c r="F970" i="1"/>
  <c r="I954" i="1"/>
  <c r="G954" i="1"/>
  <c r="H954" i="1"/>
  <c r="F954" i="1"/>
  <c r="I938" i="1"/>
  <c r="H938" i="1"/>
  <c r="G938" i="1"/>
  <c r="F938" i="1"/>
  <c r="I922" i="1"/>
  <c r="H922" i="1"/>
  <c r="G922" i="1"/>
  <c r="F922" i="1"/>
  <c r="I906" i="1"/>
  <c r="H906" i="1"/>
  <c r="G906" i="1"/>
  <c r="F906" i="1"/>
  <c r="I890" i="1"/>
  <c r="H890" i="1"/>
  <c r="F890" i="1"/>
  <c r="G890" i="1"/>
  <c r="I874" i="1"/>
  <c r="G874" i="1"/>
  <c r="H874" i="1"/>
  <c r="F874" i="1"/>
  <c r="I858" i="1"/>
  <c r="H858" i="1"/>
  <c r="F858" i="1"/>
  <c r="G858" i="1"/>
  <c r="I842" i="1"/>
  <c r="H842" i="1"/>
  <c r="G842" i="1"/>
  <c r="I826" i="1"/>
  <c r="H826" i="1"/>
  <c r="G826" i="1"/>
  <c r="F826" i="1"/>
  <c r="I810" i="1"/>
  <c r="H810" i="1"/>
  <c r="G810" i="1"/>
  <c r="I794" i="1"/>
  <c r="H794" i="1"/>
  <c r="G794" i="1"/>
  <c r="F794" i="1"/>
  <c r="I778" i="1"/>
  <c r="H778" i="1"/>
  <c r="G778" i="1"/>
  <c r="I762" i="1"/>
  <c r="H762" i="1"/>
  <c r="G762" i="1"/>
  <c r="F762" i="1"/>
  <c r="I746" i="1"/>
  <c r="H746" i="1"/>
  <c r="G746" i="1"/>
  <c r="I730" i="1"/>
  <c r="H730" i="1"/>
  <c r="G730" i="1"/>
  <c r="F730" i="1"/>
  <c r="I714" i="1"/>
  <c r="H714" i="1"/>
  <c r="G714" i="1"/>
  <c r="E714" i="1"/>
  <c r="I698" i="1"/>
  <c r="H698" i="1"/>
  <c r="G698" i="1"/>
  <c r="F698" i="1"/>
  <c r="E698" i="1"/>
  <c r="I682" i="1"/>
  <c r="H682" i="1"/>
  <c r="G682" i="1"/>
  <c r="E682" i="1"/>
  <c r="I666" i="1"/>
  <c r="H666" i="1"/>
  <c r="G666" i="1"/>
  <c r="F666" i="1"/>
  <c r="E666" i="1"/>
  <c r="I650" i="1"/>
  <c r="H650" i="1"/>
  <c r="G650" i="1"/>
  <c r="E650" i="1"/>
  <c r="I634" i="1"/>
  <c r="H634" i="1"/>
  <c r="G634" i="1"/>
  <c r="F634" i="1"/>
  <c r="E634" i="1"/>
  <c r="I618" i="1"/>
  <c r="G618" i="1"/>
  <c r="H618" i="1"/>
  <c r="F618" i="1"/>
  <c r="E618" i="1"/>
  <c r="I602" i="1"/>
  <c r="H602" i="1"/>
  <c r="G602" i="1"/>
  <c r="F602" i="1"/>
  <c r="E602" i="1"/>
  <c r="I586" i="1"/>
  <c r="H586" i="1"/>
  <c r="G586" i="1"/>
  <c r="F586" i="1"/>
  <c r="E586" i="1"/>
  <c r="I570" i="1"/>
  <c r="H570" i="1"/>
  <c r="G570" i="1"/>
  <c r="F570" i="1"/>
  <c r="E570" i="1"/>
  <c r="I554" i="1"/>
  <c r="H554" i="1"/>
  <c r="G554" i="1"/>
  <c r="F554" i="1"/>
  <c r="E554" i="1"/>
  <c r="I538" i="1"/>
  <c r="H538" i="1"/>
  <c r="G538" i="1"/>
  <c r="F538" i="1"/>
  <c r="E538" i="1"/>
  <c r="I522" i="1"/>
  <c r="H522" i="1"/>
  <c r="G522" i="1"/>
  <c r="F522" i="1"/>
  <c r="E522" i="1"/>
  <c r="I506" i="1"/>
  <c r="H506" i="1"/>
  <c r="G506" i="1"/>
  <c r="F506" i="1"/>
  <c r="E506" i="1"/>
  <c r="I490" i="1"/>
  <c r="H490" i="1"/>
  <c r="G490" i="1"/>
  <c r="F490" i="1"/>
  <c r="E490" i="1"/>
  <c r="I474" i="1"/>
  <c r="H474" i="1"/>
  <c r="G474" i="1"/>
  <c r="F474" i="1"/>
  <c r="E474" i="1"/>
  <c r="I458" i="1"/>
  <c r="H458" i="1"/>
  <c r="F458" i="1"/>
  <c r="G458" i="1"/>
  <c r="E458" i="1"/>
  <c r="I442" i="1"/>
  <c r="H442" i="1"/>
  <c r="F442" i="1"/>
  <c r="G442" i="1"/>
  <c r="E442" i="1"/>
  <c r="I426" i="1"/>
  <c r="H426" i="1"/>
  <c r="G426" i="1"/>
  <c r="F426" i="1"/>
  <c r="E426" i="1"/>
  <c r="I410" i="1"/>
  <c r="H410" i="1"/>
  <c r="G410" i="1"/>
  <c r="F410" i="1"/>
  <c r="I394" i="1"/>
  <c r="H394" i="1"/>
  <c r="G394" i="1"/>
  <c r="F394" i="1"/>
  <c r="E394" i="1"/>
  <c r="I378" i="1"/>
  <c r="H378" i="1"/>
  <c r="G378" i="1"/>
  <c r="F378" i="1"/>
  <c r="E378" i="1"/>
  <c r="I362" i="1"/>
  <c r="H362" i="1"/>
  <c r="G362" i="1"/>
  <c r="F362" i="1"/>
  <c r="E362" i="1"/>
  <c r="I346" i="1"/>
  <c r="H346" i="1"/>
  <c r="G346" i="1"/>
  <c r="F346" i="1"/>
  <c r="E346" i="1"/>
  <c r="I330" i="1"/>
  <c r="H330" i="1"/>
  <c r="G330" i="1"/>
  <c r="F330" i="1"/>
  <c r="E330" i="1"/>
  <c r="I314" i="1"/>
  <c r="H314" i="1"/>
  <c r="G314" i="1"/>
  <c r="F314" i="1"/>
  <c r="E314" i="1"/>
  <c r="I298" i="1"/>
  <c r="H298" i="1"/>
  <c r="G298" i="1"/>
  <c r="F298" i="1"/>
  <c r="E298" i="1"/>
  <c r="I282" i="1"/>
  <c r="H282" i="1"/>
  <c r="G282" i="1"/>
  <c r="F282" i="1"/>
  <c r="I266" i="1"/>
  <c r="H266" i="1"/>
  <c r="G266" i="1"/>
  <c r="F266" i="1"/>
  <c r="E266" i="1"/>
  <c r="I250" i="1"/>
  <c r="H250" i="1"/>
  <c r="G250" i="1"/>
  <c r="F250" i="1"/>
  <c r="E250" i="1"/>
  <c r="I234" i="1"/>
  <c r="H234" i="1"/>
  <c r="G234" i="1"/>
  <c r="F234" i="1"/>
  <c r="E234" i="1"/>
  <c r="I218" i="1"/>
  <c r="H218" i="1"/>
  <c r="G218" i="1"/>
  <c r="F218" i="1"/>
  <c r="E218" i="1"/>
  <c r="I202" i="1"/>
  <c r="H202" i="1"/>
  <c r="G202" i="1"/>
  <c r="F202" i="1"/>
  <c r="E202" i="1"/>
  <c r="I186" i="1"/>
  <c r="H186" i="1"/>
  <c r="G186" i="1"/>
  <c r="F186" i="1"/>
  <c r="E186" i="1"/>
  <c r="I170" i="1"/>
  <c r="H170" i="1"/>
  <c r="G170" i="1"/>
  <c r="F170" i="1"/>
  <c r="E170" i="1"/>
  <c r="I154" i="1"/>
  <c r="H154" i="1"/>
  <c r="G154" i="1"/>
  <c r="F154" i="1"/>
  <c r="E154" i="1"/>
  <c r="I138" i="1"/>
  <c r="H138" i="1"/>
  <c r="G138" i="1"/>
  <c r="F138" i="1"/>
  <c r="E138" i="1"/>
  <c r="I122" i="1"/>
  <c r="H122" i="1"/>
  <c r="G122" i="1"/>
  <c r="F122" i="1"/>
  <c r="E122" i="1"/>
  <c r="I106" i="1"/>
  <c r="H106" i="1"/>
  <c r="G106" i="1"/>
  <c r="F106" i="1"/>
  <c r="E106" i="1"/>
  <c r="I90" i="1"/>
  <c r="H90" i="1"/>
  <c r="G90" i="1"/>
  <c r="F90" i="1"/>
  <c r="I74" i="1"/>
  <c r="H74" i="1"/>
  <c r="G74" i="1"/>
  <c r="F74" i="1"/>
  <c r="E74" i="1"/>
  <c r="I58" i="1"/>
  <c r="H58" i="1"/>
  <c r="G58" i="1"/>
  <c r="F58" i="1"/>
  <c r="E58" i="1"/>
  <c r="I42" i="1"/>
  <c r="H42" i="1"/>
  <c r="G42" i="1"/>
  <c r="F42" i="1"/>
  <c r="E42" i="1"/>
  <c r="I26" i="1"/>
  <c r="H26" i="1"/>
  <c r="G26" i="1"/>
  <c r="F26" i="1"/>
  <c r="I10" i="1"/>
  <c r="H10" i="1"/>
  <c r="G10" i="1"/>
  <c r="F10" i="1"/>
  <c r="E10" i="1"/>
  <c r="E1226" i="1"/>
  <c r="E1195" i="1"/>
  <c r="E1163" i="1"/>
  <c r="E1131" i="1"/>
  <c r="E1099" i="1"/>
  <c r="E1067" i="1"/>
  <c r="E1035" i="1"/>
  <c r="E922" i="1"/>
  <c r="E875" i="1"/>
  <c r="E826" i="1"/>
  <c r="E764" i="1"/>
  <c r="E699" i="1"/>
  <c r="E508" i="1"/>
  <c r="F1132" i="1"/>
  <c r="I1199" i="1"/>
  <c r="H1199" i="1"/>
  <c r="G1199" i="1"/>
  <c r="F1199" i="1"/>
  <c r="E1199" i="1"/>
  <c r="I1087" i="1"/>
  <c r="H1087" i="1"/>
  <c r="G1087" i="1"/>
  <c r="F1087" i="1"/>
  <c r="E1087" i="1"/>
  <c r="I991" i="1"/>
  <c r="F991" i="1"/>
  <c r="H991" i="1"/>
  <c r="G991" i="1"/>
  <c r="E991" i="1"/>
  <c r="I879" i="1"/>
  <c r="H879" i="1"/>
  <c r="F879" i="1"/>
  <c r="G879" i="1"/>
  <c r="E879" i="1"/>
  <c r="I799" i="1"/>
  <c r="H799" i="1"/>
  <c r="F799" i="1"/>
  <c r="G799" i="1"/>
  <c r="E799" i="1"/>
  <c r="H687" i="1"/>
  <c r="I687" i="1"/>
  <c r="G687" i="1"/>
  <c r="F687" i="1"/>
  <c r="E687" i="1"/>
  <c r="I607" i="1"/>
  <c r="H607" i="1"/>
  <c r="F607" i="1"/>
  <c r="G607" i="1"/>
  <c r="E607" i="1"/>
  <c r="I543" i="1"/>
  <c r="H543" i="1"/>
  <c r="G543" i="1"/>
  <c r="F543" i="1"/>
  <c r="E543" i="1"/>
  <c r="I463" i="1"/>
  <c r="G463" i="1"/>
  <c r="H463" i="1"/>
  <c r="F463" i="1"/>
  <c r="E463" i="1"/>
  <c r="I383" i="1"/>
  <c r="H383" i="1"/>
  <c r="G383" i="1"/>
  <c r="F383" i="1"/>
  <c r="E383" i="1"/>
  <c r="I303" i="1"/>
  <c r="H303" i="1"/>
  <c r="G303" i="1"/>
  <c r="F303" i="1"/>
  <c r="E303" i="1"/>
  <c r="I223" i="1"/>
  <c r="H223" i="1"/>
  <c r="G223" i="1"/>
  <c r="F223" i="1"/>
  <c r="E223" i="1"/>
  <c r="H127" i="1"/>
  <c r="I127" i="1"/>
  <c r="G127" i="1"/>
  <c r="F127" i="1"/>
  <c r="H63" i="1"/>
  <c r="I63" i="1"/>
  <c r="G63" i="1"/>
  <c r="F63" i="1"/>
  <c r="E63" i="1"/>
  <c r="I1214" i="1"/>
  <c r="G1214" i="1"/>
  <c r="H1214" i="1"/>
  <c r="E1214" i="1"/>
  <c r="F1214" i="1"/>
  <c r="I1086" i="1"/>
  <c r="H1086" i="1"/>
  <c r="E1086" i="1"/>
  <c r="G1086" i="1"/>
  <c r="F1086" i="1"/>
  <c r="I910" i="1"/>
  <c r="H910" i="1"/>
  <c r="F910" i="1"/>
  <c r="G910" i="1"/>
  <c r="E910" i="1"/>
  <c r="I734" i="1"/>
  <c r="H734" i="1"/>
  <c r="F734" i="1"/>
  <c r="G734" i="1"/>
  <c r="E734" i="1"/>
  <c r="I542" i="1"/>
  <c r="H542" i="1"/>
  <c r="G542" i="1"/>
  <c r="F542" i="1"/>
  <c r="E542" i="1"/>
  <c r="I398" i="1"/>
  <c r="H398" i="1"/>
  <c r="G398" i="1"/>
  <c r="F398" i="1"/>
  <c r="E398" i="1"/>
  <c r="I270" i="1"/>
  <c r="H270" i="1"/>
  <c r="G270" i="1"/>
  <c r="F270" i="1"/>
  <c r="E270" i="1"/>
  <c r="I158" i="1"/>
  <c r="H158" i="1"/>
  <c r="G158" i="1"/>
  <c r="F158" i="1"/>
  <c r="E158" i="1"/>
  <c r="I14" i="1"/>
  <c r="H14" i="1"/>
  <c r="G14" i="1"/>
  <c r="E14" i="1"/>
  <c r="F14" i="1"/>
  <c r="I1197" i="1"/>
  <c r="H1197" i="1"/>
  <c r="F1197" i="1"/>
  <c r="G1197" i="1"/>
  <c r="I957" i="1"/>
  <c r="H957" i="1"/>
  <c r="G957" i="1"/>
  <c r="F957" i="1"/>
  <c r="I653" i="1"/>
  <c r="H653" i="1"/>
  <c r="G653" i="1"/>
  <c r="F653" i="1"/>
  <c r="I237" i="1"/>
  <c r="H237" i="1"/>
  <c r="G237" i="1"/>
  <c r="F237" i="1"/>
  <c r="E237" i="1"/>
  <c r="I3" i="1"/>
  <c r="H3" i="1"/>
  <c r="G3" i="1"/>
  <c r="E3" i="1"/>
  <c r="I1225" i="1"/>
  <c r="H1225" i="1"/>
  <c r="G1225" i="1"/>
  <c r="F1225" i="1"/>
  <c r="I1209" i="1"/>
  <c r="H1209" i="1"/>
  <c r="G1209" i="1"/>
  <c r="F1209" i="1"/>
  <c r="I1193" i="1"/>
  <c r="H1193" i="1"/>
  <c r="G1193" i="1"/>
  <c r="F1193" i="1"/>
  <c r="I1177" i="1"/>
  <c r="H1177" i="1"/>
  <c r="G1177" i="1"/>
  <c r="F1177" i="1"/>
  <c r="I1161" i="1"/>
  <c r="H1161" i="1"/>
  <c r="G1161" i="1"/>
  <c r="F1161" i="1"/>
  <c r="I1145" i="1"/>
  <c r="H1145" i="1"/>
  <c r="G1145" i="1"/>
  <c r="F1145" i="1"/>
  <c r="I1129" i="1"/>
  <c r="H1129" i="1"/>
  <c r="G1129" i="1"/>
  <c r="F1129" i="1"/>
  <c r="I1113" i="1"/>
  <c r="H1113" i="1"/>
  <c r="G1113" i="1"/>
  <c r="F1113" i="1"/>
  <c r="I1097" i="1"/>
  <c r="H1097" i="1"/>
  <c r="G1097" i="1"/>
  <c r="F1097" i="1"/>
  <c r="I1081" i="1"/>
  <c r="H1081" i="1"/>
  <c r="G1081" i="1"/>
  <c r="F1081" i="1"/>
  <c r="I1065" i="1"/>
  <c r="H1065" i="1"/>
  <c r="G1065" i="1"/>
  <c r="I1049" i="1"/>
  <c r="H1049" i="1"/>
  <c r="G1049" i="1"/>
  <c r="F1049" i="1"/>
  <c r="I1033" i="1"/>
  <c r="H1033" i="1"/>
  <c r="G1033" i="1"/>
  <c r="F1033" i="1"/>
  <c r="I1017" i="1"/>
  <c r="G1017" i="1"/>
  <c r="H1017" i="1"/>
  <c r="F1017" i="1"/>
  <c r="I1001" i="1"/>
  <c r="H1001" i="1"/>
  <c r="F1001" i="1"/>
  <c r="G1001" i="1"/>
  <c r="I985" i="1"/>
  <c r="H985" i="1"/>
  <c r="G985" i="1"/>
  <c r="F985" i="1"/>
  <c r="I969" i="1"/>
  <c r="H969" i="1"/>
  <c r="G969" i="1"/>
  <c r="F969" i="1"/>
  <c r="I953" i="1"/>
  <c r="G953" i="1"/>
  <c r="H953" i="1"/>
  <c r="F953" i="1"/>
  <c r="I937" i="1"/>
  <c r="H937" i="1"/>
  <c r="G937" i="1"/>
  <c r="F937" i="1"/>
  <c r="I921" i="1"/>
  <c r="H921" i="1"/>
  <c r="G921" i="1"/>
  <c r="F921" i="1"/>
  <c r="I905" i="1"/>
  <c r="H905" i="1"/>
  <c r="G905" i="1"/>
  <c r="F905" i="1"/>
  <c r="I889" i="1"/>
  <c r="H889" i="1"/>
  <c r="G889" i="1"/>
  <c r="F889" i="1"/>
  <c r="I873" i="1"/>
  <c r="H873" i="1"/>
  <c r="G873" i="1"/>
  <c r="I857" i="1"/>
  <c r="H857" i="1"/>
  <c r="G857" i="1"/>
  <c r="F857" i="1"/>
  <c r="I841" i="1"/>
  <c r="H841" i="1"/>
  <c r="G841" i="1"/>
  <c r="I825" i="1"/>
  <c r="H825" i="1"/>
  <c r="G825" i="1"/>
  <c r="F825" i="1"/>
  <c r="I809" i="1"/>
  <c r="H809" i="1"/>
  <c r="G809" i="1"/>
  <c r="I793" i="1"/>
  <c r="H793" i="1"/>
  <c r="G793" i="1"/>
  <c r="F793" i="1"/>
  <c r="E793" i="1"/>
  <c r="I777" i="1"/>
  <c r="H777" i="1"/>
  <c r="G777" i="1"/>
  <c r="E777" i="1"/>
  <c r="I761" i="1"/>
  <c r="H761" i="1"/>
  <c r="G761" i="1"/>
  <c r="F761" i="1"/>
  <c r="E761" i="1"/>
  <c r="I745" i="1"/>
  <c r="H745" i="1"/>
  <c r="G745" i="1"/>
  <c r="E745" i="1"/>
  <c r="I729" i="1"/>
  <c r="H729" i="1"/>
  <c r="G729" i="1"/>
  <c r="F729" i="1"/>
  <c r="E729" i="1"/>
  <c r="I713" i="1"/>
  <c r="H713" i="1"/>
  <c r="G713" i="1"/>
  <c r="E713" i="1"/>
  <c r="I697" i="1"/>
  <c r="G697" i="1"/>
  <c r="H697" i="1"/>
  <c r="F697" i="1"/>
  <c r="E697" i="1"/>
  <c r="I681" i="1"/>
  <c r="H681" i="1"/>
  <c r="G681" i="1"/>
  <c r="E681" i="1"/>
  <c r="I665" i="1"/>
  <c r="H665" i="1"/>
  <c r="G665" i="1"/>
  <c r="F665" i="1"/>
  <c r="E665" i="1"/>
  <c r="I649" i="1"/>
  <c r="H649" i="1"/>
  <c r="G649" i="1"/>
  <c r="E649" i="1"/>
  <c r="I633" i="1"/>
  <c r="H633" i="1"/>
  <c r="G633" i="1"/>
  <c r="F633" i="1"/>
  <c r="E633" i="1"/>
  <c r="I617" i="1"/>
  <c r="H617" i="1"/>
  <c r="G617" i="1"/>
  <c r="E617" i="1"/>
  <c r="I601" i="1"/>
  <c r="H601" i="1"/>
  <c r="G601" i="1"/>
  <c r="F601" i="1"/>
  <c r="E601" i="1"/>
  <c r="I585" i="1"/>
  <c r="H585" i="1"/>
  <c r="G585" i="1"/>
  <c r="F585" i="1"/>
  <c r="E585" i="1"/>
  <c r="I569" i="1"/>
  <c r="H569" i="1"/>
  <c r="G569" i="1"/>
  <c r="F569" i="1"/>
  <c r="E569" i="1"/>
  <c r="I553" i="1"/>
  <c r="H553" i="1"/>
  <c r="G553" i="1"/>
  <c r="F553" i="1"/>
  <c r="E553" i="1"/>
  <c r="I537" i="1"/>
  <c r="H537" i="1"/>
  <c r="G537" i="1"/>
  <c r="F537" i="1"/>
  <c r="E537" i="1"/>
  <c r="I521" i="1"/>
  <c r="H521" i="1"/>
  <c r="G521" i="1"/>
  <c r="F521" i="1"/>
  <c r="E521" i="1"/>
  <c r="I505" i="1"/>
  <c r="H505" i="1"/>
  <c r="F505" i="1"/>
  <c r="G505" i="1"/>
  <c r="E505" i="1"/>
  <c r="I489" i="1"/>
  <c r="H489" i="1"/>
  <c r="G489" i="1"/>
  <c r="F489" i="1"/>
  <c r="E489" i="1"/>
  <c r="I473" i="1"/>
  <c r="H473" i="1"/>
  <c r="G473" i="1"/>
  <c r="F473" i="1"/>
  <c r="E473" i="1"/>
  <c r="I457" i="1"/>
  <c r="H457" i="1"/>
  <c r="F457" i="1"/>
  <c r="G457" i="1"/>
  <c r="E457" i="1"/>
  <c r="I441" i="1"/>
  <c r="H441" i="1"/>
  <c r="F441" i="1"/>
  <c r="G441" i="1"/>
  <c r="E441" i="1"/>
  <c r="I425" i="1"/>
  <c r="H425" i="1"/>
  <c r="G425" i="1"/>
  <c r="F425" i="1"/>
  <c r="E425" i="1"/>
  <c r="I409" i="1"/>
  <c r="H409" i="1"/>
  <c r="G409" i="1"/>
  <c r="F409" i="1"/>
  <c r="E409" i="1"/>
  <c r="I393" i="1"/>
  <c r="G393" i="1"/>
  <c r="H393" i="1"/>
  <c r="F393" i="1"/>
  <c r="I377" i="1"/>
  <c r="H377" i="1"/>
  <c r="G377" i="1"/>
  <c r="F377" i="1"/>
  <c r="E377" i="1"/>
  <c r="I361" i="1"/>
  <c r="G361" i="1"/>
  <c r="H361" i="1"/>
  <c r="E361" i="1"/>
  <c r="I345" i="1"/>
  <c r="H345" i="1"/>
  <c r="G345" i="1"/>
  <c r="E345" i="1"/>
  <c r="F345" i="1"/>
  <c r="I329" i="1"/>
  <c r="H329" i="1"/>
  <c r="G329" i="1"/>
  <c r="F329" i="1"/>
  <c r="E329" i="1"/>
  <c r="I313" i="1"/>
  <c r="H313" i="1"/>
  <c r="G313" i="1"/>
  <c r="F313" i="1"/>
  <c r="E313" i="1"/>
  <c r="I297" i="1"/>
  <c r="G297" i="1"/>
  <c r="F297" i="1"/>
  <c r="H297" i="1"/>
  <c r="E297" i="1"/>
  <c r="I281" i="1"/>
  <c r="H281" i="1"/>
  <c r="F281" i="1"/>
  <c r="G281" i="1"/>
  <c r="E281" i="1"/>
  <c r="I265" i="1"/>
  <c r="H265" i="1"/>
  <c r="F265" i="1"/>
  <c r="G265" i="1"/>
  <c r="I249" i="1"/>
  <c r="H249" i="1"/>
  <c r="G249" i="1"/>
  <c r="F249" i="1"/>
  <c r="E249" i="1"/>
  <c r="I233" i="1"/>
  <c r="H233" i="1"/>
  <c r="G233" i="1"/>
  <c r="E233" i="1"/>
  <c r="F233" i="1"/>
  <c r="I217" i="1"/>
  <c r="H217" i="1"/>
  <c r="G217" i="1"/>
  <c r="E217" i="1"/>
  <c r="I201" i="1"/>
  <c r="H201" i="1"/>
  <c r="G201" i="1"/>
  <c r="F201" i="1"/>
  <c r="E201" i="1"/>
  <c r="I185" i="1"/>
  <c r="H185" i="1"/>
  <c r="F185" i="1"/>
  <c r="E185" i="1"/>
  <c r="G185" i="1"/>
  <c r="I169" i="1"/>
  <c r="H169" i="1"/>
  <c r="G169" i="1"/>
  <c r="E169" i="1"/>
  <c r="F169" i="1"/>
  <c r="I153" i="1"/>
  <c r="H153" i="1"/>
  <c r="G153" i="1"/>
  <c r="E153" i="1"/>
  <c r="F153" i="1"/>
  <c r="I137" i="1"/>
  <c r="H137" i="1"/>
  <c r="G137" i="1"/>
  <c r="E137" i="1"/>
  <c r="F137" i="1"/>
  <c r="I121" i="1"/>
  <c r="H121" i="1"/>
  <c r="G121" i="1"/>
  <c r="E121" i="1"/>
  <c r="F121" i="1"/>
  <c r="I105" i="1"/>
  <c r="G105" i="1"/>
  <c r="H105" i="1"/>
  <c r="E105" i="1"/>
  <c r="F105" i="1"/>
  <c r="I89" i="1"/>
  <c r="H89" i="1"/>
  <c r="G89" i="1"/>
  <c r="E89" i="1"/>
  <c r="F89" i="1"/>
  <c r="I73" i="1"/>
  <c r="H73" i="1"/>
  <c r="G73" i="1"/>
  <c r="F73" i="1"/>
  <c r="E73" i="1"/>
  <c r="I57" i="1"/>
  <c r="H57" i="1"/>
  <c r="G57" i="1"/>
  <c r="F57" i="1"/>
  <c r="E57" i="1"/>
  <c r="I41" i="1"/>
  <c r="H41" i="1"/>
  <c r="G41" i="1"/>
  <c r="E41" i="1"/>
  <c r="F41" i="1"/>
  <c r="I25" i="1"/>
  <c r="H25" i="1"/>
  <c r="G25" i="1"/>
  <c r="E25" i="1"/>
  <c r="F25" i="1"/>
  <c r="I9" i="1"/>
  <c r="G9" i="1"/>
  <c r="H9" i="1"/>
  <c r="E9" i="1"/>
  <c r="F9" i="1"/>
  <c r="E1225" i="1"/>
  <c r="E1194" i="1"/>
  <c r="E1162" i="1"/>
  <c r="E1130" i="1"/>
  <c r="E1098" i="1"/>
  <c r="E1066" i="1"/>
  <c r="E1034" i="1"/>
  <c r="E957" i="1"/>
  <c r="E921" i="1"/>
  <c r="E874" i="1"/>
  <c r="E825" i="1"/>
  <c r="E763" i="1"/>
  <c r="E604" i="1"/>
  <c r="F682" i="1"/>
  <c r="I1231" i="1"/>
  <c r="H1231" i="1"/>
  <c r="G1231" i="1"/>
  <c r="E1231" i="1"/>
  <c r="F1231" i="1"/>
  <c r="I1135" i="1"/>
  <c r="H1135" i="1"/>
  <c r="G1135" i="1"/>
  <c r="F1135" i="1"/>
  <c r="E1135" i="1"/>
  <c r="I1039" i="1"/>
  <c r="H1039" i="1"/>
  <c r="G1039" i="1"/>
  <c r="F1039" i="1"/>
  <c r="E1039" i="1"/>
  <c r="H943" i="1"/>
  <c r="I943" i="1"/>
  <c r="F943" i="1"/>
  <c r="G943" i="1"/>
  <c r="E943" i="1"/>
  <c r="I847" i="1"/>
  <c r="H847" i="1"/>
  <c r="F847" i="1"/>
  <c r="G847" i="1"/>
  <c r="E847" i="1"/>
  <c r="I767" i="1"/>
  <c r="H767" i="1"/>
  <c r="F767" i="1"/>
  <c r="G767" i="1"/>
  <c r="E767" i="1"/>
  <c r="I671" i="1"/>
  <c r="H671" i="1"/>
  <c r="F671" i="1"/>
  <c r="E671" i="1"/>
  <c r="I575" i="1"/>
  <c r="H575" i="1"/>
  <c r="G575" i="1"/>
  <c r="F575" i="1"/>
  <c r="E575" i="1"/>
  <c r="I495" i="1"/>
  <c r="G495" i="1"/>
  <c r="F495" i="1"/>
  <c r="H495" i="1"/>
  <c r="E495" i="1"/>
  <c r="H399" i="1"/>
  <c r="I399" i="1"/>
  <c r="G399" i="1"/>
  <c r="F399" i="1"/>
  <c r="E399" i="1"/>
  <c r="I335" i="1"/>
  <c r="H335" i="1"/>
  <c r="G335" i="1"/>
  <c r="F335" i="1"/>
  <c r="E335" i="1"/>
  <c r="I239" i="1"/>
  <c r="H239" i="1"/>
  <c r="G239" i="1"/>
  <c r="F239" i="1"/>
  <c r="E239" i="1"/>
  <c r="H143" i="1"/>
  <c r="I143" i="1"/>
  <c r="G143" i="1"/>
  <c r="F143" i="1"/>
  <c r="E143" i="1"/>
  <c r="H47" i="1"/>
  <c r="I47" i="1"/>
  <c r="G47" i="1"/>
  <c r="F47" i="1"/>
  <c r="I1069" i="1"/>
  <c r="H1069" i="1"/>
  <c r="G1069" i="1"/>
  <c r="F1069" i="1"/>
  <c r="I893" i="1"/>
  <c r="H893" i="1"/>
  <c r="G893" i="1"/>
  <c r="F893" i="1"/>
  <c r="I749" i="1"/>
  <c r="H749" i="1"/>
  <c r="G749" i="1"/>
  <c r="F749" i="1"/>
  <c r="I573" i="1"/>
  <c r="H573" i="1"/>
  <c r="G573" i="1"/>
  <c r="F573" i="1"/>
  <c r="I445" i="1"/>
  <c r="G445" i="1"/>
  <c r="H445" i="1"/>
  <c r="F445" i="1"/>
  <c r="I269" i="1"/>
  <c r="H269" i="1"/>
  <c r="G269" i="1"/>
  <c r="E269" i="1"/>
  <c r="F269" i="1"/>
  <c r="I93" i="1"/>
  <c r="H93" i="1"/>
  <c r="G93" i="1"/>
  <c r="F93" i="1"/>
  <c r="E93" i="1"/>
  <c r="I7" i="1"/>
  <c r="H7" i="1"/>
  <c r="F7" i="1"/>
  <c r="E7" i="1"/>
  <c r="G7" i="1"/>
  <c r="I1224" i="1"/>
  <c r="H1224" i="1"/>
  <c r="G1224" i="1"/>
  <c r="F1224" i="1"/>
  <c r="I1208" i="1"/>
  <c r="G1208" i="1"/>
  <c r="H1208" i="1"/>
  <c r="F1208" i="1"/>
  <c r="I1192" i="1"/>
  <c r="H1192" i="1"/>
  <c r="G1192" i="1"/>
  <c r="F1192" i="1"/>
  <c r="I1176" i="1"/>
  <c r="G1176" i="1"/>
  <c r="H1176" i="1"/>
  <c r="F1176" i="1"/>
  <c r="I1160" i="1"/>
  <c r="G1160" i="1"/>
  <c r="F1160" i="1"/>
  <c r="H1160" i="1"/>
  <c r="I1144" i="1"/>
  <c r="H1144" i="1"/>
  <c r="G1144" i="1"/>
  <c r="F1144" i="1"/>
  <c r="I1128" i="1"/>
  <c r="H1128" i="1"/>
  <c r="G1128" i="1"/>
  <c r="F1128" i="1"/>
  <c r="I1112" i="1"/>
  <c r="H1112" i="1"/>
  <c r="G1112" i="1"/>
  <c r="F1112" i="1"/>
  <c r="I1096" i="1"/>
  <c r="H1096" i="1"/>
  <c r="G1096" i="1"/>
  <c r="F1096" i="1"/>
  <c r="I1080" i="1"/>
  <c r="H1080" i="1"/>
  <c r="G1080" i="1"/>
  <c r="F1080" i="1"/>
  <c r="I1064" i="1"/>
  <c r="H1064" i="1"/>
  <c r="G1064" i="1"/>
  <c r="F1064" i="1"/>
  <c r="I1048" i="1"/>
  <c r="G1048" i="1"/>
  <c r="H1048" i="1"/>
  <c r="F1048" i="1"/>
  <c r="I1032" i="1"/>
  <c r="H1032" i="1"/>
  <c r="G1032" i="1"/>
  <c r="F1032" i="1"/>
  <c r="I1016" i="1"/>
  <c r="G1016" i="1"/>
  <c r="H1016" i="1"/>
  <c r="F1016" i="1"/>
  <c r="I1000" i="1"/>
  <c r="H1000" i="1"/>
  <c r="G1000" i="1"/>
  <c r="F1000" i="1"/>
  <c r="I984" i="1"/>
  <c r="H984" i="1"/>
  <c r="G984" i="1"/>
  <c r="F984" i="1"/>
  <c r="I968" i="1"/>
  <c r="H968" i="1"/>
  <c r="G968" i="1"/>
  <c r="F968" i="1"/>
  <c r="I952" i="1"/>
  <c r="G952" i="1"/>
  <c r="F952" i="1"/>
  <c r="H952" i="1"/>
  <c r="I936" i="1"/>
  <c r="H936" i="1"/>
  <c r="G936" i="1"/>
  <c r="F936" i="1"/>
  <c r="I920" i="1"/>
  <c r="H920" i="1"/>
  <c r="G920" i="1"/>
  <c r="F920" i="1"/>
  <c r="I904" i="1"/>
  <c r="H904" i="1"/>
  <c r="G904" i="1"/>
  <c r="F904" i="1"/>
  <c r="I888" i="1"/>
  <c r="H888" i="1"/>
  <c r="G888" i="1"/>
  <c r="F888" i="1"/>
  <c r="E888" i="1"/>
  <c r="I872" i="1"/>
  <c r="H872" i="1"/>
  <c r="G872" i="1"/>
  <c r="F872" i="1"/>
  <c r="E872" i="1"/>
  <c r="I856" i="1"/>
  <c r="H856" i="1"/>
  <c r="G856" i="1"/>
  <c r="F856" i="1"/>
  <c r="E856" i="1"/>
  <c r="I840" i="1"/>
  <c r="H840" i="1"/>
  <c r="G840" i="1"/>
  <c r="F840" i="1"/>
  <c r="E840" i="1"/>
  <c r="I824" i="1"/>
  <c r="H824" i="1"/>
  <c r="G824" i="1"/>
  <c r="F824" i="1"/>
  <c r="E824" i="1"/>
  <c r="I808" i="1"/>
  <c r="H808" i="1"/>
  <c r="G808" i="1"/>
  <c r="F808" i="1"/>
  <c r="E808" i="1"/>
  <c r="I792" i="1"/>
  <c r="H792" i="1"/>
  <c r="G792" i="1"/>
  <c r="F792" i="1"/>
  <c r="E792" i="1"/>
  <c r="I776" i="1"/>
  <c r="H776" i="1"/>
  <c r="G776" i="1"/>
  <c r="F776" i="1"/>
  <c r="E776" i="1"/>
  <c r="I760" i="1"/>
  <c r="H760" i="1"/>
  <c r="G760" i="1"/>
  <c r="F760" i="1"/>
  <c r="E760" i="1"/>
  <c r="I744" i="1"/>
  <c r="H744" i="1"/>
  <c r="G744" i="1"/>
  <c r="F744" i="1"/>
  <c r="E744" i="1"/>
  <c r="I728" i="1"/>
  <c r="H728" i="1"/>
  <c r="G728" i="1"/>
  <c r="F728" i="1"/>
  <c r="E728" i="1"/>
  <c r="I712" i="1"/>
  <c r="H712" i="1"/>
  <c r="G712" i="1"/>
  <c r="F712" i="1"/>
  <c r="E712" i="1"/>
  <c r="I696" i="1"/>
  <c r="G696" i="1"/>
  <c r="H696" i="1"/>
  <c r="F696" i="1"/>
  <c r="E696" i="1"/>
  <c r="I680" i="1"/>
  <c r="H680" i="1"/>
  <c r="G680" i="1"/>
  <c r="F680" i="1"/>
  <c r="E680" i="1"/>
  <c r="I664" i="1"/>
  <c r="H664" i="1"/>
  <c r="G664" i="1"/>
  <c r="F664" i="1"/>
  <c r="E664" i="1"/>
  <c r="I648" i="1"/>
  <c r="H648" i="1"/>
  <c r="G648" i="1"/>
  <c r="F648" i="1"/>
  <c r="E648" i="1"/>
  <c r="I632" i="1"/>
  <c r="H632" i="1"/>
  <c r="G632" i="1"/>
  <c r="F632" i="1"/>
  <c r="E632" i="1"/>
  <c r="I616" i="1"/>
  <c r="H616" i="1"/>
  <c r="G616" i="1"/>
  <c r="F616" i="1"/>
  <c r="E616" i="1"/>
  <c r="I600" i="1"/>
  <c r="G600" i="1"/>
  <c r="F600" i="1"/>
  <c r="H600" i="1"/>
  <c r="E600" i="1"/>
  <c r="I584" i="1"/>
  <c r="H584" i="1"/>
  <c r="G584" i="1"/>
  <c r="F584" i="1"/>
  <c r="E584" i="1"/>
  <c r="I568" i="1"/>
  <c r="H568" i="1"/>
  <c r="G568" i="1"/>
  <c r="F568" i="1"/>
  <c r="E568" i="1"/>
  <c r="I552" i="1"/>
  <c r="H552" i="1"/>
  <c r="G552" i="1"/>
  <c r="F552" i="1"/>
  <c r="E552" i="1"/>
  <c r="I536" i="1"/>
  <c r="G536" i="1"/>
  <c r="H536" i="1"/>
  <c r="F536" i="1"/>
  <c r="E536" i="1"/>
  <c r="I520" i="1"/>
  <c r="G520" i="1"/>
  <c r="H520" i="1"/>
  <c r="F520" i="1"/>
  <c r="E520" i="1"/>
  <c r="I504" i="1"/>
  <c r="G504" i="1"/>
  <c r="H504" i="1"/>
  <c r="F504" i="1"/>
  <c r="E504" i="1"/>
  <c r="I488" i="1"/>
  <c r="G488" i="1"/>
  <c r="H488" i="1"/>
  <c r="F488" i="1"/>
  <c r="E488" i="1"/>
  <c r="I472" i="1"/>
  <c r="G472" i="1"/>
  <c r="H472" i="1"/>
  <c r="F472" i="1"/>
  <c r="E472" i="1"/>
  <c r="I456" i="1"/>
  <c r="G456" i="1"/>
  <c r="H456" i="1"/>
  <c r="F456" i="1"/>
  <c r="E456" i="1"/>
  <c r="I440" i="1"/>
  <c r="G440" i="1"/>
  <c r="H440" i="1"/>
  <c r="F440" i="1"/>
  <c r="E440" i="1"/>
  <c r="I424" i="1"/>
  <c r="H424" i="1"/>
  <c r="G424" i="1"/>
  <c r="F424" i="1"/>
  <c r="E424" i="1"/>
  <c r="I408" i="1"/>
  <c r="G408" i="1"/>
  <c r="H408" i="1"/>
  <c r="F408" i="1"/>
  <c r="E408" i="1"/>
  <c r="I392" i="1"/>
  <c r="G392" i="1"/>
  <c r="H392" i="1"/>
  <c r="F392" i="1"/>
  <c r="I376" i="1"/>
  <c r="G376" i="1"/>
  <c r="H376" i="1"/>
  <c r="F376" i="1"/>
  <c r="E376" i="1"/>
  <c r="I360" i="1"/>
  <c r="G360" i="1"/>
  <c r="H360" i="1"/>
  <c r="F360" i="1"/>
  <c r="E360" i="1"/>
  <c r="I344" i="1"/>
  <c r="G344" i="1"/>
  <c r="H344" i="1"/>
  <c r="F344" i="1"/>
  <c r="E344" i="1"/>
  <c r="I328" i="1"/>
  <c r="G328" i="1"/>
  <c r="H328" i="1"/>
  <c r="F328" i="1"/>
  <c r="E328" i="1"/>
  <c r="I312" i="1"/>
  <c r="G312" i="1"/>
  <c r="H312" i="1"/>
  <c r="F312" i="1"/>
  <c r="E312" i="1"/>
  <c r="I296" i="1"/>
  <c r="H296" i="1"/>
  <c r="G296" i="1"/>
  <c r="F296" i="1"/>
  <c r="E296" i="1"/>
  <c r="I280" i="1"/>
  <c r="H280" i="1"/>
  <c r="G280" i="1"/>
  <c r="F280" i="1"/>
  <c r="E280" i="1"/>
  <c r="I264" i="1"/>
  <c r="H264" i="1"/>
  <c r="G264" i="1"/>
  <c r="F264" i="1"/>
  <c r="I248" i="1"/>
  <c r="H248" i="1"/>
  <c r="G248" i="1"/>
  <c r="F248" i="1"/>
  <c r="E248" i="1"/>
  <c r="I232" i="1"/>
  <c r="H232" i="1"/>
  <c r="G232" i="1"/>
  <c r="F232" i="1"/>
  <c r="E232" i="1"/>
  <c r="I216" i="1"/>
  <c r="H216" i="1"/>
  <c r="G216" i="1"/>
  <c r="F216" i="1"/>
  <c r="E216" i="1"/>
  <c r="I200" i="1"/>
  <c r="H200" i="1"/>
  <c r="G200" i="1"/>
  <c r="F200" i="1"/>
  <c r="E200" i="1"/>
  <c r="I184" i="1"/>
  <c r="H184" i="1"/>
  <c r="G184" i="1"/>
  <c r="F184" i="1"/>
  <c r="E184" i="1"/>
  <c r="I168" i="1"/>
  <c r="H168" i="1"/>
  <c r="G168" i="1"/>
  <c r="F168" i="1"/>
  <c r="I152" i="1"/>
  <c r="H152" i="1"/>
  <c r="G152" i="1"/>
  <c r="F152" i="1"/>
  <c r="E152" i="1"/>
  <c r="I136" i="1"/>
  <c r="H136" i="1"/>
  <c r="G136" i="1"/>
  <c r="F136" i="1"/>
  <c r="E136" i="1"/>
  <c r="I120" i="1"/>
  <c r="H120" i="1"/>
  <c r="G120" i="1"/>
  <c r="F120" i="1"/>
  <c r="E120" i="1"/>
  <c r="I104" i="1"/>
  <c r="G104" i="1"/>
  <c r="H104" i="1"/>
  <c r="F104" i="1"/>
  <c r="E104" i="1"/>
  <c r="I88" i="1"/>
  <c r="H88" i="1"/>
  <c r="G88" i="1"/>
  <c r="F88" i="1"/>
  <c r="I72" i="1"/>
  <c r="H72" i="1"/>
  <c r="G72" i="1"/>
  <c r="F72" i="1"/>
  <c r="E72" i="1"/>
  <c r="I56" i="1"/>
  <c r="H56" i="1"/>
  <c r="G56" i="1"/>
  <c r="F56" i="1"/>
  <c r="E56" i="1"/>
  <c r="I40" i="1"/>
  <c r="H40" i="1"/>
  <c r="G40" i="1"/>
  <c r="F40" i="1"/>
  <c r="E40" i="1"/>
  <c r="I24" i="1"/>
  <c r="H24" i="1"/>
  <c r="G24" i="1"/>
  <c r="F24" i="1"/>
  <c r="E24" i="1"/>
  <c r="I8" i="1"/>
  <c r="H8" i="1"/>
  <c r="G8" i="1"/>
  <c r="F8" i="1"/>
  <c r="E8" i="1"/>
  <c r="E1224" i="1"/>
  <c r="E1193" i="1"/>
  <c r="E1161" i="1"/>
  <c r="E1129" i="1"/>
  <c r="E1097" i="1"/>
  <c r="E1065" i="1"/>
  <c r="E1033" i="1"/>
  <c r="E956" i="1"/>
  <c r="E920" i="1"/>
  <c r="E873" i="1"/>
  <c r="E762" i="1"/>
  <c r="E684" i="1"/>
  <c r="E603" i="1"/>
  <c r="E492" i="1"/>
  <c r="E47" i="1"/>
  <c r="F681" i="1"/>
  <c r="I1198" i="1"/>
  <c r="H1198" i="1"/>
  <c r="G1198" i="1"/>
  <c r="E1198" i="1"/>
  <c r="I1070" i="1"/>
  <c r="H1070" i="1"/>
  <c r="G1070" i="1"/>
  <c r="E1070" i="1"/>
  <c r="F1070" i="1"/>
  <c r="I974" i="1"/>
  <c r="H974" i="1"/>
  <c r="G974" i="1"/>
  <c r="E974" i="1"/>
  <c r="I846" i="1"/>
  <c r="H846" i="1"/>
  <c r="F846" i="1"/>
  <c r="G846" i="1"/>
  <c r="E846" i="1"/>
  <c r="I750" i="1"/>
  <c r="H750" i="1"/>
  <c r="G750" i="1"/>
  <c r="F750" i="1"/>
  <c r="E750" i="1"/>
  <c r="I606" i="1"/>
  <c r="H606" i="1"/>
  <c r="F606" i="1"/>
  <c r="G606" i="1"/>
  <c r="E606" i="1"/>
  <c r="I462" i="1"/>
  <c r="H462" i="1"/>
  <c r="G462" i="1"/>
  <c r="F462" i="1"/>
  <c r="E462" i="1"/>
  <c r="I350" i="1"/>
  <c r="H350" i="1"/>
  <c r="G350" i="1"/>
  <c r="F350" i="1"/>
  <c r="E350" i="1"/>
  <c r="I238" i="1"/>
  <c r="H238" i="1"/>
  <c r="G238" i="1"/>
  <c r="F238" i="1"/>
  <c r="E238" i="1"/>
  <c r="I110" i="1"/>
  <c r="H110" i="1"/>
  <c r="G110" i="1"/>
  <c r="F110" i="1"/>
  <c r="E110" i="1"/>
  <c r="I1213" i="1"/>
  <c r="H1213" i="1"/>
  <c r="G1213" i="1"/>
  <c r="F1213" i="1"/>
  <c r="I1037" i="1"/>
  <c r="H1037" i="1"/>
  <c r="G1037" i="1"/>
  <c r="F1037" i="1"/>
  <c r="I861" i="1"/>
  <c r="H861" i="1"/>
  <c r="G861" i="1"/>
  <c r="F861" i="1"/>
  <c r="I717" i="1"/>
  <c r="H717" i="1"/>
  <c r="G717" i="1"/>
  <c r="F717" i="1"/>
  <c r="I525" i="1"/>
  <c r="H525" i="1"/>
  <c r="G525" i="1"/>
  <c r="F525" i="1"/>
  <c r="I349" i="1"/>
  <c r="H349" i="1"/>
  <c r="G349" i="1"/>
  <c r="F349" i="1"/>
  <c r="E349" i="1"/>
  <c r="I173" i="1"/>
  <c r="H173" i="1"/>
  <c r="G173" i="1"/>
  <c r="F173" i="1"/>
  <c r="E173" i="1"/>
  <c r="I6" i="1"/>
  <c r="H6" i="1"/>
  <c r="G6" i="1"/>
  <c r="E6" i="1"/>
  <c r="F6" i="1"/>
  <c r="I1223" i="1"/>
  <c r="H1223" i="1"/>
  <c r="F1223" i="1"/>
  <c r="G1223" i="1"/>
  <c r="I1207" i="1"/>
  <c r="H1207" i="1"/>
  <c r="F1207" i="1"/>
  <c r="G1207" i="1"/>
  <c r="I1191" i="1"/>
  <c r="H1191" i="1"/>
  <c r="F1191" i="1"/>
  <c r="G1191" i="1"/>
  <c r="I1175" i="1"/>
  <c r="H1175" i="1"/>
  <c r="F1175" i="1"/>
  <c r="G1175" i="1"/>
  <c r="I1159" i="1"/>
  <c r="H1159" i="1"/>
  <c r="F1159" i="1"/>
  <c r="G1159" i="1"/>
  <c r="I1143" i="1"/>
  <c r="H1143" i="1"/>
  <c r="G1143" i="1"/>
  <c r="F1143" i="1"/>
  <c r="I1127" i="1"/>
  <c r="H1127" i="1"/>
  <c r="G1127" i="1"/>
  <c r="F1127" i="1"/>
  <c r="I1111" i="1"/>
  <c r="H1111" i="1"/>
  <c r="G1111" i="1"/>
  <c r="F1111" i="1"/>
  <c r="I1095" i="1"/>
  <c r="H1095" i="1"/>
  <c r="G1095" i="1"/>
  <c r="F1095" i="1"/>
  <c r="I1079" i="1"/>
  <c r="H1079" i="1"/>
  <c r="G1079" i="1"/>
  <c r="F1079" i="1"/>
  <c r="I1063" i="1"/>
  <c r="H1063" i="1"/>
  <c r="G1063" i="1"/>
  <c r="F1063" i="1"/>
  <c r="I1047" i="1"/>
  <c r="H1047" i="1"/>
  <c r="G1047" i="1"/>
  <c r="F1047" i="1"/>
  <c r="I1031" i="1"/>
  <c r="H1031" i="1"/>
  <c r="G1031" i="1"/>
  <c r="F1031" i="1"/>
  <c r="I1015" i="1"/>
  <c r="H1015" i="1"/>
  <c r="G1015" i="1"/>
  <c r="F1015" i="1"/>
  <c r="I999" i="1"/>
  <c r="H999" i="1"/>
  <c r="G999" i="1"/>
  <c r="F999" i="1"/>
  <c r="I983" i="1"/>
  <c r="H983" i="1"/>
  <c r="G983" i="1"/>
  <c r="F983" i="1"/>
  <c r="I967" i="1"/>
  <c r="H967" i="1"/>
  <c r="G967" i="1"/>
  <c r="F967" i="1"/>
  <c r="I951" i="1"/>
  <c r="H951" i="1"/>
  <c r="G951" i="1"/>
  <c r="F951" i="1"/>
  <c r="E951" i="1"/>
  <c r="I935" i="1"/>
  <c r="H935" i="1"/>
  <c r="G935" i="1"/>
  <c r="F935" i="1"/>
  <c r="E935" i="1"/>
  <c r="I919" i="1"/>
  <c r="H919" i="1"/>
  <c r="G919" i="1"/>
  <c r="F919" i="1"/>
  <c r="E919" i="1"/>
  <c r="I903" i="1"/>
  <c r="H903" i="1"/>
  <c r="G903" i="1"/>
  <c r="F903" i="1"/>
  <c r="E903" i="1"/>
  <c r="I887" i="1"/>
  <c r="H887" i="1"/>
  <c r="G887" i="1"/>
  <c r="F887" i="1"/>
  <c r="E887" i="1"/>
  <c r="I871" i="1"/>
  <c r="H871" i="1"/>
  <c r="G871" i="1"/>
  <c r="F871" i="1"/>
  <c r="E871" i="1"/>
  <c r="I855" i="1"/>
  <c r="H855" i="1"/>
  <c r="G855" i="1"/>
  <c r="F855" i="1"/>
  <c r="E855" i="1"/>
  <c r="I839" i="1"/>
  <c r="H839" i="1"/>
  <c r="G839" i="1"/>
  <c r="F839" i="1"/>
  <c r="E839" i="1"/>
  <c r="I823" i="1"/>
  <c r="H823" i="1"/>
  <c r="G823" i="1"/>
  <c r="F823" i="1"/>
  <c r="E823" i="1"/>
  <c r="I807" i="1"/>
  <c r="H807" i="1"/>
  <c r="G807" i="1"/>
  <c r="F807" i="1"/>
  <c r="E807" i="1"/>
  <c r="I791" i="1"/>
  <c r="H791" i="1"/>
  <c r="G791" i="1"/>
  <c r="F791" i="1"/>
  <c r="E791" i="1"/>
  <c r="I775" i="1"/>
  <c r="H775" i="1"/>
  <c r="G775" i="1"/>
  <c r="F775" i="1"/>
  <c r="E775" i="1"/>
  <c r="I759" i="1"/>
  <c r="H759" i="1"/>
  <c r="G759" i="1"/>
  <c r="F759" i="1"/>
  <c r="E759" i="1"/>
  <c r="I743" i="1"/>
  <c r="H743" i="1"/>
  <c r="G743" i="1"/>
  <c r="F743" i="1"/>
  <c r="E743" i="1"/>
  <c r="I727" i="1"/>
  <c r="H727" i="1"/>
  <c r="G727" i="1"/>
  <c r="F727" i="1"/>
  <c r="E727" i="1"/>
  <c r="I711" i="1"/>
  <c r="H711" i="1"/>
  <c r="G711" i="1"/>
  <c r="F711" i="1"/>
  <c r="E711" i="1"/>
  <c r="I695" i="1"/>
  <c r="H695" i="1"/>
  <c r="G695" i="1"/>
  <c r="F695" i="1"/>
  <c r="E695" i="1"/>
  <c r="I679" i="1"/>
  <c r="H679" i="1"/>
  <c r="G679" i="1"/>
  <c r="F679" i="1"/>
  <c r="E679" i="1"/>
  <c r="I663" i="1"/>
  <c r="H663" i="1"/>
  <c r="G663" i="1"/>
  <c r="F663" i="1"/>
  <c r="E663" i="1"/>
  <c r="I647" i="1"/>
  <c r="H647" i="1"/>
  <c r="G647" i="1"/>
  <c r="F647" i="1"/>
  <c r="E647" i="1"/>
  <c r="I631" i="1"/>
  <c r="H631" i="1"/>
  <c r="G631" i="1"/>
  <c r="F631" i="1"/>
  <c r="E631" i="1"/>
  <c r="I615" i="1"/>
  <c r="H615" i="1"/>
  <c r="G615" i="1"/>
  <c r="F615" i="1"/>
  <c r="E615" i="1"/>
  <c r="I599" i="1"/>
  <c r="H599" i="1"/>
  <c r="G599" i="1"/>
  <c r="F599" i="1"/>
  <c r="E599" i="1"/>
  <c r="I583" i="1"/>
  <c r="H583" i="1"/>
  <c r="G583" i="1"/>
  <c r="F583" i="1"/>
  <c r="E583" i="1"/>
  <c r="I567" i="1"/>
  <c r="H567" i="1"/>
  <c r="G567" i="1"/>
  <c r="F567" i="1"/>
  <c r="E567" i="1"/>
  <c r="I551" i="1"/>
  <c r="H551" i="1"/>
  <c r="G551" i="1"/>
  <c r="F551" i="1"/>
  <c r="E551" i="1"/>
  <c r="I535" i="1"/>
  <c r="H535" i="1"/>
  <c r="G535" i="1"/>
  <c r="F535" i="1"/>
  <c r="E535" i="1"/>
  <c r="I519" i="1"/>
  <c r="H519" i="1"/>
  <c r="G519" i="1"/>
  <c r="F519" i="1"/>
  <c r="E519" i="1"/>
  <c r="I503" i="1"/>
  <c r="H503" i="1"/>
  <c r="G503" i="1"/>
  <c r="F503" i="1"/>
  <c r="E503" i="1"/>
  <c r="I487" i="1"/>
  <c r="H487" i="1"/>
  <c r="F487" i="1"/>
  <c r="G487" i="1"/>
  <c r="E487" i="1"/>
  <c r="I471" i="1"/>
  <c r="H471" i="1"/>
  <c r="G471" i="1"/>
  <c r="F471" i="1"/>
  <c r="E471" i="1"/>
  <c r="I455" i="1"/>
  <c r="H455" i="1"/>
  <c r="G455" i="1"/>
  <c r="F455" i="1"/>
  <c r="E455" i="1"/>
  <c r="I439" i="1"/>
  <c r="H439" i="1"/>
  <c r="F439" i="1"/>
  <c r="G439" i="1"/>
  <c r="E439" i="1"/>
  <c r="I423" i="1"/>
  <c r="H423" i="1"/>
  <c r="G423" i="1"/>
  <c r="F423" i="1"/>
  <c r="E423" i="1"/>
  <c r="I407" i="1"/>
  <c r="H407" i="1"/>
  <c r="G407" i="1"/>
  <c r="F407" i="1"/>
  <c r="E407" i="1"/>
  <c r="I391" i="1"/>
  <c r="H391" i="1"/>
  <c r="F391" i="1"/>
  <c r="G391" i="1"/>
  <c r="E391" i="1"/>
  <c r="I375" i="1"/>
  <c r="H375" i="1"/>
  <c r="G375" i="1"/>
  <c r="F375" i="1"/>
  <c r="I359" i="1"/>
  <c r="H359" i="1"/>
  <c r="G359" i="1"/>
  <c r="F359" i="1"/>
  <c r="E359" i="1"/>
  <c r="I343" i="1"/>
  <c r="H343" i="1"/>
  <c r="G343" i="1"/>
  <c r="E343" i="1"/>
  <c r="F343" i="1"/>
  <c r="I327" i="1"/>
  <c r="H327" i="1"/>
  <c r="G327" i="1"/>
  <c r="E327" i="1"/>
  <c r="F327" i="1"/>
  <c r="I311" i="1"/>
  <c r="H311" i="1"/>
  <c r="G311" i="1"/>
  <c r="F311" i="1"/>
  <c r="E311" i="1"/>
  <c r="I295" i="1"/>
  <c r="H295" i="1"/>
  <c r="G295" i="1"/>
  <c r="F295" i="1"/>
  <c r="E295" i="1"/>
  <c r="I279" i="1"/>
  <c r="H279" i="1"/>
  <c r="G279" i="1"/>
  <c r="F279" i="1"/>
  <c r="E279" i="1"/>
  <c r="I263" i="1"/>
  <c r="H263" i="1"/>
  <c r="F263" i="1"/>
  <c r="G263" i="1"/>
  <c r="E263" i="1"/>
  <c r="I247" i="1"/>
  <c r="H247" i="1"/>
  <c r="G247" i="1"/>
  <c r="F247" i="1"/>
  <c r="I231" i="1"/>
  <c r="H231" i="1"/>
  <c r="G231" i="1"/>
  <c r="F231" i="1"/>
  <c r="E231" i="1"/>
  <c r="I215" i="1"/>
  <c r="H215" i="1"/>
  <c r="G215" i="1"/>
  <c r="E215" i="1"/>
  <c r="I199" i="1"/>
  <c r="H199" i="1"/>
  <c r="G199" i="1"/>
  <c r="E199" i="1"/>
  <c r="F199" i="1"/>
  <c r="I183" i="1"/>
  <c r="H183" i="1"/>
  <c r="F183" i="1"/>
  <c r="G183" i="1"/>
  <c r="E183" i="1"/>
  <c r="I167" i="1"/>
  <c r="H167" i="1"/>
  <c r="G167" i="1"/>
  <c r="F167" i="1"/>
  <c r="I151" i="1"/>
  <c r="H151" i="1"/>
  <c r="G151" i="1"/>
  <c r="F151" i="1"/>
  <c r="E151" i="1"/>
  <c r="I135" i="1"/>
  <c r="H135" i="1"/>
  <c r="G135" i="1"/>
  <c r="F135" i="1"/>
  <c r="E135" i="1"/>
  <c r="I119" i="1"/>
  <c r="H119" i="1"/>
  <c r="F119" i="1"/>
  <c r="E119" i="1"/>
  <c r="G119" i="1"/>
  <c r="I103" i="1"/>
  <c r="H103" i="1"/>
  <c r="G103" i="1"/>
  <c r="F103" i="1"/>
  <c r="E103" i="1"/>
  <c r="I87" i="1"/>
  <c r="H87" i="1"/>
  <c r="G87" i="1"/>
  <c r="F87" i="1"/>
  <c r="E87" i="1"/>
  <c r="I71" i="1"/>
  <c r="H71" i="1"/>
  <c r="G71" i="1"/>
  <c r="E71" i="1"/>
  <c r="I55" i="1"/>
  <c r="H55" i="1"/>
  <c r="G55" i="1"/>
  <c r="F55" i="1"/>
  <c r="E55" i="1"/>
  <c r="I39" i="1"/>
  <c r="H39" i="1"/>
  <c r="G39" i="1"/>
  <c r="F39" i="1"/>
  <c r="E39" i="1"/>
  <c r="I23" i="1"/>
  <c r="H23" i="1"/>
  <c r="G23" i="1"/>
  <c r="F23" i="1"/>
  <c r="E23" i="1"/>
  <c r="E1223" i="1"/>
  <c r="E1192" i="1"/>
  <c r="E1160" i="1"/>
  <c r="E1128" i="1"/>
  <c r="E1096" i="1"/>
  <c r="E1064" i="1"/>
  <c r="E1032" i="1"/>
  <c r="E989" i="1"/>
  <c r="E955" i="1"/>
  <c r="E861" i="1"/>
  <c r="E812" i="1"/>
  <c r="E749" i="1"/>
  <c r="E683" i="1"/>
  <c r="E589" i="1"/>
  <c r="E188" i="1"/>
  <c r="E28" i="1"/>
  <c r="F650" i="1"/>
  <c r="I1230" i="1"/>
  <c r="H1230" i="1"/>
  <c r="G1230" i="1"/>
  <c r="E1230" i="1"/>
  <c r="F1230" i="1"/>
  <c r="I1102" i="1"/>
  <c r="H1102" i="1"/>
  <c r="G1102" i="1"/>
  <c r="E1102" i="1"/>
  <c r="F1102" i="1"/>
  <c r="I958" i="1"/>
  <c r="H958" i="1"/>
  <c r="G958" i="1"/>
  <c r="E958" i="1"/>
  <c r="F958" i="1"/>
  <c r="I798" i="1"/>
  <c r="H798" i="1"/>
  <c r="F798" i="1"/>
  <c r="E798" i="1"/>
  <c r="G798" i="1"/>
  <c r="I654" i="1"/>
  <c r="H654" i="1"/>
  <c r="F654" i="1"/>
  <c r="G654" i="1"/>
  <c r="E654" i="1"/>
  <c r="I526" i="1"/>
  <c r="H526" i="1"/>
  <c r="G526" i="1"/>
  <c r="F526" i="1"/>
  <c r="E526" i="1"/>
  <c r="I382" i="1"/>
  <c r="H382" i="1"/>
  <c r="G382" i="1"/>
  <c r="F382" i="1"/>
  <c r="E382" i="1"/>
  <c r="I254" i="1"/>
  <c r="H254" i="1"/>
  <c r="G254" i="1"/>
  <c r="F254" i="1"/>
  <c r="E254" i="1"/>
  <c r="I174" i="1"/>
  <c r="H174" i="1"/>
  <c r="G174" i="1"/>
  <c r="F174" i="1"/>
  <c r="E174" i="1"/>
  <c r="I46" i="1"/>
  <c r="H46" i="1"/>
  <c r="G46" i="1"/>
  <c r="F46" i="1"/>
  <c r="E46" i="1"/>
  <c r="I1165" i="1"/>
  <c r="H1165" i="1"/>
  <c r="F1165" i="1"/>
  <c r="G1165" i="1"/>
  <c r="I1005" i="1"/>
  <c r="H1005" i="1"/>
  <c r="G1005" i="1"/>
  <c r="F1005" i="1"/>
  <c r="I829" i="1"/>
  <c r="H829" i="1"/>
  <c r="F829" i="1"/>
  <c r="G829" i="1"/>
  <c r="I669" i="1"/>
  <c r="H669" i="1"/>
  <c r="G669" i="1"/>
  <c r="F669" i="1"/>
  <c r="I493" i="1"/>
  <c r="F493" i="1"/>
  <c r="G493" i="1"/>
  <c r="H493" i="1"/>
  <c r="I365" i="1"/>
  <c r="H365" i="1"/>
  <c r="G365" i="1"/>
  <c r="F365" i="1"/>
  <c r="E365" i="1"/>
  <c r="I205" i="1"/>
  <c r="H205" i="1"/>
  <c r="G205" i="1"/>
  <c r="F205" i="1"/>
  <c r="E205" i="1"/>
  <c r="I125" i="1"/>
  <c r="H125" i="1"/>
  <c r="G125" i="1"/>
  <c r="F125" i="1"/>
  <c r="E125" i="1"/>
  <c r="I45" i="1"/>
  <c r="H45" i="1"/>
  <c r="G45" i="1"/>
  <c r="F45" i="1"/>
  <c r="E45" i="1"/>
  <c r="I5" i="1"/>
  <c r="H5" i="1"/>
  <c r="E5" i="1"/>
  <c r="F5" i="1"/>
  <c r="G5" i="1"/>
  <c r="I1222" i="1"/>
  <c r="H1222" i="1"/>
  <c r="G1222" i="1"/>
  <c r="F1222" i="1"/>
  <c r="E1222" i="1"/>
  <c r="I1206" i="1"/>
  <c r="G1206" i="1"/>
  <c r="H1206" i="1"/>
  <c r="F1206" i="1"/>
  <c r="E1206" i="1"/>
  <c r="I1190" i="1"/>
  <c r="H1190" i="1"/>
  <c r="G1190" i="1"/>
  <c r="E1190" i="1"/>
  <c r="F1190" i="1"/>
  <c r="I1174" i="1"/>
  <c r="G1174" i="1"/>
  <c r="H1174" i="1"/>
  <c r="E1174" i="1"/>
  <c r="I1158" i="1"/>
  <c r="G1158" i="1"/>
  <c r="H1158" i="1"/>
  <c r="F1158" i="1"/>
  <c r="E1158" i="1"/>
  <c r="I1142" i="1"/>
  <c r="H1142" i="1"/>
  <c r="G1142" i="1"/>
  <c r="F1142" i="1"/>
  <c r="E1142" i="1"/>
  <c r="I1126" i="1"/>
  <c r="G1126" i="1"/>
  <c r="H1126" i="1"/>
  <c r="E1126" i="1"/>
  <c r="F1126" i="1"/>
  <c r="I1110" i="1"/>
  <c r="H1110" i="1"/>
  <c r="G1110" i="1"/>
  <c r="E1110" i="1"/>
  <c r="I1094" i="1"/>
  <c r="H1094" i="1"/>
  <c r="G1094" i="1"/>
  <c r="F1094" i="1"/>
  <c r="E1094" i="1"/>
  <c r="I1078" i="1"/>
  <c r="H1078" i="1"/>
  <c r="G1078" i="1"/>
  <c r="F1078" i="1"/>
  <c r="E1078" i="1"/>
  <c r="I1062" i="1"/>
  <c r="H1062" i="1"/>
  <c r="G1062" i="1"/>
  <c r="E1062" i="1"/>
  <c r="F1062" i="1"/>
  <c r="I1046" i="1"/>
  <c r="G1046" i="1"/>
  <c r="H1046" i="1"/>
  <c r="F1046" i="1"/>
  <c r="E1046" i="1"/>
  <c r="I1030" i="1"/>
  <c r="H1030" i="1"/>
  <c r="G1030" i="1"/>
  <c r="F1030" i="1"/>
  <c r="E1030" i="1"/>
  <c r="I1014" i="1"/>
  <c r="G1014" i="1"/>
  <c r="H1014" i="1"/>
  <c r="E1014" i="1"/>
  <c r="F1014" i="1"/>
  <c r="I998" i="1"/>
  <c r="H998" i="1"/>
  <c r="G998" i="1"/>
  <c r="F998" i="1"/>
  <c r="E998" i="1"/>
  <c r="I982" i="1"/>
  <c r="H982" i="1"/>
  <c r="G982" i="1"/>
  <c r="F982" i="1"/>
  <c r="E982" i="1"/>
  <c r="I966" i="1"/>
  <c r="H966" i="1"/>
  <c r="G966" i="1"/>
  <c r="E966" i="1"/>
  <c r="F966" i="1"/>
  <c r="I950" i="1"/>
  <c r="G950" i="1"/>
  <c r="H950" i="1"/>
  <c r="F950" i="1"/>
  <c r="E950" i="1"/>
  <c r="I934" i="1"/>
  <c r="G934" i="1"/>
  <c r="H934" i="1"/>
  <c r="F934" i="1"/>
  <c r="E934" i="1"/>
  <c r="I918" i="1"/>
  <c r="G918" i="1"/>
  <c r="H918" i="1"/>
  <c r="E918" i="1"/>
  <c r="F918" i="1"/>
  <c r="I902" i="1"/>
  <c r="H902" i="1"/>
  <c r="G902" i="1"/>
  <c r="F902" i="1"/>
  <c r="E902" i="1"/>
  <c r="I886" i="1"/>
  <c r="H886" i="1"/>
  <c r="G886" i="1"/>
  <c r="F886" i="1"/>
  <c r="E886" i="1"/>
  <c r="I870" i="1"/>
  <c r="G870" i="1"/>
  <c r="H870" i="1"/>
  <c r="E870" i="1"/>
  <c r="I854" i="1"/>
  <c r="G854" i="1"/>
  <c r="H854" i="1"/>
  <c r="F854" i="1"/>
  <c r="E854" i="1"/>
  <c r="I838" i="1"/>
  <c r="H838" i="1"/>
  <c r="G838" i="1"/>
  <c r="E838" i="1"/>
  <c r="F838" i="1"/>
  <c r="I822" i="1"/>
  <c r="H822" i="1"/>
  <c r="G822" i="1"/>
  <c r="F822" i="1"/>
  <c r="E822" i="1"/>
  <c r="I806" i="1"/>
  <c r="H806" i="1"/>
  <c r="G806" i="1"/>
  <c r="E806" i="1"/>
  <c r="F806" i="1"/>
  <c r="I790" i="1"/>
  <c r="H790" i="1"/>
  <c r="G790" i="1"/>
  <c r="F790" i="1"/>
  <c r="E790" i="1"/>
  <c r="I774" i="1"/>
  <c r="H774" i="1"/>
  <c r="G774" i="1"/>
  <c r="E774" i="1"/>
  <c r="F774" i="1"/>
  <c r="I758" i="1"/>
  <c r="H758" i="1"/>
  <c r="G758" i="1"/>
  <c r="F758" i="1"/>
  <c r="E758" i="1"/>
  <c r="I742" i="1"/>
  <c r="G742" i="1"/>
  <c r="H742" i="1"/>
  <c r="E742" i="1"/>
  <c r="F742" i="1"/>
  <c r="I726" i="1"/>
  <c r="H726" i="1"/>
  <c r="G726" i="1"/>
  <c r="F726" i="1"/>
  <c r="E726" i="1"/>
  <c r="I710" i="1"/>
  <c r="H710" i="1"/>
  <c r="G710" i="1"/>
  <c r="E710" i="1"/>
  <c r="F710" i="1"/>
  <c r="I694" i="1"/>
  <c r="H694" i="1"/>
  <c r="G694" i="1"/>
  <c r="F694" i="1"/>
  <c r="E694" i="1"/>
  <c r="I678" i="1"/>
  <c r="H678" i="1"/>
  <c r="G678" i="1"/>
  <c r="E678" i="1"/>
  <c r="F678" i="1"/>
  <c r="I662" i="1"/>
  <c r="H662" i="1"/>
  <c r="G662" i="1"/>
  <c r="F662" i="1"/>
  <c r="E662" i="1"/>
  <c r="I646" i="1"/>
  <c r="H646" i="1"/>
  <c r="G646" i="1"/>
  <c r="E646" i="1"/>
  <c r="F646" i="1"/>
  <c r="I630" i="1"/>
  <c r="H630" i="1"/>
  <c r="G630" i="1"/>
  <c r="F630" i="1"/>
  <c r="E630" i="1"/>
  <c r="I614" i="1"/>
  <c r="H614" i="1"/>
  <c r="G614" i="1"/>
  <c r="E614" i="1"/>
  <c r="I598" i="1"/>
  <c r="H598" i="1"/>
  <c r="G598" i="1"/>
  <c r="F598" i="1"/>
  <c r="E598" i="1"/>
  <c r="I582" i="1"/>
  <c r="H582" i="1"/>
  <c r="G582" i="1"/>
  <c r="F582" i="1"/>
  <c r="E582" i="1"/>
  <c r="I566" i="1"/>
  <c r="H566" i="1"/>
  <c r="G566" i="1"/>
  <c r="E566" i="1"/>
  <c r="F566" i="1"/>
  <c r="I550" i="1"/>
  <c r="H550" i="1"/>
  <c r="G550" i="1"/>
  <c r="F550" i="1"/>
  <c r="E550" i="1"/>
  <c r="I534" i="1"/>
  <c r="H534" i="1"/>
  <c r="G534" i="1"/>
  <c r="F534" i="1"/>
  <c r="E534" i="1"/>
  <c r="I518" i="1"/>
  <c r="H518" i="1"/>
  <c r="G518" i="1"/>
  <c r="F518" i="1"/>
  <c r="E518" i="1"/>
  <c r="I502" i="1"/>
  <c r="H502" i="1"/>
  <c r="G502" i="1"/>
  <c r="E502" i="1"/>
  <c r="I486" i="1"/>
  <c r="H486" i="1"/>
  <c r="G486" i="1"/>
  <c r="E486" i="1"/>
  <c r="F486" i="1"/>
  <c r="I470" i="1"/>
  <c r="H470" i="1"/>
  <c r="F470" i="1"/>
  <c r="G470" i="1"/>
  <c r="E470" i="1"/>
  <c r="I454" i="1"/>
  <c r="H454" i="1"/>
  <c r="G454" i="1"/>
  <c r="F454" i="1"/>
  <c r="E454" i="1"/>
  <c r="I438" i="1"/>
  <c r="H438" i="1"/>
  <c r="G438" i="1"/>
  <c r="F438" i="1"/>
  <c r="E438" i="1"/>
  <c r="I422" i="1"/>
  <c r="H422" i="1"/>
  <c r="G422" i="1"/>
  <c r="F422" i="1"/>
  <c r="E422" i="1"/>
  <c r="I406" i="1"/>
  <c r="H406" i="1"/>
  <c r="E406" i="1"/>
  <c r="F406" i="1"/>
  <c r="G406" i="1"/>
  <c r="I390" i="1"/>
  <c r="H390" i="1"/>
  <c r="E390" i="1"/>
  <c r="F390" i="1"/>
  <c r="G390" i="1"/>
  <c r="I374" i="1"/>
  <c r="H374" i="1"/>
  <c r="E374" i="1"/>
  <c r="G374" i="1"/>
  <c r="F374" i="1"/>
  <c r="I358" i="1"/>
  <c r="H358" i="1"/>
  <c r="G358" i="1"/>
  <c r="E358" i="1"/>
  <c r="F358" i="1"/>
  <c r="I342" i="1"/>
  <c r="H342" i="1"/>
  <c r="G342" i="1"/>
  <c r="E342" i="1"/>
  <c r="F342" i="1"/>
  <c r="I326" i="1"/>
  <c r="H326" i="1"/>
  <c r="G326" i="1"/>
  <c r="E326" i="1"/>
  <c r="F326" i="1"/>
  <c r="I310" i="1"/>
  <c r="H310" i="1"/>
  <c r="G310" i="1"/>
  <c r="F310" i="1"/>
  <c r="E310" i="1"/>
  <c r="I294" i="1"/>
  <c r="H294" i="1"/>
  <c r="G294" i="1"/>
  <c r="E294" i="1"/>
  <c r="F294" i="1"/>
  <c r="I278" i="1"/>
  <c r="H278" i="1"/>
  <c r="G278" i="1"/>
  <c r="E278" i="1"/>
  <c r="F278" i="1"/>
  <c r="I262" i="1"/>
  <c r="H262" i="1"/>
  <c r="G262" i="1"/>
  <c r="E262" i="1"/>
  <c r="F262" i="1"/>
  <c r="I246" i="1"/>
  <c r="H246" i="1"/>
  <c r="G246" i="1"/>
  <c r="E246" i="1"/>
  <c r="F246" i="1"/>
  <c r="I230" i="1"/>
  <c r="H230" i="1"/>
  <c r="G230" i="1"/>
  <c r="E230" i="1"/>
  <c r="F230" i="1"/>
  <c r="I214" i="1"/>
  <c r="H214" i="1"/>
  <c r="G214" i="1"/>
  <c r="E214" i="1"/>
  <c r="F214" i="1"/>
  <c r="I198" i="1"/>
  <c r="H198" i="1"/>
  <c r="G198" i="1"/>
  <c r="E198" i="1"/>
  <c r="F198" i="1"/>
  <c r="I182" i="1"/>
  <c r="H182" i="1"/>
  <c r="G182" i="1"/>
  <c r="F182" i="1"/>
  <c r="E182" i="1"/>
  <c r="I166" i="1"/>
  <c r="H166" i="1"/>
  <c r="G166" i="1"/>
  <c r="E166" i="1"/>
  <c r="F166" i="1"/>
  <c r="I150" i="1"/>
  <c r="H150" i="1"/>
  <c r="G150" i="1"/>
  <c r="E150" i="1"/>
  <c r="F150" i="1"/>
  <c r="I134" i="1"/>
  <c r="H134" i="1"/>
  <c r="G134" i="1"/>
  <c r="E134" i="1"/>
  <c r="F134" i="1"/>
  <c r="I118" i="1"/>
  <c r="H118" i="1"/>
  <c r="G118" i="1"/>
  <c r="E118" i="1"/>
  <c r="F118" i="1"/>
  <c r="I102" i="1"/>
  <c r="H102" i="1"/>
  <c r="G102" i="1"/>
  <c r="E102" i="1"/>
  <c r="F102" i="1"/>
  <c r="I86" i="1"/>
  <c r="H86" i="1"/>
  <c r="G86" i="1"/>
  <c r="E86" i="1"/>
  <c r="F86" i="1"/>
  <c r="I70" i="1"/>
  <c r="H70" i="1"/>
  <c r="G70" i="1"/>
  <c r="E70" i="1"/>
  <c r="F70" i="1"/>
  <c r="I54" i="1"/>
  <c r="H54" i="1"/>
  <c r="G54" i="1"/>
  <c r="F54" i="1"/>
  <c r="E54" i="1"/>
  <c r="I38" i="1"/>
  <c r="H38" i="1"/>
  <c r="G38" i="1"/>
  <c r="E38" i="1"/>
  <c r="F38" i="1"/>
  <c r="I22" i="1"/>
  <c r="H22" i="1"/>
  <c r="G22" i="1"/>
  <c r="E22" i="1"/>
  <c r="F22" i="1"/>
  <c r="E1191" i="1"/>
  <c r="E1159" i="1"/>
  <c r="E1127" i="1"/>
  <c r="E1095" i="1"/>
  <c r="E1063" i="1"/>
  <c r="E1031" i="1"/>
  <c r="E988" i="1"/>
  <c r="E954" i="1"/>
  <c r="E908" i="1"/>
  <c r="E860" i="1"/>
  <c r="E811" i="1"/>
  <c r="E748" i="1"/>
  <c r="E669" i="1"/>
  <c r="E588" i="1"/>
  <c r="E476" i="1"/>
  <c r="E187" i="1"/>
  <c r="E26" i="1"/>
  <c r="F649" i="1"/>
  <c r="I1103" i="1"/>
  <c r="H1103" i="1"/>
  <c r="G1103" i="1"/>
  <c r="E1103" i="1"/>
  <c r="F1103" i="1"/>
  <c r="I159" i="1"/>
  <c r="H159" i="1"/>
  <c r="G159" i="1"/>
  <c r="F159" i="1"/>
  <c r="E159" i="1"/>
  <c r="I1134" i="1"/>
  <c r="H1134" i="1"/>
  <c r="G1134" i="1"/>
  <c r="E1134" i="1"/>
  <c r="I1006" i="1"/>
  <c r="H1006" i="1"/>
  <c r="G1006" i="1"/>
  <c r="E1006" i="1"/>
  <c r="F1006" i="1"/>
  <c r="I862" i="1"/>
  <c r="H862" i="1"/>
  <c r="G862" i="1"/>
  <c r="F862" i="1"/>
  <c r="E862" i="1"/>
  <c r="I718" i="1"/>
  <c r="H718" i="1"/>
  <c r="G718" i="1"/>
  <c r="F718" i="1"/>
  <c r="E718" i="1"/>
  <c r="I558" i="1"/>
  <c r="H558" i="1"/>
  <c r="F558" i="1"/>
  <c r="G558" i="1"/>
  <c r="E558" i="1"/>
  <c r="I414" i="1"/>
  <c r="G414" i="1"/>
  <c r="H414" i="1"/>
  <c r="F414" i="1"/>
  <c r="E414" i="1"/>
  <c r="I286" i="1"/>
  <c r="H286" i="1"/>
  <c r="G286" i="1"/>
  <c r="F286" i="1"/>
  <c r="E286" i="1"/>
  <c r="I78" i="1"/>
  <c r="H78" i="1"/>
  <c r="F78" i="1"/>
  <c r="G78" i="1"/>
  <c r="E78" i="1"/>
  <c r="I1117" i="1"/>
  <c r="H1117" i="1"/>
  <c r="G1117" i="1"/>
  <c r="F1117" i="1"/>
  <c r="I941" i="1"/>
  <c r="H941" i="1"/>
  <c r="F941" i="1"/>
  <c r="G941" i="1"/>
  <c r="I813" i="1"/>
  <c r="H813" i="1"/>
  <c r="G813" i="1"/>
  <c r="F813" i="1"/>
  <c r="I685" i="1"/>
  <c r="H685" i="1"/>
  <c r="G685" i="1"/>
  <c r="F685" i="1"/>
  <c r="I541" i="1"/>
  <c r="H541" i="1"/>
  <c r="G541" i="1"/>
  <c r="F541" i="1"/>
  <c r="I461" i="1"/>
  <c r="H461" i="1"/>
  <c r="G461" i="1"/>
  <c r="F461" i="1"/>
  <c r="I317" i="1"/>
  <c r="H317" i="1"/>
  <c r="G317" i="1"/>
  <c r="F317" i="1"/>
  <c r="E317" i="1"/>
  <c r="I189" i="1"/>
  <c r="H189" i="1"/>
  <c r="G189" i="1"/>
  <c r="F189" i="1"/>
  <c r="E189" i="1"/>
  <c r="I61" i="1"/>
  <c r="H61" i="1"/>
  <c r="G61" i="1"/>
  <c r="F61" i="1"/>
  <c r="E61" i="1"/>
  <c r="I4" i="1"/>
  <c r="H4" i="1"/>
  <c r="F4" i="1"/>
  <c r="G4" i="1"/>
  <c r="I1221" i="1"/>
  <c r="H1221" i="1"/>
  <c r="G1221" i="1"/>
  <c r="F1221" i="1"/>
  <c r="E1221" i="1"/>
  <c r="I1205" i="1"/>
  <c r="H1205" i="1"/>
  <c r="G1205" i="1"/>
  <c r="F1205" i="1"/>
  <c r="E1205" i="1"/>
  <c r="I1189" i="1"/>
  <c r="G1189" i="1"/>
  <c r="H1189" i="1"/>
  <c r="E1189" i="1"/>
  <c r="F1189" i="1"/>
  <c r="I1173" i="1"/>
  <c r="H1173" i="1"/>
  <c r="G1173" i="1"/>
  <c r="E1173" i="1"/>
  <c r="I1157" i="1"/>
  <c r="H1157" i="1"/>
  <c r="G1157" i="1"/>
  <c r="F1157" i="1"/>
  <c r="E1157" i="1"/>
  <c r="I1141" i="1"/>
  <c r="H1141" i="1"/>
  <c r="F1141" i="1"/>
  <c r="E1141" i="1"/>
  <c r="I1125" i="1"/>
  <c r="H1125" i="1"/>
  <c r="G1125" i="1"/>
  <c r="E1125" i="1"/>
  <c r="F1125" i="1"/>
  <c r="I1109" i="1"/>
  <c r="G1109" i="1"/>
  <c r="H1109" i="1"/>
  <c r="E1109" i="1"/>
  <c r="I1093" i="1"/>
  <c r="H1093" i="1"/>
  <c r="G1093" i="1"/>
  <c r="F1093" i="1"/>
  <c r="E1093" i="1"/>
  <c r="I1077" i="1"/>
  <c r="H1077" i="1"/>
  <c r="G1077" i="1"/>
  <c r="F1077" i="1"/>
  <c r="E1077" i="1"/>
  <c r="I1061" i="1"/>
  <c r="H1061" i="1"/>
  <c r="G1061" i="1"/>
  <c r="E1061" i="1"/>
  <c r="F1061" i="1"/>
  <c r="I1045" i="1"/>
  <c r="H1045" i="1"/>
  <c r="G1045" i="1"/>
  <c r="F1045" i="1"/>
  <c r="E1045" i="1"/>
  <c r="I1029" i="1"/>
  <c r="H1029" i="1"/>
  <c r="G1029" i="1"/>
  <c r="F1029" i="1"/>
  <c r="E1029" i="1"/>
  <c r="I1013" i="1"/>
  <c r="G1013" i="1"/>
  <c r="H1013" i="1"/>
  <c r="E1013" i="1"/>
  <c r="F1013" i="1"/>
  <c r="I997" i="1"/>
  <c r="H997" i="1"/>
  <c r="G997" i="1"/>
  <c r="F997" i="1"/>
  <c r="E997" i="1"/>
  <c r="I981" i="1"/>
  <c r="H981" i="1"/>
  <c r="G981" i="1"/>
  <c r="F981" i="1"/>
  <c r="E981" i="1"/>
  <c r="I965" i="1"/>
  <c r="H965" i="1"/>
  <c r="G965" i="1"/>
  <c r="E965" i="1"/>
  <c r="F965" i="1"/>
  <c r="I949" i="1"/>
  <c r="G949" i="1"/>
  <c r="H949" i="1"/>
  <c r="E949" i="1"/>
  <c r="I933" i="1"/>
  <c r="G933" i="1"/>
  <c r="H933" i="1"/>
  <c r="F933" i="1"/>
  <c r="E933" i="1"/>
  <c r="I917" i="1"/>
  <c r="G917" i="1"/>
  <c r="H917" i="1"/>
  <c r="E917" i="1"/>
  <c r="F917" i="1"/>
  <c r="I901" i="1"/>
  <c r="G901" i="1"/>
  <c r="H901" i="1"/>
  <c r="E901" i="1"/>
  <c r="I885" i="1"/>
  <c r="H885" i="1"/>
  <c r="G885" i="1"/>
  <c r="F885" i="1"/>
  <c r="E885" i="1"/>
  <c r="I869" i="1"/>
  <c r="H869" i="1"/>
  <c r="G869" i="1"/>
  <c r="E869" i="1"/>
  <c r="F869" i="1"/>
  <c r="I853" i="1"/>
  <c r="H853" i="1"/>
  <c r="G853" i="1"/>
  <c r="F853" i="1"/>
  <c r="E853" i="1"/>
  <c r="I837" i="1"/>
  <c r="H837" i="1"/>
  <c r="G837" i="1"/>
  <c r="E837" i="1"/>
  <c r="F837" i="1"/>
  <c r="I821" i="1"/>
  <c r="H821" i="1"/>
  <c r="G821" i="1"/>
  <c r="F821" i="1"/>
  <c r="E821" i="1"/>
  <c r="I805" i="1"/>
  <c r="H805" i="1"/>
  <c r="G805" i="1"/>
  <c r="E805" i="1"/>
  <c r="F805" i="1"/>
  <c r="I789" i="1"/>
  <c r="H789" i="1"/>
  <c r="G789" i="1"/>
  <c r="F789" i="1"/>
  <c r="E789" i="1"/>
  <c r="I773" i="1"/>
  <c r="H773" i="1"/>
  <c r="G773" i="1"/>
  <c r="E773" i="1"/>
  <c r="F773" i="1"/>
  <c r="I757" i="1"/>
  <c r="H757" i="1"/>
  <c r="G757" i="1"/>
  <c r="F757" i="1"/>
  <c r="E757" i="1"/>
  <c r="I741" i="1"/>
  <c r="H741" i="1"/>
  <c r="G741" i="1"/>
  <c r="E741" i="1"/>
  <c r="F741" i="1"/>
  <c r="I725" i="1"/>
  <c r="H725" i="1"/>
  <c r="G725" i="1"/>
  <c r="F725" i="1"/>
  <c r="E725" i="1"/>
  <c r="I709" i="1"/>
  <c r="H709" i="1"/>
  <c r="G709" i="1"/>
  <c r="E709" i="1"/>
  <c r="F709" i="1"/>
  <c r="I693" i="1"/>
  <c r="H693" i="1"/>
  <c r="G693" i="1"/>
  <c r="F693" i="1"/>
  <c r="E693" i="1"/>
  <c r="I677" i="1"/>
  <c r="H677" i="1"/>
  <c r="G677" i="1"/>
  <c r="E677" i="1"/>
  <c r="F677" i="1"/>
  <c r="I661" i="1"/>
  <c r="H661" i="1"/>
  <c r="G661" i="1"/>
  <c r="F661" i="1"/>
  <c r="E661" i="1"/>
  <c r="I645" i="1"/>
  <c r="H645" i="1"/>
  <c r="G645" i="1"/>
  <c r="E645" i="1"/>
  <c r="F645" i="1"/>
  <c r="I629" i="1"/>
  <c r="H629" i="1"/>
  <c r="G629" i="1"/>
  <c r="F629" i="1"/>
  <c r="E629" i="1"/>
  <c r="I613" i="1"/>
  <c r="H613" i="1"/>
  <c r="G613" i="1"/>
  <c r="F613" i="1"/>
  <c r="E613" i="1"/>
  <c r="I597" i="1"/>
  <c r="H597" i="1"/>
  <c r="G597" i="1"/>
  <c r="F597" i="1"/>
  <c r="E597" i="1"/>
  <c r="I581" i="1"/>
  <c r="H581" i="1"/>
  <c r="G581" i="1"/>
  <c r="F581" i="1"/>
  <c r="E581" i="1"/>
  <c r="I565" i="1"/>
  <c r="H565" i="1"/>
  <c r="G565" i="1"/>
  <c r="F565" i="1"/>
  <c r="E565" i="1"/>
  <c r="I549" i="1"/>
  <c r="H549" i="1"/>
  <c r="G549" i="1"/>
  <c r="F549" i="1"/>
  <c r="E549" i="1"/>
  <c r="I533" i="1"/>
  <c r="H533" i="1"/>
  <c r="G533" i="1"/>
  <c r="F533" i="1"/>
  <c r="E533" i="1"/>
  <c r="I517" i="1"/>
  <c r="H517" i="1"/>
  <c r="G517" i="1"/>
  <c r="F517" i="1"/>
  <c r="E517" i="1"/>
  <c r="I501" i="1"/>
  <c r="H501" i="1"/>
  <c r="G501" i="1"/>
  <c r="F501" i="1"/>
  <c r="E501" i="1"/>
  <c r="I485" i="1"/>
  <c r="H485" i="1"/>
  <c r="G485" i="1"/>
  <c r="F485" i="1"/>
  <c r="E485" i="1"/>
  <c r="I469" i="1"/>
  <c r="H469" i="1"/>
  <c r="G469" i="1"/>
  <c r="E469" i="1"/>
  <c r="F469" i="1"/>
  <c r="I453" i="1"/>
  <c r="H453" i="1"/>
  <c r="F453" i="1"/>
  <c r="G453" i="1"/>
  <c r="E453" i="1"/>
  <c r="I437" i="1"/>
  <c r="H437" i="1"/>
  <c r="G437" i="1"/>
  <c r="E437" i="1"/>
  <c r="F437" i="1"/>
  <c r="I421" i="1"/>
  <c r="H421" i="1"/>
  <c r="G421" i="1"/>
  <c r="E421" i="1"/>
  <c r="F421" i="1"/>
  <c r="I405" i="1"/>
  <c r="H405" i="1"/>
  <c r="E405" i="1"/>
  <c r="F405" i="1"/>
  <c r="G405" i="1"/>
  <c r="I389" i="1"/>
  <c r="H389" i="1"/>
  <c r="E389" i="1"/>
  <c r="F389" i="1"/>
  <c r="G389" i="1"/>
  <c r="I373" i="1"/>
  <c r="H373" i="1"/>
  <c r="E373" i="1"/>
  <c r="G373" i="1"/>
  <c r="F373" i="1"/>
  <c r="I357" i="1"/>
  <c r="H357" i="1"/>
  <c r="E357" i="1"/>
  <c r="G357" i="1"/>
  <c r="F357" i="1"/>
  <c r="I341" i="1"/>
  <c r="H341" i="1"/>
  <c r="G341" i="1"/>
  <c r="E341" i="1"/>
  <c r="F341" i="1"/>
  <c r="I325" i="1"/>
  <c r="H325" i="1"/>
  <c r="G325" i="1"/>
  <c r="E325" i="1"/>
  <c r="F325" i="1"/>
  <c r="I309" i="1"/>
  <c r="H309" i="1"/>
  <c r="G309" i="1"/>
  <c r="E309" i="1"/>
  <c r="F309" i="1"/>
  <c r="I293" i="1"/>
  <c r="H293" i="1"/>
  <c r="G293" i="1"/>
  <c r="E293" i="1"/>
  <c r="F293" i="1"/>
  <c r="I277" i="1"/>
  <c r="H277" i="1"/>
  <c r="G277" i="1"/>
  <c r="E277" i="1"/>
  <c r="F277" i="1"/>
  <c r="I261" i="1"/>
  <c r="H261" i="1"/>
  <c r="E261" i="1"/>
  <c r="F261" i="1"/>
  <c r="G261" i="1"/>
  <c r="I245" i="1"/>
  <c r="H245" i="1"/>
  <c r="G245" i="1"/>
  <c r="E245" i="1"/>
  <c r="F245" i="1"/>
  <c r="I229" i="1"/>
  <c r="H229" i="1"/>
  <c r="G229" i="1"/>
  <c r="E229" i="1"/>
  <c r="F229" i="1"/>
  <c r="I213" i="1"/>
  <c r="H213" i="1"/>
  <c r="G213" i="1"/>
  <c r="E213" i="1"/>
  <c r="F213" i="1"/>
  <c r="I197" i="1"/>
  <c r="H197" i="1"/>
  <c r="G197" i="1"/>
  <c r="E197" i="1"/>
  <c r="F197" i="1"/>
  <c r="I181" i="1"/>
  <c r="H181" i="1"/>
  <c r="E181" i="1"/>
  <c r="G181" i="1"/>
  <c r="F181" i="1"/>
  <c r="I165" i="1"/>
  <c r="H165" i="1"/>
  <c r="G165" i="1"/>
  <c r="E165" i="1"/>
  <c r="F165" i="1"/>
  <c r="I149" i="1"/>
  <c r="H149" i="1"/>
  <c r="G149" i="1"/>
  <c r="E149" i="1"/>
  <c r="F149" i="1"/>
  <c r="I133" i="1"/>
  <c r="H133" i="1"/>
  <c r="G133" i="1"/>
  <c r="E133" i="1"/>
  <c r="F133" i="1"/>
  <c r="I117" i="1"/>
  <c r="H117" i="1"/>
  <c r="E117" i="1"/>
  <c r="F117" i="1"/>
  <c r="G117" i="1"/>
  <c r="I101" i="1"/>
  <c r="H101" i="1"/>
  <c r="G101" i="1"/>
  <c r="E101" i="1"/>
  <c r="F101" i="1"/>
  <c r="I85" i="1"/>
  <c r="H85" i="1"/>
  <c r="G85" i="1"/>
  <c r="E85" i="1"/>
  <c r="F85" i="1"/>
  <c r="I69" i="1"/>
  <c r="H69" i="1"/>
  <c r="G69" i="1"/>
  <c r="E69" i="1"/>
  <c r="I53" i="1"/>
  <c r="H53" i="1"/>
  <c r="E53" i="1"/>
  <c r="G53" i="1"/>
  <c r="F53" i="1"/>
  <c r="I37" i="1"/>
  <c r="H37" i="1"/>
  <c r="G37" i="1"/>
  <c r="E37" i="1"/>
  <c r="F37" i="1"/>
  <c r="I21" i="1"/>
  <c r="H21" i="1"/>
  <c r="G21" i="1"/>
  <c r="E21" i="1"/>
  <c r="F21" i="1"/>
  <c r="E1021" i="1"/>
  <c r="E987" i="1"/>
  <c r="E953" i="1"/>
  <c r="E907" i="1"/>
  <c r="E859" i="1"/>
  <c r="E810" i="1"/>
  <c r="E747" i="1"/>
  <c r="E668" i="1"/>
  <c r="E587" i="1"/>
  <c r="E461" i="1"/>
  <c r="E319" i="1"/>
  <c r="E168" i="1"/>
  <c r="E4" i="1"/>
  <c r="F1066" i="1"/>
  <c r="F873" i="1"/>
  <c r="F617" i="1"/>
  <c r="G671" i="1"/>
  <c r="I1151" i="1"/>
  <c r="H1151" i="1"/>
  <c r="G1151" i="1"/>
  <c r="E1151" i="1"/>
  <c r="F1151" i="1"/>
  <c r="H1023" i="1"/>
  <c r="I1023" i="1"/>
  <c r="F1023" i="1"/>
  <c r="G1023" i="1"/>
  <c r="E1023" i="1"/>
  <c r="I927" i="1"/>
  <c r="H927" i="1"/>
  <c r="G927" i="1"/>
  <c r="F927" i="1"/>
  <c r="E927" i="1"/>
  <c r="I831" i="1"/>
  <c r="G831" i="1"/>
  <c r="H831" i="1"/>
  <c r="F831" i="1"/>
  <c r="E831" i="1"/>
  <c r="I719" i="1"/>
  <c r="H719" i="1"/>
  <c r="G719" i="1"/>
  <c r="F719" i="1"/>
  <c r="E719" i="1"/>
  <c r="I623" i="1"/>
  <c r="H623" i="1"/>
  <c r="G623" i="1"/>
  <c r="F623" i="1"/>
  <c r="E623" i="1"/>
  <c r="I511" i="1"/>
  <c r="H511" i="1"/>
  <c r="F511" i="1"/>
  <c r="E511" i="1"/>
  <c r="G511" i="1"/>
  <c r="I415" i="1"/>
  <c r="H415" i="1"/>
  <c r="G415" i="1"/>
  <c r="E415" i="1"/>
  <c r="F415" i="1"/>
  <c r="I287" i="1"/>
  <c r="H287" i="1"/>
  <c r="G287" i="1"/>
  <c r="E287" i="1"/>
  <c r="F287" i="1"/>
  <c r="H111" i="1"/>
  <c r="I111" i="1"/>
  <c r="G111" i="1"/>
  <c r="F111" i="1"/>
  <c r="E111" i="1"/>
  <c r="I1150" i="1"/>
  <c r="H1150" i="1"/>
  <c r="G1150" i="1"/>
  <c r="E1150" i="1"/>
  <c r="F1150" i="1"/>
  <c r="I1038" i="1"/>
  <c r="H1038" i="1"/>
  <c r="G1038" i="1"/>
  <c r="E1038" i="1"/>
  <c r="F1038" i="1"/>
  <c r="I926" i="1"/>
  <c r="H926" i="1"/>
  <c r="G926" i="1"/>
  <c r="E926" i="1"/>
  <c r="I782" i="1"/>
  <c r="H782" i="1"/>
  <c r="G782" i="1"/>
  <c r="F782" i="1"/>
  <c r="E782" i="1"/>
  <c r="I638" i="1"/>
  <c r="H638" i="1"/>
  <c r="G638" i="1"/>
  <c r="F638" i="1"/>
  <c r="E638" i="1"/>
  <c r="I478" i="1"/>
  <c r="H478" i="1"/>
  <c r="G478" i="1"/>
  <c r="F478" i="1"/>
  <c r="E478" i="1"/>
  <c r="I318" i="1"/>
  <c r="H318" i="1"/>
  <c r="G318" i="1"/>
  <c r="F318" i="1"/>
  <c r="I190" i="1"/>
  <c r="H190" i="1"/>
  <c r="G190" i="1"/>
  <c r="F190" i="1"/>
  <c r="E190" i="1"/>
  <c r="I62" i="1"/>
  <c r="H62" i="1"/>
  <c r="G62" i="1"/>
  <c r="F62" i="1"/>
  <c r="E62" i="1"/>
  <c r="I333" i="1"/>
  <c r="H333" i="1"/>
  <c r="G333" i="1"/>
  <c r="F333" i="1"/>
  <c r="E333" i="1"/>
  <c r="I1236" i="1"/>
  <c r="G1236" i="1"/>
  <c r="H1236" i="1"/>
  <c r="F1236" i="1"/>
  <c r="I1220" i="1"/>
  <c r="H1220" i="1"/>
  <c r="G1220" i="1"/>
  <c r="F1220" i="1"/>
  <c r="I1204" i="1"/>
  <c r="H1204" i="1"/>
  <c r="G1204" i="1"/>
  <c r="F1204" i="1"/>
  <c r="E1204" i="1"/>
  <c r="I1188" i="1"/>
  <c r="G1188" i="1"/>
  <c r="H1188" i="1"/>
  <c r="E1188" i="1"/>
  <c r="F1188" i="1"/>
  <c r="I1172" i="1"/>
  <c r="H1172" i="1"/>
  <c r="G1172" i="1"/>
  <c r="E1172" i="1"/>
  <c r="F1172" i="1"/>
  <c r="I1156" i="1"/>
  <c r="H1156" i="1"/>
  <c r="G1156" i="1"/>
  <c r="F1156" i="1"/>
  <c r="E1156" i="1"/>
  <c r="I1140" i="1"/>
  <c r="H1140" i="1"/>
  <c r="G1140" i="1"/>
  <c r="F1140" i="1"/>
  <c r="E1140" i="1"/>
  <c r="I1124" i="1"/>
  <c r="H1124" i="1"/>
  <c r="G1124" i="1"/>
  <c r="E1124" i="1"/>
  <c r="F1124" i="1"/>
  <c r="I1108" i="1"/>
  <c r="H1108" i="1"/>
  <c r="G1108" i="1"/>
  <c r="E1108" i="1"/>
  <c r="F1108" i="1"/>
  <c r="I1092" i="1"/>
  <c r="H1092" i="1"/>
  <c r="G1092" i="1"/>
  <c r="F1092" i="1"/>
  <c r="E1092" i="1"/>
  <c r="I1076" i="1"/>
  <c r="H1076" i="1"/>
  <c r="G1076" i="1"/>
  <c r="F1076" i="1"/>
  <c r="E1076" i="1"/>
  <c r="I1060" i="1"/>
  <c r="H1060" i="1"/>
  <c r="G1060" i="1"/>
  <c r="E1060" i="1"/>
  <c r="F1060" i="1"/>
  <c r="I1044" i="1"/>
  <c r="H1044" i="1"/>
  <c r="G1044" i="1"/>
  <c r="F1044" i="1"/>
  <c r="E1044" i="1"/>
  <c r="I1028" i="1"/>
  <c r="H1028" i="1"/>
  <c r="G1028" i="1"/>
  <c r="F1028" i="1"/>
  <c r="E1028" i="1"/>
  <c r="I1012" i="1"/>
  <c r="H1012" i="1"/>
  <c r="G1012" i="1"/>
  <c r="E1012" i="1"/>
  <c r="F1012" i="1"/>
  <c r="I996" i="1"/>
  <c r="H996" i="1"/>
  <c r="G996" i="1"/>
  <c r="E996" i="1"/>
  <c r="I980" i="1"/>
  <c r="H980" i="1"/>
  <c r="G980" i="1"/>
  <c r="F980" i="1"/>
  <c r="E980" i="1"/>
  <c r="I964" i="1"/>
  <c r="H964" i="1"/>
  <c r="G964" i="1"/>
  <c r="E964" i="1"/>
  <c r="F964" i="1"/>
  <c r="I948" i="1"/>
  <c r="H948" i="1"/>
  <c r="G948" i="1"/>
  <c r="E948" i="1"/>
  <c r="I932" i="1"/>
  <c r="H932" i="1"/>
  <c r="G932" i="1"/>
  <c r="F932" i="1"/>
  <c r="E932" i="1"/>
  <c r="I916" i="1"/>
  <c r="H916" i="1"/>
  <c r="G916" i="1"/>
  <c r="E916" i="1"/>
  <c r="F916" i="1"/>
  <c r="I900" i="1"/>
  <c r="H900" i="1"/>
  <c r="G900" i="1"/>
  <c r="E900" i="1"/>
  <c r="I884" i="1"/>
  <c r="H884" i="1"/>
  <c r="G884" i="1"/>
  <c r="F884" i="1"/>
  <c r="E884" i="1"/>
  <c r="I868" i="1"/>
  <c r="H868" i="1"/>
  <c r="G868" i="1"/>
  <c r="E868" i="1"/>
  <c r="F868" i="1"/>
  <c r="I852" i="1"/>
  <c r="H852" i="1"/>
  <c r="G852" i="1"/>
  <c r="F852" i="1"/>
  <c r="E852" i="1"/>
  <c r="I836" i="1"/>
  <c r="H836" i="1"/>
  <c r="G836" i="1"/>
  <c r="E836" i="1"/>
  <c r="F836" i="1"/>
  <c r="I820" i="1"/>
  <c r="H820" i="1"/>
  <c r="G820" i="1"/>
  <c r="F820" i="1"/>
  <c r="E820" i="1"/>
  <c r="I804" i="1"/>
  <c r="H804" i="1"/>
  <c r="G804" i="1"/>
  <c r="E804" i="1"/>
  <c r="F804" i="1"/>
  <c r="I788" i="1"/>
  <c r="H788" i="1"/>
  <c r="G788" i="1"/>
  <c r="F788" i="1"/>
  <c r="E788" i="1"/>
  <c r="I772" i="1"/>
  <c r="H772" i="1"/>
  <c r="G772" i="1"/>
  <c r="E772" i="1"/>
  <c r="F772" i="1"/>
  <c r="I756" i="1"/>
  <c r="H756" i="1"/>
  <c r="G756" i="1"/>
  <c r="F756" i="1"/>
  <c r="E756" i="1"/>
  <c r="I740" i="1"/>
  <c r="H740" i="1"/>
  <c r="G740" i="1"/>
  <c r="E740" i="1"/>
  <c r="F740" i="1"/>
  <c r="I724" i="1"/>
  <c r="H724" i="1"/>
  <c r="G724" i="1"/>
  <c r="F724" i="1"/>
  <c r="E724" i="1"/>
  <c r="I708" i="1"/>
  <c r="H708" i="1"/>
  <c r="G708" i="1"/>
  <c r="E708" i="1"/>
  <c r="F708" i="1"/>
  <c r="I692" i="1"/>
  <c r="H692" i="1"/>
  <c r="G692" i="1"/>
  <c r="F692" i="1"/>
  <c r="E692" i="1"/>
  <c r="I676" i="1"/>
  <c r="H676" i="1"/>
  <c r="G676" i="1"/>
  <c r="E676" i="1"/>
  <c r="F676" i="1"/>
  <c r="I660" i="1"/>
  <c r="H660" i="1"/>
  <c r="G660" i="1"/>
  <c r="F660" i="1"/>
  <c r="E660" i="1"/>
  <c r="I644" i="1"/>
  <c r="H644" i="1"/>
  <c r="G644" i="1"/>
  <c r="E644" i="1"/>
  <c r="F644" i="1"/>
  <c r="I628" i="1"/>
  <c r="H628" i="1"/>
  <c r="G628" i="1"/>
  <c r="F628" i="1"/>
  <c r="E628" i="1"/>
  <c r="I612" i="1"/>
  <c r="H612" i="1"/>
  <c r="G612" i="1"/>
  <c r="E612" i="1"/>
  <c r="F612" i="1"/>
  <c r="I596" i="1"/>
  <c r="H596" i="1"/>
  <c r="G596" i="1"/>
  <c r="F596" i="1"/>
  <c r="E596" i="1"/>
  <c r="I580" i="1"/>
  <c r="H580" i="1"/>
  <c r="G580" i="1"/>
  <c r="E580" i="1"/>
  <c r="I564" i="1"/>
  <c r="H564" i="1"/>
  <c r="G564" i="1"/>
  <c r="E564" i="1"/>
  <c r="F564" i="1"/>
  <c r="I548" i="1"/>
  <c r="H548" i="1"/>
  <c r="G548" i="1"/>
  <c r="F548" i="1"/>
  <c r="E548" i="1"/>
  <c r="I532" i="1"/>
  <c r="H532" i="1"/>
  <c r="G532" i="1"/>
  <c r="F532" i="1"/>
  <c r="E532" i="1"/>
  <c r="I516" i="1"/>
  <c r="H516" i="1"/>
  <c r="G516" i="1"/>
  <c r="F516" i="1"/>
  <c r="E516" i="1"/>
  <c r="I500" i="1"/>
  <c r="H500" i="1"/>
  <c r="G500" i="1"/>
  <c r="E500" i="1"/>
  <c r="I484" i="1"/>
  <c r="H484" i="1"/>
  <c r="G484" i="1"/>
  <c r="E484" i="1"/>
  <c r="F484" i="1"/>
  <c r="I468" i="1"/>
  <c r="H468" i="1"/>
  <c r="G468" i="1"/>
  <c r="F468" i="1"/>
  <c r="E468" i="1"/>
  <c r="I452" i="1"/>
  <c r="H452" i="1"/>
  <c r="G452" i="1"/>
  <c r="E452" i="1"/>
  <c r="F452" i="1"/>
  <c r="I436" i="1"/>
  <c r="H436" i="1"/>
  <c r="F436" i="1"/>
  <c r="G436" i="1"/>
  <c r="E436" i="1"/>
  <c r="I420" i="1"/>
  <c r="H420" i="1"/>
  <c r="G420" i="1"/>
  <c r="F420" i="1"/>
  <c r="E420" i="1"/>
  <c r="I404" i="1"/>
  <c r="H404" i="1"/>
  <c r="G404" i="1"/>
  <c r="F404" i="1"/>
  <c r="E404" i="1"/>
  <c r="I388" i="1"/>
  <c r="H388" i="1"/>
  <c r="F388" i="1"/>
  <c r="G388" i="1"/>
  <c r="E388" i="1"/>
  <c r="I372" i="1"/>
  <c r="H372" i="1"/>
  <c r="G372" i="1"/>
  <c r="F372" i="1"/>
  <c r="I356" i="1"/>
  <c r="H356" i="1"/>
  <c r="G356" i="1"/>
  <c r="F356" i="1"/>
  <c r="E356" i="1"/>
  <c r="I340" i="1"/>
  <c r="H340" i="1"/>
  <c r="F340" i="1"/>
  <c r="G340" i="1"/>
  <c r="E340" i="1"/>
  <c r="I324" i="1"/>
  <c r="H324" i="1"/>
  <c r="G324" i="1"/>
  <c r="F324" i="1"/>
  <c r="E324" i="1"/>
  <c r="I308" i="1"/>
  <c r="H308" i="1"/>
  <c r="G308" i="1"/>
  <c r="F308" i="1"/>
  <c r="E308" i="1"/>
  <c r="I292" i="1"/>
  <c r="H292" i="1"/>
  <c r="G292" i="1"/>
  <c r="F292" i="1"/>
  <c r="E292" i="1"/>
  <c r="I276" i="1"/>
  <c r="H276" i="1"/>
  <c r="G276" i="1"/>
  <c r="F276" i="1"/>
  <c r="E276" i="1"/>
  <c r="I260" i="1"/>
  <c r="H260" i="1"/>
  <c r="F260" i="1"/>
  <c r="G260" i="1"/>
  <c r="E260" i="1"/>
  <c r="I244" i="1"/>
  <c r="H244" i="1"/>
  <c r="F244" i="1"/>
  <c r="G244" i="1"/>
  <c r="I228" i="1"/>
  <c r="H228" i="1"/>
  <c r="G228" i="1"/>
  <c r="F228" i="1"/>
  <c r="E228" i="1"/>
  <c r="I212" i="1"/>
  <c r="H212" i="1"/>
  <c r="G212" i="1"/>
  <c r="F212" i="1"/>
  <c r="E212" i="1"/>
  <c r="I196" i="1"/>
  <c r="H196" i="1"/>
  <c r="G196" i="1"/>
  <c r="F196" i="1"/>
  <c r="E196" i="1"/>
  <c r="I180" i="1"/>
  <c r="H180" i="1"/>
  <c r="G180" i="1"/>
  <c r="F180" i="1"/>
  <c r="E180" i="1"/>
  <c r="I164" i="1"/>
  <c r="H164" i="1"/>
  <c r="F164" i="1"/>
  <c r="G164" i="1"/>
  <c r="E164" i="1"/>
  <c r="I148" i="1"/>
  <c r="H148" i="1"/>
  <c r="G148" i="1"/>
  <c r="F148" i="1"/>
  <c r="E148" i="1"/>
  <c r="I132" i="1"/>
  <c r="H132" i="1"/>
  <c r="G132" i="1"/>
  <c r="F132" i="1"/>
  <c r="E132" i="1"/>
  <c r="I116" i="1"/>
  <c r="H116" i="1"/>
  <c r="G116" i="1"/>
  <c r="F116" i="1"/>
  <c r="E116" i="1"/>
  <c r="I100" i="1"/>
  <c r="H100" i="1"/>
  <c r="F100" i="1"/>
  <c r="E100" i="1"/>
  <c r="G100" i="1"/>
  <c r="I84" i="1"/>
  <c r="H84" i="1"/>
  <c r="G84" i="1"/>
  <c r="F84" i="1"/>
  <c r="E84" i="1"/>
  <c r="I68" i="1"/>
  <c r="H68" i="1"/>
  <c r="G68" i="1"/>
  <c r="F68" i="1"/>
  <c r="I52" i="1"/>
  <c r="H52" i="1"/>
  <c r="G52" i="1"/>
  <c r="F52" i="1"/>
  <c r="E52" i="1"/>
  <c r="I36" i="1"/>
  <c r="H36" i="1"/>
  <c r="G36" i="1"/>
  <c r="F36" i="1"/>
  <c r="E36" i="1"/>
  <c r="I20" i="1"/>
  <c r="H20" i="1"/>
  <c r="F20" i="1"/>
  <c r="G20" i="1"/>
  <c r="E20" i="1"/>
  <c r="E1213" i="1"/>
  <c r="E1149" i="1"/>
  <c r="E1117" i="1"/>
  <c r="E1020" i="1"/>
  <c r="E986" i="1"/>
  <c r="E952" i="1"/>
  <c r="E906" i="1"/>
  <c r="E858" i="1"/>
  <c r="E809" i="1"/>
  <c r="E746" i="1"/>
  <c r="E667" i="1"/>
  <c r="E573" i="1"/>
  <c r="E460" i="1"/>
  <c r="E318" i="1"/>
  <c r="E167" i="1"/>
  <c r="F3" i="1"/>
  <c r="F1065" i="1"/>
  <c r="F870" i="1"/>
  <c r="F614" i="1"/>
  <c r="G667" i="1"/>
  <c r="I783" i="1"/>
  <c r="H783" i="1"/>
  <c r="G783" i="1"/>
  <c r="F783" i="1"/>
  <c r="E783" i="1"/>
  <c r="I510" i="1"/>
  <c r="H510" i="1"/>
  <c r="F510" i="1"/>
  <c r="G510" i="1"/>
  <c r="E510" i="1"/>
  <c r="I1133" i="1"/>
  <c r="H1133" i="1"/>
  <c r="F1133" i="1"/>
  <c r="G1133" i="1"/>
  <c r="I925" i="1"/>
  <c r="H925" i="1"/>
  <c r="G925" i="1"/>
  <c r="F925" i="1"/>
  <c r="I781" i="1"/>
  <c r="H781" i="1"/>
  <c r="G781" i="1"/>
  <c r="F781" i="1"/>
  <c r="I605" i="1"/>
  <c r="H605" i="1"/>
  <c r="G605" i="1"/>
  <c r="F605" i="1"/>
  <c r="I413" i="1"/>
  <c r="G413" i="1"/>
  <c r="H413" i="1"/>
  <c r="F413" i="1"/>
  <c r="E413" i="1"/>
  <c r="I157" i="1"/>
  <c r="H157" i="1"/>
  <c r="G157" i="1"/>
  <c r="F157" i="1"/>
  <c r="E157" i="1"/>
  <c r="I1235" i="1"/>
  <c r="G1235" i="1"/>
  <c r="H1235" i="1"/>
  <c r="F1235" i="1"/>
  <c r="I1219" i="1"/>
  <c r="H1219" i="1"/>
  <c r="G1219" i="1"/>
  <c r="F1219" i="1"/>
  <c r="I1203" i="1"/>
  <c r="G1203" i="1"/>
  <c r="H1203" i="1"/>
  <c r="F1203" i="1"/>
  <c r="I1187" i="1"/>
  <c r="G1187" i="1"/>
  <c r="H1187" i="1"/>
  <c r="F1187" i="1"/>
  <c r="I1171" i="1"/>
  <c r="G1171" i="1"/>
  <c r="H1171" i="1"/>
  <c r="F1171" i="1"/>
  <c r="I1155" i="1"/>
  <c r="G1155" i="1"/>
  <c r="H1155" i="1"/>
  <c r="F1155" i="1"/>
  <c r="I1139" i="1"/>
  <c r="H1139" i="1"/>
  <c r="G1139" i="1"/>
  <c r="F1139" i="1"/>
  <c r="I1123" i="1"/>
  <c r="G1123" i="1"/>
  <c r="H1123" i="1"/>
  <c r="F1123" i="1"/>
  <c r="I1107" i="1"/>
  <c r="H1107" i="1"/>
  <c r="G1107" i="1"/>
  <c r="F1107" i="1"/>
  <c r="I1091" i="1"/>
  <c r="G1091" i="1"/>
  <c r="H1091" i="1"/>
  <c r="F1091" i="1"/>
  <c r="I1075" i="1"/>
  <c r="H1075" i="1"/>
  <c r="G1075" i="1"/>
  <c r="F1075" i="1"/>
  <c r="I1059" i="1"/>
  <c r="H1059" i="1"/>
  <c r="G1059" i="1"/>
  <c r="F1059" i="1"/>
  <c r="I1043" i="1"/>
  <c r="H1043" i="1"/>
  <c r="G1043" i="1"/>
  <c r="I1027" i="1"/>
  <c r="H1027" i="1"/>
  <c r="G1027" i="1"/>
  <c r="F1027" i="1"/>
  <c r="E1027" i="1"/>
  <c r="I1011" i="1"/>
  <c r="H1011" i="1"/>
  <c r="G1011" i="1"/>
  <c r="E1011" i="1"/>
  <c r="F1011" i="1"/>
  <c r="I995" i="1"/>
  <c r="H995" i="1"/>
  <c r="G995" i="1"/>
  <c r="E995" i="1"/>
  <c r="I979" i="1"/>
  <c r="H979" i="1"/>
  <c r="G979" i="1"/>
  <c r="F979" i="1"/>
  <c r="E979" i="1"/>
  <c r="I963" i="1"/>
  <c r="H963" i="1"/>
  <c r="G963" i="1"/>
  <c r="E963" i="1"/>
  <c r="F963" i="1"/>
  <c r="I947" i="1"/>
  <c r="H947" i="1"/>
  <c r="G947" i="1"/>
  <c r="E947" i="1"/>
  <c r="F947" i="1"/>
  <c r="I931" i="1"/>
  <c r="H931" i="1"/>
  <c r="G931" i="1"/>
  <c r="F931" i="1"/>
  <c r="E931" i="1"/>
  <c r="I915" i="1"/>
  <c r="H915" i="1"/>
  <c r="G915" i="1"/>
  <c r="E915" i="1"/>
  <c r="F915" i="1"/>
  <c r="I899" i="1"/>
  <c r="H899" i="1"/>
  <c r="G899" i="1"/>
  <c r="E899" i="1"/>
  <c r="F899" i="1"/>
  <c r="I883" i="1"/>
  <c r="H883" i="1"/>
  <c r="G883" i="1"/>
  <c r="F883" i="1"/>
  <c r="E883" i="1"/>
  <c r="I867" i="1"/>
  <c r="H867" i="1"/>
  <c r="G867" i="1"/>
  <c r="E867" i="1"/>
  <c r="F867" i="1"/>
  <c r="I851" i="1"/>
  <c r="H851" i="1"/>
  <c r="G851" i="1"/>
  <c r="F851" i="1"/>
  <c r="E851" i="1"/>
  <c r="I835" i="1"/>
  <c r="H835" i="1"/>
  <c r="G835" i="1"/>
  <c r="E835" i="1"/>
  <c r="F835" i="1"/>
  <c r="I819" i="1"/>
  <c r="H819" i="1"/>
  <c r="G819" i="1"/>
  <c r="F819" i="1"/>
  <c r="E819" i="1"/>
  <c r="I803" i="1"/>
  <c r="H803" i="1"/>
  <c r="G803" i="1"/>
  <c r="E803" i="1"/>
  <c r="F803" i="1"/>
  <c r="I787" i="1"/>
  <c r="H787" i="1"/>
  <c r="G787" i="1"/>
  <c r="F787" i="1"/>
  <c r="E787" i="1"/>
  <c r="I771" i="1"/>
  <c r="H771" i="1"/>
  <c r="G771" i="1"/>
  <c r="E771" i="1"/>
  <c r="F771" i="1"/>
  <c r="I755" i="1"/>
  <c r="H755" i="1"/>
  <c r="G755" i="1"/>
  <c r="F755" i="1"/>
  <c r="E755" i="1"/>
  <c r="I739" i="1"/>
  <c r="H739" i="1"/>
  <c r="G739" i="1"/>
  <c r="E739" i="1"/>
  <c r="F739" i="1"/>
  <c r="I723" i="1"/>
  <c r="H723" i="1"/>
  <c r="G723" i="1"/>
  <c r="F723" i="1"/>
  <c r="E723" i="1"/>
  <c r="I707" i="1"/>
  <c r="H707" i="1"/>
  <c r="G707" i="1"/>
  <c r="E707" i="1"/>
  <c r="F707" i="1"/>
  <c r="I691" i="1"/>
  <c r="H691" i="1"/>
  <c r="G691" i="1"/>
  <c r="F691" i="1"/>
  <c r="E691" i="1"/>
  <c r="I675" i="1"/>
  <c r="H675" i="1"/>
  <c r="G675" i="1"/>
  <c r="E675" i="1"/>
  <c r="F675" i="1"/>
  <c r="I659" i="1"/>
  <c r="H659" i="1"/>
  <c r="G659" i="1"/>
  <c r="F659" i="1"/>
  <c r="E659" i="1"/>
  <c r="I643" i="1"/>
  <c r="H643" i="1"/>
  <c r="G643" i="1"/>
  <c r="E643" i="1"/>
  <c r="F643" i="1"/>
  <c r="I627" i="1"/>
  <c r="H627" i="1"/>
  <c r="G627" i="1"/>
  <c r="F627" i="1"/>
  <c r="E627" i="1"/>
  <c r="I611" i="1"/>
  <c r="H611" i="1"/>
  <c r="G611" i="1"/>
  <c r="E611" i="1"/>
  <c r="F611" i="1"/>
  <c r="I595" i="1"/>
  <c r="H595" i="1"/>
  <c r="G595" i="1"/>
  <c r="F595" i="1"/>
  <c r="E595" i="1"/>
  <c r="I579" i="1"/>
  <c r="H579" i="1"/>
  <c r="G579" i="1"/>
  <c r="E579" i="1"/>
  <c r="I563" i="1"/>
  <c r="H563" i="1"/>
  <c r="G563" i="1"/>
  <c r="F563" i="1"/>
  <c r="E563" i="1"/>
  <c r="I547" i="1"/>
  <c r="H547" i="1"/>
  <c r="G547" i="1"/>
  <c r="F547" i="1"/>
  <c r="E547" i="1"/>
  <c r="I531" i="1"/>
  <c r="H531" i="1"/>
  <c r="G531" i="1"/>
  <c r="F531" i="1"/>
  <c r="E531" i="1"/>
  <c r="I515" i="1"/>
  <c r="H515" i="1"/>
  <c r="G515" i="1"/>
  <c r="F515" i="1"/>
  <c r="E515" i="1"/>
  <c r="I499" i="1"/>
  <c r="H499" i="1"/>
  <c r="G499" i="1"/>
  <c r="F499" i="1"/>
  <c r="E499" i="1"/>
  <c r="I483" i="1"/>
  <c r="H483" i="1"/>
  <c r="G483" i="1"/>
  <c r="F483" i="1"/>
  <c r="E483" i="1"/>
  <c r="I467" i="1"/>
  <c r="H467" i="1"/>
  <c r="G467" i="1"/>
  <c r="E467" i="1"/>
  <c r="F467" i="1"/>
  <c r="I451" i="1"/>
  <c r="H451" i="1"/>
  <c r="G451" i="1"/>
  <c r="F451" i="1"/>
  <c r="E451" i="1"/>
  <c r="I435" i="1"/>
  <c r="H435" i="1"/>
  <c r="G435" i="1"/>
  <c r="E435" i="1"/>
  <c r="F435" i="1"/>
  <c r="I419" i="1"/>
  <c r="H419" i="1"/>
  <c r="F419" i="1"/>
  <c r="G419" i="1"/>
  <c r="E419" i="1"/>
  <c r="I403" i="1"/>
  <c r="H403" i="1"/>
  <c r="G403" i="1"/>
  <c r="F403" i="1"/>
  <c r="E403" i="1"/>
  <c r="I387" i="1"/>
  <c r="H387" i="1"/>
  <c r="G387" i="1"/>
  <c r="F387" i="1"/>
  <c r="E387" i="1"/>
  <c r="I371" i="1"/>
  <c r="H371" i="1"/>
  <c r="G371" i="1"/>
  <c r="F371" i="1"/>
  <c r="E371" i="1"/>
  <c r="I355" i="1"/>
  <c r="H355" i="1"/>
  <c r="G355" i="1"/>
  <c r="F355" i="1"/>
  <c r="I339" i="1"/>
  <c r="H339" i="1"/>
  <c r="F339" i="1"/>
  <c r="G339" i="1"/>
  <c r="E339" i="1"/>
  <c r="I323" i="1"/>
  <c r="H323" i="1"/>
  <c r="G323" i="1"/>
  <c r="F323" i="1"/>
  <c r="E323" i="1"/>
  <c r="I307" i="1"/>
  <c r="H307" i="1"/>
  <c r="G307" i="1"/>
  <c r="E307" i="1"/>
  <c r="F307" i="1"/>
  <c r="I291" i="1"/>
  <c r="H291" i="1"/>
  <c r="G291" i="1"/>
  <c r="F291" i="1"/>
  <c r="E291" i="1"/>
  <c r="I275" i="1"/>
  <c r="H275" i="1"/>
  <c r="G275" i="1"/>
  <c r="F275" i="1"/>
  <c r="E275" i="1"/>
  <c r="I259" i="1"/>
  <c r="H259" i="1"/>
  <c r="G259" i="1"/>
  <c r="F259" i="1"/>
  <c r="E259" i="1"/>
  <c r="I243" i="1"/>
  <c r="H243" i="1"/>
  <c r="F243" i="1"/>
  <c r="G243" i="1"/>
  <c r="E243" i="1"/>
  <c r="I227" i="1"/>
  <c r="H227" i="1"/>
  <c r="G227" i="1"/>
  <c r="F227" i="1"/>
  <c r="E227" i="1"/>
  <c r="I211" i="1"/>
  <c r="H211" i="1"/>
  <c r="G211" i="1"/>
  <c r="F211" i="1"/>
  <c r="E211" i="1"/>
  <c r="I195" i="1"/>
  <c r="H195" i="1"/>
  <c r="G195" i="1"/>
  <c r="F195" i="1"/>
  <c r="E195" i="1"/>
  <c r="I179" i="1"/>
  <c r="H179" i="1"/>
  <c r="G179" i="1"/>
  <c r="E179" i="1"/>
  <c r="F179" i="1"/>
  <c r="I163" i="1"/>
  <c r="H163" i="1"/>
  <c r="G163" i="1"/>
  <c r="F163" i="1"/>
  <c r="E163" i="1"/>
  <c r="I147" i="1"/>
  <c r="H147" i="1"/>
  <c r="G147" i="1"/>
  <c r="F147" i="1"/>
  <c r="I131" i="1"/>
  <c r="H131" i="1"/>
  <c r="G131" i="1"/>
  <c r="F131" i="1"/>
  <c r="E131" i="1"/>
  <c r="I115" i="1"/>
  <c r="H115" i="1"/>
  <c r="G115" i="1"/>
  <c r="F115" i="1"/>
  <c r="E115" i="1"/>
  <c r="I99" i="1"/>
  <c r="H99" i="1"/>
  <c r="F99" i="1"/>
  <c r="G99" i="1"/>
  <c r="E99" i="1"/>
  <c r="I83" i="1"/>
  <c r="H83" i="1"/>
  <c r="G83" i="1"/>
  <c r="F83" i="1"/>
  <c r="E83" i="1"/>
  <c r="I67" i="1"/>
  <c r="H67" i="1"/>
  <c r="G67" i="1"/>
  <c r="F67" i="1"/>
  <c r="I51" i="1"/>
  <c r="H51" i="1"/>
  <c r="G51" i="1"/>
  <c r="E51" i="1"/>
  <c r="F51" i="1"/>
  <c r="I35" i="1"/>
  <c r="H35" i="1"/>
  <c r="G35" i="1"/>
  <c r="E35" i="1"/>
  <c r="F35" i="1"/>
  <c r="I19" i="1"/>
  <c r="H19" i="1"/>
  <c r="G19" i="1"/>
  <c r="F19" i="1"/>
  <c r="E19" i="1"/>
  <c r="E1212" i="1"/>
  <c r="E1180" i="1"/>
  <c r="E1148" i="1"/>
  <c r="E1116" i="1"/>
  <c r="E1084" i="1"/>
  <c r="E1052" i="1"/>
  <c r="E1019" i="1"/>
  <c r="E985" i="1"/>
  <c r="E941" i="1"/>
  <c r="E905" i="1"/>
  <c r="E857" i="1"/>
  <c r="E797" i="1"/>
  <c r="E653" i="1"/>
  <c r="E572" i="1"/>
  <c r="E445" i="1"/>
  <c r="E301" i="1"/>
  <c r="E147" i="1"/>
  <c r="F1043" i="1"/>
  <c r="F842" i="1"/>
  <c r="F580" i="1"/>
  <c r="G204" i="1"/>
  <c r="I1183" i="1"/>
  <c r="H1183" i="1"/>
  <c r="E1183" i="1"/>
  <c r="G1183" i="1"/>
  <c r="F1183" i="1"/>
  <c r="I1071" i="1"/>
  <c r="H1071" i="1"/>
  <c r="G1071" i="1"/>
  <c r="F1071" i="1"/>
  <c r="E1071" i="1"/>
  <c r="I975" i="1"/>
  <c r="H975" i="1"/>
  <c r="G975" i="1"/>
  <c r="F975" i="1"/>
  <c r="E975" i="1"/>
  <c r="I863" i="1"/>
  <c r="H863" i="1"/>
  <c r="G863" i="1"/>
  <c r="F863" i="1"/>
  <c r="E863" i="1"/>
  <c r="I735" i="1"/>
  <c r="H735" i="1"/>
  <c r="F735" i="1"/>
  <c r="G735" i="1"/>
  <c r="E735" i="1"/>
  <c r="H655" i="1"/>
  <c r="I655" i="1"/>
  <c r="F655" i="1"/>
  <c r="G655" i="1"/>
  <c r="E655" i="1"/>
  <c r="I559" i="1"/>
  <c r="H559" i="1"/>
  <c r="F559" i="1"/>
  <c r="G559" i="1"/>
  <c r="E559" i="1"/>
  <c r="I447" i="1"/>
  <c r="H447" i="1"/>
  <c r="G447" i="1"/>
  <c r="F447" i="1"/>
  <c r="E447" i="1"/>
  <c r="I351" i="1"/>
  <c r="H351" i="1"/>
  <c r="F351" i="1"/>
  <c r="G351" i="1"/>
  <c r="E351" i="1"/>
  <c r="H255" i="1"/>
  <c r="I255" i="1"/>
  <c r="G255" i="1"/>
  <c r="F255" i="1"/>
  <c r="E255" i="1"/>
  <c r="I191" i="1"/>
  <c r="H191" i="1"/>
  <c r="G191" i="1"/>
  <c r="F191" i="1"/>
  <c r="E191" i="1"/>
  <c r="H79" i="1"/>
  <c r="I79" i="1"/>
  <c r="F79" i="1"/>
  <c r="G79" i="1"/>
  <c r="E79" i="1"/>
  <c r="I878" i="1"/>
  <c r="H878" i="1"/>
  <c r="F878" i="1"/>
  <c r="G878" i="1"/>
  <c r="E878" i="1"/>
  <c r="I1181" i="1"/>
  <c r="H1181" i="1"/>
  <c r="F1181" i="1"/>
  <c r="G1181" i="1"/>
  <c r="I973" i="1"/>
  <c r="H973" i="1"/>
  <c r="F973" i="1"/>
  <c r="G973" i="1"/>
  <c r="I637" i="1"/>
  <c r="H637" i="1"/>
  <c r="G637" i="1"/>
  <c r="F637" i="1"/>
  <c r="I285" i="1"/>
  <c r="H285" i="1"/>
  <c r="G285" i="1"/>
  <c r="F285" i="1"/>
  <c r="E285" i="1"/>
  <c r="E829" i="1"/>
  <c r="I1234" i="1"/>
  <c r="G1234" i="1"/>
  <c r="H1234" i="1"/>
  <c r="E1234" i="1"/>
  <c r="F1234" i="1"/>
  <c r="I1218" i="1"/>
  <c r="H1218" i="1"/>
  <c r="G1218" i="1"/>
  <c r="E1218" i="1"/>
  <c r="I1202" i="1"/>
  <c r="G1202" i="1"/>
  <c r="H1202" i="1"/>
  <c r="F1202" i="1"/>
  <c r="E1202" i="1"/>
  <c r="I1186" i="1"/>
  <c r="G1186" i="1"/>
  <c r="H1186" i="1"/>
  <c r="E1186" i="1"/>
  <c r="F1186" i="1"/>
  <c r="I1170" i="1"/>
  <c r="G1170" i="1"/>
  <c r="H1170" i="1"/>
  <c r="E1170" i="1"/>
  <c r="F1170" i="1"/>
  <c r="I1154" i="1"/>
  <c r="G1154" i="1"/>
  <c r="H1154" i="1"/>
  <c r="E1154" i="1"/>
  <c r="I1138" i="1"/>
  <c r="H1138" i="1"/>
  <c r="G1138" i="1"/>
  <c r="F1138" i="1"/>
  <c r="E1138" i="1"/>
  <c r="I1122" i="1"/>
  <c r="G1122" i="1"/>
  <c r="H1122" i="1"/>
  <c r="E1122" i="1"/>
  <c r="F1122" i="1"/>
  <c r="I1106" i="1"/>
  <c r="G1106" i="1"/>
  <c r="H1106" i="1"/>
  <c r="E1106" i="1"/>
  <c r="F1106" i="1"/>
  <c r="I1090" i="1"/>
  <c r="H1090" i="1"/>
  <c r="G1090" i="1"/>
  <c r="E1090" i="1"/>
  <c r="I1074" i="1"/>
  <c r="G1074" i="1"/>
  <c r="H1074" i="1"/>
  <c r="F1074" i="1"/>
  <c r="E1074" i="1"/>
  <c r="I1058" i="1"/>
  <c r="H1058" i="1"/>
  <c r="G1058" i="1"/>
  <c r="E1058" i="1"/>
  <c r="F1058" i="1"/>
  <c r="I1042" i="1"/>
  <c r="H1042" i="1"/>
  <c r="G1042" i="1"/>
  <c r="E1042" i="1"/>
  <c r="I1026" i="1"/>
  <c r="G1026" i="1"/>
  <c r="F1026" i="1"/>
  <c r="E1026" i="1"/>
  <c r="H1026" i="1"/>
  <c r="I1010" i="1"/>
  <c r="G1010" i="1"/>
  <c r="H1010" i="1"/>
  <c r="E1010" i="1"/>
  <c r="F1010" i="1"/>
  <c r="I994" i="1"/>
  <c r="G994" i="1"/>
  <c r="H994" i="1"/>
  <c r="E994" i="1"/>
  <c r="F994" i="1"/>
  <c r="I978" i="1"/>
  <c r="G978" i="1"/>
  <c r="H978" i="1"/>
  <c r="F978" i="1"/>
  <c r="E978" i="1"/>
  <c r="I962" i="1"/>
  <c r="H962" i="1"/>
  <c r="G962" i="1"/>
  <c r="E962" i="1"/>
  <c r="F962" i="1"/>
  <c r="I946" i="1"/>
  <c r="H946" i="1"/>
  <c r="G946" i="1"/>
  <c r="E946" i="1"/>
  <c r="F946" i="1"/>
  <c r="I930" i="1"/>
  <c r="G930" i="1"/>
  <c r="H930" i="1"/>
  <c r="F930" i="1"/>
  <c r="E930" i="1"/>
  <c r="I914" i="1"/>
  <c r="G914" i="1"/>
  <c r="E914" i="1"/>
  <c r="H914" i="1"/>
  <c r="F914" i="1"/>
  <c r="I898" i="1"/>
  <c r="H898" i="1"/>
  <c r="G898" i="1"/>
  <c r="E898" i="1"/>
  <c r="F898" i="1"/>
  <c r="I882" i="1"/>
  <c r="H882" i="1"/>
  <c r="G882" i="1"/>
  <c r="F882" i="1"/>
  <c r="E882" i="1"/>
  <c r="I866" i="1"/>
  <c r="G866" i="1"/>
  <c r="H866" i="1"/>
  <c r="E866" i="1"/>
  <c r="F866" i="1"/>
  <c r="I850" i="1"/>
  <c r="G850" i="1"/>
  <c r="H850" i="1"/>
  <c r="F850" i="1"/>
  <c r="E850" i="1"/>
  <c r="I834" i="1"/>
  <c r="H834" i="1"/>
  <c r="G834" i="1"/>
  <c r="E834" i="1"/>
  <c r="F834" i="1"/>
  <c r="I818" i="1"/>
  <c r="H818" i="1"/>
  <c r="G818" i="1"/>
  <c r="F818" i="1"/>
  <c r="E818" i="1"/>
  <c r="I802" i="1"/>
  <c r="H802" i="1"/>
  <c r="G802" i="1"/>
  <c r="E802" i="1"/>
  <c r="F802" i="1"/>
  <c r="I786" i="1"/>
  <c r="G786" i="1"/>
  <c r="H786" i="1"/>
  <c r="F786" i="1"/>
  <c r="E786" i="1"/>
  <c r="I770" i="1"/>
  <c r="H770" i="1"/>
  <c r="G770" i="1"/>
  <c r="E770" i="1"/>
  <c r="F770" i="1"/>
  <c r="I754" i="1"/>
  <c r="H754" i="1"/>
  <c r="G754" i="1"/>
  <c r="F754" i="1"/>
  <c r="E754" i="1"/>
  <c r="I738" i="1"/>
  <c r="H738" i="1"/>
  <c r="G738" i="1"/>
  <c r="E738" i="1"/>
  <c r="F738" i="1"/>
  <c r="I722" i="1"/>
  <c r="H722" i="1"/>
  <c r="G722" i="1"/>
  <c r="F722" i="1"/>
  <c r="E722" i="1"/>
  <c r="I706" i="1"/>
  <c r="H706" i="1"/>
  <c r="G706" i="1"/>
  <c r="E706" i="1"/>
  <c r="F706" i="1"/>
  <c r="I690" i="1"/>
  <c r="H690" i="1"/>
  <c r="G690" i="1"/>
  <c r="F690" i="1"/>
  <c r="E690" i="1"/>
  <c r="I674" i="1"/>
  <c r="H674" i="1"/>
  <c r="G674" i="1"/>
  <c r="E674" i="1"/>
  <c r="F674" i="1"/>
  <c r="I658" i="1"/>
  <c r="H658" i="1"/>
  <c r="G658" i="1"/>
  <c r="F658" i="1"/>
  <c r="E658" i="1"/>
  <c r="I642" i="1"/>
  <c r="G642" i="1"/>
  <c r="H642" i="1"/>
  <c r="E642" i="1"/>
  <c r="F642" i="1"/>
  <c r="I626" i="1"/>
  <c r="H626" i="1"/>
  <c r="G626" i="1"/>
  <c r="F626" i="1"/>
  <c r="E626" i="1"/>
  <c r="I610" i="1"/>
  <c r="H610" i="1"/>
  <c r="G610" i="1"/>
  <c r="E610" i="1"/>
  <c r="F610" i="1"/>
  <c r="I594" i="1"/>
  <c r="H594" i="1"/>
  <c r="G594" i="1"/>
  <c r="F594" i="1"/>
  <c r="E594" i="1"/>
  <c r="I578" i="1"/>
  <c r="H578" i="1"/>
  <c r="G578" i="1"/>
  <c r="E578" i="1"/>
  <c r="F578" i="1"/>
  <c r="I562" i="1"/>
  <c r="H562" i="1"/>
  <c r="G562" i="1"/>
  <c r="E562" i="1"/>
  <c r="F562" i="1"/>
  <c r="I546" i="1"/>
  <c r="H546" i="1"/>
  <c r="G546" i="1"/>
  <c r="F546" i="1"/>
  <c r="E546" i="1"/>
  <c r="I530" i="1"/>
  <c r="H530" i="1"/>
  <c r="G530" i="1"/>
  <c r="F530" i="1"/>
  <c r="E530" i="1"/>
  <c r="I514" i="1"/>
  <c r="G514" i="1"/>
  <c r="F514" i="1"/>
  <c r="H514" i="1"/>
  <c r="E514" i="1"/>
  <c r="I498" i="1"/>
  <c r="H498" i="1"/>
  <c r="G498" i="1"/>
  <c r="F498" i="1"/>
  <c r="E498" i="1"/>
  <c r="I482" i="1"/>
  <c r="H482" i="1"/>
  <c r="G482" i="1"/>
  <c r="F482" i="1"/>
  <c r="E482" i="1"/>
  <c r="I466" i="1"/>
  <c r="H466" i="1"/>
  <c r="G466" i="1"/>
  <c r="F466" i="1"/>
  <c r="E466" i="1"/>
  <c r="I450" i="1"/>
  <c r="H450" i="1"/>
  <c r="G450" i="1"/>
  <c r="E450" i="1"/>
  <c r="F450" i="1"/>
  <c r="I434" i="1"/>
  <c r="H434" i="1"/>
  <c r="G434" i="1"/>
  <c r="F434" i="1"/>
  <c r="E434" i="1"/>
  <c r="I418" i="1"/>
  <c r="H418" i="1"/>
  <c r="G418" i="1"/>
  <c r="F418" i="1"/>
  <c r="E418" i="1"/>
  <c r="I402" i="1"/>
  <c r="H402" i="1"/>
  <c r="F402" i="1"/>
  <c r="G402" i="1"/>
  <c r="E402" i="1"/>
  <c r="I386" i="1"/>
  <c r="G386" i="1"/>
  <c r="F386" i="1"/>
  <c r="H386" i="1"/>
  <c r="E386" i="1"/>
  <c r="I370" i="1"/>
  <c r="H370" i="1"/>
  <c r="G370" i="1"/>
  <c r="F370" i="1"/>
  <c r="E370" i="1"/>
  <c r="I354" i="1"/>
  <c r="H354" i="1"/>
  <c r="F354" i="1"/>
  <c r="G354" i="1"/>
  <c r="I338" i="1"/>
  <c r="H338" i="1"/>
  <c r="F338" i="1"/>
  <c r="G338" i="1"/>
  <c r="E338" i="1"/>
  <c r="I322" i="1"/>
  <c r="H322" i="1"/>
  <c r="G322" i="1"/>
  <c r="F322" i="1"/>
  <c r="E322" i="1"/>
  <c r="I306" i="1"/>
  <c r="H306" i="1"/>
  <c r="G306" i="1"/>
  <c r="F306" i="1"/>
  <c r="E306" i="1"/>
  <c r="I290" i="1"/>
  <c r="G290" i="1"/>
  <c r="H290" i="1"/>
  <c r="F290" i="1"/>
  <c r="E290" i="1"/>
  <c r="I274" i="1"/>
  <c r="H274" i="1"/>
  <c r="G274" i="1"/>
  <c r="F274" i="1"/>
  <c r="E274" i="1"/>
  <c r="I258" i="1"/>
  <c r="G258" i="1"/>
  <c r="F258" i="1"/>
  <c r="H258" i="1"/>
  <c r="E258" i="1"/>
  <c r="I242" i="1"/>
  <c r="H242" i="1"/>
  <c r="F242" i="1"/>
  <c r="G242" i="1"/>
  <c r="E242" i="1"/>
  <c r="I226" i="1"/>
  <c r="H226" i="1"/>
  <c r="G226" i="1"/>
  <c r="F226" i="1"/>
  <c r="I210" i="1"/>
  <c r="G210" i="1"/>
  <c r="H210" i="1"/>
  <c r="F210" i="1"/>
  <c r="E210" i="1"/>
  <c r="I194" i="1"/>
  <c r="H194" i="1"/>
  <c r="G194" i="1"/>
  <c r="F194" i="1"/>
  <c r="E194" i="1"/>
  <c r="I178" i="1"/>
  <c r="H178" i="1"/>
  <c r="G178" i="1"/>
  <c r="F178" i="1"/>
  <c r="E178" i="1"/>
  <c r="I162" i="1"/>
  <c r="H162" i="1"/>
  <c r="G162" i="1"/>
  <c r="F162" i="1"/>
  <c r="E162" i="1"/>
  <c r="I146" i="1"/>
  <c r="G146" i="1"/>
  <c r="H146" i="1"/>
  <c r="F146" i="1"/>
  <c r="I130" i="1"/>
  <c r="H130" i="1"/>
  <c r="G130" i="1"/>
  <c r="F130" i="1"/>
  <c r="E130" i="1"/>
  <c r="I114" i="1"/>
  <c r="H114" i="1"/>
  <c r="G114" i="1"/>
  <c r="F114" i="1"/>
  <c r="E114" i="1"/>
  <c r="I98" i="1"/>
  <c r="H98" i="1"/>
  <c r="F98" i="1"/>
  <c r="G98" i="1"/>
  <c r="E98" i="1"/>
  <c r="I82" i="1"/>
  <c r="H82" i="1"/>
  <c r="G82" i="1"/>
  <c r="F82" i="1"/>
  <c r="E82" i="1"/>
  <c r="I66" i="1"/>
  <c r="H66" i="1"/>
  <c r="G66" i="1"/>
  <c r="F66" i="1"/>
  <c r="E66" i="1"/>
  <c r="I50" i="1"/>
  <c r="H50" i="1"/>
  <c r="G50" i="1"/>
  <c r="F50" i="1"/>
  <c r="E50" i="1"/>
  <c r="I34" i="1"/>
  <c r="G34" i="1"/>
  <c r="H34" i="1"/>
  <c r="F34" i="1"/>
  <c r="E34" i="1"/>
  <c r="I18" i="1"/>
  <c r="H18" i="1"/>
  <c r="G18" i="1"/>
  <c r="F18" i="1"/>
  <c r="E18" i="1"/>
  <c r="E1211" i="1"/>
  <c r="E1179" i="1"/>
  <c r="E1147" i="1"/>
  <c r="E1115" i="1"/>
  <c r="E1083" i="1"/>
  <c r="E1051" i="1"/>
  <c r="E1018" i="1"/>
  <c r="E984" i="1"/>
  <c r="E940" i="1"/>
  <c r="E904" i="1"/>
  <c r="E845" i="1"/>
  <c r="E796" i="1"/>
  <c r="E732" i="1"/>
  <c r="E652" i="1"/>
  <c r="E571" i="1"/>
  <c r="E444" i="1"/>
  <c r="E300" i="1"/>
  <c r="E146" i="1"/>
  <c r="F1042" i="1"/>
  <c r="F841" i="1"/>
  <c r="F579" i="1"/>
  <c r="G187" i="1"/>
  <c r="I1167" i="1"/>
  <c r="H1167" i="1"/>
  <c r="G1167" i="1"/>
  <c r="E1167" i="1"/>
  <c r="F1167" i="1"/>
  <c r="I1119" i="1"/>
  <c r="H1119" i="1"/>
  <c r="G1119" i="1"/>
  <c r="E1119" i="1"/>
  <c r="F1119" i="1"/>
  <c r="I1007" i="1"/>
  <c r="H1007" i="1"/>
  <c r="G1007" i="1"/>
  <c r="F1007" i="1"/>
  <c r="E1007" i="1"/>
  <c r="I911" i="1"/>
  <c r="H911" i="1"/>
  <c r="F911" i="1"/>
  <c r="E911" i="1"/>
  <c r="I815" i="1"/>
  <c r="H815" i="1"/>
  <c r="G815" i="1"/>
  <c r="F815" i="1"/>
  <c r="E815" i="1"/>
  <c r="I703" i="1"/>
  <c r="H703" i="1"/>
  <c r="F703" i="1"/>
  <c r="G703" i="1"/>
  <c r="E703" i="1"/>
  <c r="I591" i="1"/>
  <c r="H591" i="1"/>
  <c r="G591" i="1"/>
  <c r="F591" i="1"/>
  <c r="E591" i="1"/>
  <c r="I479" i="1"/>
  <c r="H479" i="1"/>
  <c r="G479" i="1"/>
  <c r="F479" i="1"/>
  <c r="E479" i="1"/>
  <c r="I367" i="1"/>
  <c r="H367" i="1"/>
  <c r="G367" i="1"/>
  <c r="F367" i="1"/>
  <c r="E367" i="1"/>
  <c r="I271" i="1"/>
  <c r="H271" i="1"/>
  <c r="G271" i="1"/>
  <c r="F271" i="1"/>
  <c r="E271" i="1"/>
  <c r="I207" i="1"/>
  <c r="H207" i="1"/>
  <c r="G207" i="1"/>
  <c r="F207" i="1"/>
  <c r="H95" i="1"/>
  <c r="I95" i="1"/>
  <c r="G95" i="1"/>
  <c r="F95" i="1"/>
  <c r="E95" i="1"/>
  <c r="H15" i="1"/>
  <c r="I15" i="1"/>
  <c r="G15" i="1"/>
  <c r="F15" i="1"/>
  <c r="E15" i="1"/>
  <c r="I1118" i="1"/>
  <c r="H1118" i="1"/>
  <c r="G1118" i="1"/>
  <c r="E1118" i="1"/>
  <c r="F1118" i="1"/>
  <c r="I990" i="1"/>
  <c r="H990" i="1"/>
  <c r="G990" i="1"/>
  <c r="E990" i="1"/>
  <c r="F990" i="1"/>
  <c r="I814" i="1"/>
  <c r="H814" i="1"/>
  <c r="G814" i="1"/>
  <c r="F814" i="1"/>
  <c r="E814" i="1"/>
  <c r="I670" i="1"/>
  <c r="H670" i="1"/>
  <c r="F670" i="1"/>
  <c r="G670" i="1"/>
  <c r="E670" i="1"/>
  <c r="I494" i="1"/>
  <c r="H494" i="1"/>
  <c r="F494" i="1"/>
  <c r="G494" i="1"/>
  <c r="E494" i="1"/>
  <c r="I334" i="1"/>
  <c r="H334" i="1"/>
  <c r="G334" i="1"/>
  <c r="F334" i="1"/>
  <c r="E334" i="1"/>
  <c r="I206" i="1"/>
  <c r="H206" i="1"/>
  <c r="G206" i="1"/>
  <c r="F206" i="1"/>
  <c r="I142" i="1"/>
  <c r="H142" i="1"/>
  <c r="G142" i="1"/>
  <c r="F142" i="1"/>
  <c r="E142" i="1"/>
  <c r="I30" i="1"/>
  <c r="H30" i="1"/>
  <c r="F30" i="1"/>
  <c r="E30" i="1"/>
  <c r="G30" i="1"/>
  <c r="I1229" i="1"/>
  <c r="H1229" i="1"/>
  <c r="F1229" i="1"/>
  <c r="G1229" i="1"/>
  <c r="I1053" i="1"/>
  <c r="H1053" i="1"/>
  <c r="F1053" i="1"/>
  <c r="G1053" i="1"/>
  <c r="I877" i="1"/>
  <c r="F877" i="1"/>
  <c r="G877" i="1"/>
  <c r="H877" i="1"/>
  <c r="I733" i="1"/>
  <c r="H733" i="1"/>
  <c r="F733" i="1"/>
  <c r="G733" i="1"/>
  <c r="I557" i="1"/>
  <c r="H557" i="1"/>
  <c r="G557" i="1"/>
  <c r="F557" i="1"/>
  <c r="I429" i="1"/>
  <c r="H429" i="1"/>
  <c r="G429" i="1"/>
  <c r="F429" i="1"/>
  <c r="E429" i="1"/>
  <c r="I253" i="1"/>
  <c r="H253" i="1"/>
  <c r="G253" i="1"/>
  <c r="F253" i="1"/>
  <c r="E253" i="1"/>
  <c r="I77" i="1"/>
  <c r="H77" i="1"/>
  <c r="F77" i="1"/>
  <c r="G77" i="1"/>
  <c r="E77" i="1"/>
  <c r="E525" i="1"/>
  <c r="I1233" i="1"/>
  <c r="H1233" i="1"/>
  <c r="G1233" i="1"/>
  <c r="E1233" i="1"/>
  <c r="F1233" i="1"/>
  <c r="I1217" i="1"/>
  <c r="G1217" i="1"/>
  <c r="H1217" i="1"/>
  <c r="E1217" i="1"/>
  <c r="I1201" i="1"/>
  <c r="H1201" i="1"/>
  <c r="G1201" i="1"/>
  <c r="F1201" i="1"/>
  <c r="E1201" i="1"/>
  <c r="I1185" i="1"/>
  <c r="H1185" i="1"/>
  <c r="G1185" i="1"/>
  <c r="E1185" i="1"/>
  <c r="F1185" i="1"/>
  <c r="I1169" i="1"/>
  <c r="H1169" i="1"/>
  <c r="G1169" i="1"/>
  <c r="E1169" i="1"/>
  <c r="F1169" i="1"/>
  <c r="I1153" i="1"/>
  <c r="H1153" i="1"/>
  <c r="G1153" i="1"/>
  <c r="E1153" i="1"/>
  <c r="I1137" i="1"/>
  <c r="G1137" i="1"/>
  <c r="F1137" i="1"/>
  <c r="E1137" i="1"/>
  <c r="H1137" i="1"/>
  <c r="I1121" i="1"/>
  <c r="H1121" i="1"/>
  <c r="G1121" i="1"/>
  <c r="E1121" i="1"/>
  <c r="F1121" i="1"/>
  <c r="I1105" i="1"/>
  <c r="H1105" i="1"/>
  <c r="G1105" i="1"/>
  <c r="E1105" i="1"/>
  <c r="F1105" i="1"/>
  <c r="I1089" i="1"/>
  <c r="H1089" i="1"/>
  <c r="G1089" i="1"/>
  <c r="E1089" i="1"/>
  <c r="H1073" i="1"/>
  <c r="I1073" i="1"/>
  <c r="G1073" i="1"/>
  <c r="F1073" i="1"/>
  <c r="E1073" i="1"/>
  <c r="I1057" i="1"/>
  <c r="H1057" i="1"/>
  <c r="G1057" i="1"/>
  <c r="E1057" i="1"/>
  <c r="F1057" i="1"/>
  <c r="I1041" i="1"/>
  <c r="H1041" i="1"/>
  <c r="G1041" i="1"/>
  <c r="E1041" i="1"/>
  <c r="F1041" i="1"/>
  <c r="I1025" i="1"/>
  <c r="H1025" i="1"/>
  <c r="G1025" i="1"/>
  <c r="F1025" i="1"/>
  <c r="E1025" i="1"/>
  <c r="I1009" i="1"/>
  <c r="H1009" i="1"/>
  <c r="G1009" i="1"/>
  <c r="E1009" i="1"/>
  <c r="F1009" i="1"/>
  <c r="I993" i="1"/>
  <c r="H993" i="1"/>
  <c r="G993" i="1"/>
  <c r="E993" i="1"/>
  <c r="F993" i="1"/>
  <c r="I977" i="1"/>
  <c r="H977" i="1"/>
  <c r="G977" i="1"/>
  <c r="F977" i="1"/>
  <c r="E977" i="1"/>
  <c r="I961" i="1"/>
  <c r="H961" i="1"/>
  <c r="G961" i="1"/>
  <c r="E961" i="1"/>
  <c r="F961" i="1"/>
  <c r="I945" i="1"/>
  <c r="H945" i="1"/>
  <c r="G945" i="1"/>
  <c r="E945" i="1"/>
  <c r="F945" i="1"/>
  <c r="I929" i="1"/>
  <c r="H929" i="1"/>
  <c r="G929" i="1"/>
  <c r="F929" i="1"/>
  <c r="E929" i="1"/>
  <c r="I913" i="1"/>
  <c r="H913" i="1"/>
  <c r="E913" i="1"/>
  <c r="F913" i="1"/>
  <c r="I897" i="1"/>
  <c r="H897" i="1"/>
  <c r="G897" i="1"/>
  <c r="E897" i="1"/>
  <c r="F897" i="1"/>
  <c r="I881" i="1"/>
  <c r="H881" i="1"/>
  <c r="F881" i="1"/>
  <c r="E881" i="1"/>
  <c r="G881" i="1"/>
  <c r="I865" i="1"/>
  <c r="H865" i="1"/>
  <c r="G865" i="1"/>
  <c r="E865" i="1"/>
  <c r="F865" i="1"/>
  <c r="I849" i="1"/>
  <c r="H849" i="1"/>
  <c r="G849" i="1"/>
  <c r="F849" i="1"/>
  <c r="E849" i="1"/>
  <c r="I833" i="1"/>
  <c r="G833" i="1"/>
  <c r="H833" i="1"/>
  <c r="E833" i="1"/>
  <c r="F833" i="1"/>
  <c r="H817" i="1"/>
  <c r="I817" i="1"/>
  <c r="G817" i="1"/>
  <c r="F817" i="1"/>
  <c r="E817" i="1"/>
  <c r="I801" i="1"/>
  <c r="H801" i="1"/>
  <c r="G801" i="1"/>
  <c r="E801" i="1"/>
  <c r="F801" i="1"/>
  <c r="I785" i="1"/>
  <c r="H785" i="1"/>
  <c r="G785" i="1"/>
  <c r="F785" i="1"/>
  <c r="E785" i="1"/>
  <c r="I769" i="1"/>
  <c r="H769" i="1"/>
  <c r="G769" i="1"/>
  <c r="E769" i="1"/>
  <c r="F769" i="1"/>
  <c r="H753" i="1"/>
  <c r="I753" i="1"/>
  <c r="G753" i="1"/>
  <c r="F753" i="1"/>
  <c r="E753" i="1"/>
  <c r="I737" i="1"/>
  <c r="H737" i="1"/>
  <c r="G737" i="1"/>
  <c r="E737" i="1"/>
  <c r="F737" i="1"/>
  <c r="I721" i="1"/>
  <c r="H721" i="1"/>
  <c r="G721" i="1"/>
  <c r="F721" i="1"/>
  <c r="E721" i="1"/>
  <c r="I705" i="1"/>
  <c r="H705" i="1"/>
  <c r="G705" i="1"/>
  <c r="E705" i="1"/>
  <c r="F705" i="1"/>
  <c r="I689" i="1"/>
  <c r="H689" i="1"/>
  <c r="G689" i="1"/>
  <c r="F689" i="1"/>
  <c r="E689" i="1"/>
  <c r="I673" i="1"/>
  <c r="H673" i="1"/>
  <c r="G673" i="1"/>
  <c r="E673" i="1"/>
  <c r="F673" i="1"/>
  <c r="I657" i="1"/>
  <c r="H657" i="1"/>
  <c r="G657" i="1"/>
  <c r="F657" i="1"/>
  <c r="E657" i="1"/>
  <c r="I641" i="1"/>
  <c r="H641" i="1"/>
  <c r="G641" i="1"/>
  <c r="E641" i="1"/>
  <c r="F641" i="1"/>
  <c r="I625" i="1"/>
  <c r="H625" i="1"/>
  <c r="G625" i="1"/>
  <c r="F625" i="1"/>
  <c r="E625" i="1"/>
  <c r="I609" i="1"/>
  <c r="H609" i="1"/>
  <c r="E609" i="1"/>
  <c r="F609" i="1"/>
  <c r="G609" i="1"/>
  <c r="I593" i="1"/>
  <c r="G593" i="1"/>
  <c r="H593" i="1"/>
  <c r="F593" i="1"/>
  <c r="E593" i="1"/>
  <c r="I577" i="1"/>
  <c r="H577" i="1"/>
  <c r="G577" i="1"/>
  <c r="E577" i="1"/>
  <c r="F577" i="1"/>
  <c r="I561" i="1"/>
  <c r="H561" i="1"/>
  <c r="G561" i="1"/>
  <c r="E561" i="1"/>
  <c r="F561" i="1"/>
  <c r="I545" i="1"/>
  <c r="H545" i="1"/>
  <c r="G545" i="1"/>
  <c r="F545" i="1"/>
  <c r="E545" i="1"/>
  <c r="I529" i="1"/>
  <c r="H529" i="1"/>
  <c r="G529" i="1"/>
  <c r="F529" i="1"/>
  <c r="E529" i="1"/>
  <c r="I513" i="1"/>
  <c r="G513" i="1"/>
  <c r="H513" i="1"/>
  <c r="F513" i="1"/>
  <c r="E513" i="1"/>
  <c r="I497" i="1"/>
  <c r="H497" i="1"/>
  <c r="G497" i="1"/>
  <c r="F497" i="1"/>
  <c r="E497" i="1"/>
  <c r="I481" i="1"/>
  <c r="H481" i="1"/>
  <c r="F481" i="1"/>
  <c r="G481" i="1"/>
  <c r="E481" i="1"/>
  <c r="I465" i="1"/>
  <c r="F465" i="1"/>
  <c r="G465" i="1"/>
  <c r="H465" i="1"/>
  <c r="E465" i="1"/>
  <c r="I449" i="1"/>
  <c r="H449" i="1"/>
  <c r="F449" i="1"/>
  <c r="G449" i="1"/>
  <c r="E449" i="1"/>
  <c r="I433" i="1"/>
  <c r="H433" i="1"/>
  <c r="F433" i="1"/>
  <c r="G433" i="1"/>
  <c r="E433" i="1"/>
  <c r="I417" i="1"/>
  <c r="H417" i="1"/>
  <c r="F417" i="1"/>
  <c r="G417" i="1"/>
  <c r="E417" i="1"/>
  <c r="I401" i="1"/>
  <c r="H401" i="1"/>
  <c r="F401" i="1"/>
  <c r="G401" i="1"/>
  <c r="E401" i="1"/>
  <c r="I385" i="1"/>
  <c r="F385" i="1"/>
  <c r="H385" i="1"/>
  <c r="G385" i="1"/>
  <c r="E385" i="1"/>
  <c r="I369" i="1"/>
  <c r="H369" i="1"/>
  <c r="F369" i="1"/>
  <c r="G369" i="1"/>
  <c r="E369" i="1"/>
  <c r="I353" i="1"/>
  <c r="H353" i="1"/>
  <c r="F353" i="1"/>
  <c r="G353" i="1"/>
  <c r="E353" i="1"/>
  <c r="H337" i="1"/>
  <c r="F337" i="1"/>
  <c r="I337" i="1"/>
  <c r="G337" i="1"/>
  <c r="I321" i="1"/>
  <c r="H321" i="1"/>
  <c r="F321" i="1"/>
  <c r="G321" i="1"/>
  <c r="E321" i="1"/>
  <c r="H305" i="1"/>
  <c r="I305" i="1"/>
  <c r="G305" i="1"/>
  <c r="F305" i="1"/>
  <c r="E305" i="1"/>
  <c r="I289" i="1"/>
  <c r="H289" i="1"/>
  <c r="F289" i="1"/>
  <c r="G289" i="1"/>
  <c r="E289" i="1"/>
  <c r="I273" i="1"/>
  <c r="H273" i="1"/>
  <c r="F273" i="1"/>
  <c r="G273" i="1"/>
  <c r="E273" i="1"/>
  <c r="I257" i="1"/>
  <c r="F257" i="1"/>
  <c r="G257" i="1"/>
  <c r="H257" i="1"/>
  <c r="E257" i="1"/>
  <c r="H241" i="1"/>
  <c r="I241" i="1"/>
  <c r="F241" i="1"/>
  <c r="G241" i="1"/>
  <c r="E241" i="1"/>
  <c r="I225" i="1"/>
  <c r="H225" i="1"/>
  <c r="F225" i="1"/>
  <c r="G225" i="1"/>
  <c r="I209" i="1"/>
  <c r="H209" i="1"/>
  <c r="F209" i="1"/>
  <c r="G209" i="1"/>
  <c r="E209" i="1"/>
  <c r="I193" i="1"/>
  <c r="H193" i="1"/>
  <c r="F193" i="1"/>
  <c r="G193" i="1"/>
  <c r="E193" i="1"/>
  <c r="I177" i="1"/>
  <c r="H177" i="1"/>
  <c r="F177" i="1"/>
  <c r="G177" i="1"/>
  <c r="E177" i="1"/>
  <c r="I161" i="1"/>
  <c r="H161" i="1"/>
  <c r="F161" i="1"/>
  <c r="G161" i="1"/>
  <c r="E161" i="1"/>
  <c r="I145" i="1"/>
  <c r="H145" i="1"/>
  <c r="G145" i="1"/>
  <c r="F145" i="1"/>
  <c r="E145" i="1"/>
  <c r="I129" i="1"/>
  <c r="H129" i="1"/>
  <c r="F129" i="1"/>
  <c r="G129" i="1"/>
  <c r="E129" i="1"/>
  <c r="I113" i="1"/>
  <c r="H113" i="1"/>
  <c r="F113" i="1"/>
  <c r="G113" i="1"/>
  <c r="E113" i="1"/>
  <c r="I97" i="1"/>
  <c r="H97" i="1"/>
  <c r="F97" i="1"/>
  <c r="G97" i="1"/>
  <c r="E97" i="1"/>
  <c r="H81" i="1"/>
  <c r="I81" i="1"/>
  <c r="G81" i="1"/>
  <c r="F81" i="1"/>
  <c r="E81" i="1"/>
  <c r="H65" i="1"/>
  <c r="I65" i="1"/>
  <c r="F65" i="1"/>
  <c r="G65" i="1"/>
  <c r="E65" i="1"/>
  <c r="H49" i="1"/>
  <c r="I49" i="1"/>
  <c r="F49" i="1"/>
  <c r="G49" i="1"/>
  <c r="E49" i="1"/>
  <c r="I33" i="1"/>
  <c r="H33" i="1"/>
  <c r="G33" i="1"/>
  <c r="F33" i="1"/>
  <c r="E33" i="1"/>
  <c r="I17" i="1"/>
  <c r="F17" i="1"/>
  <c r="G17" i="1"/>
  <c r="H17" i="1"/>
  <c r="E17" i="1"/>
  <c r="E1210" i="1"/>
  <c r="E1178" i="1"/>
  <c r="E1146" i="1"/>
  <c r="E1114" i="1"/>
  <c r="E1082" i="1"/>
  <c r="E1050" i="1"/>
  <c r="E1017" i="1"/>
  <c r="E983" i="1"/>
  <c r="E939" i="1"/>
  <c r="E893" i="1"/>
  <c r="E844" i="1"/>
  <c r="E795" i="1"/>
  <c r="E731" i="1"/>
  <c r="E651" i="1"/>
  <c r="E557" i="1"/>
  <c r="E428" i="1"/>
  <c r="E283" i="1"/>
  <c r="F1198" i="1"/>
  <c r="F1020" i="1"/>
  <c r="F810" i="1"/>
  <c r="F502" i="1"/>
  <c r="I622" i="1"/>
  <c r="H622" i="1"/>
  <c r="F622" i="1"/>
  <c r="E622" i="1"/>
  <c r="G622" i="1"/>
  <c r="I1085" i="1"/>
  <c r="H1085" i="1"/>
  <c r="F1085" i="1"/>
  <c r="G1085" i="1"/>
  <c r="I909" i="1"/>
  <c r="H909" i="1"/>
  <c r="F909" i="1"/>
  <c r="G909" i="1"/>
  <c r="I765" i="1"/>
  <c r="H765" i="1"/>
  <c r="F765" i="1"/>
  <c r="G765" i="1"/>
  <c r="I621" i="1"/>
  <c r="H621" i="1"/>
  <c r="G621" i="1"/>
  <c r="F621" i="1"/>
  <c r="I477" i="1"/>
  <c r="H477" i="1"/>
  <c r="G477" i="1"/>
  <c r="F477" i="1"/>
  <c r="I381" i="1"/>
  <c r="H381" i="1"/>
  <c r="G381" i="1"/>
  <c r="F381" i="1"/>
  <c r="E381" i="1"/>
  <c r="I221" i="1"/>
  <c r="H221" i="1"/>
  <c r="G221" i="1"/>
  <c r="F221" i="1"/>
  <c r="E221" i="1"/>
  <c r="I141" i="1"/>
  <c r="H141" i="1"/>
  <c r="G141" i="1"/>
  <c r="F141" i="1"/>
  <c r="E141" i="1"/>
  <c r="I29" i="1"/>
  <c r="H29" i="1"/>
  <c r="F29" i="1"/>
  <c r="G29" i="1"/>
  <c r="E29" i="1"/>
  <c r="I1232" i="1"/>
  <c r="H1232" i="1"/>
  <c r="G1232" i="1"/>
  <c r="E1232" i="1"/>
  <c r="F1232" i="1"/>
  <c r="I1216" i="1"/>
  <c r="G1216" i="1"/>
  <c r="H1216" i="1"/>
  <c r="E1216" i="1"/>
  <c r="F1216" i="1"/>
  <c r="I1200" i="1"/>
  <c r="H1200" i="1"/>
  <c r="G1200" i="1"/>
  <c r="F1200" i="1"/>
  <c r="E1200" i="1"/>
  <c r="I1184" i="1"/>
  <c r="H1184" i="1"/>
  <c r="G1184" i="1"/>
  <c r="E1184" i="1"/>
  <c r="F1184" i="1"/>
  <c r="I1168" i="1"/>
  <c r="H1168" i="1"/>
  <c r="G1168" i="1"/>
  <c r="E1168" i="1"/>
  <c r="F1168" i="1"/>
  <c r="I1152" i="1"/>
  <c r="H1152" i="1"/>
  <c r="G1152" i="1"/>
  <c r="E1152" i="1"/>
  <c r="F1152" i="1"/>
  <c r="I1136" i="1"/>
  <c r="H1136" i="1"/>
  <c r="F1136" i="1"/>
  <c r="E1136" i="1"/>
  <c r="I1120" i="1"/>
  <c r="H1120" i="1"/>
  <c r="G1120" i="1"/>
  <c r="E1120" i="1"/>
  <c r="F1120" i="1"/>
  <c r="I1104" i="1"/>
  <c r="H1104" i="1"/>
  <c r="G1104" i="1"/>
  <c r="E1104" i="1"/>
  <c r="F1104" i="1"/>
  <c r="I1088" i="1"/>
  <c r="H1088" i="1"/>
  <c r="G1088" i="1"/>
  <c r="E1088" i="1"/>
  <c r="F1088" i="1"/>
  <c r="I1072" i="1"/>
  <c r="H1072" i="1"/>
  <c r="G1072" i="1"/>
  <c r="F1072" i="1"/>
  <c r="E1072" i="1"/>
  <c r="I1056" i="1"/>
  <c r="H1056" i="1"/>
  <c r="E1056" i="1"/>
  <c r="F1056" i="1"/>
  <c r="G1056" i="1"/>
  <c r="I1040" i="1"/>
  <c r="H1040" i="1"/>
  <c r="G1040" i="1"/>
  <c r="E1040" i="1"/>
  <c r="F1040" i="1"/>
  <c r="H1024" i="1"/>
  <c r="I1024" i="1"/>
  <c r="F1024" i="1"/>
  <c r="E1024" i="1"/>
  <c r="G1024" i="1"/>
  <c r="I1008" i="1"/>
  <c r="H1008" i="1"/>
  <c r="G1008" i="1"/>
  <c r="E1008" i="1"/>
  <c r="F1008" i="1"/>
  <c r="I992" i="1"/>
  <c r="H992" i="1"/>
  <c r="G992" i="1"/>
  <c r="E992" i="1"/>
  <c r="F992" i="1"/>
  <c r="I976" i="1"/>
  <c r="H976" i="1"/>
  <c r="G976" i="1"/>
  <c r="F976" i="1"/>
  <c r="E976" i="1"/>
  <c r="I960" i="1"/>
  <c r="H960" i="1"/>
  <c r="G960" i="1"/>
  <c r="E960" i="1"/>
  <c r="F960" i="1"/>
  <c r="I944" i="1"/>
  <c r="H944" i="1"/>
  <c r="G944" i="1"/>
  <c r="E944" i="1"/>
  <c r="F944" i="1"/>
  <c r="I928" i="1"/>
  <c r="H928" i="1"/>
  <c r="G928" i="1"/>
  <c r="E928" i="1"/>
  <c r="I912" i="1"/>
  <c r="H912" i="1"/>
  <c r="G912" i="1"/>
  <c r="E912" i="1"/>
  <c r="F912" i="1"/>
  <c r="I896" i="1"/>
  <c r="H896" i="1"/>
  <c r="G896" i="1"/>
  <c r="E896" i="1"/>
  <c r="F896" i="1"/>
  <c r="I880" i="1"/>
  <c r="H880" i="1"/>
  <c r="G880" i="1"/>
  <c r="F880" i="1"/>
  <c r="E880" i="1"/>
  <c r="I864" i="1"/>
  <c r="H864" i="1"/>
  <c r="G864" i="1"/>
  <c r="E864" i="1"/>
  <c r="F864" i="1"/>
  <c r="I848" i="1"/>
  <c r="H848" i="1"/>
  <c r="F848" i="1"/>
  <c r="G848" i="1"/>
  <c r="E848" i="1"/>
  <c r="I832" i="1"/>
  <c r="G832" i="1"/>
  <c r="H832" i="1"/>
  <c r="F832" i="1"/>
  <c r="E832" i="1"/>
  <c r="I816" i="1"/>
  <c r="H816" i="1"/>
  <c r="G816" i="1"/>
  <c r="F816" i="1"/>
  <c r="E816" i="1"/>
  <c r="I800" i="1"/>
  <c r="H800" i="1"/>
  <c r="F800" i="1"/>
  <c r="E800" i="1"/>
  <c r="G800" i="1"/>
  <c r="I784" i="1"/>
  <c r="H784" i="1"/>
  <c r="G784" i="1"/>
  <c r="F784" i="1"/>
  <c r="E784" i="1"/>
  <c r="I768" i="1"/>
  <c r="H768" i="1"/>
  <c r="F768" i="1"/>
  <c r="E768" i="1"/>
  <c r="G768" i="1"/>
  <c r="I752" i="1"/>
  <c r="H752" i="1"/>
  <c r="G752" i="1"/>
  <c r="F752" i="1"/>
  <c r="E752" i="1"/>
  <c r="H736" i="1"/>
  <c r="I736" i="1"/>
  <c r="F736" i="1"/>
  <c r="G736" i="1"/>
  <c r="E736" i="1"/>
  <c r="I720" i="1"/>
  <c r="H720" i="1"/>
  <c r="G720" i="1"/>
  <c r="F720" i="1"/>
  <c r="E720" i="1"/>
  <c r="I704" i="1"/>
  <c r="H704" i="1"/>
  <c r="F704" i="1"/>
  <c r="G704" i="1"/>
  <c r="E704" i="1"/>
  <c r="I688" i="1"/>
  <c r="H688" i="1"/>
  <c r="G688" i="1"/>
  <c r="F688" i="1"/>
  <c r="E688" i="1"/>
  <c r="I672" i="1"/>
  <c r="H672" i="1"/>
  <c r="G672" i="1"/>
  <c r="F672" i="1"/>
  <c r="E672" i="1"/>
  <c r="I656" i="1"/>
  <c r="H656" i="1"/>
  <c r="F656" i="1"/>
  <c r="G656" i="1"/>
  <c r="E656" i="1"/>
  <c r="I640" i="1"/>
  <c r="H640" i="1"/>
  <c r="G640" i="1"/>
  <c r="F640" i="1"/>
  <c r="E640" i="1"/>
  <c r="I624" i="1"/>
  <c r="H624" i="1"/>
  <c r="G624" i="1"/>
  <c r="F624" i="1"/>
  <c r="E624" i="1"/>
  <c r="I608" i="1"/>
  <c r="H608" i="1"/>
  <c r="F608" i="1"/>
  <c r="G608" i="1"/>
  <c r="E608" i="1"/>
  <c r="I592" i="1"/>
  <c r="H592" i="1"/>
  <c r="G592" i="1"/>
  <c r="F592" i="1"/>
  <c r="E592" i="1"/>
  <c r="I576" i="1"/>
  <c r="H576" i="1"/>
  <c r="G576" i="1"/>
  <c r="F576" i="1"/>
  <c r="E576" i="1"/>
  <c r="I560" i="1"/>
  <c r="H560" i="1"/>
  <c r="F560" i="1"/>
  <c r="E560" i="1"/>
  <c r="G560" i="1"/>
  <c r="I544" i="1"/>
  <c r="H544" i="1"/>
  <c r="G544" i="1"/>
  <c r="F544" i="1"/>
  <c r="E544" i="1"/>
  <c r="I528" i="1"/>
  <c r="H528" i="1"/>
  <c r="G528" i="1"/>
  <c r="F528" i="1"/>
  <c r="E528" i="1"/>
  <c r="I512" i="1"/>
  <c r="H512" i="1"/>
  <c r="G512" i="1"/>
  <c r="F512" i="1"/>
  <c r="E512" i="1"/>
  <c r="I496" i="1"/>
  <c r="H496" i="1"/>
  <c r="G496" i="1"/>
  <c r="F496" i="1"/>
  <c r="E496" i="1"/>
  <c r="I480" i="1"/>
  <c r="H480" i="1"/>
  <c r="G480" i="1"/>
  <c r="F480" i="1"/>
  <c r="E480" i="1"/>
  <c r="I464" i="1"/>
  <c r="G464" i="1"/>
  <c r="H464" i="1"/>
  <c r="F464" i="1"/>
  <c r="E464" i="1"/>
  <c r="I448" i="1"/>
  <c r="H448" i="1"/>
  <c r="G448" i="1"/>
  <c r="F448" i="1"/>
  <c r="E448" i="1"/>
  <c r="I432" i="1"/>
  <c r="H432" i="1"/>
  <c r="G432" i="1"/>
  <c r="E432" i="1"/>
  <c r="F432" i="1"/>
  <c r="I416" i="1"/>
  <c r="H416" i="1"/>
  <c r="G416" i="1"/>
  <c r="F416" i="1"/>
  <c r="E416" i="1"/>
  <c r="I400" i="1"/>
  <c r="H400" i="1"/>
  <c r="F400" i="1"/>
  <c r="G400" i="1"/>
  <c r="E400" i="1"/>
  <c r="I384" i="1"/>
  <c r="F384" i="1"/>
  <c r="G384" i="1"/>
  <c r="H384" i="1"/>
  <c r="E384" i="1"/>
  <c r="I368" i="1"/>
  <c r="H368" i="1"/>
  <c r="F368" i="1"/>
  <c r="G368" i="1"/>
  <c r="E368" i="1"/>
  <c r="I352" i="1"/>
  <c r="H352" i="1"/>
  <c r="F352" i="1"/>
  <c r="G352" i="1"/>
  <c r="E352" i="1"/>
  <c r="I336" i="1"/>
  <c r="H336" i="1"/>
  <c r="F336" i="1"/>
  <c r="G336" i="1"/>
  <c r="I320" i="1"/>
  <c r="H320" i="1"/>
  <c r="F320" i="1"/>
  <c r="G320" i="1"/>
  <c r="E320" i="1"/>
  <c r="I304" i="1"/>
  <c r="H304" i="1"/>
  <c r="F304" i="1"/>
  <c r="G304" i="1"/>
  <c r="E304" i="1"/>
  <c r="I288" i="1"/>
  <c r="H288" i="1"/>
  <c r="F288" i="1"/>
  <c r="G288" i="1"/>
  <c r="E288" i="1"/>
  <c r="I272" i="1"/>
  <c r="H272" i="1"/>
  <c r="F272" i="1"/>
  <c r="G272" i="1"/>
  <c r="E272" i="1"/>
  <c r="I256" i="1"/>
  <c r="F256" i="1"/>
  <c r="G256" i="1"/>
  <c r="H256" i="1"/>
  <c r="E256" i="1"/>
  <c r="I240" i="1"/>
  <c r="H240" i="1"/>
  <c r="F240" i="1"/>
  <c r="G240" i="1"/>
  <c r="E240" i="1"/>
  <c r="H224" i="1"/>
  <c r="I224" i="1"/>
  <c r="F224" i="1"/>
  <c r="G224" i="1"/>
  <c r="E224" i="1"/>
  <c r="I208" i="1"/>
  <c r="F208" i="1"/>
  <c r="G208" i="1"/>
  <c r="H208" i="1"/>
  <c r="E208" i="1"/>
  <c r="I192" i="1"/>
  <c r="H192" i="1"/>
  <c r="F192" i="1"/>
  <c r="G192" i="1"/>
  <c r="E192" i="1"/>
  <c r="I176" i="1"/>
  <c r="H176" i="1"/>
  <c r="F176" i="1"/>
  <c r="G176" i="1"/>
  <c r="E176" i="1"/>
  <c r="H160" i="1"/>
  <c r="I160" i="1"/>
  <c r="F160" i="1"/>
  <c r="G160" i="1"/>
  <c r="E160" i="1"/>
  <c r="I144" i="1"/>
  <c r="F144" i="1"/>
  <c r="H144" i="1"/>
  <c r="G144" i="1"/>
  <c r="E144" i="1"/>
  <c r="I128" i="1"/>
  <c r="H128" i="1"/>
  <c r="F128" i="1"/>
  <c r="G128" i="1"/>
  <c r="I112" i="1"/>
  <c r="H112" i="1"/>
  <c r="F112" i="1"/>
  <c r="G112" i="1"/>
  <c r="E112" i="1"/>
  <c r="I96" i="1"/>
  <c r="H96" i="1"/>
  <c r="F96" i="1"/>
  <c r="G96" i="1"/>
  <c r="E96" i="1"/>
  <c r="H80" i="1"/>
  <c r="I80" i="1"/>
  <c r="G80" i="1"/>
  <c r="F80" i="1"/>
  <c r="E80" i="1"/>
  <c r="I64" i="1"/>
  <c r="H64" i="1"/>
  <c r="F64" i="1"/>
  <c r="G64" i="1"/>
  <c r="E64" i="1"/>
  <c r="H48" i="1"/>
  <c r="I48" i="1"/>
  <c r="F48" i="1"/>
  <c r="G48" i="1"/>
  <c r="I32" i="1"/>
  <c r="H32" i="1"/>
  <c r="F32" i="1"/>
  <c r="G32" i="1"/>
  <c r="E32" i="1"/>
  <c r="I16" i="1"/>
  <c r="H16" i="1"/>
  <c r="F16" i="1"/>
  <c r="G16" i="1"/>
  <c r="E16" i="1"/>
  <c r="E1209" i="1"/>
  <c r="E1177" i="1"/>
  <c r="E1145" i="1"/>
  <c r="E1113" i="1"/>
  <c r="E1081" i="1"/>
  <c r="E1049" i="1"/>
  <c r="E1016" i="1"/>
  <c r="E973" i="1"/>
  <c r="E938" i="1"/>
  <c r="E892" i="1"/>
  <c r="E843" i="1"/>
  <c r="E794" i="1"/>
  <c r="E730" i="1"/>
  <c r="E637" i="1"/>
  <c r="E556" i="1"/>
  <c r="E427" i="1"/>
  <c r="E282" i="1"/>
  <c r="E127" i="1"/>
  <c r="F1196" i="1"/>
  <c r="F1018" i="1"/>
  <c r="F809" i="1"/>
  <c r="F500" i="1"/>
  <c r="D895" i="5"/>
  <c r="D301" i="5"/>
  <c r="D77" i="5"/>
  <c r="D13" i="5"/>
  <c r="D1215" i="5"/>
  <c r="D941" i="5"/>
  <c r="D893" i="5"/>
  <c r="D703" i="5"/>
  <c r="D589" i="5"/>
  <c r="D495" i="5"/>
  <c r="D319" i="5"/>
  <c r="D253" i="5"/>
  <c r="D31" i="5"/>
  <c r="D943" i="5"/>
  <c r="D1213" i="5"/>
  <c r="D1149" i="5"/>
  <c r="D1085" i="5"/>
  <c r="D1005" i="5"/>
  <c r="D959" i="5"/>
  <c r="D607" i="5"/>
  <c r="D318" i="5"/>
  <c r="D157" i="5"/>
  <c r="D93" i="5"/>
  <c r="D767" i="5"/>
  <c r="D719" i="5"/>
  <c r="D701" i="5"/>
  <c r="D463" i="5"/>
  <c r="D399" i="5"/>
  <c r="D317" i="5"/>
  <c r="D205" i="5"/>
  <c r="D29" i="5"/>
  <c r="D957" i="5"/>
  <c r="D863" i="5"/>
  <c r="D623" i="5"/>
  <c r="D511" i="5"/>
  <c r="D397" i="5"/>
  <c r="D111" i="5"/>
  <c r="D47" i="5"/>
  <c r="D1021" i="5"/>
  <c r="D911" i="5"/>
  <c r="D861" i="5"/>
  <c r="D717" i="5"/>
  <c r="D335" i="5"/>
  <c r="D591" i="5"/>
  <c r="D1165" i="5"/>
  <c r="D909" i="5"/>
  <c r="D270" i="5"/>
  <c r="D223" i="5"/>
  <c r="D109" i="5"/>
  <c r="D45" i="5"/>
  <c r="D175" i="5"/>
  <c r="D127" i="5"/>
  <c r="D1151" i="5"/>
  <c r="D1167" i="5"/>
  <c r="D350" i="5"/>
  <c r="D221" i="5"/>
  <c r="D349" i="5"/>
  <c r="D125" i="5"/>
  <c r="D1229" i="5"/>
  <c r="D815" i="5"/>
  <c r="D639" i="5"/>
  <c r="D509" i="5"/>
  <c r="D415" i="5"/>
  <c r="D333" i="5"/>
  <c r="D1118" i="5"/>
  <c r="D525" i="5"/>
  <c r="D1181" i="5"/>
  <c r="D478" i="5"/>
  <c r="D413" i="5"/>
  <c r="D970" i="5"/>
  <c r="D879" i="5"/>
  <c r="D781" i="5"/>
  <c r="D654" i="5"/>
  <c r="D542" i="5"/>
  <c r="D477" i="5"/>
  <c r="D431" i="5"/>
  <c r="D191" i="5"/>
  <c r="D975" i="5"/>
  <c r="D621" i="5"/>
  <c r="D527" i="5"/>
  <c r="D973" i="5"/>
  <c r="D351" i="5"/>
  <c r="D637" i="5"/>
  <c r="D1117" i="5"/>
  <c r="D1037" i="5"/>
  <c r="D782" i="5"/>
  <c r="D655" i="5"/>
  <c r="D543" i="5"/>
  <c r="D1160" i="5"/>
  <c r="D1135" i="5"/>
  <c r="D991" i="5"/>
  <c r="D949" i="5"/>
  <c r="D927" i="5"/>
  <c r="D878" i="5"/>
  <c r="D853" i="5"/>
  <c r="D831" i="5"/>
  <c r="D653" i="5"/>
  <c r="D597" i="5"/>
  <c r="D559" i="5"/>
  <c r="D541" i="5"/>
  <c r="D453" i="5"/>
  <c r="D239" i="5"/>
  <c r="D143" i="5"/>
  <c r="D61" i="5"/>
  <c r="D226" i="5"/>
  <c r="D447" i="5"/>
  <c r="D671" i="5"/>
  <c r="D429" i="5"/>
  <c r="D238" i="5"/>
  <c r="D189" i="5"/>
  <c r="D1053" i="5"/>
  <c r="D877" i="5"/>
  <c r="D367" i="5"/>
  <c r="D1199" i="5"/>
  <c r="D1133" i="5"/>
  <c r="D829" i="5"/>
  <c r="D575" i="5"/>
  <c r="D557" i="5"/>
  <c r="D365" i="5"/>
  <c r="D303" i="5"/>
  <c r="D141" i="5"/>
  <c r="D79" i="5"/>
  <c r="D15" i="5"/>
  <c r="D1217" i="5"/>
  <c r="D302" i="5"/>
  <c r="D30" i="5"/>
  <c r="D1233" i="5"/>
  <c r="D110" i="5"/>
  <c r="D1185" i="5"/>
  <c r="D814" i="5"/>
  <c r="D638" i="5"/>
  <c r="D526" i="5"/>
  <c r="D247" i="5"/>
  <c r="D222" i="5"/>
  <c r="D46" i="5"/>
  <c r="D630" i="5"/>
  <c r="D550" i="5"/>
  <c r="D62" i="5"/>
  <c r="D730" i="5"/>
  <c r="D692" i="5"/>
  <c r="D634" i="5"/>
  <c r="D577" i="5"/>
  <c r="D522" i="5"/>
  <c r="D430" i="5"/>
  <c r="D286" i="5"/>
  <c r="D190" i="5"/>
  <c r="D78" i="5"/>
  <c r="D14" i="5"/>
  <c r="D825" i="5"/>
  <c r="D22" i="5"/>
  <c r="C3" i="5"/>
  <c r="B3" i="5"/>
  <c r="D1120" i="5"/>
  <c r="D534" i="5"/>
  <c r="B309" i="5"/>
  <c r="D309" i="5" s="1"/>
  <c r="B21" i="5"/>
  <c r="D21" i="5" s="1"/>
  <c r="D470" i="5"/>
  <c r="D388" i="5"/>
  <c r="D310" i="5"/>
  <c r="B1030" i="5"/>
  <c r="D1030" i="5" s="1"/>
  <c r="D845" i="5"/>
  <c r="B758" i="5"/>
  <c r="D758" i="5" s="1"/>
  <c r="D680" i="5"/>
  <c r="D662" i="5"/>
  <c r="D552" i="5"/>
  <c r="B469" i="5"/>
  <c r="D469" i="5" s="1"/>
  <c r="D407" i="5"/>
  <c r="D289" i="5"/>
  <c r="D246" i="5"/>
  <c r="B181" i="5"/>
  <c r="D181" i="5" s="1"/>
  <c r="B1197" i="5"/>
  <c r="D1197" i="5" s="1"/>
  <c r="B1158" i="5"/>
  <c r="D1158" i="5" s="1"/>
  <c r="B1140" i="5"/>
  <c r="D1140" i="5" s="1"/>
  <c r="D1119" i="5"/>
  <c r="B1101" i="5"/>
  <c r="D1101" i="5" s="1"/>
  <c r="B1083" i="5"/>
  <c r="D1083" i="5" s="1"/>
  <c r="B1029" i="5"/>
  <c r="D1029" i="5" s="1"/>
  <c r="B1009" i="5"/>
  <c r="D1009" i="5" s="1"/>
  <c r="B989" i="5"/>
  <c r="D989" i="5" s="1"/>
  <c r="B933" i="5"/>
  <c r="D933" i="5" s="1"/>
  <c r="B910" i="5"/>
  <c r="D910" i="5" s="1"/>
  <c r="B869" i="5"/>
  <c r="D869" i="5" s="1"/>
  <c r="D844" i="5"/>
  <c r="B798" i="5"/>
  <c r="D798" i="5" s="1"/>
  <c r="D778" i="5"/>
  <c r="B757" i="5"/>
  <c r="D757" i="5" s="1"/>
  <c r="B734" i="5"/>
  <c r="D734" i="5" s="1"/>
  <c r="D679" i="5"/>
  <c r="B661" i="5"/>
  <c r="D661" i="5" s="1"/>
  <c r="B641" i="5"/>
  <c r="D641" i="5" s="1"/>
  <c r="B605" i="5"/>
  <c r="D605" i="5" s="1"/>
  <c r="D551" i="5"/>
  <c r="B533" i="5"/>
  <c r="D533" i="5" s="1"/>
  <c r="D492" i="5"/>
  <c r="B468" i="5"/>
  <c r="D468" i="5" s="1"/>
  <c r="B445" i="5"/>
  <c r="D445" i="5" s="1"/>
  <c r="D425" i="5"/>
  <c r="B384" i="5"/>
  <c r="D384" i="5" s="1"/>
  <c r="B366" i="5"/>
  <c r="D366" i="5" s="1"/>
  <c r="D346" i="5"/>
  <c r="B308" i="5"/>
  <c r="D308" i="5" s="1"/>
  <c r="D287" i="5"/>
  <c r="B245" i="5"/>
  <c r="D245" i="5" s="1"/>
  <c r="B117" i="5"/>
  <c r="D117" i="5" s="1"/>
  <c r="D38" i="5"/>
  <c r="B1235" i="5"/>
  <c r="C1235" i="5"/>
  <c r="B1171" i="5"/>
  <c r="C1171" i="5"/>
  <c r="B1155" i="5"/>
  <c r="C1155" i="5"/>
  <c r="B1139" i="5"/>
  <c r="C1139" i="5"/>
  <c r="B1123" i="5"/>
  <c r="C1123" i="5"/>
  <c r="B1107" i="5"/>
  <c r="C1107" i="5"/>
  <c r="B1091" i="5"/>
  <c r="C1091" i="5"/>
  <c r="B1075" i="5"/>
  <c r="C1075" i="5"/>
  <c r="B1059" i="5"/>
  <c r="C1059" i="5"/>
  <c r="B1043" i="5"/>
  <c r="C1043" i="5"/>
  <c r="B1027" i="5"/>
  <c r="C1027" i="5"/>
  <c r="B1011" i="5"/>
  <c r="C1011" i="5"/>
  <c r="B995" i="5"/>
  <c r="C995" i="5"/>
  <c r="B979" i="5"/>
  <c r="C979" i="5"/>
  <c r="B963" i="5"/>
  <c r="C963" i="5"/>
  <c r="B947" i="5"/>
  <c r="C947" i="5"/>
  <c r="B931" i="5"/>
  <c r="C931" i="5"/>
  <c r="B899" i="5"/>
  <c r="C899" i="5"/>
  <c r="B867" i="5"/>
  <c r="C867" i="5"/>
  <c r="B851" i="5"/>
  <c r="C851" i="5"/>
  <c r="B819" i="5"/>
  <c r="C819" i="5"/>
  <c r="B787" i="5"/>
  <c r="C787" i="5"/>
  <c r="B755" i="5"/>
  <c r="C755" i="5"/>
  <c r="B739" i="5"/>
  <c r="C739" i="5"/>
  <c r="B723" i="5"/>
  <c r="C723" i="5"/>
  <c r="B707" i="5"/>
  <c r="C707" i="5"/>
  <c r="B691" i="5"/>
  <c r="C691" i="5"/>
  <c r="B675" i="5"/>
  <c r="C675" i="5"/>
  <c r="B659" i="5"/>
  <c r="C659" i="5"/>
  <c r="B643" i="5"/>
  <c r="C643" i="5"/>
  <c r="B627" i="5"/>
  <c r="C627" i="5"/>
  <c r="B611" i="5"/>
  <c r="C611" i="5"/>
  <c r="B595" i="5"/>
  <c r="C595" i="5"/>
  <c r="B579" i="5"/>
  <c r="C579" i="5"/>
  <c r="B563" i="5"/>
  <c r="C563" i="5"/>
  <c r="B547" i="5"/>
  <c r="C547" i="5"/>
  <c r="B531" i="5"/>
  <c r="C531" i="5"/>
  <c r="B515" i="5"/>
  <c r="C515" i="5"/>
  <c r="B499" i="5"/>
  <c r="C499" i="5"/>
  <c r="B451" i="5"/>
  <c r="C451" i="5"/>
  <c r="B435" i="5"/>
  <c r="C435" i="5"/>
  <c r="B419" i="5"/>
  <c r="C419" i="5"/>
  <c r="B403" i="5"/>
  <c r="C403" i="5"/>
  <c r="B387" i="5"/>
  <c r="C387" i="5"/>
  <c r="B371" i="5"/>
  <c r="C371" i="5"/>
  <c r="B323" i="5"/>
  <c r="C323" i="5"/>
  <c r="B307" i="5"/>
  <c r="C307" i="5"/>
  <c r="B291" i="5"/>
  <c r="C291" i="5"/>
  <c r="B275" i="5"/>
  <c r="C275" i="5"/>
  <c r="B259" i="5"/>
  <c r="C259" i="5"/>
  <c r="B243" i="5"/>
  <c r="C243" i="5"/>
  <c r="B211" i="5"/>
  <c r="C211" i="5"/>
  <c r="B1142" i="5"/>
  <c r="D1142" i="5" s="1"/>
  <c r="D1103" i="5"/>
  <c r="D663" i="5"/>
  <c r="D535" i="5"/>
  <c r="D269" i="5"/>
  <c r="B1141" i="5"/>
  <c r="D1141" i="5" s="1"/>
  <c r="B934" i="5"/>
  <c r="D934" i="5" s="1"/>
  <c r="B870" i="5"/>
  <c r="D870" i="5" s="1"/>
  <c r="B1157" i="5"/>
  <c r="D1157" i="5" s="1"/>
  <c r="D1137" i="5"/>
  <c r="B1046" i="5"/>
  <c r="D1046" i="5" s="1"/>
  <c r="D988" i="5"/>
  <c r="B950" i="5"/>
  <c r="D950" i="5" s="1"/>
  <c r="D696" i="5"/>
  <c r="D678" i="5"/>
  <c r="D568" i="5"/>
  <c r="D424" i="5"/>
  <c r="B405" i="5"/>
  <c r="D405" i="5" s="1"/>
  <c r="D305" i="5"/>
  <c r="B37" i="5"/>
  <c r="D37" i="5" s="1"/>
  <c r="B1218" i="5"/>
  <c r="C1218" i="5"/>
  <c r="B1202" i="5"/>
  <c r="C1202" i="5"/>
  <c r="B1170" i="5"/>
  <c r="C1170" i="5"/>
  <c r="B1154" i="5"/>
  <c r="C1154" i="5"/>
  <c r="B1138" i="5"/>
  <c r="C1138" i="5"/>
  <c r="B1122" i="5"/>
  <c r="C1122" i="5"/>
  <c r="B1106" i="5"/>
  <c r="C1106" i="5"/>
  <c r="B1090" i="5"/>
  <c r="C1090" i="5"/>
  <c r="B1058" i="5"/>
  <c r="C1058" i="5"/>
  <c r="B1042" i="5"/>
  <c r="C1042" i="5"/>
  <c r="B1026" i="5"/>
  <c r="C1026" i="5"/>
  <c r="B1010" i="5"/>
  <c r="C1010" i="5"/>
  <c r="B994" i="5"/>
  <c r="C994" i="5"/>
  <c r="B978" i="5"/>
  <c r="D978" i="5" s="1"/>
  <c r="C978" i="5"/>
  <c r="B962" i="5"/>
  <c r="C962" i="5"/>
  <c r="B946" i="5"/>
  <c r="C946" i="5"/>
  <c r="B930" i="5"/>
  <c r="C930" i="5"/>
  <c r="B914" i="5"/>
  <c r="C914" i="5"/>
  <c r="B898" i="5"/>
  <c r="C898" i="5"/>
  <c r="B882" i="5"/>
  <c r="C882" i="5"/>
  <c r="B850" i="5"/>
  <c r="C850" i="5"/>
  <c r="B834" i="5"/>
  <c r="C834" i="5"/>
  <c r="B786" i="5"/>
  <c r="C786" i="5"/>
  <c r="B770" i="5"/>
  <c r="C770" i="5"/>
  <c r="B754" i="5"/>
  <c r="C754" i="5"/>
  <c r="B738" i="5"/>
  <c r="C738" i="5"/>
  <c r="B722" i="5"/>
  <c r="C722" i="5"/>
  <c r="B706" i="5"/>
  <c r="C706" i="5"/>
  <c r="B690" i="5"/>
  <c r="C690" i="5"/>
  <c r="B674" i="5"/>
  <c r="C674" i="5"/>
  <c r="B658" i="5"/>
  <c r="C658" i="5"/>
  <c r="B642" i="5"/>
  <c r="C642" i="5"/>
  <c r="B626" i="5"/>
  <c r="C626" i="5"/>
  <c r="B610" i="5"/>
  <c r="C610" i="5"/>
  <c r="B594" i="5"/>
  <c r="C594" i="5"/>
  <c r="B578" i="5"/>
  <c r="C578" i="5"/>
  <c r="B562" i="5"/>
  <c r="C562" i="5"/>
  <c r="B546" i="5"/>
  <c r="C546" i="5"/>
  <c r="B530" i="5"/>
  <c r="C530" i="5"/>
  <c r="B514" i="5"/>
  <c r="C514" i="5"/>
  <c r="B498" i="5"/>
  <c r="C498" i="5"/>
  <c r="B466" i="5"/>
  <c r="D466" i="5" s="1"/>
  <c r="C466" i="5"/>
  <c r="B450" i="5"/>
  <c r="C450" i="5"/>
  <c r="B434" i="5"/>
  <c r="C434" i="5"/>
  <c r="B402" i="5"/>
  <c r="C402" i="5"/>
  <c r="B386" i="5"/>
  <c r="C386" i="5"/>
  <c r="B370" i="5"/>
  <c r="C370" i="5"/>
  <c r="B306" i="5"/>
  <c r="C306" i="5"/>
  <c r="C1219" i="5"/>
  <c r="D1219" i="5" s="1"/>
  <c r="C802" i="5"/>
  <c r="D802" i="5" s="1"/>
  <c r="D805" i="5"/>
  <c r="D536" i="5"/>
  <c r="D518" i="5"/>
  <c r="D389" i="5"/>
  <c r="D248" i="5"/>
  <c r="D160" i="5"/>
  <c r="B1174" i="5"/>
  <c r="D1174" i="5" s="1"/>
  <c r="D1136" i="5"/>
  <c r="D1007" i="5"/>
  <c r="D865" i="5"/>
  <c r="B822" i="5"/>
  <c r="D822" i="5" s="1"/>
  <c r="B774" i="5"/>
  <c r="D774" i="5" s="1"/>
  <c r="D695" i="5"/>
  <c r="D567" i="5"/>
  <c r="D443" i="5"/>
  <c r="D326" i="5"/>
  <c r="D304" i="5"/>
  <c r="D198" i="5"/>
  <c r="B133" i="5"/>
  <c r="D133" i="5" s="1"/>
  <c r="C227" i="5"/>
  <c r="D227" i="5" s="1"/>
  <c r="B886" i="5"/>
  <c r="D886" i="5" s="1"/>
  <c r="D712" i="5"/>
  <c r="B694" i="5"/>
  <c r="D694" i="5" s="1"/>
  <c r="D584" i="5"/>
  <c r="D422" i="5"/>
  <c r="B197" i="5"/>
  <c r="D197" i="5" s="1"/>
  <c r="D54" i="5"/>
  <c r="C1203" i="5"/>
  <c r="D1203" i="5" s="1"/>
  <c r="D1220" i="5"/>
  <c r="D664" i="5"/>
  <c r="D1153" i="5"/>
  <c r="B1062" i="5"/>
  <c r="D1062" i="5" s="1"/>
  <c r="D1006" i="5"/>
  <c r="B966" i="5"/>
  <c r="D966" i="5" s="1"/>
  <c r="D1152" i="5"/>
  <c r="D1023" i="5"/>
  <c r="D711" i="5"/>
  <c r="D583" i="5"/>
  <c r="D462" i="5"/>
  <c r="D342" i="5"/>
  <c r="D321" i="5"/>
  <c r="B53" i="5"/>
  <c r="D53" i="5" s="1"/>
  <c r="C1187" i="5"/>
  <c r="D1187" i="5" s="1"/>
  <c r="C355" i="5"/>
  <c r="D355" i="5" s="1"/>
  <c r="D1169" i="5"/>
  <c r="D262" i="5"/>
  <c r="D150" i="5"/>
  <c r="C1186" i="5"/>
  <c r="D1186" i="5" s="1"/>
  <c r="C354" i="5"/>
  <c r="D354" i="5" s="1"/>
  <c r="D1022" i="5"/>
  <c r="B149" i="5"/>
  <c r="D149" i="5" s="1"/>
  <c r="C902" i="5"/>
  <c r="D902" i="5" s="1"/>
  <c r="C483" i="5"/>
  <c r="D483" i="5" s="1"/>
  <c r="C339" i="5"/>
  <c r="D339" i="5" s="1"/>
  <c r="B1094" i="5"/>
  <c r="D1094" i="5" s="1"/>
  <c r="D1038" i="5"/>
  <c r="B982" i="5"/>
  <c r="D982" i="5" s="1"/>
  <c r="B790" i="5"/>
  <c r="D790" i="5" s="1"/>
  <c r="B726" i="5"/>
  <c r="D726" i="5" s="1"/>
  <c r="D616" i="5"/>
  <c r="D598" i="5"/>
  <c r="D438" i="5"/>
  <c r="D358" i="5"/>
  <c r="D214" i="5"/>
  <c r="B69" i="5"/>
  <c r="D69" i="5" s="1"/>
  <c r="C482" i="5"/>
  <c r="D482" i="5" s="1"/>
  <c r="C338" i="5"/>
  <c r="D338" i="5" s="1"/>
  <c r="D727" i="5"/>
  <c r="D599" i="5"/>
  <c r="D1055" i="5"/>
  <c r="D921" i="5"/>
  <c r="D901" i="5"/>
  <c r="D745" i="5"/>
  <c r="D615" i="5"/>
  <c r="D278" i="5"/>
  <c r="B213" i="5"/>
  <c r="D213" i="5" s="1"/>
  <c r="C322" i="5"/>
  <c r="D322" i="5" s="1"/>
  <c r="B277" i="5"/>
  <c r="D277" i="5" s="1"/>
  <c r="D166" i="5"/>
  <c r="C883" i="5"/>
  <c r="D883" i="5" s="1"/>
  <c r="D884" i="5"/>
  <c r="D600" i="5"/>
  <c r="D461" i="5"/>
  <c r="D1039" i="5"/>
  <c r="D765" i="5"/>
  <c r="D632" i="5"/>
  <c r="D614" i="5"/>
  <c r="D504" i="5"/>
  <c r="D1071" i="5"/>
  <c r="B998" i="5"/>
  <c r="D998" i="5" s="1"/>
  <c r="D939" i="5"/>
  <c r="D785" i="5"/>
  <c r="D631" i="5"/>
  <c r="D503" i="5"/>
  <c r="D374" i="5"/>
  <c r="B165" i="5"/>
  <c r="D165" i="5" s="1"/>
  <c r="B85" i="5"/>
  <c r="D85" i="5" s="1"/>
  <c r="C866" i="5"/>
  <c r="D866" i="5" s="1"/>
  <c r="D1168" i="5"/>
  <c r="B1110" i="5"/>
  <c r="D1110" i="5" s="1"/>
  <c r="B1222" i="5"/>
  <c r="D1222" i="5" s="1"/>
  <c r="D1204" i="5"/>
  <c r="D1088" i="5"/>
  <c r="D1070" i="5"/>
  <c r="B918" i="5"/>
  <c r="D918" i="5" s="1"/>
  <c r="D784" i="5"/>
  <c r="B742" i="5"/>
  <c r="D742" i="5" s="1"/>
  <c r="D648" i="5"/>
  <c r="D520" i="5"/>
  <c r="D502" i="5"/>
  <c r="D373" i="5"/>
  <c r="B229" i="5"/>
  <c r="D229" i="5" s="1"/>
  <c r="D63" i="5"/>
  <c r="B1206" i="5"/>
  <c r="D1206" i="5" s="1"/>
  <c r="D1054" i="5"/>
  <c r="B1126" i="5"/>
  <c r="D1126" i="5" s="1"/>
  <c r="D1087" i="5"/>
  <c r="D955" i="5"/>
  <c r="B806" i="5"/>
  <c r="D806" i="5" s="1"/>
  <c r="D647" i="5"/>
  <c r="D519" i="5"/>
  <c r="D390" i="5"/>
  <c r="D372" i="5"/>
  <c r="D294" i="5"/>
  <c r="D206" i="5"/>
  <c r="B5" i="5"/>
  <c r="D5" i="5" s="1"/>
  <c r="B99" i="5"/>
  <c r="C99" i="5"/>
  <c r="B83" i="5"/>
  <c r="C83" i="5"/>
  <c r="B67" i="5"/>
  <c r="C67" i="5"/>
  <c r="B51" i="5"/>
  <c r="C51" i="5"/>
  <c r="B35" i="5"/>
  <c r="C35" i="5"/>
  <c r="B19" i="5"/>
  <c r="C19" i="5"/>
  <c r="D242" i="5"/>
  <c r="B146" i="5"/>
  <c r="C146" i="5"/>
  <c r="B66" i="5"/>
  <c r="C66" i="5"/>
  <c r="B50" i="5"/>
  <c r="C50" i="5"/>
  <c r="B34" i="5"/>
  <c r="C34" i="5"/>
  <c r="B18" i="5"/>
  <c r="C18" i="5"/>
  <c r="C115" i="5"/>
  <c r="D115" i="5" s="1"/>
  <c r="C179" i="5"/>
  <c r="D179" i="5" s="1"/>
  <c r="C114" i="5"/>
  <c r="D114" i="5" s="1"/>
  <c r="C242" i="5"/>
  <c r="C178" i="5"/>
  <c r="D178" i="5" s="1"/>
  <c r="C147" i="5"/>
  <c r="D147" i="5" s="1"/>
  <c r="C195" i="5"/>
  <c r="D195" i="5" s="1"/>
  <c r="C98" i="5"/>
  <c r="D98" i="5" s="1"/>
  <c r="C194" i="5"/>
  <c r="D194" i="5" s="1"/>
  <c r="C274" i="5"/>
  <c r="D274" i="5" s="1"/>
  <c r="C210" i="5"/>
  <c r="D210" i="5" s="1"/>
  <c r="C162" i="5"/>
  <c r="D162" i="5" s="1"/>
  <c r="C131" i="5"/>
  <c r="D131" i="5" s="1"/>
  <c r="C290" i="5"/>
  <c r="D290" i="5" s="1"/>
  <c r="C130" i="5"/>
  <c r="D130" i="5" s="1"/>
  <c r="D963" i="5" l="1"/>
  <c r="D1091" i="5"/>
  <c r="D962" i="5"/>
  <c r="D1106" i="5"/>
  <c r="D1122" i="5"/>
  <c r="D67" i="5"/>
  <c r="D323" i="5"/>
  <c r="D35" i="5"/>
  <c r="D546" i="5"/>
  <c r="D674" i="5"/>
  <c r="D3" i="5"/>
  <c r="D690" i="5"/>
  <c r="D547" i="5"/>
  <c r="D675" i="5"/>
  <c r="D851" i="5"/>
  <c r="D562" i="5"/>
  <c r="D50" i="5"/>
  <c r="D563" i="5"/>
  <c r="D691" i="5"/>
  <c r="D867" i="5"/>
  <c r="D579" i="5"/>
  <c r="D899" i="5"/>
  <c r="D1043" i="5"/>
  <c r="D1171" i="5"/>
  <c r="D435" i="5"/>
  <c r="D291" i="5"/>
  <c r="D930" i="5"/>
  <c r="D1058" i="5"/>
  <c r="D947" i="5"/>
  <c r="D1075" i="5"/>
  <c r="D1202" i="5"/>
  <c r="D514" i="5"/>
  <c r="D642" i="5"/>
  <c r="D770" i="5"/>
  <c r="D370" i="5"/>
  <c r="D723" i="5"/>
  <c r="D658" i="5"/>
  <c r="D786" i="5"/>
  <c r="D946" i="5"/>
  <c r="D1090" i="5"/>
  <c r="D307" i="5"/>
  <c r="D451" i="5"/>
  <c r="D931" i="5"/>
  <c r="D1059" i="5"/>
  <c r="D83" i="5"/>
  <c r="D1218" i="5"/>
  <c r="D595" i="5"/>
  <c r="D146" i="5"/>
  <c r="D530" i="5"/>
  <c r="D99" i="5"/>
  <c r="D386" i="5"/>
  <c r="D611" i="5"/>
  <c r="D739" i="5"/>
  <c r="D402" i="5"/>
  <c r="D834" i="5"/>
  <c r="D499" i="5"/>
  <c r="D627" i="5"/>
  <c r="D755" i="5"/>
  <c r="D1235" i="5"/>
  <c r="D18" i="5"/>
  <c r="D211" i="5"/>
  <c r="D515" i="5"/>
  <c r="D643" i="5"/>
  <c r="D787" i="5"/>
  <c r="D434" i="5"/>
  <c r="D706" i="5"/>
  <c r="D994" i="5"/>
  <c r="D1138" i="5"/>
  <c r="D371" i="5"/>
  <c r="D979" i="5"/>
  <c r="D1107" i="5"/>
  <c r="D19" i="5"/>
  <c r="D531" i="5"/>
  <c r="D659" i="5"/>
  <c r="D819" i="5"/>
  <c r="D850" i="5"/>
  <c r="D578" i="5"/>
  <c r="D34" i="5"/>
  <c r="D594" i="5"/>
  <c r="D722" i="5"/>
  <c r="D882" i="5"/>
  <c r="D1010" i="5"/>
  <c r="D1154" i="5"/>
  <c r="D243" i="5"/>
  <c r="D387" i="5"/>
  <c r="D995" i="5"/>
  <c r="D1123" i="5"/>
  <c r="D306" i="5"/>
  <c r="D610" i="5"/>
  <c r="D738" i="5"/>
  <c r="D898" i="5"/>
  <c r="D1026" i="5"/>
  <c r="D1170" i="5"/>
  <c r="D259" i="5"/>
  <c r="D403" i="5"/>
  <c r="D1011" i="5"/>
  <c r="D1139" i="5"/>
  <c r="D51" i="5"/>
  <c r="D66" i="5"/>
  <c r="D498" i="5"/>
  <c r="D626" i="5"/>
  <c r="D754" i="5"/>
  <c r="D914" i="5"/>
  <c r="D1042" i="5"/>
  <c r="D275" i="5"/>
  <c r="D419" i="5"/>
  <c r="D1027" i="5"/>
  <c r="D1155" i="5"/>
  <c r="D707" i="5"/>
  <c r="E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tc={B19B341A-9A2D-4EC3-A225-51AA9D2E660D}</author>
  </authors>
  <commentList>
    <comment ref="M1" authorId="0" shapeId="0" xr:uid="{B19B341A-9A2D-4EC3-A225-51AA9D2E660D}">
      <text>
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Verificar a listagem das escolas mais tarde
</t>
      </text>
    </comment>
  </commentList>
</comments>
</file>

<file path=xl/sharedStrings.xml><?xml version="1.0" encoding="utf-8"?>
<sst xmlns="http://schemas.openxmlformats.org/spreadsheetml/2006/main" count="3787" uniqueCount="1317">
  <si>
    <t>id_escola</t>
  </si>
  <si>
    <t>num_alunos</t>
  </si>
  <si>
    <t>taxa_aprovacao</t>
  </si>
  <si>
    <t>taxa_reprovacao</t>
  </si>
  <si>
    <t>nota_media_portugues</t>
  </si>
  <si>
    <t>nota_media_matematica</t>
  </si>
  <si>
    <t>nota_media_exames</t>
  </si>
  <si>
    <t>ranking_nacional</t>
  </si>
  <si>
    <t>ranking_distrital</t>
  </si>
  <si>
    <t>taxa_ingresso_universidade</t>
  </si>
  <si>
    <t>num_escolas_proximas</t>
  </si>
  <si>
    <t>-</t>
  </si>
  <si>
    <t>nome_escola</t>
  </si>
  <si>
    <t>morada_escola</t>
  </si>
  <si>
    <t>codigo_postal</t>
  </si>
  <si>
    <t>Latitude</t>
  </si>
  <si>
    <t>Longitude</t>
  </si>
  <si>
    <t>id_distrito</t>
  </si>
  <si>
    <t>id_concelho</t>
  </si>
  <si>
    <t>ensino_disponivel</t>
  </si>
  <si>
    <t>publico_privado</t>
  </si>
  <si>
    <t>id_agrupamento</t>
  </si>
  <si>
    <t>agrupamento</t>
  </si>
  <si>
    <t>num_escola</t>
  </si>
  <si>
    <t>Total Nacional (Continente)</t>
  </si>
  <si>
    <t>02</t>
  </si>
  <si>
    <t>01</t>
  </si>
  <si>
    <t>Agrupamento de Escolas de Águeda Sul</t>
  </si>
  <si>
    <t>Agrupamento de Escolas de Valongo do Vouga</t>
  </si>
  <si>
    <t>Escola Básica Professor Artur Nunes Vidal, Fermentelos, Águeda</t>
  </si>
  <si>
    <t>Escola Básica de Aguada de Cima, Águeda</t>
  </si>
  <si>
    <t>Instituto Duarte Lemos</t>
  </si>
  <si>
    <t>Escola Básica de Valongo do Vouga, Águeda</t>
  </si>
  <si>
    <t>Escola Secundária Marques de Castilho, Águeda</t>
  </si>
  <si>
    <t>Escola Secundária Adolfo Portela, Águeda</t>
  </si>
  <si>
    <t>Escola Básica de São João de Loure, Albergaria-a-Velha</t>
  </si>
  <si>
    <t>Escola Básica de Branca, Albergaria-a-Velha</t>
  </si>
  <si>
    <t>Colégio de Albergaria</t>
  </si>
  <si>
    <t>Escola Secundária de Albergaria-a-Velha</t>
  </si>
  <si>
    <t>Escola Básica de Vilarinho do Bairro, Anadia</t>
  </si>
  <si>
    <t>Salesianos de Mogofores - Colégio</t>
  </si>
  <si>
    <t>Escola Básica e Secundária de Anadia</t>
  </si>
  <si>
    <t>Colégio de Nossa Senhora da Assunção</t>
  </si>
  <si>
    <t>Escola Básica e Secundária de Escariz, Arouca</t>
  </si>
  <si>
    <t>Escola Secundária de Arouca</t>
  </si>
  <si>
    <t>Escola Básica João Afonso, Aveiro</t>
  </si>
  <si>
    <t>Escola Secundária Dr. Mário Sacramento, Aveiro</t>
  </si>
  <si>
    <t>Escola Básica de Aradas, Aveiro</t>
  </si>
  <si>
    <t>Escola Básica de Eixo, Aveiro</t>
  </si>
  <si>
    <t>Escola Básica n.º 2 de São Bernardo, Aveiro</t>
  </si>
  <si>
    <t>Escola Básica e Secundária Dr. Jaime Magalhães Lima, Esgueira, Aveiro</t>
  </si>
  <si>
    <t>Escola Básica Castro Matoso, Oliveirinha, Aveiro</t>
  </si>
  <si>
    <t>Colégio D. José I</t>
  </si>
  <si>
    <t>Escola Secundária José Estevão, Aveiro</t>
  </si>
  <si>
    <t>Escola Básica Rio Novo do Príncipe, Cacia, Aveiro</t>
  </si>
  <si>
    <t>Colégio Português (ENSIGEST)- Empreendimentos Educativos Lda</t>
  </si>
  <si>
    <t>Escola Básica e Secundária de Castelo de Paiva</t>
  </si>
  <si>
    <t>Escola Básica de Couto Mineiro do Pejão, Raiva, Castelo de Paiva</t>
  </si>
  <si>
    <t>Escola Básica e Secundária Dr. Manuel Laranjeira, Espinho</t>
  </si>
  <si>
    <t>Escola Básica e Secundária Dr. Manuel Gomes Almeida, Espinho</t>
  </si>
  <si>
    <t>Escola Básica Sá Couto, Espinho</t>
  </si>
  <si>
    <t>Escola Básica e Secundária Domingos Capela, Silvalde, Espinho</t>
  </si>
  <si>
    <t>Escola Secundária de Estarreja</t>
  </si>
  <si>
    <t>Escola Básica Professor Doutor Egas Moniz, Avanca, Estarreja</t>
  </si>
  <si>
    <t>Escola Básica de Pardilhó, Estarreja</t>
  </si>
  <si>
    <t>Escola Básica de Corga do Lobão, Santa Maria da Feira</t>
  </si>
  <si>
    <t>Escola Básica António Alves de Amorim, Lourosa, Santa Maria da Feira</t>
  </si>
  <si>
    <t>Escola Básica de Canedo, Santa Maria da Feira</t>
  </si>
  <si>
    <t>Escola Básica Professor Doutor Ferreira de Almeida, Santa Maria da Feira</t>
  </si>
  <si>
    <t>Colégio das Terras de Santa Maria</t>
  </si>
  <si>
    <t>Escola Básica e Secundária de Arrifana, Santa Maria da Feira</t>
  </si>
  <si>
    <t>Escola Básica e Secundária de Santa Maria da Feira</t>
  </si>
  <si>
    <t>Escola Básica e Secundária Coelho e Castro, Fiães, Santa Maria da Feira</t>
  </si>
  <si>
    <t>Escola Básica Fernando Pessoa, Santa Maria da Feira</t>
  </si>
  <si>
    <t>Escola Básica de Argoncilhe, Santa Maria da Feira</t>
  </si>
  <si>
    <t>Escola Básica de Milheirós de Poiares, Santa Maria da Feira</t>
  </si>
  <si>
    <t>Colégio de Lamas</t>
  </si>
  <si>
    <t>Escola Básica de Paços de Brandão, Santa Maria da Feira</t>
  </si>
  <si>
    <t>Escola Básica de Gafanha da Encarnação, Ílhavo</t>
  </si>
  <si>
    <t>Escola Secundária de Gafanha da Nazaré, Ílhavo</t>
  </si>
  <si>
    <t>Escola Básica José Ferreira Pinto Basto, Ílhavo</t>
  </si>
  <si>
    <t>Escola Secundária Dr. João Carlos Celestino Gomes, Ílhavo</t>
  </si>
  <si>
    <t>Escola Básica n.º 2 de Pampilhosa, Mealhada</t>
  </si>
  <si>
    <t>Escola Básica n.º 2 de Mealhada</t>
  </si>
  <si>
    <t>Escola Secundária de Mealhada</t>
  </si>
  <si>
    <t>Escola Básica de Torreira, Murtosa</t>
  </si>
  <si>
    <t>Escola Básica e Secundária Padre António Morais da Fonseca, Murtosa</t>
  </si>
  <si>
    <t>Escola Básica Dr. José Pereira Tavares, Pinheiro da Bemposta, Oliveira de Azeméis</t>
  </si>
  <si>
    <t>Escola Básica de Loureiro, Alumieira, Oliveira de Azeméis</t>
  </si>
  <si>
    <t>Escola Básica e Secundária Ferreira de Castro, Oliveira de Azeméis</t>
  </si>
  <si>
    <t>Escola Básica Comendador Ângelo Azevedo, Oliveira de Azeméis</t>
  </si>
  <si>
    <t>Escola Básica e Secundária Soares Basto, Oliveira de Azeméis</t>
  </si>
  <si>
    <t>Escola Básica e Secundária de Fajões, Oliveira de Azeméis</t>
  </si>
  <si>
    <t>Escola Básica de Carregosa, Oliveira de Azeméis</t>
  </si>
  <si>
    <t>Escola Básica e Secundária Dr. Ferreira da Silva, Cucujães, Oliveira de Azeméis</t>
  </si>
  <si>
    <t>Escola Básica Dr. Acácio de Azevedo, Oliveira do Bairro</t>
  </si>
  <si>
    <t>Escola Básica Dr. Fernando Peixinho, Oiã, Oliveira do Bairro</t>
  </si>
  <si>
    <t>Escola Básica de Maceda, Ovar</t>
  </si>
  <si>
    <t>Escola Básica Monsenhor Miguel de Oliveira, Válega, Ovar</t>
  </si>
  <si>
    <t>Escola Secundária Dr. José Macedo Fragateiro, Ovar</t>
  </si>
  <si>
    <t>Escola Básica Florbela Espanca, Esmoriz, Ovar</t>
  </si>
  <si>
    <t>Escola Secundária Júlio Dinis, Ovar</t>
  </si>
  <si>
    <t>Escola Básica de São Vicente de Pereira Jusã, Ovar</t>
  </si>
  <si>
    <t>Escola Secundária de Esmoriz, Ovar</t>
  </si>
  <si>
    <t>Escola Secundária João Silva Correia, São João da Madeira</t>
  </si>
  <si>
    <t>Escola Básica e Secundária Oliveira Júnior, São João da Madeira</t>
  </si>
  <si>
    <t>Escola Básica e Secundária de São João da Madeira</t>
  </si>
  <si>
    <t>Escola Básica e Secundária Dr. Serafim Leite, São João da Madeira</t>
  </si>
  <si>
    <t>Centro de Educação Integral</t>
  </si>
  <si>
    <t>Escola Básica e Secundária de Sever do Vouga</t>
  </si>
  <si>
    <t>Escola Básica Dr. João Rocha - Pai, Vagos</t>
  </si>
  <si>
    <t>Colégio Diocesano de Nossa Senhora da Apresentação</t>
  </si>
  <si>
    <t>Escola Secundária de Vagos</t>
  </si>
  <si>
    <t>Escola Básica das Dairas, Vale de Cambra</t>
  </si>
  <si>
    <t>Escola Básica e Secundária de Búzio, Vale de Cambra</t>
  </si>
  <si>
    <t>Escola Secundária de Aljustrel</t>
  </si>
  <si>
    <t>Escola Básica Dr. Manuel Brito Camacho, Aljustrel</t>
  </si>
  <si>
    <t>Escola Básica e Secundária Dr. João Brito Camacho, Almodôvar</t>
  </si>
  <si>
    <t>Escola Básica n.º 1 de Alvito</t>
  </si>
  <si>
    <t>Escola Básica de Barrancos</t>
  </si>
  <si>
    <t>Escola Secundária D. Manuel I, Beja</t>
  </si>
  <si>
    <t>Escola Secundária Diogo de Gouveia, Beja</t>
  </si>
  <si>
    <t>Externato António Sérgio</t>
  </si>
  <si>
    <t>Escola Básica de Santiago Maior, Beja</t>
  </si>
  <si>
    <t>Escola Básica de Santa Maria, Beja</t>
  </si>
  <si>
    <t>Escola Básica Mário Beirão, Beja</t>
  </si>
  <si>
    <t>Escola Secundária de Castro Verde</t>
  </si>
  <si>
    <t>Escola Básica Dr. António Colaço, Castro Verde</t>
  </si>
  <si>
    <t>Escola Básica Fialho de Almeida, Cuba</t>
  </si>
  <si>
    <t>Escola Básica e Secundária José Gomes Ferreira, Ferreira do Alentejo</t>
  </si>
  <si>
    <t>Escola Básica e Secundária de São Sebastião, Mértola</t>
  </si>
  <si>
    <t>Escola Básica de Amareleja, Moura</t>
  </si>
  <si>
    <t>Escola Secundária de Moura</t>
  </si>
  <si>
    <t>Escola Básica Damião de Odemira, Odemira</t>
  </si>
  <si>
    <t>Escola Básica n.º 1 de Sabóia, Odemira</t>
  </si>
  <si>
    <t>Escola Básica Aviador Brito Paes, Colos, Odemira</t>
  </si>
  <si>
    <t>Colégio de Nossa Senhora da Graça</t>
  </si>
  <si>
    <t>Escola Básica Engenheiro Manuel R. Amaro da Costa, São Teotónio, Odemira</t>
  </si>
  <si>
    <t>Escola Básica e Secundária de Ourique</t>
  </si>
  <si>
    <t>Escola Secundária de Serpa</t>
  </si>
  <si>
    <t>Escola Básica n.º 1 de Vila Nova de S. Bento, Serpa</t>
  </si>
  <si>
    <t>Escola Básica de Abade Correia da Serra, Serpa</t>
  </si>
  <si>
    <t>Escola Básica de Pias, Serpa</t>
  </si>
  <si>
    <t>Escola Básica Frei António Chagas, Vidigueira</t>
  </si>
  <si>
    <t>Escola Secundária de Amares</t>
  </si>
  <si>
    <t>Escola Básica de Amares</t>
  </si>
  <si>
    <t>Escola Secundária de Barcelos</t>
  </si>
  <si>
    <t>Escola Básica de Fragoso, Barcelos</t>
  </si>
  <si>
    <t>Escola Básica Gonçalo Nunes, Arcozelo, Barcelos</t>
  </si>
  <si>
    <t>Escola Básica e Secundária Vale d’Este, Viatodos, Barcelos</t>
  </si>
  <si>
    <t>Escola Básica Rosa Ramalho, Barcelinhos, Barcelos</t>
  </si>
  <si>
    <t>Escola Básica e Secundária de Vila Cova, Barcelos</t>
  </si>
  <si>
    <t>Escola Básica e Secundária de Vale do Tamel, Lijó, Barcelos</t>
  </si>
  <si>
    <t>Conservatório de Música de Barcelos</t>
  </si>
  <si>
    <t>Escola Secundária Alcaides de Faria, Barcelos</t>
  </si>
  <si>
    <t>Escola Secundária de Barcelinhos, Barcelos</t>
  </si>
  <si>
    <t>Colégio Didálvi</t>
  </si>
  <si>
    <t>Escola Básica de Manhente, Barcelos</t>
  </si>
  <si>
    <t>Escola Básica Abel Varzim, Barrancos, Barcelos</t>
  </si>
  <si>
    <t>Escola Secundária de Maximinos, Braga</t>
  </si>
  <si>
    <t>Escola Básica de Lamaçães, Braga</t>
  </si>
  <si>
    <t>Escola Básica Frei Caetano Brandão, Maximinos, Braga</t>
  </si>
  <si>
    <t>Escola Secundária Carlos Amarante, Braga</t>
  </si>
  <si>
    <t>Escola Básica de Real, Braga</t>
  </si>
  <si>
    <t>Escola Básica de Trigal de Santa Maria, Braga</t>
  </si>
  <si>
    <t>Escola Básica Dr. Francisco Sanches, Braga</t>
  </si>
  <si>
    <t>Colégio João Paulo II</t>
  </si>
  <si>
    <t>Escola Básica André Soares, Braga</t>
  </si>
  <si>
    <t>Escola Básica de Palmeira, Braga</t>
  </si>
  <si>
    <t>Escola Básica de Celeirós, Braga</t>
  </si>
  <si>
    <t>Colégio Teresiano</t>
  </si>
  <si>
    <t>Escola Artística do Conservatório de Música Calouste Gulbenkian, Braga</t>
  </si>
  <si>
    <t>Escola Básica de Braga Oeste, Cabreiros, Braga</t>
  </si>
  <si>
    <t>Escola Secundária Alberto Sampaio, Braga</t>
  </si>
  <si>
    <t>Escola Básica de Nogueira, Braga</t>
  </si>
  <si>
    <t>Escola Básica de Mosteiro e Cávado, Panóias, Braga</t>
  </si>
  <si>
    <t>Colégio Alfacoop - Externato Infante  D. Henrique</t>
  </si>
  <si>
    <t>Escola Secundária D. Maria II, Braga</t>
  </si>
  <si>
    <t>Escola Básica de Gualtar, Braga</t>
  </si>
  <si>
    <t>Escola Secundária Sá de Miranda, Braga</t>
  </si>
  <si>
    <t>Externato de S. Miguel de Refojos</t>
  </si>
  <si>
    <t>Escola Básica e Secundária de Cabeceiras de Basto</t>
  </si>
  <si>
    <t>Escola Básica do Arco de Baúlhe, Cabeceiras de Basto</t>
  </si>
  <si>
    <t>Escola Básica de Gandarela, Celorico de Basto</t>
  </si>
  <si>
    <t>Escola Básica da Mota, Celorico de Basto</t>
  </si>
  <si>
    <t>Escola Básica e Secundária de Celorico de Basto</t>
  </si>
  <si>
    <t>Escola Básica de Forjães, Esposende</t>
  </si>
  <si>
    <t>Escola Secundária Henrique Medina, Esposende</t>
  </si>
  <si>
    <t>Escola Básica António Rodrigues Sampaio, Esposende</t>
  </si>
  <si>
    <t>Escola Básica de Apúlia, Esposende</t>
  </si>
  <si>
    <t>Escola Básica Antonio Correia Oliveira, Esposende</t>
  </si>
  <si>
    <t>Escola Básica de Arões - Santa Cristina, Fafe</t>
  </si>
  <si>
    <t>Associação Cultural e Recreativa de Fornelos</t>
  </si>
  <si>
    <t>Escola Básica de Montelongo, Fafe</t>
  </si>
  <si>
    <t>Escola Básica Prof. Carlos Teixeira, Fafe</t>
  </si>
  <si>
    <t>Escola Básica Padre Joaquim Flores, Revelhe, Fafe</t>
  </si>
  <si>
    <t>Escola Básica de Silvares, São Martinho, Fafe</t>
  </si>
  <si>
    <t>Escola Básica Arquiteto Fernando Távora, Fermentões, Guimarães</t>
  </si>
  <si>
    <t>Escola Básica de Abação, Guimarães</t>
  </si>
  <si>
    <t>Escola Básica do Vale de São Torcato, Guimarães</t>
  </si>
  <si>
    <t>Escola Básica Virgínia Moura, Moreira de Cónegos, Guimarães</t>
  </si>
  <si>
    <t>Escola Básica D. Afonso Henriques, Creixomil, Guimarães</t>
  </si>
  <si>
    <t>Escola Básica de Pevidém, Selho - São Jorge, Guimarães</t>
  </si>
  <si>
    <t>Escola Básica Gil Vicente, Urgeses, Guimarães</t>
  </si>
  <si>
    <t>Escola Básica Professor Abel Salazar, Guimarães</t>
  </si>
  <si>
    <t>Escola Básica Professor João de Meira, Guimarães</t>
  </si>
  <si>
    <t>Escola Básica Egas Moniz, Guimarães</t>
  </si>
  <si>
    <t>Escola Básica e Secundária Santos Simões, Guimarães</t>
  </si>
  <si>
    <t>Colégio de Nossa Senhora da Conceição</t>
  </si>
  <si>
    <t>Escola Básica de Caldas de Vizela, Vizela</t>
  </si>
  <si>
    <t>Escola Básica de Briteiros, Guimarães</t>
  </si>
  <si>
    <t>Escola Secundária de Caldas de Vizela, Vizela</t>
  </si>
  <si>
    <t>Escola Básica das Taipas, Caldas das Taipas, Guimarães</t>
  </si>
  <si>
    <t>Colégio do Ave</t>
  </si>
  <si>
    <t>Colégio Arautos do Evangelho</t>
  </si>
  <si>
    <t>Escola Básica e Secundária Arqueólogo Mário Cardoso, Ponte, Guimarães</t>
  </si>
  <si>
    <t>Escola Secundária de Póvoa de Lanhoso</t>
  </si>
  <si>
    <t>Escola Básica do Ave, Póvoa de Lanhoso</t>
  </si>
  <si>
    <t>Escola Básica Gonçalo Sampaio, Póvoa de Lanhoso</t>
  </si>
  <si>
    <t>Escola Básica de Rio Caldo, Terras de Bouro</t>
  </si>
  <si>
    <t>Escola Básica e Secundária de Terras de Bouro</t>
  </si>
  <si>
    <t>Escola Básica e Secundária Vieira de Araújo, Vieira do Minho</t>
  </si>
  <si>
    <t>Escola Básica de Pedome, Vila Nova de Famalicão</t>
  </si>
  <si>
    <t>Escola Básica de Ribeirão, Vila Nova de Famalicão</t>
  </si>
  <si>
    <t>Escola Básica Bernardino Machado, Joane, Vila Nova de Famalicão</t>
  </si>
  <si>
    <t>Colégio Machado Ruivo - Escolinha de Famalicão</t>
  </si>
  <si>
    <t>Didáxis - Riba de Ave</t>
  </si>
  <si>
    <t>Escola Secundária D. Sancho I, Vila Nova de Famalicão</t>
  </si>
  <si>
    <t>Escola Básica D. Maria II, Gavião, Vila Nova de Famalicão</t>
  </si>
  <si>
    <t>Escola Básica Conde de Arnoso, Vila Nova de Famalicão</t>
  </si>
  <si>
    <t>Escola Básica Júlio Brandão, Vila Nova de Famalicão</t>
  </si>
  <si>
    <t>Escola Básica de Gondifelos, Vila Nova de Famalicão</t>
  </si>
  <si>
    <t>Escola Secundária Padre Benjamim Salgado, Vila Nova de Famalicão</t>
  </si>
  <si>
    <t>Escola Básica de Prado, Vila Verde</t>
  </si>
  <si>
    <t>Escola Básica de Moure e Ribeira do Neiva, Ribeira, Vila Verde</t>
  </si>
  <si>
    <t>Escola Básica de Vila Verde</t>
  </si>
  <si>
    <t>Escola Básica Monsenhor Elísio Araújo, Vila Verde</t>
  </si>
  <si>
    <t>Escola Básica de Ribeira do Neiva, Vila Verde</t>
  </si>
  <si>
    <t>Escola Secundária de Vila Verde</t>
  </si>
  <si>
    <t>Escola Básica e Secundária de S. Bento, Vizela</t>
  </si>
  <si>
    <t>Escola Básica e Secundária de Alfândega da Fé</t>
  </si>
  <si>
    <t>Escola Secundária Emídio Garcia, Bragança</t>
  </si>
  <si>
    <t>Escola Secundária Abade de Baçal, Bragança</t>
  </si>
  <si>
    <t>Escola Básica e Secundária Miguel Torga, Bragança</t>
  </si>
  <si>
    <t>Escola Básica de Izeda, Bragança</t>
  </si>
  <si>
    <t>Escola Básica e Secundária de Carrazeda de Ansiães</t>
  </si>
  <si>
    <t>Escola Básica Guerra Junqueiro, Freixo de Espada à Cinta</t>
  </si>
  <si>
    <t>Escola Básica e Secundária de Macedo de Cavaleiros</t>
  </si>
  <si>
    <t>Escola Básica e Secundária de Miranda do Douro</t>
  </si>
  <si>
    <t>Escola Básica de Sendim, Miranda do Douro</t>
  </si>
  <si>
    <t>Escola Secundária de Mirandela</t>
  </si>
  <si>
    <t>Escola Básica de Torre de Dona Chama, Mirandela</t>
  </si>
  <si>
    <t>Escola Básica e Secundária do Mogadouro</t>
  </si>
  <si>
    <t>Escola Básica e Secundária Dr. Ramiro Salgado, Torre de Moncorvo</t>
  </si>
  <si>
    <t>Escola Básica e Secundária de Vila Flor</t>
  </si>
  <si>
    <t>Escola Básica de Vimioso</t>
  </si>
  <si>
    <t>Escola Básica e Secundária D. Afonso III, Vinhais</t>
  </si>
  <si>
    <t>Escola Básica e Secundária Pedro Álvares Cabral, Belmonte</t>
  </si>
  <si>
    <t>Escola Básica Cidade de Castelo Branco</t>
  </si>
  <si>
    <t>Escola Secundária Amato Lusitano, Castelo Branco</t>
  </si>
  <si>
    <t>Escola Básica Professor Doutor António Sena Faria de Vasconcelos, Castelo Branco</t>
  </si>
  <si>
    <t>Escola Básica e Secundária de Alcains, Castelo Branco</t>
  </si>
  <si>
    <t>Escola Básica de São Vicente da Beira, Castelo Branco</t>
  </si>
  <si>
    <t>Escola Secundária Nuno Álvares, Castelo Branco</t>
  </si>
  <si>
    <t>Escola Básica Afonso de Paiva, Castelo Branco</t>
  </si>
  <si>
    <t>Escola Básica João Roiz de Castelo Branco, Castelo Branco</t>
  </si>
  <si>
    <t>Escola Básica n.º 2 de Teixoso, Covilhã</t>
  </si>
  <si>
    <t>Escola Básica de Tortosendo, Covilhã</t>
  </si>
  <si>
    <t>Escola Básica de São Domingos, Cantar-Galo, Covilhã</t>
  </si>
  <si>
    <t>Escola Básica n.º 2 de Paúl, Covilhã</t>
  </si>
  <si>
    <t>Escola Secundária Campos de Melo, Covilhã</t>
  </si>
  <si>
    <t>Escola Secundária Quinta das Palmeiras, Covilhã</t>
  </si>
  <si>
    <t>Escola Secundária Frei Heitor Pinto, Covilhã</t>
  </si>
  <si>
    <t>Escola Secundária de Fundão</t>
  </si>
  <si>
    <t>Escola Básica de Silvares, Fundão</t>
  </si>
  <si>
    <t>Escola Básica Serra da Gardunha, Fundão</t>
  </si>
  <si>
    <t>Escola Básica João Franco, Fundão</t>
  </si>
  <si>
    <t>Escola Básica e Secundária José Silvestre Ribeiro, Idanha-a-Nova</t>
  </si>
  <si>
    <t>Escola Básica e Secundária Padre António de Andrade, Oleiros</t>
  </si>
  <si>
    <t>Escola Básica e Secundária Ribeiro Sanches, Penamacor</t>
  </si>
  <si>
    <t>Escola Básica e Secundária Pedro da Fonseca, Proença-a-Nova</t>
  </si>
  <si>
    <t>Escola Básica Padre António Lourenço Farinha, Sertã</t>
  </si>
  <si>
    <t>Escola Básica e Secundária do Centro de Portugal, Vila de Rei</t>
  </si>
  <si>
    <t>Escola Básica de Vila Velha de Ródão</t>
  </si>
  <si>
    <t>Escola Básica Professor Mendes Ferrão, Coja, Arganil</t>
  </si>
  <si>
    <t>Escola Básica n.º 2 de Arganil</t>
  </si>
  <si>
    <t>Academia de Música de Cantanhede</t>
  </si>
  <si>
    <t>Escola Básica e Secundária João Garcia Bacelar, Tocha, Cantanhede</t>
  </si>
  <si>
    <t>Escola Básica Carlos de Oliveira, Febres, Cantanhede</t>
  </si>
  <si>
    <t>Escola Secundária Lima-de-Faria, Cantanhede</t>
  </si>
  <si>
    <t>Escola Básica Marquês de Marialva, Cantanhede</t>
  </si>
  <si>
    <t>Escola Básica n.º 2 de São Silvestre, Coimbra</t>
  </si>
  <si>
    <t>Escola Básica Poeta Manuel da Silva Gaio, Santa Clara, Coimbra</t>
  </si>
  <si>
    <t>Colégio de S. José</t>
  </si>
  <si>
    <t>St. Paul’s School</t>
  </si>
  <si>
    <t>Escola Básica Rainha Santa Isabel, Pedrulha, Coimbra</t>
  </si>
  <si>
    <t>Escola Básica de Ceira, Coimbra</t>
  </si>
  <si>
    <t>Colégio da Rainha Stª Isabel</t>
  </si>
  <si>
    <t>Colégio Bissaya Barreto</t>
  </si>
  <si>
    <t>Escola Básica Eugénio de Castro, Coimbra</t>
  </si>
  <si>
    <t>Escola Básica e Secundária Quinta das Flores, Coimbra</t>
  </si>
  <si>
    <t>Escola de Música São Teotónio</t>
  </si>
  <si>
    <t>Escola Básica Martim de Freitas, Coimbra</t>
  </si>
  <si>
    <t>Escola Secundária Infanta D. Maria, Coimbra</t>
  </si>
  <si>
    <t>Escola Secundária D. Duarte, Coimbra</t>
  </si>
  <si>
    <t>Escola Básica n.º 2 de Taveiro, Coimbra</t>
  </si>
  <si>
    <t>Escola Básica Inês de Castro, São Martinho do Bispo, Coimbra</t>
  </si>
  <si>
    <t>Escola Secundária D. Dinis, Coimbra</t>
  </si>
  <si>
    <t>Escola Secundária José Falcão, Coimbra</t>
  </si>
  <si>
    <t>Colégio de S. Teotónio</t>
  </si>
  <si>
    <t>Escola Básica Dr.ª Maria Alice Gouveia, Coimbra</t>
  </si>
  <si>
    <t>Escola Secundária Fernando Namora, Condeixa-a-Nova</t>
  </si>
  <si>
    <t>Escola Básica n.º 2 de Condeixa-a-Nova</t>
  </si>
  <si>
    <t>Escola Básica Pintor Mário Augusto, Alhadas, Figueira da Foz</t>
  </si>
  <si>
    <t>Escola Básica Dr. Pedrosa Veríssimo, Paião, Figueira da Foz</t>
  </si>
  <si>
    <t>Escola Básica João de Barros, Figueira da Foz</t>
  </si>
  <si>
    <t>Escola Secundária Cristina Torres, Figueira da Foz</t>
  </si>
  <si>
    <t>Escola Básica Infante D. Pedro, Buarcos, Figueira da Foz</t>
  </si>
  <si>
    <t>Escola Secundária Dr. Joaquim de Carvalho, Figueira da Foz</t>
  </si>
  <si>
    <t>Escola Secundária Dr. Bernardino Machado, Figueira da Foz</t>
  </si>
  <si>
    <t>Escola Básica de Góis</t>
  </si>
  <si>
    <t>Escola Básica n.º 1 de Lousã</t>
  </si>
  <si>
    <t>Escola Secundária de Lousã</t>
  </si>
  <si>
    <t>Escola Secundária Dr.ª Maria Cândida, Mira</t>
  </si>
  <si>
    <t>Escola Básica e Secundária José Falcão, Miranda do Corvo</t>
  </si>
  <si>
    <t>Escola Básica Professor Doutor Ferrer Correia, Senhor da Serra, Miranda do Corvo</t>
  </si>
  <si>
    <t>Escola Básica de Pereira, Montemor-o-Velho</t>
  </si>
  <si>
    <t>Escola Básica Dr. José dos Santos Bessa, Carapinheira, Montemor-o-Velho</t>
  </si>
  <si>
    <t>Escola Básica de Arazede, Montemor-o-Velho</t>
  </si>
  <si>
    <t>Escola Básica e Secundária de Montemor-o-Velho</t>
  </si>
  <si>
    <t>Escola Básica de Cordinha, Oliveira do Hospital</t>
  </si>
  <si>
    <t>Escola Básica de Ponte das Três Entradas, Oliveira do Hospital</t>
  </si>
  <si>
    <t>Escola Básica de Lagares da Beira, Oliveira do Hospital</t>
  </si>
  <si>
    <t>Escola Básica n.º 2 de Oliveira do Hospital</t>
  </si>
  <si>
    <t>Escola Básica e Secundária Escalada, Pampilhosa da Serra</t>
  </si>
  <si>
    <t>Escola Básica e Secundária de Penacova</t>
  </si>
  <si>
    <t>Escola Básica de São Pedro de Alva, Penacova</t>
  </si>
  <si>
    <t>Escola Básica Infante D. Pedro, Penela</t>
  </si>
  <si>
    <t>Escola Básica de Soure</t>
  </si>
  <si>
    <t>Escola Básica e Secundária Martinho Árias, Soure</t>
  </si>
  <si>
    <t>Escola Básica Margarida Fierro Caeiro da Matta, Midões, Tábua</t>
  </si>
  <si>
    <t>Escola Secundária de Tábua</t>
  </si>
  <si>
    <t>Escola Básica e Secundária Dr. Daniel de Matos, Vila Nova de Poiares</t>
  </si>
  <si>
    <t>Escola Básica Diogo Lopes Sequeira, Alandroal</t>
  </si>
  <si>
    <t>Escola Básica e Secundária Cunha Rivara, Arraiolos</t>
  </si>
  <si>
    <t>Escola Básica Padre Bento Pereira, Borba</t>
  </si>
  <si>
    <t>Escola Secundária Rainha Santa Isabel, Estremoz</t>
  </si>
  <si>
    <t>Escola Básica Sebastião da Gama, Estremoz</t>
  </si>
  <si>
    <t>Escola Básica Conde de Vilalva, Évora</t>
  </si>
  <si>
    <t>Escola Secundária André de Gouveia, Évora</t>
  </si>
  <si>
    <t>Escola Secundária Severim de Faria, Évora</t>
  </si>
  <si>
    <t>Escola Básica Manuel Ferreira Patrício, Évora</t>
  </si>
  <si>
    <t>Escola Básica André de Resende, Évora</t>
  </si>
  <si>
    <t>Escola Básica de Santa Clara, Évora</t>
  </si>
  <si>
    <t>Salesianos de Évora - Colégio</t>
  </si>
  <si>
    <t>Escola Secundária Gabriel Pereira, Évora</t>
  </si>
  <si>
    <t>Escola Secundária de Montemor-o-Novo</t>
  </si>
  <si>
    <t>Escola Básica São João de Deus, Montemor-o-Novo</t>
  </si>
  <si>
    <t>Escola Básica e Secundária de Mora</t>
  </si>
  <si>
    <t>Escola Básica de Mourão</t>
  </si>
  <si>
    <t>Escola Básica e Secundária D. João de Portel, Portel</t>
  </si>
  <si>
    <t>Escola Básica e Secundária Dr. Hernâni Cidade, Redondo</t>
  </si>
  <si>
    <t>Escola Básica António Gião, Reguengos de Monsaraz</t>
  </si>
  <si>
    <t>Escola Secundária Conde de Monsaraz, Reguengos de Monsaraz</t>
  </si>
  <si>
    <t>Escola Básica n.º 1 de Vendas Novas</t>
  </si>
  <si>
    <t>Escola Secundária de Vendas Novas</t>
  </si>
  <si>
    <t>Colégio de Laura Vicuña</t>
  </si>
  <si>
    <t>Escola Básica de Alcáçovas, Viana do Alentejo</t>
  </si>
  <si>
    <t>Escola Básica e Secundária Dr. Isidoro de Sousa, Viana do Alentejo</t>
  </si>
  <si>
    <t>Escola Secundária Públia Hortênsia de Castro, Vila Viçosa</t>
  </si>
  <si>
    <t>Escola Básica da Guia, Albufeira</t>
  </si>
  <si>
    <t>Escola Básica Prof.ª Diamantina Negrão, Albufeira</t>
  </si>
  <si>
    <t>Escola Básica e Secundária de Albufeira</t>
  </si>
  <si>
    <t>Escola Básica de Ferreiras, Albufeira</t>
  </si>
  <si>
    <t>Escola Básica D. Martim Fernandes, Albufeira</t>
  </si>
  <si>
    <t>Escola Básica Dr. Francisco Cabrita, Albufeira</t>
  </si>
  <si>
    <t>Escola Básica de Paderne, Albufeira</t>
  </si>
  <si>
    <t>Escola Básica Prof. Joaquim Moreira, Martinlongo, Alcoutim</t>
  </si>
  <si>
    <t>Escola Básica Professora Piedade Matoso, Aljezur</t>
  </si>
  <si>
    <t>Escola Básica de Castro Marim</t>
  </si>
  <si>
    <t>Escola Básica D. Afonso III, Faro</t>
  </si>
  <si>
    <t>Colégio de Nossa Senhora do Alto</t>
  </si>
  <si>
    <t>Escola Básica Poeta Emiliano da Costa, Estoi, Faro</t>
  </si>
  <si>
    <t>Escola Básica de Montenegro, Faro</t>
  </si>
  <si>
    <t>Escola Básica Santo António, Faro</t>
  </si>
  <si>
    <t>Escola Básica Dr. José de Jesus Neves Júnior, Faro</t>
  </si>
  <si>
    <t>Escola Básica Dr. Joaquim Rocha Peixoto Magalhães, Faro</t>
  </si>
  <si>
    <t>NOBEL - International School Algarve</t>
  </si>
  <si>
    <t>Escola Básica Jacinto Correia, Lagoa</t>
  </si>
  <si>
    <t>Escola Básica Rio Arade, Parchal, Lagoa</t>
  </si>
  <si>
    <t>Escola Secundária Padre António Martins de Oliveira, Lagoa</t>
  </si>
  <si>
    <t>Escola Básica Professor João Cónim, Estômbar, Lagoa</t>
  </si>
  <si>
    <t>Escola Básica Tecnopolis de Lagos</t>
  </si>
  <si>
    <t>Escola Básica das Naus, Lagos</t>
  </si>
  <si>
    <t>Escola Secundária Gil Eanes, Lagos</t>
  </si>
  <si>
    <t>Escola Secundária Júlio Dantas, Lagos</t>
  </si>
  <si>
    <t>Escola Básica Eng. Duarte Pacheco, Loulé</t>
  </si>
  <si>
    <t>Colégio Internacional de Vilamoura</t>
  </si>
  <si>
    <t>Escola Básica Prof. Dr. Aníbal Cavaco Silva, Boliqueime, Loulé</t>
  </si>
  <si>
    <t>Escola Básica Dr. António de Sousa Agostinho, Almancil, Loulé</t>
  </si>
  <si>
    <t>Escola Básica São Pedro do Mar, Quarteira, Loulé</t>
  </si>
  <si>
    <t>Escola Secundária Dr.ª Laura Ayres, Quarteira, Loulé</t>
  </si>
  <si>
    <t>Escola Básica D. Dinis, Quarteira, Loulé</t>
  </si>
  <si>
    <t>Escola Básica Professor Sebastião José Pires Teixeira, Salir, Loulé</t>
  </si>
  <si>
    <t>Escola Básica Padre João Coelho Cabanita, Loulé</t>
  </si>
  <si>
    <t>Escola Básica Manuel do Nascimento, Monchique</t>
  </si>
  <si>
    <t>Escola Básica João da Rosa, Olhão</t>
  </si>
  <si>
    <t>Escola Básica e Secundária Dr. João Lúcio, Fuseta, Olhão</t>
  </si>
  <si>
    <t>Escola Básica Dr. António João Eusébio, Moncarapacho, Olhão</t>
  </si>
  <si>
    <t>Escola Básica Dr. Alberto Iria, Olhão</t>
  </si>
  <si>
    <t>Escola Básica Professor Paula Nogueira, Olhão</t>
  </si>
  <si>
    <t>Escola Básica José Carlos da Maia, Olhão</t>
  </si>
  <si>
    <t>Colégio Bernardette de Jesus Romeira</t>
  </si>
  <si>
    <t>Escola Básica e Secundária da Bemposta, Portimão</t>
  </si>
  <si>
    <t>Escola Básica José Sobral, Mexilhoeira Grande, Portimão</t>
  </si>
  <si>
    <t>Escola Básica Júdice Fialho, Portimão</t>
  </si>
  <si>
    <t>Escola Básica Eng. Nuno Mergulhão, Portimão</t>
  </si>
  <si>
    <t>Escola Básica D. Martinho de Castelo Branco, Portimão</t>
  </si>
  <si>
    <t>Escola Básica Prof. José Buísel, Portimão</t>
  </si>
  <si>
    <t>Escola Básica D. João II, Alvor, Portimão</t>
  </si>
  <si>
    <t>Escola Básica Poeta Bernardo de Passos, São Brás de Alportel</t>
  </si>
  <si>
    <t>Escola Básica de Algoz, Silves</t>
  </si>
  <si>
    <t>Escola Básica Dr. António da Costa Contreiras, Armação de Pêra, Silves</t>
  </si>
  <si>
    <t>Escola Básica Dr. Garcia Domingues, Silves</t>
  </si>
  <si>
    <t>Escola Básica João de Deus, São Bartolomeu de Messines, Silves</t>
  </si>
  <si>
    <t>Escola Básica D. Paio Peres Correia, Tavira</t>
  </si>
  <si>
    <t>Escola Básica D. Manuel I, Tavira</t>
  </si>
  <si>
    <t>Escola Waldorf a Oliveira - Polo de Vila do Bispo</t>
  </si>
  <si>
    <t>Escola Básica São Vicente, Vila do Bispo</t>
  </si>
  <si>
    <t>Escola Básica D. José I, Vila Real de Santo António</t>
  </si>
  <si>
    <t>Escola Básica Infante D. Fernando, Vila Nova de Cacela, Vila Real de Santo António</t>
  </si>
  <si>
    <t>Escola Básica de Monte Gordo, Vila Real de Santo António</t>
  </si>
  <si>
    <t>Escola Secundária de Vila Real de Santo António</t>
  </si>
  <si>
    <t>Escola Básica e Secundária Padre José Augusto da Fonseca, Aguiar da Beira</t>
  </si>
  <si>
    <t>Escola Básica e Secundária Dr. José Casimiro Matias, Almeida</t>
  </si>
  <si>
    <t>Escola Básica e Secundária de Vilar Formoso, Almeida</t>
  </si>
  <si>
    <t>Escola Básica e Secundária Sacadura Cabral, Celorico da Beira</t>
  </si>
  <si>
    <t>Escola Secundária de Figueira de Castelo Rodrigo</t>
  </si>
  <si>
    <t>Escola Básica e Secundária de Fornos de Algodres</t>
  </si>
  <si>
    <t>Escola Básica de Vila Nova de Tazem, Gouveia</t>
  </si>
  <si>
    <t>Escola Secundária de Gouveia</t>
  </si>
  <si>
    <t>Escola Básica Carolina Beatriz Ângelo, Guarda</t>
  </si>
  <si>
    <t>Escola Básica e Secundária da Sé, Guarda</t>
  </si>
  <si>
    <t>Escola Secundária Afonso de Albuquerque, Guarda</t>
  </si>
  <si>
    <t>Escola Básica de São Miguel, Guarda</t>
  </si>
  <si>
    <t>Escola Básica e Secundária de Manteigas</t>
  </si>
  <si>
    <t>Escola Básica e Secundária de Meda</t>
  </si>
  <si>
    <t>Escola Secundária de Pinhel</t>
  </si>
  <si>
    <t>Escola Regional Dr. José Dinis da Fonseca, Cerdeira</t>
  </si>
  <si>
    <t>Escola Secundária de Sabugal</t>
  </si>
  <si>
    <t>Escola Básica Dr. Abranches Ferrão, Seia</t>
  </si>
  <si>
    <t>Escola Básica Dr. Guilherme Correia de Carvalho, Seia</t>
  </si>
  <si>
    <t>Escola Básica de Tourais-Paranhos, Seia</t>
  </si>
  <si>
    <t>Escola Secundária Gonçalo Anes Bandarra, Trancoso</t>
  </si>
  <si>
    <t>Escola Básica de Trancoso</t>
  </si>
  <si>
    <t>Escola Básica de Vila Franca das Naves, Trancoso</t>
  </si>
  <si>
    <t>Escola Básica e Secundária Tenente Coronel Adão Carrapatoso, Vila Nova de Foz Côa</t>
  </si>
  <si>
    <t>Escola Básica de Pataias, Alcobaça</t>
  </si>
  <si>
    <t>Escola Básica Frei Estevão Martins, Alcobaça</t>
  </si>
  <si>
    <t>Externato Cooperativo da Benedita</t>
  </si>
  <si>
    <t>Escola Básica e Secundária D. Pedro I, Alcobaça</t>
  </si>
  <si>
    <t>Escola Básica e Secundária de São Martinho do Porto, Alcobaça</t>
  </si>
  <si>
    <t>Escola Básica e Secundária Dr. Manuel Ribeiro Ferreira, Alvaiázere</t>
  </si>
  <si>
    <t>Escola Básica n.º 2 de Avelar, Ansião</t>
  </si>
  <si>
    <t>Escola Básica e Secundária Dr. Pascoal José de Mello, Ansião</t>
  </si>
  <si>
    <t>Escola Básica e Secundária da Batalha</t>
  </si>
  <si>
    <t>Escola Básica e Secundária Fernão do Pó, Bombarral</t>
  </si>
  <si>
    <t>Escola Secundária Raul Proença, Caldas da Rainha</t>
  </si>
  <si>
    <t>Escola Básica D. João II, Caldas da Rainha</t>
  </si>
  <si>
    <t>Colégio Rainha Dona Leonor</t>
  </si>
  <si>
    <t>Escola Básica de Santa Catarina, Caldas da Rainha</t>
  </si>
  <si>
    <t>Escola Secundária Rafael Bordalo Pinheiro, Caldas da Rainha</t>
  </si>
  <si>
    <t>Colégio Frei Cristóvão</t>
  </si>
  <si>
    <t>Escola Básica de Santo Onofre, Caldas da Rainha</t>
  </si>
  <si>
    <t>Escola Básica Dr. Bissaya Barreto, Castanheira de Pêra</t>
  </si>
  <si>
    <t>Escola Secundária de Figueiró dos Vinhos</t>
  </si>
  <si>
    <t>Escola Básica Dr. Correia Mateus, Leiria</t>
  </si>
  <si>
    <t>Escola Básica de Santa Catarina da Serra, Leiria</t>
  </si>
  <si>
    <t>Colégio Senhor dos Milagres</t>
  </si>
  <si>
    <t>Escola Básica e Secundária Henrique Sommer, Maceira, Leiria</t>
  </si>
  <si>
    <t>Escola Básica n.º 2 de Marrazes, Leiria</t>
  </si>
  <si>
    <t>Escola Básica e Secundária Rainha Santa Isabel, Carreira, Leiria</t>
  </si>
  <si>
    <t>Colégio Dinis de Melo</t>
  </si>
  <si>
    <t>Colégio Dr. Luís Pereira da Costa</t>
  </si>
  <si>
    <t>Colégio Conciliar de Maria Imaculada</t>
  </si>
  <si>
    <t>Colégio de Nossa Senhora de Fátima</t>
  </si>
  <si>
    <t>Escola Secundária Afonso Lopes Vieira, Leiria</t>
  </si>
  <si>
    <t>Escola Básica de Colmeias, Leiria</t>
  </si>
  <si>
    <t>Escola Básica José Saraiva, Leiria</t>
  </si>
  <si>
    <t>Escola Básica D. Dinis, Leiria</t>
  </si>
  <si>
    <t>Escola Básica Dr. Correia Alexandre, Caranguejeira, Leiria</t>
  </si>
  <si>
    <t>Escola Básica Guilherme Stephens, Marinha Grande</t>
  </si>
  <si>
    <t>Escola Secundária José Loureiro Botas, Vieira de Leiria, Marinha Grande</t>
  </si>
  <si>
    <t>Escola Secundária Eng. Acácio Calazans Duarte, Marinha Grande</t>
  </si>
  <si>
    <t>Escola Básica Prof. Alberto Nery Capucho, Marinha Grande</t>
  </si>
  <si>
    <t>Escola Secundária Pinhal do Rei, Marinha Grande</t>
  </si>
  <si>
    <t>Escola Básica e Secundária Amadeu Gaudêncio, Nazaré</t>
  </si>
  <si>
    <t>Escola Básica e Secundária Josefa de Óbidos, Óbidos</t>
  </si>
  <si>
    <t>Escola Básica Miguel Leitão de Andrada, Pedrógão Grande</t>
  </si>
  <si>
    <t>Escola Básica D. Luís de Ataíde, Peniche</t>
  </si>
  <si>
    <t>Escola Básica de Peniche</t>
  </si>
  <si>
    <t>Escola Básica de Atouguia da Baleia, Peniche</t>
  </si>
  <si>
    <t>Escola Básica Marquês de Pombal, Pombal</t>
  </si>
  <si>
    <t>Escola Básica Gualdim Pais, Pombal</t>
  </si>
  <si>
    <t>Instituto D. João V</t>
  </si>
  <si>
    <t>Externato Liceal de Albergaria dos Doze</t>
  </si>
  <si>
    <t>Escola Secundária de Pombal</t>
  </si>
  <si>
    <t>Escola Básica e Secundária de Guia, Pombal</t>
  </si>
  <si>
    <t>Escola Secundária de Porto de Mós</t>
  </si>
  <si>
    <t>Instituto Educativo do Juncal</t>
  </si>
  <si>
    <t>Escola Básica e Secundária de Mira de Aire, Porto de Mós</t>
  </si>
  <si>
    <t>Escola Básica do Carregado, Alenquer</t>
  </si>
  <si>
    <t>Escola Básica Pêro de Alenquer, Alenquer</t>
  </si>
  <si>
    <t>Escola Básica Visconde de Chanceleiros, Merceana, Alenquer</t>
  </si>
  <si>
    <t>Escola Básica de Abrigada, Alenquer</t>
  </si>
  <si>
    <t>Externato João Alberto Faria</t>
  </si>
  <si>
    <t>Escola Básica de Azambuja</t>
  </si>
  <si>
    <t>Escola Básica de Manique do Intendente, Azambuja</t>
  </si>
  <si>
    <t>Escola Básica Vale Aveiras, Aveiras de Cima, Azambuja</t>
  </si>
  <si>
    <t>Escola Secundária da Azambuja</t>
  </si>
  <si>
    <t>Escola Básica e Secundária do Cadaval</t>
  </si>
  <si>
    <t>Colégio Marista de Carcavelos</t>
  </si>
  <si>
    <t>Colégio da Bafureira</t>
  </si>
  <si>
    <t>Salesianos do Estoril – Escola</t>
  </si>
  <si>
    <t>Colégio Amor de Deus</t>
  </si>
  <si>
    <t>Escola Básica e Secundária de Alvide, Cascais</t>
  </si>
  <si>
    <t>Salesianos de Manique - Escola</t>
  </si>
  <si>
    <t>Externato Nossa Senhora do Rosário</t>
  </si>
  <si>
    <t>Escola Básica e Secundária Matilde Rosa Araújo, Matarraque, Cascais</t>
  </si>
  <si>
    <t>Externato de Dona Luísa Sigea</t>
  </si>
  <si>
    <t>Colégio da Senhora da Boa Nova</t>
  </si>
  <si>
    <t>Associação Escola 31 de Janeiro</t>
  </si>
  <si>
    <t>Escola Básica e Secundária Ibn Mucana, Alcabideche, Cascais</t>
  </si>
  <si>
    <t>Escola Secundária Fernando Lopes Graça, Parede, Cascais</t>
  </si>
  <si>
    <t>Escola Básica de São João do Estoril, Cascais</t>
  </si>
  <si>
    <t>Escola Básica de Cascais</t>
  </si>
  <si>
    <t>Escola Básica e Secundária de Carcavelos, Cascais</t>
  </si>
  <si>
    <t>Escola Básica e Secundária da Cidadela, Cascais</t>
  </si>
  <si>
    <t>Os Aprendizes - Laboratório do Conhecimento</t>
  </si>
  <si>
    <t>Colégio Inglês de São Julião - St. Julians School</t>
  </si>
  <si>
    <t>Escola Básica Santo António, Parede, Cascais</t>
  </si>
  <si>
    <t>Escola Básica e Secundária Frei Gonçalo de Azevedo, São Domingos de Rana, Cascais</t>
  </si>
  <si>
    <t>Escola Básica de Alapraia, Cascais</t>
  </si>
  <si>
    <t>Escola Básica do Parque das Nações, Lisboa</t>
  </si>
  <si>
    <t>Escola Básica e Secundária Passos Manuel, Lisboa</t>
  </si>
  <si>
    <t>Secção do Externato Alfredo Binet</t>
  </si>
  <si>
    <t>Escola Secundária D. Dinis, Lisboa</t>
  </si>
  <si>
    <t>Escola Básica Vasco da Gama, Lisboa</t>
  </si>
  <si>
    <t>Escola Básica e Secundária Gil Vicente, Lisboa</t>
  </si>
  <si>
    <t>Colégio Eduardo Claparède</t>
  </si>
  <si>
    <t>Colégio Mira Rio</t>
  </si>
  <si>
    <t>Externato As Descobertas</t>
  </si>
  <si>
    <t>Escola Básica Francisco de Arruda, Lisboa</t>
  </si>
  <si>
    <t>Escola Básica de Marvila, Lisboa</t>
  </si>
  <si>
    <t>Colégio São Tomás - Quinta das Conchas</t>
  </si>
  <si>
    <t>Escola Básica Patrício Prazeres, Lisboa</t>
  </si>
  <si>
    <t>Escola Básica dos Olivais, Lisboa</t>
  </si>
  <si>
    <t>Escola Básica Pintor Almada Negreiros, Lisboa</t>
  </si>
  <si>
    <t>Escola Secundária Vergílio Ferreira, Lisboa</t>
  </si>
  <si>
    <t>Escola Básica Manuel da Maia, Lisboa</t>
  </si>
  <si>
    <t>Escola Básica da Quinta de Marrocos, Lisboa</t>
  </si>
  <si>
    <t>Escola Básica de Telheiras, Lisboa</t>
  </si>
  <si>
    <t>Colégio Planalto</t>
  </si>
  <si>
    <t>Colégio do Sagrado Coração de Maria</t>
  </si>
  <si>
    <t>Externato de Nossa Senhora da Penha de França</t>
  </si>
  <si>
    <t>Colégio Manuel Bernardes</t>
  </si>
  <si>
    <t>Escola Básica das Olaias, Lisboa</t>
  </si>
  <si>
    <t>Escola Básica e Secundária Luís António Verney, Lisboa</t>
  </si>
  <si>
    <t>Salesianos de Lisboa - Colégio Oficinas de São José</t>
  </si>
  <si>
    <t>Centro de Educação e Desenvolvimento Nossa Senhora da Conceição (Casa Pia)</t>
  </si>
  <si>
    <t>Colégio Helen Keller</t>
  </si>
  <si>
    <t>Escola Básica Nuno Gonçalves, Lisboa</t>
  </si>
  <si>
    <t>Escola Artística de Música do Conservatório Nacional, Lisboa</t>
  </si>
  <si>
    <t>Colégio Militar</t>
  </si>
  <si>
    <t>Escola Básica e Secundária Josefa de Óbidos, Lisboa</t>
  </si>
  <si>
    <t>Escola Básica e Secundária D. Filipa de Lencastre, Lisboa</t>
  </si>
  <si>
    <t>Escola Básica Professor Lindley Cintra, Lisboa</t>
  </si>
  <si>
    <t>Escola do Grémio de Instrução Liberal de Campo de Ourique</t>
  </si>
  <si>
    <t>Escola Básica do Alto do Lumiar, Lisboa</t>
  </si>
  <si>
    <t>Escola Secundária Rainha Dona Leonor, Lisboa</t>
  </si>
  <si>
    <t>Escola Artística de Dança do Conservatório Nacional, Lisboa</t>
  </si>
  <si>
    <t>Real Colégio de Portugal</t>
  </si>
  <si>
    <t>Escola Selecta Amadeu Andrés</t>
  </si>
  <si>
    <t>Colégio de Stª Doroteia</t>
  </si>
  <si>
    <t>Escola Secundária do Restelo, Lisboa</t>
  </si>
  <si>
    <t>Escola Básica Pedro de Santarém, Lisboa</t>
  </si>
  <si>
    <t>Colégio Valsassina</t>
  </si>
  <si>
    <t>Astória International School - Secção I</t>
  </si>
  <si>
    <t>Centro de Educação e Desenvolvimento Jacob Rodrigues Pereira (Casa Pia)</t>
  </si>
  <si>
    <t>Escola Secundária do Lumiar, Lisboa</t>
  </si>
  <si>
    <t>Escola Básica Almirante Gago Coutinho, Lisboa</t>
  </si>
  <si>
    <t>Instituto Militar dos Pupilos do Exército</t>
  </si>
  <si>
    <t>Externato Liceal das Casas de S. Vicente de Paulo</t>
  </si>
  <si>
    <t>Academia de Música de Santa Cecília</t>
  </si>
  <si>
    <t>Externato Marcelino Champagnat</t>
  </si>
  <si>
    <t>Colégio Académico</t>
  </si>
  <si>
    <t>Escola Secundária Rainha Dona Amélia, Lisboa</t>
  </si>
  <si>
    <t>Escola Secundária Padre António Vieira, Lisboa</t>
  </si>
  <si>
    <t>Centro de Educação e Desenvolvimento D. Nuno Álvares Pereira (Casa Pia)</t>
  </si>
  <si>
    <t>Escola Secundária Pedro Nunes, Lisboa</t>
  </si>
  <si>
    <t>Escola Básica Prof. Delfim Santos, Lisboa</t>
  </si>
  <si>
    <t>Escola Secundária D. Pedro V, Lisboa</t>
  </si>
  <si>
    <t>Escola Secundária José Gomes Ferreira, Lisboa</t>
  </si>
  <si>
    <t>Colégio Moderno</t>
  </si>
  <si>
    <t>Escola Básica Damião de Góis, Lisboa</t>
  </si>
  <si>
    <t>Externato Marista de Lisboa</t>
  </si>
  <si>
    <t>Escola Secundária Fonseca Benevides, Lisboa</t>
  </si>
  <si>
    <t>Colégio de Santa Maria</t>
  </si>
  <si>
    <t>Escola Básica de Piscinas, Lisboa</t>
  </si>
  <si>
    <t>Centro de Educação e Desenvolvimento D. Maria Pia (Casa Pia)</t>
  </si>
  <si>
    <t>Escola Secundária Eça de Queirós, Lisboa</t>
  </si>
  <si>
    <t>Escola Secundária António Damásio, Lisboa</t>
  </si>
  <si>
    <t>Externato da Luz</t>
  </si>
  <si>
    <t>Escola Básica de São Vicente/Telheiras, Lisboa</t>
  </si>
  <si>
    <t>Escola Básica Eugénio dos Santos, Lisboa</t>
  </si>
  <si>
    <t>Escola Básica Marquesa de Alorna, Lisboa</t>
  </si>
  <si>
    <t>Escola Secundária D. Luísa de Gusmão, Lisboa</t>
  </si>
  <si>
    <t>Externato de S. José</t>
  </si>
  <si>
    <t>Escola Básica Fernando Pessoa, Lisboa</t>
  </si>
  <si>
    <t>Escola Básica Luís de Camões, Lisboa</t>
  </si>
  <si>
    <t>Colégio do Bom Sucesso</t>
  </si>
  <si>
    <t>Colégio de São João de Brito</t>
  </si>
  <si>
    <t>Escola Básica Paula Vicente, Lisboa</t>
  </si>
  <si>
    <t>Escola Avé Maria</t>
  </si>
  <si>
    <t>Escola Básica do Bairro Padre Cruz, Lisboa</t>
  </si>
  <si>
    <t>Externato Educação Popular</t>
  </si>
  <si>
    <t>Escola Básica Maria Veleda, Loures</t>
  </si>
  <si>
    <t>Escola Básica da Bobadela, Loures</t>
  </si>
  <si>
    <t>Escola Secundária de Camarate, Loures</t>
  </si>
  <si>
    <t>Escola Básica de Castanheiros, Caneças, Odivelas</t>
  </si>
  <si>
    <t>Escola Secundária de Odivelas</t>
  </si>
  <si>
    <t>Escola Secundária de São João da Talha, Loures</t>
  </si>
  <si>
    <t>Escola Básica de Camarate, Loures</t>
  </si>
  <si>
    <t>Colégio Bartolomeu Dias</t>
  </si>
  <si>
    <t>Colégio Cesário Verde</t>
  </si>
  <si>
    <t>Escola Básica de Moinhos da Arroja, Odivelas</t>
  </si>
  <si>
    <t>Escola Básica General Humberto Delgado, Santo António dos Cavaleiros, Loures</t>
  </si>
  <si>
    <t>Escola Secundária Braamcamp Freire, Pontinha, Odivelas</t>
  </si>
  <si>
    <t>Escola Básica D. Dinis, Odivelas</t>
  </si>
  <si>
    <t>Colégio Pedro Arrupe</t>
  </si>
  <si>
    <t>Escola Básica Carlos Paredes, Póvoa de Santo Adrião, Odivelas</t>
  </si>
  <si>
    <t>Escola Secundária da Ramada, Odivelas</t>
  </si>
  <si>
    <t>Escola Secundária Dr. António Carvalho Figueiredo, Loures</t>
  </si>
  <si>
    <t>Escola Básica Gaspar Correia, Portela, Loures</t>
  </si>
  <si>
    <t>Escola Secundária José Cardoso Pires, Loures</t>
  </si>
  <si>
    <t>Escola Básica da Pontinha, Odivelas</t>
  </si>
  <si>
    <t>Escola Básica Luís de Sttau Monteiro, Loures</t>
  </si>
  <si>
    <t>Escola Básica de Apelação, Loures</t>
  </si>
  <si>
    <t>Colégio Integrado Monte Maior</t>
  </si>
  <si>
    <t>Escola Secundária Pedro Alexandrino, Póvoa de Santo Adrião, Odivelas</t>
  </si>
  <si>
    <t>Escola Secundária de Sacavém, Loures</t>
  </si>
  <si>
    <t>Escola Básica Vasco Santana, Ramada, Odivelas</t>
  </si>
  <si>
    <t>Colégio Oriente</t>
  </si>
  <si>
    <t>Escola Básica António Gedeão, Odivelas</t>
  </si>
  <si>
    <t>Externato Flor do Campo</t>
  </si>
  <si>
    <t>Escola Secundária de Caneças, Odivelas</t>
  </si>
  <si>
    <t>Instituto de Ciências Educativas</t>
  </si>
  <si>
    <t>Escola Básica de Santa Iria de Azoia, Loures</t>
  </si>
  <si>
    <t>Escola Básica João Villaret, Loures</t>
  </si>
  <si>
    <t>Escola Básica de Bucelas, Loures</t>
  </si>
  <si>
    <t>Escola Básica do Catujal, Loures</t>
  </si>
  <si>
    <t>Escola Básica de São João da Talha, Bairro do Estacal Novo, Loures</t>
  </si>
  <si>
    <t>Escola Básica Avelar Brotero, Odivelas</t>
  </si>
  <si>
    <t>Escola Secundária do Arco-Íris, Portela, Loures</t>
  </si>
  <si>
    <t>Escola Básica Dr. João das Regras, Lourinhã</t>
  </si>
  <si>
    <t>Escola Básica de Ribamar, Lourinhã</t>
  </si>
  <si>
    <t>Escola Básica Dr. Afonso Rodrigues Pereira, Lourinhã</t>
  </si>
  <si>
    <t>Escola Básica e Secundária Professor Armando de Lucena, Malveira, Mafra</t>
  </si>
  <si>
    <t>Colégio Verde Água</t>
  </si>
  <si>
    <t>Escola Básica da Venda do Pinheiro, Mafra</t>
  </si>
  <si>
    <t>Escola Básica e Secundária António Bento Franco, Ericeira, Mafra</t>
  </si>
  <si>
    <t>Escola Básica de Mafra</t>
  </si>
  <si>
    <t>Colégio Miramar</t>
  </si>
  <si>
    <t>Colégio Santo André</t>
  </si>
  <si>
    <t>Escola Básica Professor Noronha Feio, Queijas, Oeiras</t>
  </si>
  <si>
    <t>Escola Básica de São Julião da Barra, Oeiras</t>
  </si>
  <si>
    <t>Escola Secundária Luís de Freitas Branco, Paço de Arcos, Oeiras</t>
  </si>
  <si>
    <t>Escola Básica Sophia de Mello Breyner, Portela, Oeiras</t>
  </si>
  <si>
    <t>Escola Secundária Professor José Augusto Lucas, Linda-a-Velha, Oeiras</t>
  </si>
  <si>
    <t>Escola Básica Conde de Oeiras, Oeiras</t>
  </si>
  <si>
    <t>Escola Básica de São Bruno, Caxias, Oeiras</t>
  </si>
  <si>
    <t>Escola Secundária Camilo Castelo Branco, Carnaxide, Oeiras</t>
  </si>
  <si>
    <t>Escola Básica e Secundária Aquilino Ribeiro, Leião, Oeiras</t>
  </si>
  <si>
    <t>Escola Secundária Sebastião e Silva, Oeiras</t>
  </si>
  <si>
    <t>Escola Secundária de Miraflores, Algés, Oeiras</t>
  </si>
  <si>
    <t>Escola Básica e Secundária Amélia Rey Colaço, Linda-a-Velha, Oeiras</t>
  </si>
  <si>
    <t>Escola Secundária da Quinta do Marquês, Oeiras</t>
  </si>
  <si>
    <t>Colégio dos Plátanos</t>
  </si>
  <si>
    <t>Escola Básica António Sérgio, Cacém, Sintra</t>
  </si>
  <si>
    <t>Escola Básica e Secundária Rainha D. Leonor de Lencastre, São Marcos, Sintra</t>
  </si>
  <si>
    <t>Escola Básica Padre Alberto Neto, Rio de Mouro, Sintra</t>
  </si>
  <si>
    <t>Escola Básica e Secundária Gama Barros, Cacém, Sintra</t>
  </si>
  <si>
    <t>Escola Básica e Secundária Padre Alberto Neto, Queluz, Sintra</t>
  </si>
  <si>
    <t>Escola Básica D. Fernando II, Sintra</t>
  </si>
  <si>
    <t>Escola Básica Professor Egas Moniz, Massamá, Sintra</t>
  </si>
  <si>
    <t>Escola Básica Ruy Belo, Queluz, Sintra</t>
  </si>
  <si>
    <t>Escola Básica D. Carlos I, Sintra</t>
  </si>
  <si>
    <t>Escola Básica D. Pedro IV, Monte Abraão, Sintra</t>
  </si>
  <si>
    <t>Escola Secundária Matias Aires, Agualva, Sintra</t>
  </si>
  <si>
    <t>Escola Secundária Stuart Carvalhais, Massamá, Sintra</t>
  </si>
  <si>
    <t>Escola Secundária Ferreira Dias, Agualva, Sintra</t>
  </si>
  <si>
    <t>Escola Básica Professor Agostinho da Silva, Casal de Cambra, Sintra</t>
  </si>
  <si>
    <t>Colégio A Quinta de Sintra</t>
  </si>
  <si>
    <t>Colégio Mem Martins</t>
  </si>
  <si>
    <t>Escola Básica e Secundária Mestre Domingos Saraiva, Algueirão, Sintra</t>
  </si>
  <si>
    <t>Escola Básica Professor Galopim de Carvalho, Pendão, Sintra</t>
  </si>
  <si>
    <t>Escola Básica de Colares, Sintra</t>
  </si>
  <si>
    <t>Escola Básica Maria Alberta Menéres, Tapada das Mercês, Sintra</t>
  </si>
  <si>
    <t>Escola Básica e Secundária do Alto dos Moinhos, Terrugem, Sintra</t>
  </si>
  <si>
    <t>Escola Básica Escultor Francisco dos Santos, Fitares, Sintra</t>
  </si>
  <si>
    <t>Escola Básica Visconde de Juromenha, Mem Martins, Sintra</t>
  </si>
  <si>
    <t>Colégio Vasco da Gama</t>
  </si>
  <si>
    <t>Escola Secundária Miguel Torga, Monte Abraão, Sintra</t>
  </si>
  <si>
    <t>Escola Básica Ferreira de Castro, Ouressa, Sintra</t>
  </si>
  <si>
    <t>Escola Básica e Secundária Dr. Rui Grácio, Montelavar, Sintra</t>
  </si>
  <si>
    <t>Escola Básica D. Domingos Jardo, Mira Sintra, Sintra</t>
  </si>
  <si>
    <t>Colégio de São José - Ramalhão</t>
  </si>
  <si>
    <t>Escola Secundária de Mem Martins, Sintra</t>
  </si>
  <si>
    <t>Escola Básica e Secundária Alfredo da Silva, Albarraque, Sintra</t>
  </si>
  <si>
    <t>Escola Básica e Secundária Joaquim Inácio da Cruz Sobral, Sobral de Monte Agraço</t>
  </si>
  <si>
    <t>Externato de Penafirme</t>
  </si>
  <si>
    <t>Escola Básica Gaspar Campello, Torres Vedras</t>
  </si>
  <si>
    <t>Escola Secundária Madeira Torres, Torres Vedras</t>
  </si>
  <si>
    <t>Escola Básica Padre Francisco Soares, Torres Vedras</t>
  </si>
  <si>
    <t>Escola Básica de Freiria, Torres Vedras</t>
  </si>
  <si>
    <t>Escola Secundária Henriques Nogueira, Torres Vedras</t>
  </si>
  <si>
    <t>Escola Básica São Gonçalo, Torres Vedras</t>
  </si>
  <si>
    <t>Escola Básica do Maxial, Torres Vedras</t>
  </si>
  <si>
    <t>Escola Básica Padre Vítor Melícias, Torres Vedras</t>
  </si>
  <si>
    <t>Escola Internacional de Torres Vedras</t>
  </si>
  <si>
    <t>Escola Secundária Alves Redol, Vila Franca de Xira</t>
  </si>
  <si>
    <t>Escola Básica Pedro Jacques de Magalhães, Alverca do Ribatejo, Vila Franca de Xira</t>
  </si>
  <si>
    <t>Escola Básica do Bom Sucesso, Alverca do Ribatejo, Vila Franca de Xira</t>
  </si>
  <si>
    <t>Escola Básica e Secundária D. Martinho Vaz de Castelo Branco, Póvoa de Santa Iria, Vila Franca de Xira</t>
  </si>
  <si>
    <t>Escola Básica e Secundária Professor Reynaldo dos Santos, Vila Franca de Xira</t>
  </si>
  <si>
    <t>Escola Básica Padre José Rota, Forte da Casa, Vila Franca de Xira</t>
  </si>
  <si>
    <t>Colégio José Álvaro Vidal</t>
  </si>
  <si>
    <t>Escola Básica D. António de Ataíde, Castanheira do Ribatejo, Vila Franca de Xira</t>
  </si>
  <si>
    <t>Escola Básica Soeiro Pereira Gomes, Alhandra, Vila Franca de Xira</t>
  </si>
  <si>
    <t>Escola Básica e Secundária de Vialonga, Vila Franca de Xira</t>
  </si>
  <si>
    <t>Escola Básica Cardoso Lopes, Amadora</t>
  </si>
  <si>
    <t>Escola Básica Prof. Pedro d’Orey da Cunha, Damaia, Amadora</t>
  </si>
  <si>
    <t>Escola Básica Roque Gameiro, Reboleira, Amadora</t>
  </si>
  <si>
    <t>Escola Luis Madureira (Stª Casa Misericórdia da Amadora)</t>
  </si>
  <si>
    <t>Escola Secundária Seomara da Costa Primo, Amadora</t>
  </si>
  <si>
    <t>Escola Básica D. Francisco Manuel Melo, Venteira, Amadora</t>
  </si>
  <si>
    <t>Escola Básica Sophia de Mello Breyner Andresen, Brandoa, Amadora</t>
  </si>
  <si>
    <t>Escola Secundária Fernando Namora, Amadora</t>
  </si>
  <si>
    <t>Escola Básica Miguel Torga, São Brás, Amadora</t>
  </si>
  <si>
    <t>Escola Básica Almeida Garrett, Alfragide, Amadora</t>
  </si>
  <si>
    <t>Escola Básica e Secundária Dr. Azevedo Neves, Damaia, Amadora</t>
  </si>
  <si>
    <t>Colégio D. Filipa</t>
  </si>
  <si>
    <t>Escola Básica e Secundária de Mães d’Água, Falagueira, Amadora</t>
  </si>
  <si>
    <t>Escola Básica José Cardoso Pires, São Brás, Amadora</t>
  </si>
  <si>
    <t>Escola Básica de Alfornelos, Amadora</t>
  </si>
  <si>
    <t>Escola Básica e Secundária D. João V, Damaia, Amadora</t>
  </si>
  <si>
    <t>Escola Básica e Secundária Padre José Agostinho Rodrigues, Alter do Chão</t>
  </si>
  <si>
    <t>Escola Básica e Secundária Nossa Senhora da Luz, Arronches</t>
  </si>
  <si>
    <t>Escola Básica Mestre de Avis, Avis</t>
  </si>
  <si>
    <t>Escola Secundária de Campo Maior</t>
  </si>
  <si>
    <t>Escola Básica Garcia da Orta, Castelo de Vide</t>
  </si>
  <si>
    <t>Escola Básica Ana Maria Ferreira Gordo, Crato</t>
  </si>
  <si>
    <t>Escola Básica n.º 2 de Elvas</t>
  </si>
  <si>
    <t>Colégio Luso-Britânico</t>
  </si>
  <si>
    <t>Escola Básica n.º 1 de Elvas</t>
  </si>
  <si>
    <t>Escola Básica de Vila Boim, Elvas</t>
  </si>
  <si>
    <t>Escola Básica Frei Manuel Cardoso, Fronteira</t>
  </si>
  <si>
    <t>Escola Básica e Secundária de Gavião</t>
  </si>
  <si>
    <t>Escola Básica de Ammaia, Portagem, Marvão</t>
  </si>
  <si>
    <t>Escola Básica n.º 1 de Monforte</t>
  </si>
  <si>
    <t>Escola Básica e Secundária Prof. Mendes dos Remédios, Nisa</t>
  </si>
  <si>
    <t>Escola Básica n.º 1 de Montargil, Ponte de Sor</t>
  </si>
  <si>
    <t>Escola Secundária de Ponte de Sor</t>
  </si>
  <si>
    <t>Escola Secundária Mouzinho da Silveira, Portalegre</t>
  </si>
  <si>
    <t>Escola Secundária de S. Lourenço, Portalegre</t>
  </si>
  <si>
    <t>Escola Básica José Régio, Portalegre</t>
  </si>
  <si>
    <t>Escola Básica e Secundária Padre Joaquim Maria Fernandes, Sousel</t>
  </si>
  <si>
    <t>Escola Básica do Marão, Várzea, Amarante</t>
  </si>
  <si>
    <t>Escola Secundária de Amarante</t>
  </si>
  <si>
    <t>Escola Básica Amadeo de Souza Cardoso, Telões, Amarante</t>
  </si>
  <si>
    <t>Colégio de S. Gonçalo de Amarante - Escola Católica</t>
  </si>
  <si>
    <t>Escola Básica de Vila Caiz, Amarante</t>
  </si>
  <si>
    <t>Externato de Vila Meã</t>
  </si>
  <si>
    <t>Escola Básica Teixeira de Pascoaes, Amarante</t>
  </si>
  <si>
    <t>Escola Básica de Eiriz, Baião</t>
  </si>
  <si>
    <t>Escola Básica e Secundária de Vale de Ovil, Baião</t>
  </si>
  <si>
    <t>Escola Básica do Sudeste de Baião</t>
  </si>
  <si>
    <t>Escola Básica e Secundária Dr. Machado de Matos, Felgueiras</t>
  </si>
  <si>
    <t>Escola Secundária de Felgueiras</t>
  </si>
  <si>
    <t>Escola Básica Dr. Leonardo Coimbra, Lixa, Felgueiras</t>
  </si>
  <si>
    <t>Escola Básica e Secundária de Idães, Felgueiras</t>
  </si>
  <si>
    <t>Escola Básica e Secundária de Airães, Felgueiras</t>
  </si>
  <si>
    <t>Escola Básica de Lagares, Felgueiras</t>
  </si>
  <si>
    <t>Escola Básica D. Manuel de Faria e Sousa, Margaride, Felgueiras</t>
  </si>
  <si>
    <t>Escola Secundária da Lixa, Felgueiras</t>
  </si>
  <si>
    <t>Externato Camões</t>
  </si>
  <si>
    <t>Escola Básica de Jovim e Foz do Sousa, Gondomar</t>
  </si>
  <si>
    <t>Escola Básica Santa Bárbara, Fânzeres, Gondomar</t>
  </si>
  <si>
    <t>Escola Secundária de São Pedro da Cova, Gondomar</t>
  </si>
  <si>
    <t>Escola Básica Júlio Dinis, Gondomar</t>
  </si>
  <si>
    <t>Escola Básica Frei Manuel de Santa Inês, Baguim do Monte, Gondomar</t>
  </si>
  <si>
    <t>Escola Secundária de Rio Tinto, Gondomar</t>
  </si>
  <si>
    <t>Escola Básica e Secundária À Beira Douro, Gondomar</t>
  </si>
  <si>
    <t>Escola Básica Marques Leitão, Valbom, Gondomar</t>
  </si>
  <si>
    <t>Escola Básica Infanta D. Mafalda, Rio Tinto, Gondomar</t>
  </si>
  <si>
    <t>Colégio Paulo VI de Gondomar</t>
  </si>
  <si>
    <t>Escola Secundária de Valbom, Gondomar</t>
  </si>
  <si>
    <t>Escola Básica de Rio Tinto, Gondomar</t>
  </si>
  <si>
    <t>Escola Básica de São Pedro da Cova, Gondomar</t>
  </si>
  <si>
    <t>Escola Secundária de Gondomar</t>
  </si>
  <si>
    <t>Escola Básica e Secundária Dr. Mário Fonseca, Nogueira, Lousada</t>
  </si>
  <si>
    <t>Escola Básica de Lousada Este</t>
  </si>
  <si>
    <t>Externato Senhora do Carmo</t>
  </si>
  <si>
    <t>Escola Secundária de Lousada</t>
  </si>
  <si>
    <t>Colégio de S. José de Bairros</t>
  </si>
  <si>
    <t>Escola Básica de Lousada Centro</t>
  </si>
  <si>
    <t>Escola Básica e Secundária de Lousada Norte</t>
  </si>
  <si>
    <t>Escola Básica e Secundária de Lousada Oeste</t>
  </si>
  <si>
    <t>Escola Secundária do Castêlo da Maia, Maia</t>
  </si>
  <si>
    <t>Escola Básica Gonçalo Mendes da Maia, Vermoim, Maia</t>
  </si>
  <si>
    <t>Escola Básica de Gueifães, Maia</t>
  </si>
  <si>
    <t>Escola Básica e Secundária Dr. Vieira de Carvalho, Moreira da Maia, Maia</t>
  </si>
  <si>
    <t>Escola Secundária da Maia</t>
  </si>
  <si>
    <t>Escola Básica e Secundária de Pedrouços, Maia</t>
  </si>
  <si>
    <t>Colégio Novo da Maia</t>
  </si>
  <si>
    <t>Escola Básica e Secundária do Levante da Maia, Nogueira da Maia, Maia</t>
  </si>
  <si>
    <t>Escola Básica e Secundária de Águas Santas, Maia</t>
  </si>
  <si>
    <t>Escola Secundária de Alpendurada, Marco de Canaveses</t>
  </si>
  <si>
    <t>Escola Secundária de Marco de Canaveses</t>
  </si>
  <si>
    <t>Escola Básica de Alpendurada, Marco de Canaveses</t>
  </si>
  <si>
    <t>Escola Básica de Toutosa, Marco de Canaveses</t>
  </si>
  <si>
    <t>Escola Básica Carmen Miranda, Marco de Canaveses</t>
  </si>
  <si>
    <t>Escola Básica de Sande, Marco de Canaveses</t>
  </si>
  <si>
    <t>Escola Básica Maria Manuela Sá, São Mamede de Infesta, Matosinhos</t>
  </si>
  <si>
    <t>Escola Básica da Senhora da Hora, Matosinhos</t>
  </si>
  <si>
    <t>Escola Básica Professor Óscar Lopes, Matosinhos</t>
  </si>
  <si>
    <t>Escola Básica de Leça do Balio, Matosinhos</t>
  </si>
  <si>
    <t>Escola Básica e Secundária de Padrão da Légua, Matosinhos</t>
  </si>
  <si>
    <t>Escola Básica Dr. José Domingues dos Santos, Cabanelas, Matosinhos</t>
  </si>
  <si>
    <t>Escola Secundária João Gonçalves Zarco, Matosinhos</t>
  </si>
  <si>
    <t>Escola Secundária da Boa Nova, Leça da Palmeira, Matosinhos</t>
  </si>
  <si>
    <t>Escola Básica de Custóias, Matosinhos</t>
  </si>
  <si>
    <t>Escola Básica Eng. Fernando Pinto de Oliveira, Leça da Palmeira, Matosinhos</t>
  </si>
  <si>
    <t>Escola Básica Irmãos Passos, Guifões, Matosinhos</t>
  </si>
  <si>
    <t>Escola Secundária de Senhora da Hora, Matosinhos</t>
  </si>
  <si>
    <t>Escola Básica de Perafita, Matosinhos</t>
  </si>
  <si>
    <t>Escola Secundária Augusto Gomes, Matosinhos</t>
  </si>
  <si>
    <t>Colégio Efanor</t>
  </si>
  <si>
    <t>Escola Secundária Abel Salazar, São Mamede de Infesta, Matosinhos</t>
  </si>
  <si>
    <t>Escola Básica de Matosinhos</t>
  </si>
  <si>
    <t>Escola Básica de Paços de Ferreira</t>
  </si>
  <si>
    <t>Escola Secundária D. António Taipa, Freamunde, Paços de Ferreira</t>
  </si>
  <si>
    <t>Escola Básica e Secundária Dr. Manuel Pinto de Vasconcelos, Freamunde, Paços de Ferreira</t>
  </si>
  <si>
    <t>Escola Básica de Eiriz, Paços de Ferreira</t>
  </si>
  <si>
    <t>Colégio Marca d´Água</t>
  </si>
  <si>
    <t>Colégio Nova Encosta</t>
  </si>
  <si>
    <t>Escola Secundária de Paços de Ferreira</t>
  </si>
  <si>
    <t>Escola Básica de Frazão, Paços de Ferreira</t>
  </si>
  <si>
    <t>Escola Básica e Secundária de Cristelo, Paredes</t>
  </si>
  <si>
    <t>Escola Básica e Secundária de Lordelo, Paredes</t>
  </si>
  <si>
    <t>Escola Básica e Secundária de Sobreira, Paredes</t>
  </si>
  <si>
    <t>Escola Básica e Secundária de Paredes</t>
  </si>
  <si>
    <t>Escola Secundária Daniel Faria, Baltar, Paredes</t>
  </si>
  <si>
    <t>Escola Secundária de Paredes</t>
  </si>
  <si>
    <t>Escola Básica e Secundária de Rebordosa, Paredes</t>
  </si>
  <si>
    <t>Escola Básica de Baltar, Paredes</t>
  </si>
  <si>
    <t>Escola Básica e Secundária de Vilela, Paredes</t>
  </si>
  <si>
    <t>Escola Secundária de Penafiel</t>
  </si>
  <si>
    <t>Escola Básica e Secundária de Pinheiro, Penafiel</t>
  </si>
  <si>
    <t>Escola Básica de Penafiel Sul</t>
  </si>
  <si>
    <t>Escola Básica D. António Ferreira Gomes, Milhundos, Penafiel</t>
  </si>
  <si>
    <t>Escola Secundária Joaquim de Araújo, Guilhufe, Penafiel</t>
  </si>
  <si>
    <t>Escola Básica de Paço de Sousa, Penafiel</t>
  </si>
  <si>
    <t>Escola Básica de Penafiel Sudeste</t>
  </si>
  <si>
    <t>Escola Básica e Secundária Clara de Resende, Porto</t>
  </si>
  <si>
    <t>Escola Básica Manoel de Oliveira, Porto</t>
  </si>
  <si>
    <t>Escola Básica Nicolau Nasoni, Porto</t>
  </si>
  <si>
    <t>Colégio D. Duarte</t>
  </si>
  <si>
    <t>Escola Básica e Secundária Carolina Michaëlis, Porto</t>
  </si>
  <si>
    <t>Escola Secundária Infante D. Henrique, Porto</t>
  </si>
  <si>
    <t>Colégio CEBES</t>
  </si>
  <si>
    <t>Escola Básica Eugénio de Andrade, Porto</t>
  </si>
  <si>
    <t>Academia de Música de Costa Cabral</t>
  </si>
  <si>
    <t>Escola Básica e Secundária de Miragaia, Porto</t>
  </si>
  <si>
    <t>Colégio de Nossa Senhora da Esperança</t>
  </si>
  <si>
    <t>Escola Básica e Secundária Dr. Augusto César Pires de Lima, Porto</t>
  </si>
  <si>
    <t>Externato das Escravas do Sagrado Coração de Jesus</t>
  </si>
  <si>
    <t>Escola Secundária António Nobre, Porto</t>
  </si>
  <si>
    <t>Escola Básica e Secundária Leonardo Coimbra - Filho, Porto</t>
  </si>
  <si>
    <t>Escola Básica e Secundária do Cerco do Porto, Porto</t>
  </si>
  <si>
    <t>Escola Básica Augusto Gil, Porto</t>
  </si>
  <si>
    <t>Escola Básica Gomes Teixeira, Porto</t>
  </si>
  <si>
    <t>Escola Secundária Filipa de Vilhena, Porto</t>
  </si>
  <si>
    <t>Escola Básica e Secundária Fontes Pereira de Melo, Porto</t>
  </si>
  <si>
    <t>Colégio de Nossa Senhora de Lurdes</t>
  </si>
  <si>
    <t>Escola Básica do Viso, Porto</t>
  </si>
  <si>
    <t>Escola Básica e Secundária Maria Lamas, Porto</t>
  </si>
  <si>
    <t>Escola Básica Francisco Torrinha, Porto</t>
  </si>
  <si>
    <t>Escola Secundária Aurélia de Sousa, Porto</t>
  </si>
  <si>
    <t>Escola Artística do Conservatório de Música do Porto</t>
  </si>
  <si>
    <t>Colégio INED - Polo II</t>
  </si>
  <si>
    <t>Escola Básica Ramalho Ortigão, Porto</t>
  </si>
  <si>
    <t>Escola Secundária Garcia de Orta, Porto</t>
  </si>
  <si>
    <t>Salesianos do Porto - Colégio</t>
  </si>
  <si>
    <t>Escola Básica Pêro Vaz de Caminha, Porto</t>
  </si>
  <si>
    <t>Escola Básica da Areosa, Porto</t>
  </si>
  <si>
    <t>Escola Básica Irene Lisboa, Porto</t>
  </si>
  <si>
    <t>Colégio Horizonte</t>
  </si>
  <si>
    <t>Escola Básica e Secundária Rodrigues de Freitas, Porto</t>
  </si>
  <si>
    <t>Colégio de Nossa Senhora da Paz</t>
  </si>
  <si>
    <t>Escola Secundária Rocha Peixoto, Póvoa de Varzim</t>
  </si>
  <si>
    <t>Escola Básica e Secundária Campo Aberto, Beiriz, Póvoa de Varzim</t>
  </si>
  <si>
    <t>Escola Básica de Rates, Póvoa de Varzim</t>
  </si>
  <si>
    <t>Escola Básica de Aver-o-Mar, Póvoa de Varzim</t>
  </si>
  <si>
    <t>Escola Secundária Eça de Queirós, Póvoa de Varzim</t>
  </si>
  <si>
    <t>Colégio de Amorim</t>
  </si>
  <si>
    <t>Escola Básica Dr. Flávio Gonçalves, Póvoa de Varzim</t>
  </si>
  <si>
    <t>Escola Básica Cego do Maio, Póvoa de Varzim</t>
  </si>
  <si>
    <t>Escola Básica de S. Tomé de Negrelos, Santo Tirso</t>
  </si>
  <si>
    <t>Escola Básica do Castro, Alvarelhos, Trofa</t>
  </si>
  <si>
    <t>Colégio de Lourdes</t>
  </si>
  <si>
    <t>Escola Secundária da Trofa</t>
  </si>
  <si>
    <t>Escola Básica da Agrela e Vale do Leça, Santo Tirso</t>
  </si>
  <si>
    <t>Colégio da Trofa</t>
  </si>
  <si>
    <t>Escola Básica Ave, Vila das Aves, Santo Tirso</t>
  </si>
  <si>
    <t>Escola Básica e Secundária de Coronado e Castro, São Romão do Coronado, Trofa</t>
  </si>
  <si>
    <t>Instituto Nun’Alvres</t>
  </si>
  <si>
    <t>Escola Básica Prof. Napoleão Sousa Marques, São Martinho de Bougado, Trofa</t>
  </si>
  <si>
    <t>Escola Secundária Tomaz Pelayo, Santo Tirso</t>
  </si>
  <si>
    <t>Escola Básica da Ponte, Vila das Aves, Santo Tirso</t>
  </si>
  <si>
    <t>Escola Básica de São Martinho, São Martinho do Campo, Santo Tirso</t>
  </si>
  <si>
    <t>Escola Básica e Secundária D. Dinis, Santo Tirso</t>
  </si>
  <si>
    <t>Escola Básica e Secundária de Ermesinde, Valongo</t>
  </si>
  <si>
    <t>Escola Básica D. António Ferreira Gomes, Ermesinde, Valongo</t>
  </si>
  <si>
    <t>Escola Secundária de Valongo</t>
  </si>
  <si>
    <t>Escola Básica de Alfena, Valongo</t>
  </si>
  <si>
    <t>Escola Básica de São Lourenço, Ermesinde, Valongo</t>
  </si>
  <si>
    <t>Escola Básica e Secundária de Campo, Valongo</t>
  </si>
  <si>
    <t>Escola Básica de Vallis Longus, Valongo</t>
  </si>
  <si>
    <t>Escola Básica de São João do Sobrado, Sobrado, Valongo</t>
  </si>
  <si>
    <t>Colégio de Ermesinde - Escola Católica</t>
  </si>
  <si>
    <t>Escola Secundária de Alfena, Valongo</t>
  </si>
  <si>
    <t>Escola Secundária D. Afonso Sanches, Vila do Conde</t>
  </si>
  <si>
    <t>Escola Secundária José Régio, Vila do Conde</t>
  </si>
  <si>
    <t>Escola Básica Maria Pais Ribeiro - A Ribeirinha, Macieira, Vila do Conde</t>
  </si>
  <si>
    <t>Colégio do Forte</t>
  </si>
  <si>
    <t>Escola Básica Júlio Saúl Dias, Vila do Conde</t>
  </si>
  <si>
    <t>Escola Básica Frei João de Vila do Conde, Vila do Conde</t>
  </si>
  <si>
    <t>Escola Básica D. Pedro IV, Mindelo, Vila do Conde</t>
  </si>
  <si>
    <t>Escola Básica Dr. Carlos Pinto Ferreira, Junqueira, Vila do Conde</t>
  </si>
  <si>
    <t>Colégio Adventista de Oliveira do Douro</t>
  </si>
  <si>
    <t>Academia de Música de Vilar do Paraíso</t>
  </si>
  <si>
    <t>Colégio de Nossa Senhora da Bonança</t>
  </si>
  <si>
    <t>Colégio Internato Claret</t>
  </si>
  <si>
    <t>Escola Básica Anes de Cernache, Vilar de Andorinho, Vila Nova de Gaia</t>
  </si>
  <si>
    <t>Escola Básica Adriano Correia de Oliveira, Avintes, Vila Nova de Gaia</t>
  </si>
  <si>
    <t>Escola Básica da Madalena, Vila Nova de Gaia</t>
  </si>
  <si>
    <t>Escola Básica do Olival, Vila Nova de Gaia</t>
  </si>
  <si>
    <t>Escola Básica de Valadares, Vila Nova de Gaia</t>
  </si>
  <si>
    <t>Colégio de Gaia</t>
  </si>
  <si>
    <t>Escola Secundária Diogo de Macedo, Olival, Vila Nova de Gaia</t>
  </si>
  <si>
    <t>Escola Secundária Gaia Nascente, Vila Nova de Gaia</t>
  </si>
  <si>
    <t>Escola Secundária Dr. Joaquim Gomes Ferreira Alves, Valadares, Vila Nova de Gaia</t>
  </si>
  <si>
    <t>Escola Básica Padre António Luis Moreira, Carvalhos, Vila Nova de Gaia</t>
  </si>
  <si>
    <t>Escola Básica e Secundária de Canelas, Vila Nova de Gaia</t>
  </si>
  <si>
    <t>Escola Básica de Vila d’Este, Vilar de Andorinho, Vila Nova de Gaia</t>
  </si>
  <si>
    <t>Escola Secundária de Carvalhos, Vila Nova de Gaia</t>
  </si>
  <si>
    <t>Escola Básica de Santa Marinha, Vila Nova de Gaia</t>
  </si>
  <si>
    <t>Escola Básica Sophia de Mello Breyner, Corvo, Vila Nova de Gaia</t>
  </si>
  <si>
    <t>Escola Secundária António Sérgio, Vila Nova de Gaia</t>
  </si>
  <si>
    <t>Escola Básica Escultor António Fernandes Sá, Gervide, Vila Nova de Gaia</t>
  </si>
  <si>
    <t>Escola Básica Dr. Costa Matos, Vila Nova de Gaia</t>
  </si>
  <si>
    <t>Escola Secundária Almeida Garrett, Vila Nova de Gaia</t>
  </si>
  <si>
    <t>Escola Básica Soares dos Reis, Vila Nova de Gaia</t>
  </si>
  <si>
    <t>Escola Básica Júlio Dinis, Grijó, Vila Nova de Gaia</t>
  </si>
  <si>
    <t>Escola Básica D. Pedro I, Canidelo, Vila Nova de Gaia</t>
  </si>
  <si>
    <t>Escola Secundária Inês de Castro, Canidelo, Vila Nova de Gaia</t>
  </si>
  <si>
    <t>Colégio Cedros</t>
  </si>
  <si>
    <t>Escola Secundária Arquitecto Oliveira Ferreira, Praia da Granja, Vila Nova de Gaia</t>
  </si>
  <si>
    <t>Escola Básica e Secundária Dr. Manuel Fernandes, Abrantes</t>
  </si>
  <si>
    <t>Escola Básica e Secundária D. Miguel de Almeida, Abrantes</t>
  </si>
  <si>
    <t>Escola Básica e Secundária Dr. Solano de Abreu, Abrantes</t>
  </si>
  <si>
    <t>Escola Básica e Secundária Octávio Duarte Ferreira, Tramagal, Abrantes</t>
  </si>
  <si>
    <t>Escola Secundária de Alcanena</t>
  </si>
  <si>
    <t>Escola Básica de Minde, Alcanena</t>
  </si>
  <si>
    <t>Escola Básica Febo Moniz, Almeirim</t>
  </si>
  <si>
    <t>Escola Secundária Marquesa de Alorna, Almeirim</t>
  </si>
  <si>
    <t>Escola Básica de Fazendas de Almeirim, Almeirim</t>
  </si>
  <si>
    <t>Escola Básica e Secundária José Relvas, Alpiarça</t>
  </si>
  <si>
    <t>Escola Básica de Porto Alto, Benavente</t>
  </si>
  <si>
    <t>Escola Secundária de Benavente</t>
  </si>
  <si>
    <t>Escola Básica Duarte Lopes, Benavente</t>
  </si>
  <si>
    <t>Escola Básica e Secundária Professor João Fernandes Pratas, Samora Correia, Benavente</t>
  </si>
  <si>
    <t>Escola Secundária do Cartaxo</t>
  </si>
  <si>
    <t>Escola Básica D. Sancho I, Pontével, Cartaxo</t>
  </si>
  <si>
    <t>Escola Básica Marcelino Mesquita, Cartaxo</t>
  </si>
  <si>
    <t>Escola Básica e Secundária da Chamusca</t>
  </si>
  <si>
    <t>Escola Básica e Secundária Luís de Camões, Constância</t>
  </si>
  <si>
    <t>Escola Secundária de Coruche</t>
  </si>
  <si>
    <t>Escola Básica do Couço, Coruche</t>
  </si>
  <si>
    <t>Escola Básica Dr. Armando Lizardo, Coruche</t>
  </si>
  <si>
    <t>Escola Básica Dr. Ruy de Andrade, Entroncamento</t>
  </si>
  <si>
    <t>Escola Secundária do Entroncamento</t>
  </si>
  <si>
    <t>Escola Básica e Secundária Pedro Ferreiro, Ferreira do Zêzere</t>
  </si>
  <si>
    <t>Escola Básica e Secundária Mestre Martins Correia, Golegã</t>
  </si>
  <si>
    <t>Escola Básica e Secundária de Mação</t>
  </si>
  <si>
    <t>Escola Secundária Dr. Augusto César da Silva Ferreira, Rio Maior</t>
  </si>
  <si>
    <t>Escola Básica Fernando Casimiro Pereira da Silva, Rio Maior</t>
  </si>
  <si>
    <t>Escola Básica de Marinhas do Sal, Rio Maior</t>
  </si>
  <si>
    <t>Escola Básica e Secundária de Salvaterra de Magos</t>
  </si>
  <si>
    <t>Escola Básica de Marinhais, Salvaterra de Magos</t>
  </si>
  <si>
    <t>Escola Básica Mem Ramires, Santarém</t>
  </si>
  <si>
    <t>Escola Secundária Dr. Ginestal Machado, Santarém</t>
  </si>
  <si>
    <t>Escola Secundária Sá da Bandeira, Santarém</t>
  </si>
  <si>
    <t>Escola Básica D. Manuel I, Pernes, Santarém</t>
  </si>
  <si>
    <t>Escola Básica de Alcanede, Santarém</t>
  </si>
  <si>
    <t>Escola Básica Alexandre Herculano, Santarém</t>
  </si>
  <si>
    <t>Escola Básica D. João II, Santarém</t>
  </si>
  <si>
    <t>Escola Básica e Secundária Dr.ª Judite Andrade, Sardoal</t>
  </si>
  <si>
    <t>Escola Secundária de Santa Maria do Olival, Tomar</t>
  </si>
  <si>
    <t>Escola Básica de Santa Iria, Tomar</t>
  </si>
  <si>
    <t>Escola Secundária Jacôme Ratton, Tomar</t>
  </si>
  <si>
    <t>Escola Básica Gualdim Pais, Tomar</t>
  </si>
  <si>
    <t>Escola Básica D. Nuno Álvares Pereira, Tomar</t>
  </si>
  <si>
    <t>Escola Básica Manuel Figueiredo, Torres Novas</t>
  </si>
  <si>
    <t>Escola Básica e Secundária Artur Gonçalves, Torres Novas</t>
  </si>
  <si>
    <t>Escola Básica Dr. António Chora Barroso, Torres Novas</t>
  </si>
  <si>
    <t>Escola Secundária Maria Lamas, Torres Novas</t>
  </si>
  <si>
    <t>Escola Básica e Secundária D. Maria II, Vila Nova da Barquinha</t>
  </si>
  <si>
    <t>Colégio de São Miguel de Fátima</t>
  </si>
  <si>
    <t>Escola Básica e Secundária de Ourém</t>
  </si>
  <si>
    <t>Escola Básica 4.º Conde de Ourém, Ourém</t>
  </si>
  <si>
    <t>Escola Básica de Freixianda, Ourém</t>
  </si>
  <si>
    <t>Escola Básica Cónego Dr. Manuel Lopes Perdigão, Caxarias, Ourém</t>
  </si>
  <si>
    <t>Centro de Estudos de Fátima</t>
  </si>
  <si>
    <t>Escola Básica Bernardim Ribeiro, Alcácer do Sal</t>
  </si>
  <si>
    <t>Escola Secundária de Alcácer do Sal</t>
  </si>
  <si>
    <t>Escola Básica El Rei D. Manuel I, Alcochete</t>
  </si>
  <si>
    <t>Escola Secundária de Alcochete</t>
  </si>
  <si>
    <t>Escola Básica de Alembrança, Feijó, Almada</t>
  </si>
  <si>
    <t>Escola Básica e Secundária Anselmo de Andrade, Almada</t>
  </si>
  <si>
    <t>Escola Básica de Monte da Caparica, Almada</t>
  </si>
  <si>
    <t>Colégio Campo de Flores</t>
  </si>
  <si>
    <t>Escola Básica e Secundária de Monte da Caparica, Almada</t>
  </si>
  <si>
    <t>Escola Básica Elias Garcia, Sobreda, Almada</t>
  </si>
  <si>
    <t>Escola Secundária António Gedeão, Cova da Piedade, Almada</t>
  </si>
  <si>
    <t>Escola Básica do Miradouro de Alfazina, Monte de Caparica, Almada</t>
  </si>
  <si>
    <t>Escola Básica e Secundária Francisco Simões, Laranjeiro, Almada</t>
  </si>
  <si>
    <t>Escola Básica da Costa da Caparica, Almada</t>
  </si>
  <si>
    <t>Escola Básica de Vale Rosal, Vale Fetal, Almada</t>
  </si>
  <si>
    <t>Escola Secundária Daniel Sampaio, Sobreda, Almada</t>
  </si>
  <si>
    <t>Colégio do Vale</t>
  </si>
  <si>
    <t>Escola Básica Carlos Gargaté, Charneca de Caparica, Almada</t>
  </si>
  <si>
    <t>Escola Secundária Fernão Mendes Pinto, Pragal, Almada</t>
  </si>
  <si>
    <t>Escola Básica da Trafaria, Almada</t>
  </si>
  <si>
    <t>Escola Secundária Romeu Correia, Feijó, Almada</t>
  </si>
  <si>
    <t>Escola Básica D. António da Costa, Almada</t>
  </si>
  <si>
    <t>Escola Básica e Secundária Professor Ruy Luís Gomes, Laranjeiro, Almada</t>
  </si>
  <si>
    <t>Escola Secundária Emídio Navarro, Almada</t>
  </si>
  <si>
    <t>Colégio Minerva - Espaço Casquilhos</t>
  </si>
  <si>
    <t>Escola Básica da Quinta da Lomba, Barreiro</t>
  </si>
  <si>
    <t>Escola Secundária de Casquilhos, Barreiro</t>
  </si>
  <si>
    <t>Escola Básica D. Luís de Mendonça Furtado, Barreiro</t>
  </si>
  <si>
    <t>Escola Básica da Quinta Nova da Telha, Alto do Seixalinho, Barreiro</t>
  </si>
  <si>
    <t>Escola Básica e Secundária Alfredo da Silva, Barreiro</t>
  </si>
  <si>
    <t>Escola Básica e Secundária de Santo António, Barreiro</t>
  </si>
  <si>
    <t>Escola Básica Álvaro Velho, Lavradio, Barreiro</t>
  </si>
  <si>
    <t>Escola Básica Padre Abílio Mendes, Barreiro</t>
  </si>
  <si>
    <t>Escola Básica D. Jorge de Lencastre, Grândola</t>
  </si>
  <si>
    <t>Escola Secundária António Inácio Cruz, Grândola</t>
  </si>
  <si>
    <t>Escola Básica D. João I, Baixa da Banheira, Moita</t>
  </si>
  <si>
    <t>Escola Básica Mouzinho da Silveira, Baixa da Banheira, Moita</t>
  </si>
  <si>
    <t>Escola Secundária da Baixa da Banheira, Vale da Amoreira, Moita</t>
  </si>
  <si>
    <t>Escola Básica D. Pedro II, Moita</t>
  </si>
  <si>
    <t>Escola Básica José Afonso, Alhos Vedros, Moita</t>
  </si>
  <si>
    <t>Escola Básica de Fragata do Tejo, Moita</t>
  </si>
  <si>
    <t>Escola Básica do Esteval, Montijo</t>
  </si>
  <si>
    <t>Escola Secundária Jorge Peixinho, Montijo</t>
  </si>
  <si>
    <t>Escola Básica de Pegões, Canha e Santo Isidro, Montijo</t>
  </si>
  <si>
    <t>Escola Secundária Poeta Joaquim Serra, Montijo</t>
  </si>
  <si>
    <t>Escola Básica D. Pedro Varela, Montijo</t>
  </si>
  <si>
    <t>Saint Peters International School</t>
  </si>
  <si>
    <t>Escola Básica Hermenegildo Capelo, Palmela</t>
  </si>
  <si>
    <t>Escola Básica e Secundária José Saramago, Poceirão, Palmela</t>
  </si>
  <si>
    <t>Escola Básica José Maria dos Santos, Pinhal Novo, Palmela</t>
  </si>
  <si>
    <t>Escola Secundária de Pinhal Novo, Palmela</t>
  </si>
  <si>
    <t>Escola Secundária de Palmela</t>
  </si>
  <si>
    <t>Escola Básica n.º 1 de Cercal do Alentejo, Santiago do Cacém</t>
  </si>
  <si>
    <t>Escola Secundária Padre António Macedo, Santiago do Cacém</t>
  </si>
  <si>
    <t>Escola Secundária Manuel da Fonseca, Santiago do Cacém</t>
  </si>
  <si>
    <t>Escola Básica Prof. Arménio Lança, Alvalade do Sado, Santiago do Cacém</t>
  </si>
  <si>
    <t>Escola Básica Dr. António Augusto Louro, Arrentela, Seixal</t>
  </si>
  <si>
    <t>Escola Secundária Dr. José Afonso, Arrentela, Seixal</t>
  </si>
  <si>
    <t>Escola Secundária Alfredo dos Reis Silveira, Cavadas, Seixal</t>
  </si>
  <si>
    <t>Escola Secundária João de Barros, Corroios, Seixal</t>
  </si>
  <si>
    <t>Escola Básica Carlos Ribeiro, Pinhal de Frades, Seixal</t>
  </si>
  <si>
    <t>Escola Secundária da Amora, Seixal</t>
  </si>
  <si>
    <t>Escola Básica da Cruz de Pau, Seixal</t>
  </si>
  <si>
    <t>Colégio Atlântico</t>
  </si>
  <si>
    <t>Escola Básica de Vale de Milhaços, Seixal</t>
  </si>
  <si>
    <t>Escola Básica Nun’Álvares, Arrentela, Seixal</t>
  </si>
  <si>
    <t>Colégio Guadalupe</t>
  </si>
  <si>
    <t>Escola Básica Paulo da Gama, Amora, Seixal</t>
  </si>
  <si>
    <t>Escola Secundária Manuel Cargaleiro, Amora, Seixal</t>
  </si>
  <si>
    <t>Escola Básica Pedro Eanes Lobato, Amora, Seixal</t>
  </si>
  <si>
    <t>Escola Básica de Corroios, Seixal</t>
  </si>
  <si>
    <t>Escola Secundária de Sampaio, Sesimbra</t>
  </si>
  <si>
    <t>Escola Básica e Secundária Michel Giacometti, Quinta do Conde, Sesimbra</t>
  </si>
  <si>
    <t>Escola Básica Navegador Rodrigues Soromenho, Sesimbra</t>
  </si>
  <si>
    <t>Escola Básica do Castelo, Sesimbra</t>
  </si>
  <si>
    <t>Escola Básica da Quinta do Conde, Sesimbra</t>
  </si>
  <si>
    <t>Escola Básica da Boa Água, Quinta do Conde, Sesimbra</t>
  </si>
  <si>
    <t>Escola Básica e Secundária Lima de Freitas, Setúbal</t>
  </si>
  <si>
    <t>Escola Básica Barbosa du Bocage, Setúbal</t>
  </si>
  <si>
    <t>Escola Básica de Azeitão, Vila Nogueira de Azeitão, Setúbal</t>
  </si>
  <si>
    <t>Escola Secundária du Bocage, Setúbal</t>
  </si>
  <si>
    <t>Escola Básica de Aranguez, Setúbal</t>
  </si>
  <si>
    <t>Escola Secundária Dom Manuel Martins, Setúbal</t>
  </si>
  <si>
    <t>Escola Secundária D. João II, Setúbal</t>
  </si>
  <si>
    <t>Escola Básica Luísa Todi, Setúbal</t>
  </si>
  <si>
    <t>Escola Secundária Sebastião da Gama, Setúbal</t>
  </si>
  <si>
    <t>Escola Básica e Secundária Ordem de Sant´Iago, Setúbal</t>
  </si>
  <si>
    <t>Escola Básica Vasco da Gama, Sines</t>
  </si>
  <si>
    <t>Escola Secundária Poeta Al Berto, Sines</t>
  </si>
  <si>
    <t>Escola Básica Padre Himalaya, Távora, Arcos de Valdevez</t>
  </si>
  <si>
    <t>Escola Básica e Secundária de Valdevez, Arcos de Valdevez</t>
  </si>
  <si>
    <t>Escola Básica Dr. Manuel da Costa Brandão, Sabadim, Arcos de Valdevez</t>
  </si>
  <si>
    <t>Escola Básica e Secundária de Caminha</t>
  </si>
  <si>
    <t>Escola Básica e Secundária do Vale do Âncora, Vila Praia de Âncora, Caminha</t>
  </si>
  <si>
    <t>Escola Básica e Secundária de Melgaço</t>
  </si>
  <si>
    <t>Escola Secundária de Monção</t>
  </si>
  <si>
    <t>Escola Básica Deu-la-Deu Martins, Monção</t>
  </si>
  <si>
    <t>Colégio do Minho - Polo de Monção</t>
  </si>
  <si>
    <t>Escola Básica de Vale do Mouro, Tangil, Monção</t>
  </si>
  <si>
    <t>Escola Básica e Secundária de Paredes de Coura</t>
  </si>
  <si>
    <t>Escola Secundária de Ponte da Barca</t>
  </si>
  <si>
    <t>Escola Básica da Correlhã, Ponte de Lima</t>
  </si>
  <si>
    <t>Escola Básica e Secundária de Arcozelo, Ponte de Lima</t>
  </si>
  <si>
    <t>Escola Secundária de Ponte de Lima</t>
  </si>
  <si>
    <t>Escola Básica de Freixo, Ponte de Lima</t>
  </si>
  <si>
    <t>Escola Básica António Feijó, Ponte de Lima</t>
  </si>
  <si>
    <t>Escola Básica e Secundária de Muralhas do Minho, Valença</t>
  </si>
  <si>
    <t>Escola Básica e Secundária de Monte da Ola, Viana do Castelo</t>
  </si>
  <si>
    <t>Colégio do Minho</t>
  </si>
  <si>
    <t>Escola Básica e Secundária Pintor José de Brito, Santa Marta de Portuzelo, Viana do Castelo</t>
  </si>
  <si>
    <t>Escola Básica e Secundária de Arga e Lima, Lanheses, Viana do Castelo</t>
  </si>
  <si>
    <t>Escola Básica da Abelheira, Viana do Castelo</t>
  </si>
  <si>
    <t>Escola Básica da Foz do Neiva, Castelo do Neiva, Viana do Castelo</t>
  </si>
  <si>
    <t>Escola Básica Dr. Pedro Barbosa, Viana do Castelo</t>
  </si>
  <si>
    <t>Escola Básica Frei Bartolomeu dos Mártires, Viana do Castelo</t>
  </si>
  <si>
    <t>Escola Básica de Darque, Viana do Castelo</t>
  </si>
  <si>
    <t>Escola Básica e Secundária de Barroselas, Viana do Castelo</t>
  </si>
  <si>
    <t>Escola Básica e Secundária de Vila Nova de Cerveira</t>
  </si>
  <si>
    <t>Escola Básica do Pinhão, Alijó</t>
  </si>
  <si>
    <t>Escola Básica e Secundária D. Sancho II, Alijó</t>
  </si>
  <si>
    <t>Escola Básica Gomes Monteiro, Boticas</t>
  </si>
  <si>
    <t>Escola Básica de Vidago, Chaves</t>
  </si>
  <si>
    <t>Escola Básica e Secundária Fernão de Magalhães, Chaves</t>
  </si>
  <si>
    <t>Escola Secundária Dr. António Granjo, Chaves</t>
  </si>
  <si>
    <t>Escola Secundária Dr. Júlio Martins, Chaves</t>
  </si>
  <si>
    <t>Escola Básica e Secundária Professor António da Natividade, Mesão Frio</t>
  </si>
  <si>
    <t>Escola Básica e Secundária de Mondim de Basto</t>
  </si>
  <si>
    <t>Escola Básica e Secundária do Baixo Barroso, Venda Nova, Montalegre</t>
  </si>
  <si>
    <t>Escola Básica e Secundária Dr. Bento da Cruz, Montalegre</t>
  </si>
  <si>
    <t>Escola Básica e Secundária de Murça</t>
  </si>
  <si>
    <t>Escola Secundária Dr. João de Araújo Correia, Peso da Régua</t>
  </si>
  <si>
    <t>Escola Básica de Peso da Régua</t>
  </si>
  <si>
    <t>Escola Básica e Secundária de Ribeira de Pena</t>
  </si>
  <si>
    <t>Escola Básica de Cerva, Ribeira de Pena</t>
  </si>
  <si>
    <t>Escola Básica e Secundária Miguel Torga, Sabrosa</t>
  </si>
  <si>
    <t>Escola Básica de Santa Marta de Penaguião</t>
  </si>
  <si>
    <t>Escola Secundária de Valpaços</t>
  </si>
  <si>
    <t>Escola Básica José dos Anjos, Carrazedo de Montenegro, Valpaços</t>
  </si>
  <si>
    <t>Escola Básica de Pedras Salgadas, Vila Pouca de Aguiar</t>
  </si>
  <si>
    <t>Escola Básica e Secundária de Vila Pouca de Aguiar - Sul</t>
  </si>
  <si>
    <t>Colégio João Paulo II - Vila Real</t>
  </si>
  <si>
    <t>Escola Básica Diogo Cão, Vila Real</t>
  </si>
  <si>
    <t>Escola Secundária Camilo Castelo Branco, Vila Real</t>
  </si>
  <si>
    <t>Escola Secundária São Pedro, Vila Real</t>
  </si>
  <si>
    <t>Escola Básica Monsenhor Jerónimo do Amaral, Vila Real</t>
  </si>
  <si>
    <t>Escola Secundária Morgado de Mateus, Vila Real</t>
  </si>
  <si>
    <t>Escola Básica e Secundária Gomes Teixeira, Armamar</t>
  </si>
  <si>
    <t>Escola Básica de Carregal do Sal</t>
  </si>
  <si>
    <t>Escola Básica Aristides de Sousa Mendes, Cabanas de Viriato, Carregal do Sal</t>
  </si>
  <si>
    <t>Escola Secundária de Carregal do Sal</t>
  </si>
  <si>
    <t>Escola Básica de Mões, Castro Daire</t>
  </si>
  <si>
    <t>Escola Secundária de Castro Daire</t>
  </si>
  <si>
    <t>Escola Básica General Serpa Pinto, Cinfães</t>
  </si>
  <si>
    <t>Escola Básica de Souselo, Cinfães</t>
  </si>
  <si>
    <t>Escola Secundária Latino Coelho, Lamego</t>
  </si>
  <si>
    <t>Escola Básica e Secundária da Sé, Lamego</t>
  </si>
  <si>
    <t>Escola Básica de Lamego</t>
  </si>
  <si>
    <t>Colégio de Lamego</t>
  </si>
  <si>
    <t>Escola Secundária Dr.ª Felismina Alcântara, Mangualde</t>
  </si>
  <si>
    <t>Escola Básica Gomes Eanes de Azurara, Mangualde</t>
  </si>
  <si>
    <t>Escola Básica e Secundária de Moimenta da Beira</t>
  </si>
  <si>
    <t>Escola Secundária Dr. João Lopes de Morais, Mortágua</t>
  </si>
  <si>
    <t>Escola Básica Dr. José Lopes de Oliveira, Mortágua</t>
  </si>
  <si>
    <t>Escola Básica Dr. Fortunato de Almeida, Nelas</t>
  </si>
  <si>
    <t>Escola Básica e Secundária Eng. Dionísio Augusto Cunha, Canas de Senhorim, Nelas</t>
  </si>
  <si>
    <t>Escola Secundária de Nelas</t>
  </si>
  <si>
    <t>Escola Básica e Secundária de Oliveira de Frades</t>
  </si>
  <si>
    <t>Escola Básica e Secundária de Penalva do Castelo</t>
  </si>
  <si>
    <t>Escola Básica Álvaro Coutinho - o Magriço, Penedono</t>
  </si>
  <si>
    <t>Escola Secundária de Resende</t>
  </si>
  <si>
    <t>Escola Secundária de Santa Comba Dão</t>
  </si>
  <si>
    <t>Escola Básica e Secundária de São João da Pesqueira</t>
  </si>
  <si>
    <t>Escola Básica de Santa Cruz da Trapa, São Pedro do Sul</t>
  </si>
  <si>
    <t>Escola Básica n.º 2 de São Pedro do Sul</t>
  </si>
  <si>
    <t>Escola Básica Ferreira Lapa, Sátão</t>
  </si>
  <si>
    <t>Escola Básica de Ferreira de Aves, Sátão</t>
  </si>
  <si>
    <t>Escola Secundária Frei Rosa Viterbo, Sátão</t>
  </si>
  <si>
    <t>Escola Básica Padre João Rodrigues, Veiga, Sernancelhe</t>
  </si>
  <si>
    <t>Escola Básica e Secundária Abel Botelho, Tabuaço</t>
  </si>
  <si>
    <t>Escola Básica e Secundária Dr. José Leite de Vasconcelos, Tarouca</t>
  </si>
  <si>
    <t>Escola Secundária de Molelos, Tondela</t>
  </si>
  <si>
    <t>Escola Básica Professor Doutor Carlos Mota Pinto, Lajeosa do Dão, Tondela</t>
  </si>
  <si>
    <t>Escola Básica de Campo de Besteiros, Tondela</t>
  </si>
  <si>
    <t>Escola Básica de Caramulo, Tondela</t>
  </si>
  <si>
    <t>Escola Secundária de Tondela</t>
  </si>
  <si>
    <t>Escola Básica Aquilino Ribeiro, Vila Nova de Paiva</t>
  </si>
  <si>
    <t>Escola Secundária de Vila Nova de Paiva</t>
  </si>
  <si>
    <t>Escola Secundária Emídio Navarro, Viseu</t>
  </si>
  <si>
    <t>Colégio da Imaculada Conceição</t>
  </si>
  <si>
    <t>Escola Básica D. Luis Loureiro, Silgueiros, Viseu</t>
  </si>
  <si>
    <t>Escola Secundária Alves Martins, Viseu</t>
  </si>
  <si>
    <t>Escola Básica Infante D. Henrique, Repeses, Viseu</t>
  </si>
  <si>
    <t>Escola Básica de Viso, Viseu</t>
  </si>
  <si>
    <t>Escola Básica n.º 3 de Mundão, Viseu</t>
  </si>
  <si>
    <t>Escola Básica D. Duarte, Vil de Soito, Viseu</t>
  </si>
  <si>
    <t>Escola Secundária Viriato, Abraveses, Viseu</t>
  </si>
  <si>
    <t>Escola Básica Dr. Azeredo Perdigão, Abraveses, Viseu</t>
  </si>
  <si>
    <t>Escola Básica Grão Vasco, Viseu</t>
  </si>
  <si>
    <t>Escola Secundária de Vouzela</t>
  </si>
  <si>
    <t>Escola Básica de Campia, Vouzela</t>
  </si>
  <si>
    <t>3ºCiclo</t>
  </si>
  <si>
    <t>Centro de Pedagogia Terapêutica Bola de Neve</t>
  </si>
  <si>
    <t>Colégio Casa Mãe</t>
  </si>
  <si>
    <t>Colégio D. Diogo de Sousa</t>
  </si>
  <si>
    <t>Colégio João de Barros</t>
  </si>
  <si>
    <t>Colégio Júlio Dinis</t>
  </si>
  <si>
    <t>Colégio La Salle</t>
  </si>
  <si>
    <t>Colégio Luso Francês</t>
  </si>
  <si>
    <t>Colégio Nossa Senhora do Rosário</t>
  </si>
  <si>
    <t>Colégio Quinta do Lago</t>
  </si>
  <si>
    <t>Colégio Santa Teresa de Jesus</t>
  </si>
  <si>
    <t>Colégio Via Sacra</t>
  </si>
  <si>
    <t>Escola S. Francisco Xavier</t>
  </si>
  <si>
    <t>Externato Alfredo Binet</t>
  </si>
  <si>
    <t>Externato Capitão Santiago de Carvalho</t>
  </si>
  <si>
    <t>Externato Carvalho Araújo</t>
  </si>
  <si>
    <t>Externato Frei Luís de Sousa</t>
  </si>
  <si>
    <t>Externato João XXIII</t>
  </si>
  <si>
    <t>Externato Maria Droste</t>
  </si>
  <si>
    <t>Externato Nossa Senhora do Perpétuo Socorro</t>
  </si>
  <si>
    <t>Externato Paulo VI</t>
  </si>
  <si>
    <t>Externato Ribadouro</t>
  </si>
  <si>
    <t>Externato S. João Bosco</t>
  </si>
  <si>
    <t>Externato Santa Joana</t>
  </si>
  <si>
    <t>Grande Colégio Universal</t>
  </si>
  <si>
    <t>Instituto Pedro Hispano</t>
  </si>
  <si>
    <t>Instituto Vaz Serra</t>
  </si>
  <si>
    <t>portugues</t>
  </si>
  <si>
    <t>matematica</t>
  </si>
  <si>
    <t>Rótulos de Linha</t>
  </si>
  <si>
    <t>Média de ExamPontos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</si>
  <si>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</si>
  <si>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</si>
  <si>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</si>
  <si>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</si>
  <si>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</si>
  <si>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</si>
  <si>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</si>
  <si>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</si>
  <si>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</si>
  <si>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</si>
  <si>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</si>
  <si>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</si>
  <si>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</si>
  <si>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</si>
  <si>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</si>
  <si>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</si>
  <si>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</si>
  <si>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</si>
  <si>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99</t>
  </si>
  <si>
    <t>Total Geral</t>
  </si>
  <si>
    <t>Código Escola DGEEC</t>
  </si>
  <si>
    <t>Nome da Escola</t>
  </si>
  <si>
    <t>TOTALPT</t>
  </si>
  <si>
    <t>Total Nacional (Continente) no ensino básico geral e artístico</t>
  </si>
  <si>
    <t>Colégio "La Salle"</t>
  </si>
  <si>
    <t>Externato "Paulo VI"</t>
  </si>
  <si>
    <t>Colégio "D. Diogo de Sousa"</t>
  </si>
  <si>
    <t>Externato "Carvalho Araújo"</t>
  </si>
  <si>
    <t>Externato "Capitão Santiago de Carvalho"</t>
  </si>
  <si>
    <t>Instituto "Vaz Serra"</t>
  </si>
  <si>
    <t>Instituto "Pedro Hispano"</t>
  </si>
  <si>
    <t>Colégio "João de Barros"</t>
  </si>
  <si>
    <t>Colégio "Quinta do Lago"</t>
  </si>
  <si>
    <t>Externato "João XXIII"</t>
  </si>
  <si>
    <t>Externato "Alfredo Binet"</t>
  </si>
  <si>
    <t>Centro de Pedagogia Terapêutica "Bola de Neve"</t>
  </si>
  <si>
    <t>Escola "S. Francisco Xavier"</t>
  </si>
  <si>
    <t>Externato "S. João Bosco"</t>
  </si>
  <si>
    <t>Colégio "Casa Mãe"</t>
  </si>
  <si>
    <t>Externato "Nossa Senhora do Perpétuo Socorro"</t>
  </si>
  <si>
    <t>Colégio "Luso Francês"</t>
  </si>
  <si>
    <t>Colégio "Nossa Senhora do Rosário"</t>
  </si>
  <si>
    <t>Colégio "Júlio Dinis"</t>
  </si>
  <si>
    <t>Grande Colégio "Universal"</t>
  </si>
  <si>
    <t>Externato "Ribadouro"</t>
  </si>
  <si>
    <t>Colégio "Santa Teresa de Jesus"</t>
  </si>
  <si>
    <t>Externato "Maria Droste"</t>
  </si>
  <si>
    <t>Externato "Santa Joana"</t>
  </si>
  <si>
    <t>Externato "Frei Luís de Sousa"</t>
  </si>
  <si>
    <t>Colégio "Via Sacra"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</si>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</sst>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Calibri"/>
      <family val="2"/>
    </font>
    <font>
      <b/>
      <sz val="12"/>
      <color theme="1"/>
      <name val="Aptos Narrow"/>
      <family val="2"/>
      <scheme val="minor"/>
    </font>
    <font>
      <sz val="12"/>
      <name val="Calibri"/>
      <family val="2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6" fillId="3" borderId="3" xfId="1" applyBorder="1" applyAlignment="1">
      <alignment horizontal="left" vertical="top"/>
    </xf>
    <xf numFmtId="0" fontId="6" fillId="3" borderId="0" xfId="1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/>
  </cellXfs>
  <cellStyles count="2">
    <cellStyle name="Neutro" xfId="1" builtinId="28"/>
    <cellStyle name="Normal" xfId="0" builtinId="0"/>
  </cellStyles>
  <dxfs count="37"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POI-s_LonduBlis\data\basico\listSchool2.xlsx" TargetMode="External"/><Relationship Id="rId1" Type="http://schemas.openxmlformats.org/officeDocument/2006/relationships/externalLinkPath" Target="listSchool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psantarem-my.sharepoint.com/personal/230001200_esg_ipsantarem_pt/Documents/ENEB2023.xlsx" TargetMode="External"/><Relationship Id="rId1" Type="http://schemas.openxmlformats.org/officeDocument/2006/relationships/externalLinkPath" Target="https://ipsantarem-my.sharepoint.com/personal/230001200_esg_ipsantarem_pt/Documents/ENEB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POI-s_LonduBlis\data\primaria\1ciclo.xlsx" TargetMode="External"/><Relationship Id="rId1" Type="http://schemas.openxmlformats.org/officeDocument/2006/relationships/externalLinkPath" Target="/Projects/POI-s_LonduBlis/data/primaria/1cic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nome_escola</v>
          </cell>
          <cell r="B1" t="str">
            <v>Latitude</v>
          </cell>
          <cell r="C1" t="str">
            <v>Longitude</v>
          </cell>
          <cell r="D1" t="str">
            <v>Rua</v>
          </cell>
          <cell r="E1" t="str">
            <v>Código Postal</v>
          </cell>
          <cell r="F1" t="str">
            <v>Número</v>
          </cell>
          <cell r="G1" t="str">
            <v>Bairro</v>
          </cell>
          <cell r="H1" t="str">
            <v>Cidade</v>
          </cell>
          <cell r="I1" t="str">
            <v>Distrito</v>
          </cell>
          <cell r="J1" t="str">
            <v>País</v>
          </cell>
          <cell r="K1" t="str">
            <v>Morada Completa</v>
          </cell>
        </row>
        <row r="2">
          <cell r="A2" t="str">
            <v>Academia de Música de Cantanhede</v>
          </cell>
          <cell r="B2">
            <v>40.339942000000001</v>
          </cell>
          <cell r="C2">
            <v>-8.6048749999999998</v>
          </cell>
          <cell r="D2" t="str">
            <v>Rua António Silva Bronze</v>
          </cell>
          <cell r="E2" t="str">
            <v>3060-140</v>
          </cell>
          <cell r="F2" t="str">
            <v>17</v>
          </cell>
          <cell r="G2" t="str">
            <v>Desconhecido</v>
          </cell>
          <cell r="H2" t="str">
            <v>Cantanhede</v>
          </cell>
          <cell r="I2" t="str">
            <v>Desconhecido</v>
          </cell>
          <cell r="J2" t="str">
            <v>Portugal</v>
          </cell>
          <cell r="K2" t="str">
            <v>Rua António Silva Bronze, 17, Desconhecido, Cantanhede, Desconhecido, 3060-140, Portugal</v>
          </cell>
        </row>
        <row r="3">
          <cell r="A3" t="str">
            <v>Academia de Música de Costa Cabral</v>
          </cell>
          <cell r="B3">
            <v>41.167665</v>
          </cell>
          <cell r="C3">
            <v>-8.593178</v>
          </cell>
          <cell r="D3" t="str">
            <v>Rua de Costa Cabral</v>
          </cell>
          <cell r="E3" t="str">
            <v>4200-225</v>
          </cell>
          <cell r="F3" t="str">
            <v>877</v>
          </cell>
          <cell r="G3" t="str">
            <v>Paranhos</v>
          </cell>
          <cell r="H3" t="str">
            <v>Porto</v>
          </cell>
          <cell r="I3" t="str">
            <v>Desconhecido</v>
          </cell>
          <cell r="J3" t="str">
            <v>Portugal</v>
          </cell>
          <cell r="K3" t="str">
            <v>Rua de Costa Cabral, 877, Paranhos, Porto, Desconhecido, 4200-225, Portugal</v>
          </cell>
        </row>
        <row r="4">
          <cell r="A4" t="str">
            <v>Academia de Música de Espinho</v>
          </cell>
          <cell r="B4">
            <v>41.005225000000003</v>
          </cell>
          <cell r="C4">
            <v>-8.6327350000000003</v>
          </cell>
          <cell r="D4" t="str">
            <v>Rua 34</v>
          </cell>
          <cell r="E4" t="str">
            <v>4500-318</v>
          </cell>
          <cell r="F4" t="str">
            <v>884</v>
          </cell>
          <cell r="G4" t="str">
            <v>Desconhecido</v>
          </cell>
          <cell r="H4" t="str">
            <v>Espinho</v>
          </cell>
          <cell r="I4" t="str">
            <v>Desconhecido</v>
          </cell>
          <cell r="J4" t="str">
            <v>Portugal</v>
          </cell>
          <cell r="K4" t="str">
            <v>Rua 34, 884, Desconhecido, Espinho, Desconhecido, 4500-318, Portugal</v>
          </cell>
        </row>
        <row r="5">
          <cell r="A5" t="str">
            <v>Academia de Música de Santa Cecília</v>
          </cell>
          <cell r="B5">
            <v>38.781860999999999</v>
          </cell>
          <cell r="C5">
            <v>-9.1595709999999997</v>
          </cell>
          <cell r="D5" t="str">
            <v>Largo do Ministro</v>
          </cell>
          <cell r="E5" t="str">
            <v>1750-200</v>
          </cell>
          <cell r="F5" t="str">
            <v>9</v>
          </cell>
          <cell r="G5" t="str">
            <v>Desconhecido</v>
          </cell>
          <cell r="H5" t="str">
            <v>Lisboa</v>
          </cell>
          <cell r="I5" t="str">
            <v>Desconhecido</v>
          </cell>
          <cell r="J5" t="str">
            <v>Portugal</v>
          </cell>
          <cell r="K5" t="str">
            <v>Largo do Ministro, 9, Desconhecido, Lisboa, Desconhecido, 1750-200, Portugal</v>
          </cell>
        </row>
        <row r="6">
          <cell r="A6" t="str">
            <v>Academia de Música de Vilar do Paraíso</v>
          </cell>
          <cell r="B6">
            <v>41.093364000000001</v>
          </cell>
          <cell r="C6">
            <v>-8.6169750000000001</v>
          </cell>
          <cell r="D6" t="str">
            <v>Rua do Cruzeiro</v>
          </cell>
          <cell r="E6" t="str">
            <v>4405-855</v>
          </cell>
          <cell r="F6" t="str">
            <v>49</v>
          </cell>
          <cell r="G6" t="str">
            <v>Desconhecido</v>
          </cell>
          <cell r="H6" t="str">
            <v>Vila Nova de Gaia</v>
          </cell>
          <cell r="I6" t="str">
            <v>Desconhecido</v>
          </cell>
          <cell r="J6" t="str">
            <v>Portugal</v>
          </cell>
          <cell r="K6" t="str">
            <v>Rua do Cruzeiro, 49, Desconhecido, Vila Nova de Gaia, Desconhecido, 4405-855, Portugal</v>
          </cell>
        </row>
        <row r="7">
          <cell r="A7" t="str">
            <v>Academia de Música e Belas-Artes Luísa Todi</v>
          </cell>
          <cell r="B7">
            <v>38.526018000000001</v>
          </cell>
          <cell r="C7">
            <v>-8.8954450000000005</v>
          </cell>
          <cell r="D7" t="str">
            <v>Rua Acácio Barradas</v>
          </cell>
          <cell r="E7" t="str">
            <v>2900-197</v>
          </cell>
          <cell r="F7" t="str">
            <v>Desconhecido</v>
          </cell>
          <cell r="G7" t="str">
            <v>Montalvão</v>
          </cell>
          <cell r="H7" t="str">
            <v>Setúbal</v>
          </cell>
          <cell r="I7" t="str">
            <v>Desconhecido</v>
          </cell>
          <cell r="J7" t="str">
            <v>Portugal</v>
          </cell>
          <cell r="K7" t="str">
            <v>Rua Acácio Barradas, Desconhecido, Montalvão, Setúbal, Desconhecido, 2900-197, Portugal</v>
          </cell>
        </row>
        <row r="8">
          <cell r="A8" t="str">
            <v>Academia São Miguel dos Arcos</v>
          </cell>
          <cell r="B8">
            <v>38.701175999999997</v>
          </cell>
          <cell r="C8">
            <v>-9.2866230000000005</v>
          </cell>
          <cell r="D8" t="str">
            <v>Rua Visconde de Porto Salvo</v>
          </cell>
          <cell r="E8" t="str">
            <v>2770-173</v>
          </cell>
          <cell r="F8" t="str">
            <v>24</v>
          </cell>
          <cell r="G8" t="str">
            <v>Desconhecido</v>
          </cell>
          <cell r="H8" t="str">
            <v>Paço de Arcos</v>
          </cell>
          <cell r="I8" t="str">
            <v>Desconhecido</v>
          </cell>
          <cell r="J8" t="str">
            <v>Portugal</v>
          </cell>
          <cell r="K8" t="str">
            <v>Rua Visconde de Porto Salvo, 24, Desconhecido, Paço de Arcos, Desconhecido, 2770-173, Portugal</v>
          </cell>
        </row>
        <row r="9">
          <cell r="A9" t="str">
            <v>Associação Cultural e Recreativa de Fornelos</v>
          </cell>
          <cell r="B9">
            <v>41.443517999999997</v>
          </cell>
          <cell r="C9">
            <v>-8.2102579999999996</v>
          </cell>
          <cell r="D9" t="str">
            <v>Urbanização Valmor</v>
          </cell>
          <cell r="E9" t="str">
            <v>4820-640</v>
          </cell>
          <cell r="F9" t="str">
            <v>Desconhecido</v>
          </cell>
          <cell r="G9" t="str">
            <v>Desconhecido</v>
          </cell>
          <cell r="H9" t="str">
            <v>Fafe</v>
          </cell>
          <cell r="I9" t="str">
            <v>Desconhecido</v>
          </cell>
          <cell r="J9" t="str">
            <v>Portugal</v>
          </cell>
          <cell r="K9" t="str">
            <v>Urbanização Valmor, Desconhecido, Desconhecido, Fafe, Desconhecido, 4820-640, Portugal</v>
          </cell>
        </row>
        <row r="10">
          <cell r="A10" t="str">
            <v>Associação Escola 31 de Janeiro</v>
          </cell>
          <cell r="B10">
            <v>38.694740000000003</v>
          </cell>
          <cell r="C10">
            <v>-9.3554700000000004</v>
          </cell>
          <cell r="D10" t="str">
            <v>R. José Elias Garcia</v>
          </cell>
          <cell r="E10" t="str">
            <v>2775-218</v>
          </cell>
          <cell r="F10">
            <v>77</v>
          </cell>
          <cell r="H10" t="str">
            <v>Parede</v>
          </cell>
          <cell r="I10" t="str">
            <v>Desconhecido</v>
          </cell>
          <cell r="J10" t="str">
            <v>Portugal</v>
          </cell>
          <cell r="K10" t="str">
            <v>Rua Padre Jacinto, Desconhecido, Matriz, Congonhas, Minas Gerais, 36410-066, Brasil</v>
          </cell>
        </row>
        <row r="11">
          <cell r="A11" t="str">
            <v>Astória International School - Secção I</v>
          </cell>
          <cell r="B11">
            <v>38.756374000000001</v>
          </cell>
          <cell r="C11">
            <v>-9.1253849999999996</v>
          </cell>
          <cell r="D11" t="str">
            <v>Avenida Avelino Teixeira da Mota</v>
          </cell>
          <cell r="E11" t="str">
            <v>1959-010</v>
          </cell>
          <cell r="F11" t="str">
            <v>Desconhecido</v>
          </cell>
          <cell r="G11" t="str">
            <v>Desconhecido</v>
          </cell>
          <cell r="H11" t="str">
            <v>Lisboa</v>
          </cell>
          <cell r="I11" t="str">
            <v>Desconhecido</v>
          </cell>
          <cell r="J11" t="str">
            <v>Portugal</v>
          </cell>
          <cell r="K11" t="str">
            <v>Avenida Avelino Teixeira da Mota, Desconhecido, Desconhecido, Lisboa, Desconhecido, 1959-010, Portugal</v>
          </cell>
        </row>
        <row r="12">
          <cell r="A12" t="str">
            <v>Brincadeiras ao Cubo - Secção II</v>
          </cell>
          <cell r="B12">
            <v>38.663355000000003</v>
          </cell>
          <cell r="C12">
            <v>-9.0542370000000005</v>
          </cell>
          <cell r="D12" t="str">
            <v>Avenida das Nacionalizações</v>
          </cell>
          <cell r="E12" t="str">
            <v>2835-461</v>
          </cell>
          <cell r="F12" t="str">
            <v>Desconhecido</v>
          </cell>
          <cell r="G12" t="str">
            <v>Bairro Quinta da Fonte</v>
          </cell>
          <cell r="H12" t="str">
            <v>Barreiro e Lavradio</v>
          </cell>
          <cell r="I12" t="str">
            <v>Desconhecido</v>
          </cell>
          <cell r="J12" t="str">
            <v>Portugal</v>
          </cell>
          <cell r="K12" t="str">
            <v>Avenida das Nacionalizações, Desconhecido, Bairro Quinta da Fonte, Barreiro e Lavradio, Desconhecido, 2835-461, Portugal</v>
          </cell>
        </row>
        <row r="13">
          <cell r="A13" t="str">
            <v>Centro de Educação e Desenvolvimento D. Maria Pia (Casa Pia)</v>
          </cell>
          <cell r="B13">
            <v>38.770682999999998</v>
          </cell>
          <cell r="C13">
            <v>-9.1103819999999995</v>
          </cell>
          <cell r="D13" t="str">
            <v>Rua Capitão Santiago de Carvalho</v>
          </cell>
          <cell r="E13" t="str">
            <v>1800-048</v>
          </cell>
          <cell r="F13" t="str">
            <v>Desconhecido</v>
          </cell>
          <cell r="G13" t="str">
            <v>Olivais Norte</v>
          </cell>
          <cell r="H13" t="str">
            <v>Lisboa</v>
          </cell>
          <cell r="I13" t="str">
            <v>Desconhecido</v>
          </cell>
          <cell r="J13" t="str">
            <v>Portugal</v>
          </cell>
          <cell r="K13" t="str">
            <v>Rua Capitão Santiago de Carvalho, Desconhecido, Olivais Norte, Lisboa, Desconhecido, 1800-048, Portugal</v>
          </cell>
        </row>
        <row r="14">
          <cell r="A14" t="str">
            <v>Centro de Educação e Desenvolvimento D. Nuno Álvares Pereira (Casa Pia)</v>
          </cell>
          <cell r="B14">
            <v>38.699376999999998</v>
          </cell>
          <cell r="C14">
            <v>-9.2128010000000007</v>
          </cell>
          <cell r="D14" t="str">
            <v>Avenida do Restelo</v>
          </cell>
          <cell r="E14" t="str">
            <v>1400-343</v>
          </cell>
          <cell r="F14" t="str">
            <v>23</v>
          </cell>
          <cell r="G14" t="str">
            <v>São Francisco Xavier</v>
          </cell>
          <cell r="H14" t="str">
            <v>Lisboa</v>
          </cell>
          <cell r="I14" t="str">
            <v>Desconhecido</v>
          </cell>
          <cell r="J14" t="str">
            <v>Portugal</v>
          </cell>
          <cell r="K14" t="str">
            <v>Avenida do Restelo, 23, São Francisco Xavier, Lisboa, Desconhecido, 1400-343, Portugal</v>
          </cell>
        </row>
        <row r="15">
          <cell r="A15" t="str">
            <v>Centro de Educação e Desenvolvimento Jacob Rodrigues Pereira (Casa Pia)</v>
          </cell>
          <cell r="B15">
            <v>38.756376000000003</v>
          </cell>
          <cell r="C15">
            <v>-9.1253849999999996</v>
          </cell>
          <cell r="D15" t="str">
            <v>Avenida Avelino Teixeira da Mota</v>
          </cell>
          <cell r="E15" t="str">
            <v>1959-010</v>
          </cell>
          <cell r="F15" t="str">
            <v>Desconhecido</v>
          </cell>
          <cell r="G15" t="str">
            <v>Desconhecido</v>
          </cell>
          <cell r="H15" t="str">
            <v>Lisboa</v>
          </cell>
          <cell r="I15" t="str">
            <v>Desconhecido</v>
          </cell>
          <cell r="J15" t="str">
            <v>Portugal</v>
          </cell>
          <cell r="K15" t="str">
            <v>Avenida Avelino Teixeira da Mota, Desconhecido, Desconhecido, Lisboa, Desconhecido, 1959-010, Portugal</v>
          </cell>
        </row>
        <row r="16">
          <cell r="A16" t="str">
            <v>Centro de Educação e Desenvolvimento Nossa Senhora da Conceição (Casa Pia)</v>
          </cell>
          <cell r="B16">
            <v>38.733896000000001</v>
          </cell>
          <cell r="C16">
            <v>-9.1138829999999995</v>
          </cell>
          <cell r="D16" t="str">
            <v>Rua Marquês de Olhão</v>
          </cell>
          <cell r="E16" t="str">
            <v>1900-330</v>
          </cell>
          <cell r="F16" t="str">
            <v>Desconhecido</v>
          </cell>
          <cell r="G16" t="str">
            <v>Desconhecido</v>
          </cell>
          <cell r="H16" t="str">
            <v>Lisboa</v>
          </cell>
          <cell r="I16" t="str">
            <v>Desconhecido</v>
          </cell>
          <cell r="J16" t="str">
            <v>Portugal</v>
          </cell>
          <cell r="K16" t="str">
            <v>Rua Marquês de Olhão, Desconhecido, Desconhecido, Lisboa, Desconhecido, 1900-330, Portugal</v>
          </cell>
        </row>
        <row r="17">
          <cell r="A17" t="str">
            <v>Centro de Educação Integral</v>
          </cell>
          <cell r="B17">
            <v>40.892091000000001</v>
          </cell>
          <cell r="C17">
            <v>-8.4819089999999999</v>
          </cell>
          <cell r="D17" t="str">
            <v>Rua Doutor Adolfo Coutinho</v>
          </cell>
          <cell r="E17" t="str">
            <v>3700-024</v>
          </cell>
          <cell r="F17" t="str">
            <v>378</v>
          </cell>
          <cell r="G17" t="str">
            <v>Desconhecido</v>
          </cell>
          <cell r="H17" t="str">
            <v>São João da Madeira</v>
          </cell>
          <cell r="I17" t="str">
            <v>Desconhecido</v>
          </cell>
          <cell r="J17" t="str">
            <v>Portugal</v>
          </cell>
          <cell r="K17" t="str">
            <v>Rua Doutor Adolfo Coutinho, 378, Desconhecido, São João da Madeira, Desconhecido, 3700-024, Portugal</v>
          </cell>
        </row>
        <row r="18">
          <cell r="A18" t="str">
            <v>Centro de Estudos de Fátima</v>
          </cell>
          <cell r="B18">
            <v>39.638191999999997</v>
          </cell>
          <cell r="C18">
            <v>-8.6638520000000003</v>
          </cell>
          <cell r="D18" t="str">
            <v>Desconhecido</v>
          </cell>
          <cell r="E18" t="str">
            <v>2496-908</v>
          </cell>
          <cell r="F18" t="str">
            <v>Desconhecido</v>
          </cell>
          <cell r="G18" t="str">
            <v>Desconhecido</v>
          </cell>
          <cell r="H18" t="str">
            <v>Fátima</v>
          </cell>
          <cell r="I18" t="str">
            <v>Desconhecido</v>
          </cell>
          <cell r="J18" t="str">
            <v>Portugal</v>
          </cell>
          <cell r="K18" t="str">
            <v>Desconhecido, Desconhecido, Desconhecido, Fátima, Desconhecido, 2496-908, Portugal</v>
          </cell>
        </row>
        <row r="19">
          <cell r="A19" t="str">
            <v>Centro de Pedagogia Terapêutica Bola de Neve</v>
          </cell>
          <cell r="B19">
            <v>38.696883</v>
          </cell>
          <cell r="C19">
            <v>-9.2231439999999996</v>
          </cell>
          <cell r="D19" t="str">
            <v>Rua Fernão Mendes Pinto</v>
          </cell>
          <cell r="E19" t="str">
            <v>1400-146</v>
          </cell>
          <cell r="F19" t="str">
            <v>42</v>
          </cell>
          <cell r="G19" t="str">
            <v>Pedrouços</v>
          </cell>
          <cell r="H19" t="str">
            <v>Lisboa</v>
          </cell>
          <cell r="I19" t="str">
            <v>Desconhecido</v>
          </cell>
          <cell r="J19" t="str">
            <v>Portugal</v>
          </cell>
          <cell r="K19" t="str">
            <v>Rua Fernão Mendes Pinto, 42, Pedrouços, Lisboa, Desconhecido, 1400-146, Portugal</v>
          </cell>
        </row>
        <row r="20">
          <cell r="A20" t="str">
            <v>Colégio Casa Mãe</v>
          </cell>
          <cell r="B20">
            <v>41.185969</v>
          </cell>
          <cell r="C20">
            <v>-8.3701209999999993</v>
          </cell>
          <cell r="D20" t="str">
            <v>Rua Professor Doutor Tiago Henriques Coelho</v>
          </cell>
          <cell r="E20" t="str">
            <v>4585-017</v>
          </cell>
          <cell r="F20" t="str">
            <v>512</v>
          </cell>
          <cell r="G20" t="str">
            <v>Desconhecido</v>
          </cell>
          <cell r="H20" t="str">
            <v>Paredes</v>
          </cell>
          <cell r="I20" t="str">
            <v>Desconhecido</v>
          </cell>
          <cell r="J20" t="str">
            <v>Portugal</v>
          </cell>
          <cell r="K20" t="str">
            <v>Rua Professor Doutor Tiago Henriques Coelho, 512, Desconhecido, Paredes, Desconhecido, 4585-017, Portugal</v>
          </cell>
        </row>
        <row r="21">
          <cell r="A21" t="str">
            <v>Colégio D. Diogo de Sousa</v>
          </cell>
          <cell r="B21">
            <v>41.556831000000003</v>
          </cell>
          <cell r="C21">
            <v>-8.4157840000000004</v>
          </cell>
          <cell r="D21" t="str">
            <v>Rua Conselheiro Bento Miguel</v>
          </cell>
          <cell r="E21" t="str">
            <v>4710-294</v>
          </cell>
          <cell r="F21" t="str">
            <v>Desconhecido</v>
          </cell>
          <cell r="G21" t="str">
            <v>Braga (São Vicente)</v>
          </cell>
          <cell r="H21" t="str">
            <v>Braga</v>
          </cell>
          <cell r="I21" t="str">
            <v>Desconhecido</v>
          </cell>
          <cell r="J21" t="str">
            <v>Portugal</v>
          </cell>
          <cell r="K21" t="str">
            <v>Rua Conselheiro Bento Miguel, Desconhecido, Braga (São Vicente), Braga, Desconhecido, 4710-294, Portugal</v>
          </cell>
        </row>
        <row r="22">
          <cell r="A22" t="str">
            <v>Colégio João de Barros</v>
          </cell>
          <cell r="B22">
            <v>39.840682999999999</v>
          </cell>
          <cell r="C22">
            <v>-8.7080800000000007</v>
          </cell>
          <cell r="D22" t="str">
            <v>Rua Comendador Narciso Mota</v>
          </cell>
          <cell r="E22" t="str">
            <v>3105-001</v>
          </cell>
          <cell r="F22" t="str">
            <v>Desconhecido</v>
          </cell>
          <cell r="G22" t="str">
            <v>Covão</v>
          </cell>
          <cell r="H22" t="str">
            <v>Pombal</v>
          </cell>
          <cell r="I22" t="str">
            <v>Desconhecido</v>
          </cell>
          <cell r="J22" t="str">
            <v>Portugal</v>
          </cell>
          <cell r="K22" t="str">
            <v>Rua Comendador Narciso Mota, Desconhecido, Covão, Pombal, Desconhecido, 3105-001, Portugal</v>
          </cell>
        </row>
        <row r="23">
          <cell r="A23" t="str">
            <v>Colégio Júlio Dinis</v>
          </cell>
          <cell r="B23">
            <v>41.167127999999998</v>
          </cell>
          <cell r="C23">
            <v>-8.593045</v>
          </cell>
          <cell r="D23" t="str">
            <v>Rua Costa Cabral</v>
          </cell>
          <cell r="E23" t="str">
            <v>4200-213</v>
          </cell>
          <cell r="F23" t="str">
            <v>882</v>
          </cell>
          <cell r="G23" t="str">
            <v>Paranhos</v>
          </cell>
          <cell r="H23" t="str">
            <v>Rio Tinto</v>
          </cell>
          <cell r="I23" t="str">
            <v>Desconhecido</v>
          </cell>
          <cell r="J23" t="str">
            <v>Portugal</v>
          </cell>
          <cell r="K23" t="str">
            <v>Rua Costa Cabral, 882, Paranhos, Rio Tinto, Desconhecido, 4200-213, Portugal</v>
          </cell>
        </row>
        <row r="24">
          <cell r="A24" t="str">
            <v>Colégio La Salle</v>
          </cell>
          <cell r="B24">
            <v>41.524709999999999</v>
          </cell>
          <cell r="C24">
            <v>-8.6129899999999999</v>
          </cell>
          <cell r="D24" t="str">
            <v>Rua Irmãos de La Salle</v>
          </cell>
          <cell r="E24" t="str">
            <v>4755-054</v>
          </cell>
          <cell r="F24" t="str">
            <v>Desconhecido</v>
          </cell>
          <cell r="G24" t="str">
            <v>Desconhecido</v>
          </cell>
          <cell r="H24" t="str">
            <v>Desconhecido</v>
          </cell>
          <cell r="I24" t="str">
            <v>Desconhecido</v>
          </cell>
          <cell r="J24" t="str">
            <v>Portugal</v>
          </cell>
          <cell r="K24" t="str">
            <v>Calle 175, Desconhecido, Localidad Usaquén, Bogotá, Bogotá, Distrito Capital, 110141, Colombia</v>
          </cell>
        </row>
        <row r="25">
          <cell r="A25" t="str">
            <v>Colégio Luso Francês</v>
          </cell>
          <cell r="B25">
            <v>41.176226999999997</v>
          </cell>
          <cell r="C25">
            <v>-8.6130779999999998</v>
          </cell>
          <cell r="D25" t="str">
            <v>Rua Sá de Miranda</v>
          </cell>
          <cell r="E25" t="str">
            <v>4200-054</v>
          </cell>
          <cell r="F25" t="str">
            <v>Desconhecido</v>
          </cell>
          <cell r="G25" t="str">
            <v>Paranhos</v>
          </cell>
          <cell r="H25" t="str">
            <v>Porto</v>
          </cell>
          <cell r="I25" t="str">
            <v>Desconhecido</v>
          </cell>
          <cell r="J25" t="str">
            <v>Portugal</v>
          </cell>
          <cell r="K25" t="str">
            <v>Rua Sá de Miranda, Desconhecido, Paranhos, Porto, Desconhecido, 4200-054, Portugal</v>
          </cell>
        </row>
        <row r="26">
          <cell r="A26" t="str">
            <v>Colégio Nossa Senhora do Rosário</v>
          </cell>
          <cell r="B26">
            <v>41.163350000000001</v>
          </cell>
          <cell r="C26">
            <v>-8.6573700000000002</v>
          </cell>
          <cell r="D26" t="str">
            <v>Av. Boavista</v>
          </cell>
          <cell r="E26" t="str">
            <v>4100-120</v>
          </cell>
          <cell r="F26">
            <v>2856</v>
          </cell>
          <cell r="G26" t="str">
            <v>Desconhecido</v>
          </cell>
          <cell r="H26" t="str">
            <v>Porto</v>
          </cell>
          <cell r="I26" t="str">
            <v>Desconhecido</v>
          </cell>
          <cell r="J26" t="str">
            <v>Portugal</v>
          </cell>
          <cell r="K26" t="str">
            <v>Avenida Cesário de Melo, 3670, Campo Grande, Rio de Janeiro, Rio de Janeiro, 23050-102, Brasil</v>
          </cell>
        </row>
        <row r="27">
          <cell r="A27" t="str">
            <v>Colégio Quinta do Lago</v>
          </cell>
          <cell r="B27">
            <v>38.702271000000003</v>
          </cell>
          <cell r="C27">
            <v>-9.3376110000000008</v>
          </cell>
          <cell r="D27" t="str">
            <v>Rua Dom Luís de Ataíde</v>
          </cell>
          <cell r="E27" t="str">
            <v>2785-589</v>
          </cell>
          <cell r="F27" t="str">
            <v>198</v>
          </cell>
          <cell r="G27" t="str">
            <v>Bairro dos Sete Castelos</v>
          </cell>
          <cell r="H27" t="str">
            <v>Cascais</v>
          </cell>
          <cell r="I27" t="str">
            <v>Desconhecido</v>
          </cell>
          <cell r="J27" t="str">
            <v>Portugal</v>
          </cell>
          <cell r="K27" t="str">
            <v>Rua Dom Luís de Ataíde, 198, Bairro dos Sete Castelos, Cascais, Desconhecido, 2785-589, Portugal</v>
          </cell>
        </row>
        <row r="28">
          <cell r="A28" t="str">
            <v>Colégio Santa Teresa de Jesus</v>
          </cell>
          <cell r="B28">
            <v>41.342460000000003</v>
          </cell>
          <cell r="C28">
            <v>-8.4754299999999994</v>
          </cell>
          <cell r="D28" t="str">
            <v>R. Nuno Álvares Pereira</v>
          </cell>
          <cell r="E28" t="str">
            <v>4780-480</v>
          </cell>
          <cell r="F28">
            <v>40</v>
          </cell>
          <cell r="G28" t="str">
            <v>Santo Tirso</v>
          </cell>
          <cell r="H28" t="str">
            <v>Porto</v>
          </cell>
          <cell r="I28" t="str">
            <v>Desconhecido</v>
          </cell>
          <cell r="J28" t="str">
            <v>Portugal</v>
          </cell>
          <cell r="K28" t="str">
            <v>Rua São Francisco Xavier, 11, Tijuca, Rio de Janeiro, Rio de Janeiro, 20550-010, Brasil</v>
          </cell>
        </row>
        <row r="29">
          <cell r="A29" t="str">
            <v>Colégio Via Sacra</v>
          </cell>
          <cell r="B29">
            <v>40.655642</v>
          </cell>
          <cell r="C29">
            <v>-7.9047390000000002</v>
          </cell>
          <cell r="D29" t="str">
            <v>EN 16</v>
          </cell>
          <cell r="E29" t="str">
            <v>3500-093</v>
          </cell>
          <cell r="F29" t="str">
            <v>Desconhecido</v>
          </cell>
          <cell r="G29" t="str">
            <v>Quinta de São Caetano</v>
          </cell>
          <cell r="H29" t="str">
            <v>Viseu</v>
          </cell>
          <cell r="I29" t="str">
            <v>Desconhecido</v>
          </cell>
          <cell r="J29" t="str">
            <v>Portugal</v>
          </cell>
          <cell r="K29" t="str">
            <v>EN 16, Desconhecido, Quinta de São Caetano, Viseu, Desconhecido, 3500-093, Portugal</v>
          </cell>
        </row>
        <row r="30">
          <cell r="A30" t="str">
            <v>Colégio A Quinta de Sintra</v>
          </cell>
          <cell r="B30">
            <v>38.799956999999999</v>
          </cell>
          <cell r="C30">
            <v>-9.3147850000000005</v>
          </cell>
          <cell r="D30" t="str">
            <v>Rua de Entre Vinhas</v>
          </cell>
          <cell r="E30" t="str">
            <v>2725-506</v>
          </cell>
          <cell r="F30" t="str">
            <v>Desconhecido</v>
          </cell>
          <cell r="G30" t="str">
            <v>Desconhecido</v>
          </cell>
          <cell r="H30" t="str">
            <v>Algueirão-Mem Martins</v>
          </cell>
          <cell r="I30" t="str">
            <v>Desconhecido</v>
          </cell>
          <cell r="J30" t="str">
            <v>Portugal</v>
          </cell>
          <cell r="K30" t="str">
            <v>Rua de Entre Vinhas, Desconhecido, Desconhecido, Algueirão-Mem Martins, Desconhecido, 2725-506, Portugal</v>
          </cell>
        </row>
        <row r="31">
          <cell r="A31" t="str">
            <v>Colégio Académico</v>
          </cell>
          <cell r="B31">
            <v>38.735340000000001</v>
          </cell>
          <cell r="C31">
            <v>-9.1458349999999999</v>
          </cell>
          <cell r="D31" t="str">
            <v>Avenida da República</v>
          </cell>
          <cell r="E31" t="str">
            <v>1050-185</v>
          </cell>
          <cell r="F31" t="str">
            <v>13</v>
          </cell>
          <cell r="G31" t="str">
            <v>Campo Pequeno</v>
          </cell>
          <cell r="H31" t="str">
            <v>Lisboa</v>
          </cell>
          <cell r="I31" t="str">
            <v>Desconhecido</v>
          </cell>
          <cell r="J31" t="str">
            <v>Portugal</v>
          </cell>
          <cell r="K31" t="str">
            <v>Avenida da República, 13, Campo Pequeno, Lisboa, Desconhecido, 1050-185, Portugal</v>
          </cell>
        </row>
        <row r="32">
          <cell r="A32" t="str">
            <v>Colégio Adventista de Oliveira do Douro</v>
          </cell>
          <cell r="B32">
            <v>41.120168999999997</v>
          </cell>
          <cell r="C32">
            <v>-8.5802720000000008</v>
          </cell>
          <cell r="D32" t="str">
            <v>Rua de Jorgim</v>
          </cell>
          <cell r="E32" t="str">
            <v>4430-436</v>
          </cell>
          <cell r="F32" t="str">
            <v>166</v>
          </cell>
          <cell r="G32" t="str">
            <v>Oliveira do Douro</v>
          </cell>
          <cell r="H32" t="str">
            <v>Vila Nova de Gaia</v>
          </cell>
          <cell r="I32" t="str">
            <v>Desconhecido</v>
          </cell>
          <cell r="J32" t="str">
            <v>Portugal</v>
          </cell>
          <cell r="K32" t="str">
            <v>Rua de Jorgim, 166, Oliveira do Douro, Vila Nova de Gaia, Desconhecido, 4430-436, Portugal</v>
          </cell>
        </row>
        <row r="33">
          <cell r="A33" t="str">
            <v>Colégio Alfacoop - Externato Infante  D. Henrique</v>
          </cell>
          <cell r="B33">
            <v>41.578724000000001</v>
          </cell>
          <cell r="C33">
            <v>-8.4640419999999992</v>
          </cell>
          <cell r="D33" t="str">
            <v>Rua da Veiguinha</v>
          </cell>
          <cell r="E33" t="str">
            <v>4700-760</v>
          </cell>
          <cell r="F33" t="str">
            <v>Desconhecido</v>
          </cell>
          <cell r="G33" t="str">
            <v>Desconhecido</v>
          </cell>
          <cell r="H33" t="str">
            <v>Braga</v>
          </cell>
          <cell r="I33" t="str">
            <v>Desconhecido</v>
          </cell>
          <cell r="J33" t="str">
            <v>Portugal</v>
          </cell>
          <cell r="K33" t="str">
            <v>Rua da Veiguinha, Desconhecido, Desconhecido, Braga, Desconhecido, 4700-760, Portugal</v>
          </cell>
        </row>
        <row r="34">
          <cell r="A34" t="str">
            <v>Colégio Amor de Deus</v>
          </cell>
          <cell r="B34">
            <v>38.713819000000001</v>
          </cell>
          <cell r="C34">
            <v>-9.4187809999999992</v>
          </cell>
          <cell r="D34" t="str">
            <v>Avenida de Sintra</v>
          </cell>
          <cell r="E34" t="str">
            <v>2756-502</v>
          </cell>
          <cell r="F34" t="str">
            <v>1451</v>
          </cell>
          <cell r="G34" t="str">
            <v>Alvide</v>
          </cell>
          <cell r="H34" t="str">
            <v>Cascais</v>
          </cell>
          <cell r="I34" t="str">
            <v>Desconhecido</v>
          </cell>
          <cell r="J34" t="str">
            <v>Portugal</v>
          </cell>
          <cell r="K34" t="str">
            <v>Avenida de Sintra, 1451, Alvide, Cascais, Desconhecido, 2756-502, Portugal</v>
          </cell>
        </row>
        <row r="35">
          <cell r="A35" t="str">
            <v>Colégio Andrade Corvo - Pólo I</v>
          </cell>
          <cell r="B35">
            <v>38.960054999999997</v>
          </cell>
          <cell r="C35">
            <v>-8.5306960000000007</v>
          </cell>
          <cell r="D35" t="str">
            <v>Rua Capitão Salgueiro Maia</v>
          </cell>
          <cell r="E35" t="str">
            <v>2100-042</v>
          </cell>
          <cell r="F35" t="str">
            <v>Desconhecido</v>
          </cell>
          <cell r="G35" t="str">
            <v>Santo Antonino</v>
          </cell>
          <cell r="H35" t="str">
            <v>Coruche</v>
          </cell>
          <cell r="I35" t="str">
            <v>Desconhecido</v>
          </cell>
          <cell r="J35" t="str">
            <v>Portugal</v>
          </cell>
          <cell r="K35" t="str">
            <v>Rua Capitão Salgueiro Maia, Desconhecido, Santo Antonino, Coruche, Desconhecido, 2100-042, Portugal</v>
          </cell>
        </row>
        <row r="36">
          <cell r="A36" t="str">
            <v>Colégio Arautos do Evangelho</v>
          </cell>
          <cell r="B36">
            <v>41.418531000000002</v>
          </cell>
          <cell r="C36">
            <v>-8.3272469999999998</v>
          </cell>
          <cell r="D36" t="str">
            <v>Rua de Sezim</v>
          </cell>
          <cell r="E36" t="str">
            <v>4811-909</v>
          </cell>
          <cell r="F36" t="str">
            <v>Desconhecido</v>
          </cell>
          <cell r="G36" t="str">
            <v>Desconhecido</v>
          </cell>
          <cell r="H36" t="str">
            <v>Guimarães</v>
          </cell>
          <cell r="I36" t="str">
            <v>Desconhecido</v>
          </cell>
          <cell r="J36" t="str">
            <v>Portugal</v>
          </cell>
          <cell r="K36" t="str">
            <v>Rua de Sezim, Desconhecido, Desconhecido, Guimarães, Desconhecido, 4811-909, Portugal</v>
          </cell>
        </row>
        <row r="37">
          <cell r="A37" t="str">
            <v>Colégio As Descobertas</v>
          </cell>
          <cell r="B37">
            <v>38.700060000000001</v>
          </cell>
          <cell r="C37">
            <v>-9.2225509999999993</v>
          </cell>
          <cell r="D37" t="str">
            <v>Avenida Dom Vasco da Gama</v>
          </cell>
          <cell r="E37" t="str">
            <v>1400-127</v>
          </cell>
          <cell r="F37" t="str">
            <v>25</v>
          </cell>
          <cell r="G37" t="str">
            <v>São Francisco Xavier</v>
          </cell>
          <cell r="H37" t="str">
            <v>Lisboa</v>
          </cell>
          <cell r="I37" t="str">
            <v>Desconhecido</v>
          </cell>
          <cell r="J37" t="str">
            <v>Portugal</v>
          </cell>
          <cell r="K37" t="str">
            <v>Avenida Dom Vasco da Gama, 25, São Francisco Xavier, Lisboa, Desconhecido, 1400-127, Portugal</v>
          </cell>
        </row>
        <row r="38">
          <cell r="A38" t="str">
            <v>Colégio Atlântico</v>
          </cell>
          <cell r="B38">
            <v>38.597881000000001</v>
          </cell>
          <cell r="C38">
            <v>-9.0964130000000001</v>
          </cell>
          <cell r="D38" t="str">
            <v>Avenida da Ponte</v>
          </cell>
          <cell r="E38" t="str">
            <v>2840-167</v>
          </cell>
          <cell r="F38" t="str">
            <v>Desconhecido</v>
          </cell>
          <cell r="G38" t="str">
            <v>Pinhal de Frades</v>
          </cell>
          <cell r="H38" t="str">
            <v>Seixal</v>
          </cell>
          <cell r="I38" t="str">
            <v>Desconhecido</v>
          </cell>
          <cell r="J38" t="str">
            <v>Portugal</v>
          </cell>
          <cell r="K38" t="str">
            <v>Avenida da Ponte, Desconhecido, Pinhal de Frades, Seixal, Desconhecido, 2840-167, Portugal</v>
          </cell>
        </row>
        <row r="39">
          <cell r="A39" t="str">
            <v>Colégio Bartolomeu Dias</v>
          </cell>
          <cell r="B39">
            <v>38.850493</v>
          </cell>
          <cell r="C39">
            <v>-9.0791810000000002</v>
          </cell>
          <cell r="D39" t="str">
            <v>Rua Bartolomeu Dias</v>
          </cell>
          <cell r="E39" t="str">
            <v>2690-435</v>
          </cell>
          <cell r="F39" t="str">
            <v>Desconhecido</v>
          </cell>
          <cell r="G39" t="str">
            <v>Desconhecido</v>
          </cell>
          <cell r="H39" t="str">
            <v>Loures</v>
          </cell>
          <cell r="I39" t="str">
            <v>Desconhecido</v>
          </cell>
          <cell r="J39" t="str">
            <v>Portugal</v>
          </cell>
          <cell r="K39" t="str">
            <v>Rua Bartolomeu Dias, Desconhecido, Desconhecido, Loures, Desconhecido, 2690-435, Portugal</v>
          </cell>
        </row>
        <row r="40">
          <cell r="A40" t="str">
            <v>Colégio Bernardette de Jesus Romeira</v>
          </cell>
          <cell r="B40">
            <v>37.037931</v>
          </cell>
          <cell r="C40">
            <v>-7.838616</v>
          </cell>
          <cell r="D40" t="str">
            <v>Rua João Augusto Saias</v>
          </cell>
          <cell r="E40" t="str">
            <v>8700-254</v>
          </cell>
          <cell r="F40" t="str">
            <v>Desconhecido</v>
          </cell>
          <cell r="G40" t="str">
            <v>Brancanes</v>
          </cell>
          <cell r="H40" t="str">
            <v>Olhão</v>
          </cell>
          <cell r="I40" t="str">
            <v>Desconhecido</v>
          </cell>
          <cell r="J40" t="str">
            <v>Portugal</v>
          </cell>
          <cell r="K40" t="str">
            <v>Rua João Augusto Saias, Desconhecido, Brancanes, Olhão, Desconhecido, 8700-254, Portugal</v>
          </cell>
        </row>
        <row r="41">
          <cell r="A41" t="str">
            <v>Colégio Bissaya Barreto</v>
          </cell>
          <cell r="B41">
            <v>40.215347000000001</v>
          </cell>
          <cell r="C41">
            <v>-8.4631019999999992</v>
          </cell>
          <cell r="D41" t="str">
            <v>Avenida Fundação Bissaya Barreto</v>
          </cell>
          <cell r="E41" t="str">
            <v>3045-194</v>
          </cell>
          <cell r="F41" t="str">
            <v>Desconhecido</v>
          </cell>
          <cell r="G41" t="str">
            <v>Bencanta</v>
          </cell>
          <cell r="H41" t="str">
            <v>Coimbra</v>
          </cell>
          <cell r="I41" t="str">
            <v>Desconhecido</v>
          </cell>
          <cell r="J41" t="str">
            <v>Portugal</v>
          </cell>
          <cell r="K41" t="str">
            <v>Avenida Fundação Bissaya Barreto, Desconhecido, Bencanta, Coimbra, Desconhecido, 3045-194, Portugal</v>
          </cell>
        </row>
        <row r="42">
          <cell r="A42" t="str">
            <v>Colégio Campo de Flores</v>
          </cell>
          <cell r="B42">
            <v>38.646402999999999</v>
          </cell>
          <cell r="C42">
            <v>-9.2021219999999992</v>
          </cell>
          <cell r="D42" t="str">
            <v>EN 10-1</v>
          </cell>
          <cell r="E42" t="str">
            <v>2829-514</v>
          </cell>
          <cell r="F42" t="str">
            <v>Desconhecido</v>
          </cell>
          <cell r="G42" t="str">
            <v>Desconhecido</v>
          </cell>
          <cell r="H42" t="str">
            <v>Almada</v>
          </cell>
          <cell r="I42" t="str">
            <v>Desconhecido</v>
          </cell>
          <cell r="J42" t="str">
            <v>Portugal</v>
          </cell>
          <cell r="K42" t="str">
            <v>EN 10-1, Desconhecido, Desconhecido, Almada, Desconhecido, 2829-514, Portugal</v>
          </cell>
        </row>
        <row r="43">
          <cell r="A43" t="str">
            <v>Colégio CCG</v>
          </cell>
          <cell r="B43">
            <v>41.244630999999998</v>
          </cell>
          <cell r="C43">
            <v>-8.6614199999999997</v>
          </cell>
          <cell r="D43" t="str">
            <v>Avenida Professor Doutor Marcelo Caetano</v>
          </cell>
          <cell r="E43" t="str">
            <v>4470-596</v>
          </cell>
          <cell r="F43" t="str">
            <v>Desconhecido</v>
          </cell>
          <cell r="G43" t="str">
            <v>Guardeiras</v>
          </cell>
          <cell r="H43" t="str">
            <v>Moreira</v>
          </cell>
          <cell r="I43" t="str">
            <v>Desconhecido</v>
          </cell>
          <cell r="J43" t="str">
            <v>Portugal</v>
          </cell>
          <cell r="K43" t="str">
            <v>Avenida Professor Doutor Marcelo Caetano, Desconhecido, Guardeiras, Moreira, Desconhecido, 4470-596, Portugal</v>
          </cell>
        </row>
        <row r="44">
          <cell r="A44" t="str">
            <v>Colégio CdD</v>
          </cell>
          <cell r="B44">
            <v>38.703436000000004</v>
          </cell>
          <cell r="C44">
            <v>-8.9683480000000007</v>
          </cell>
          <cell r="D44" t="str">
            <v>Rua José Joaquim Marques</v>
          </cell>
          <cell r="E44" t="str">
            <v>2870-348</v>
          </cell>
          <cell r="F44" t="str">
            <v>150</v>
          </cell>
          <cell r="G44" t="str">
            <v>Bairro da Barrosa</v>
          </cell>
          <cell r="H44" t="str">
            <v>Montijo</v>
          </cell>
          <cell r="I44" t="str">
            <v>Desconhecido</v>
          </cell>
          <cell r="J44" t="str">
            <v>Portugal</v>
          </cell>
          <cell r="K44" t="str">
            <v>Rua José Joaquim Marques, 150, Bairro da Barrosa, Montijo, Desconhecido, 2870-348, Portugal</v>
          </cell>
        </row>
        <row r="45">
          <cell r="A45" t="str">
            <v>Colégio CEBES</v>
          </cell>
          <cell r="B45">
            <v>41.157226000000001</v>
          </cell>
          <cell r="C45">
            <v>-8.6663639999999997</v>
          </cell>
          <cell r="D45" t="str">
            <v>Rua de Fernão Lopes de Castanheda</v>
          </cell>
          <cell r="E45" t="str">
            <v>4150-359</v>
          </cell>
          <cell r="F45" t="str">
            <v>1051-1057</v>
          </cell>
          <cell r="G45" t="str">
            <v>Foz do Douro</v>
          </cell>
          <cell r="H45" t="str">
            <v>Porto</v>
          </cell>
          <cell r="I45" t="str">
            <v>Desconhecido</v>
          </cell>
          <cell r="J45" t="str">
            <v>Portugal</v>
          </cell>
          <cell r="K45" t="str">
            <v>Rua de Fernão Lopes de Castanheda, 1051-1057, Foz do Douro, Porto, Desconhecido, 4150-359, Portugal</v>
          </cell>
        </row>
        <row r="46">
          <cell r="A46" t="str">
            <v>Colégio Cedros</v>
          </cell>
          <cell r="B46">
            <v>41.139944999999997</v>
          </cell>
          <cell r="C46">
            <v>-8.6383849999999995</v>
          </cell>
          <cell r="D46" t="str">
            <v>Via de Cintura Interna</v>
          </cell>
          <cell r="E46" t="str">
            <v>4400-478</v>
          </cell>
          <cell r="F46" t="str">
            <v>Desconhecido</v>
          </cell>
          <cell r="G46" t="str">
            <v>São Pedro da Afurada</v>
          </cell>
          <cell r="H46" t="str">
            <v>Vila Nova de Gaia</v>
          </cell>
          <cell r="I46" t="str">
            <v>Desconhecido</v>
          </cell>
          <cell r="J46" t="str">
            <v>Portugal</v>
          </cell>
          <cell r="K46" t="str">
            <v>Via de Cintura Interna, Desconhecido, São Pedro da Afurada, Vila Nova de Gaia, Desconhecido, 4400-478, Portugal</v>
          </cell>
        </row>
        <row r="47">
          <cell r="A47" t="str">
            <v>Colégio Cesário Verde</v>
          </cell>
          <cell r="B47">
            <v>38.75206</v>
          </cell>
          <cell r="C47">
            <v>-9.1031870000000001</v>
          </cell>
          <cell r="D47" t="str">
            <v>Avenida Infante Dom Henrique</v>
          </cell>
          <cell r="E47" t="str">
            <v>1950-421</v>
          </cell>
          <cell r="F47" t="str">
            <v>LT 309</v>
          </cell>
          <cell r="G47" t="str">
            <v>Desconhecido</v>
          </cell>
          <cell r="H47" t="str">
            <v>Lisboa</v>
          </cell>
          <cell r="I47" t="str">
            <v>Desconhecido</v>
          </cell>
          <cell r="J47" t="str">
            <v>Portugal</v>
          </cell>
          <cell r="K47" t="str">
            <v>Avenida Infante Dom Henrique, LT 309, Desconhecido, Lisboa, Desconhecido, 1950-421, Portugal</v>
          </cell>
        </row>
        <row r="48">
          <cell r="A48" t="str">
            <v>Colégio Conciliar de Maria Imaculada</v>
          </cell>
          <cell r="B48">
            <v>39.730941000000001</v>
          </cell>
          <cell r="C48">
            <v>-8.807321</v>
          </cell>
          <cell r="D48" t="str">
            <v>Rua Dom José Alves Correia da Silva</v>
          </cell>
          <cell r="E48" t="str">
            <v>2414-013</v>
          </cell>
          <cell r="F48" t="str">
            <v>89</v>
          </cell>
          <cell r="G48" t="str">
            <v>Cruz d'Areia</v>
          </cell>
          <cell r="H48" t="str">
            <v>Leiria</v>
          </cell>
          <cell r="I48" t="str">
            <v>Desconhecido</v>
          </cell>
          <cell r="J48" t="str">
            <v>Portugal</v>
          </cell>
          <cell r="K48" t="str">
            <v>Rua Dom José Alves Correia da Silva, 89, Cruz d'Areia, Leiria, Desconhecido, 2414-013, Portugal</v>
          </cell>
        </row>
        <row r="49">
          <cell r="A49" t="str">
            <v>Colégio Crescer no Campo</v>
          </cell>
          <cell r="B49">
            <v>38.621502</v>
          </cell>
          <cell r="C49">
            <v>-8.8506459999999993</v>
          </cell>
          <cell r="D49" t="str">
            <v>Rua do Caramelo</v>
          </cell>
          <cell r="E49" t="str">
            <v>2955-293</v>
          </cell>
          <cell r="F49" t="str">
            <v>Desconhecido</v>
          </cell>
          <cell r="G49" t="str">
            <v>Desconhecido</v>
          </cell>
          <cell r="H49" t="str">
            <v>Pinhal Novo</v>
          </cell>
          <cell r="I49" t="str">
            <v>Desconhecido</v>
          </cell>
          <cell r="J49" t="str">
            <v>Portugal</v>
          </cell>
          <cell r="K49" t="str">
            <v>Rua do Caramelo, Desconhecido, Desconhecido, Pinhal Novo, Desconhecido, 2955-293, Portugal</v>
          </cell>
        </row>
        <row r="50">
          <cell r="A50" t="str">
            <v>Colégio D. Duarte</v>
          </cell>
          <cell r="B50">
            <v>41.162961000000003</v>
          </cell>
          <cell r="C50">
            <v>-8.6044750000000008</v>
          </cell>
          <cell r="D50" t="str">
            <v>Rua Visconde de Setúbal</v>
          </cell>
          <cell r="E50" t="str">
            <v>4200-497</v>
          </cell>
          <cell r="F50" t="str">
            <v>86-100</v>
          </cell>
          <cell r="G50" t="str">
            <v>Paranhos</v>
          </cell>
          <cell r="H50" t="str">
            <v>Porto</v>
          </cell>
          <cell r="I50" t="str">
            <v>Desconhecido</v>
          </cell>
          <cell r="J50" t="str">
            <v>Portugal</v>
          </cell>
          <cell r="K50" t="str">
            <v>Rua Visconde de Setúbal, 86-100, Paranhos, Porto, Desconhecido, 4200-497, Portugal</v>
          </cell>
        </row>
        <row r="51">
          <cell r="A51" t="str">
            <v>Colégio D. Filipa</v>
          </cell>
          <cell r="B51">
            <v>38.747971</v>
          </cell>
          <cell r="C51">
            <v>-9.2287999999999997</v>
          </cell>
          <cell r="D51" t="str">
            <v>Avenida dos Hospitais Civis de Lisboa</v>
          </cell>
          <cell r="E51" t="str">
            <v>2720-275</v>
          </cell>
          <cell r="F51" t="str">
            <v>24</v>
          </cell>
          <cell r="G51" t="str">
            <v>Damaia</v>
          </cell>
          <cell r="H51" t="str">
            <v>Amadora</v>
          </cell>
          <cell r="I51" t="str">
            <v>Desconhecido</v>
          </cell>
          <cell r="J51" t="str">
            <v>Portugal</v>
          </cell>
          <cell r="K51" t="str">
            <v>Avenida dos Hospitais Civis de Lisboa, 24, Damaia, Amadora, Desconhecido, 2720-275, Portugal</v>
          </cell>
        </row>
        <row r="52">
          <cell r="A52" t="str">
            <v>Colégio D. José I</v>
          </cell>
          <cell r="B52">
            <v>40.631650999999998</v>
          </cell>
          <cell r="C52">
            <v>-8.6065470000000008</v>
          </cell>
          <cell r="D52" t="str">
            <v>Rua Luís de Camões</v>
          </cell>
          <cell r="E52" t="str">
            <v>3810-284</v>
          </cell>
          <cell r="F52" t="str">
            <v>Desconhecido</v>
          </cell>
          <cell r="G52" t="str">
            <v>Desconhecido</v>
          </cell>
          <cell r="H52" t="str">
            <v>Aveiro</v>
          </cell>
          <cell r="I52" t="str">
            <v>Desconhecido</v>
          </cell>
          <cell r="J52" t="str">
            <v>Portugal</v>
          </cell>
          <cell r="K52" t="str">
            <v>Rua Luís de Camões, Desconhecido, Desconhecido, Aveiro, Desconhecido, 3810-284, Portugal</v>
          </cell>
        </row>
        <row r="53">
          <cell r="A53" t="str">
            <v>Colégio da Bafureira</v>
          </cell>
          <cell r="B53">
            <v>38.689169999999997</v>
          </cell>
          <cell r="C53">
            <v>-9.3560479999999995</v>
          </cell>
          <cell r="D53" t="str">
            <v>Rua Cândido dos Reis</v>
          </cell>
          <cell r="E53" t="str">
            <v>2775-377</v>
          </cell>
          <cell r="F53" t="str">
            <v>801</v>
          </cell>
          <cell r="G53" t="str">
            <v>Avencas</v>
          </cell>
          <cell r="H53" t="str">
            <v>Parede</v>
          </cell>
          <cell r="I53" t="str">
            <v>Desconhecido</v>
          </cell>
          <cell r="J53" t="str">
            <v>Portugal</v>
          </cell>
          <cell r="K53" t="str">
            <v>Rua Cândido dos Reis, 801, Avencas, Parede, Desconhecido, 2775-377, Portugal</v>
          </cell>
        </row>
        <row r="54">
          <cell r="A54" t="str">
            <v>Colégio da Imaculada Conceição</v>
          </cell>
          <cell r="B54">
            <v>40.657739999999997</v>
          </cell>
          <cell r="C54">
            <v>-7.9214399999999996</v>
          </cell>
          <cell r="D54" t="str">
            <v>R. Nossa Sra. De Fátima</v>
          </cell>
          <cell r="E54" t="str">
            <v>22231-050</v>
          </cell>
          <cell r="F54">
            <v>88</v>
          </cell>
          <cell r="G54" t="str">
            <v>Desconhecido</v>
          </cell>
          <cell r="H54" t="str">
            <v>Viseu</v>
          </cell>
          <cell r="I54" t="str">
            <v>Desconhecido</v>
          </cell>
          <cell r="J54" t="str">
            <v>Portugal</v>
          </cell>
          <cell r="K54" t="str">
            <v>Tricolor, Desconhecido, Botafogo, Rio de Janeiro, Rio de Janeiro, 22231-050, Brasil</v>
          </cell>
        </row>
        <row r="55">
          <cell r="A55" t="str">
            <v>Colégio da Rainha Stª Isabel</v>
          </cell>
          <cell r="B55">
            <v>40.201143000000002</v>
          </cell>
          <cell r="C55">
            <v>-8.4218519999999994</v>
          </cell>
          <cell r="D55" t="str">
            <v>Rua do Brasil</v>
          </cell>
          <cell r="E55" t="str">
            <v>3030-175</v>
          </cell>
          <cell r="F55" t="str">
            <v>41</v>
          </cell>
          <cell r="G55" t="str">
            <v>Desconhecido</v>
          </cell>
          <cell r="H55" t="str">
            <v>Coimbra</v>
          </cell>
          <cell r="I55" t="str">
            <v>Desconhecido</v>
          </cell>
          <cell r="J55" t="str">
            <v>Portugal</v>
          </cell>
          <cell r="K55" t="str">
            <v>Rua do Brasil, 41, Alta, Coimbra, Desconhecido, 3030-175, Portugal</v>
          </cell>
        </row>
        <row r="56">
          <cell r="A56" t="str">
            <v>Colégio da Senhora da Boa Nova</v>
          </cell>
          <cell r="B56">
            <v>38.710740000000001</v>
          </cell>
          <cell r="C56">
            <v>-9.3865499999999997</v>
          </cell>
          <cell r="D56" t="str">
            <v>R. do Campo Santo</v>
          </cell>
          <cell r="E56" t="str">
            <v>2765-307</v>
          </cell>
          <cell r="F56">
            <v>441</v>
          </cell>
          <cell r="G56" t="str">
            <v>Desconhecido</v>
          </cell>
          <cell r="H56" t="str">
            <v>Estoril</v>
          </cell>
          <cell r="I56" t="str">
            <v>Desconhecido</v>
          </cell>
          <cell r="J56" t="str">
            <v>Portugal</v>
          </cell>
          <cell r="K56" t="str">
            <v>Rua Padre Jacinto, Desconhecido, Matriz, Congonhas, Minas Gerais, 36410-066, Brasil</v>
          </cell>
        </row>
        <row r="57">
          <cell r="A57" t="str">
            <v>Colégio da Torre</v>
          </cell>
          <cell r="B57">
            <v>38.697614000000002</v>
          </cell>
          <cell r="C57">
            <v>-9.2986909999999998</v>
          </cell>
          <cell r="D57" t="str">
            <v>Rua Carlos Vieira Ramos</v>
          </cell>
          <cell r="E57" t="str">
            <v>2770-217</v>
          </cell>
          <cell r="F57" t="str">
            <v>10-12</v>
          </cell>
          <cell r="G57" t="str">
            <v>Bairro do Bugio</v>
          </cell>
          <cell r="H57" t="str">
            <v>Paço de Arcos</v>
          </cell>
          <cell r="I57" t="str">
            <v>Desconhecido</v>
          </cell>
          <cell r="J57" t="str">
            <v>Portugal</v>
          </cell>
          <cell r="K57" t="str">
            <v>Rua Carlos Vieira Ramos, 10-12, Bairro do Bugio, Paço de Arcos, Desconhecido, 2770-217, Portugal</v>
          </cell>
        </row>
        <row r="58">
          <cell r="A58" t="str">
            <v>Colégio da Trofa</v>
          </cell>
          <cell r="B58">
            <v>41.334752999999999</v>
          </cell>
          <cell r="C58">
            <v>-8.5549230000000005</v>
          </cell>
          <cell r="D58" t="str">
            <v>Rua Poeta João de Deus</v>
          </cell>
          <cell r="E58" t="str">
            <v>4785-269</v>
          </cell>
          <cell r="F58" t="str">
            <v>Desconhecido</v>
          </cell>
          <cell r="G58" t="str">
            <v>Desconhecido</v>
          </cell>
          <cell r="H58" t="str">
            <v>Trofa</v>
          </cell>
          <cell r="I58" t="str">
            <v>Desconhecido</v>
          </cell>
          <cell r="J58" t="str">
            <v>Portugal</v>
          </cell>
          <cell r="K58" t="str">
            <v>Rua Poeta João de Deus, Desconhecido, Desconhecido, Trofa, Desconhecido, 4785-269, Portugal</v>
          </cell>
        </row>
        <row r="59">
          <cell r="A59" t="str">
            <v>Colégio das Faias</v>
          </cell>
          <cell r="B59">
            <v>38.546526</v>
          </cell>
          <cell r="C59">
            <v>-9.0215340000000008</v>
          </cell>
          <cell r="D59" t="str">
            <v>Rua Almada Negreiros</v>
          </cell>
          <cell r="E59" t="str">
            <v>2925-502</v>
          </cell>
          <cell r="F59" t="str">
            <v>Desconhecido</v>
          </cell>
          <cell r="G59" t="str">
            <v>Desconhecido</v>
          </cell>
          <cell r="H59" t="str">
            <v>Setúbal</v>
          </cell>
          <cell r="I59" t="str">
            <v>Desconhecido</v>
          </cell>
          <cell r="J59" t="str">
            <v>Portugal</v>
          </cell>
          <cell r="K59" t="str">
            <v>Rua Almada Negreiros, Desconhecido, Desconhecido, Setúbal, Desconhecido, 2925-502, Portugal</v>
          </cell>
        </row>
        <row r="60">
          <cell r="A60" t="str">
            <v>Colégio das Terras de Santa Maria</v>
          </cell>
          <cell r="B60">
            <v>41.008612999999997</v>
          </cell>
          <cell r="C60">
            <v>-8.5473809999999997</v>
          </cell>
          <cell r="D60" t="str">
            <v>Rua da Azenha</v>
          </cell>
          <cell r="E60" t="str">
            <v>4505-037</v>
          </cell>
          <cell r="F60" t="str">
            <v>315</v>
          </cell>
          <cell r="G60" t="str">
            <v>Vergada</v>
          </cell>
          <cell r="H60" t="str">
            <v>Santa Maria da Feira</v>
          </cell>
          <cell r="I60" t="str">
            <v>Desconhecido</v>
          </cell>
          <cell r="J60" t="str">
            <v>Portugal</v>
          </cell>
          <cell r="K60" t="str">
            <v>Rua da Azenha, 315, Vergada, Santa Maria da Feira, Desconhecido, 4505-037, Portugal</v>
          </cell>
        </row>
        <row r="61">
          <cell r="A61" t="str">
            <v>Colégio de Albergaria</v>
          </cell>
          <cell r="B61">
            <v>40.703456000000003</v>
          </cell>
          <cell r="C61">
            <v>-8.4834650000000007</v>
          </cell>
          <cell r="D61" t="str">
            <v>IC 2;EN 1</v>
          </cell>
          <cell r="E61" t="str">
            <v>3850-230</v>
          </cell>
          <cell r="F61" t="str">
            <v>Desconhecido</v>
          </cell>
          <cell r="G61" t="str">
            <v>Desconhecido</v>
          </cell>
          <cell r="H61" t="str">
            <v>Albergaria-a-Velha</v>
          </cell>
          <cell r="I61" t="str">
            <v>Desconhecido</v>
          </cell>
          <cell r="J61" t="str">
            <v>Portugal</v>
          </cell>
          <cell r="K61" t="str">
            <v>IC 2;EN 1, Desconhecido, Desconhecido, Albergaria-a-Velha, Desconhecido, 3850-230, Portugal</v>
          </cell>
        </row>
        <row r="62">
          <cell r="A62" t="str">
            <v>Colégio de Alfragide</v>
          </cell>
          <cell r="B62">
            <v>38.73704</v>
          </cell>
          <cell r="C62">
            <v>-9.2179490000000008</v>
          </cell>
          <cell r="D62" t="str">
            <v>Rua Ribeiro de Vasconcelos</v>
          </cell>
          <cell r="E62" t="str">
            <v>2610-169</v>
          </cell>
          <cell r="F62" t="str">
            <v>Desconhecido</v>
          </cell>
          <cell r="G62" t="str">
            <v>Alfragide</v>
          </cell>
          <cell r="H62" t="str">
            <v>Amadora</v>
          </cell>
          <cell r="I62" t="str">
            <v>Desconhecido</v>
          </cell>
          <cell r="J62" t="str">
            <v>Portugal</v>
          </cell>
          <cell r="K62" t="str">
            <v>Rua Ribeiro de Vasconcelos, Desconhecido, Alfragide, Amadora, Desconhecido, 2610-169, Portugal</v>
          </cell>
        </row>
        <row r="63">
          <cell r="A63" t="str">
            <v>Colégio de Amorim</v>
          </cell>
          <cell r="B63">
            <v>41.401587999999997</v>
          </cell>
          <cell r="C63">
            <v>-8.7401619999999998</v>
          </cell>
          <cell r="D63" t="str">
            <v>Rua de São Tiago</v>
          </cell>
          <cell r="E63" t="str">
            <v>4490-628</v>
          </cell>
          <cell r="F63" t="str">
            <v>226</v>
          </cell>
          <cell r="G63" t="str">
            <v>Desconhecido</v>
          </cell>
          <cell r="H63" t="str">
            <v>Póvoa de Varzim</v>
          </cell>
          <cell r="I63" t="str">
            <v>Desconhecido</v>
          </cell>
          <cell r="J63" t="str">
            <v>Portugal</v>
          </cell>
          <cell r="K63" t="str">
            <v>Rua de São Tiago, 226, Desconhecido, Póvoa de Varzim, Desconhecido, 4490-628, Portugal</v>
          </cell>
        </row>
        <row r="64">
          <cell r="A64" t="str">
            <v>Colégio de Ermesinde - Escola Católica</v>
          </cell>
          <cell r="B64">
            <v>41.215524000000002</v>
          </cell>
          <cell r="C64">
            <v>-8.4662089999999992</v>
          </cell>
          <cell r="D64" t="str">
            <v>Rua de Fijós</v>
          </cell>
          <cell r="E64" t="str">
            <v>4440-334</v>
          </cell>
          <cell r="F64" t="str">
            <v>Desconhecido</v>
          </cell>
          <cell r="G64" t="str">
            <v>Desconhecido</v>
          </cell>
          <cell r="H64" t="str">
            <v>Valongo</v>
          </cell>
          <cell r="I64" t="str">
            <v>Desconhecido</v>
          </cell>
          <cell r="J64" t="str">
            <v>Portugal</v>
          </cell>
          <cell r="K64" t="str">
            <v>Rua de Fijós, Desconhecido, Desconhecido, Valongo, Desconhecido, 4440-334, Portugal</v>
          </cell>
        </row>
        <row r="65">
          <cell r="A65" t="str">
            <v>Colégio de Gaia</v>
          </cell>
          <cell r="B65">
            <v>41.125086000000003</v>
          </cell>
          <cell r="C65">
            <v>-8.6088920000000009</v>
          </cell>
          <cell r="D65" t="str">
            <v>Rua de Pádua Correia</v>
          </cell>
          <cell r="E65" t="str">
            <v>4400-238</v>
          </cell>
          <cell r="F65" t="str">
            <v>166</v>
          </cell>
          <cell r="G65" t="str">
            <v>Mafamude</v>
          </cell>
          <cell r="H65" t="str">
            <v>Vila Nova de Gaia</v>
          </cell>
          <cell r="I65" t="str">
            <v>Desconhecido</v>
          </cell>
          <cell r="J65" t="str">
            <v>Portugal</v>
          </cell>
          <cell r="K65" t="str">
            <v>Rua de Pádua Correia, 166, Mafamude, Vila Nova de Gaia, Desconhecido, 4400-238, Portugal</v>
          </cell>
        </row>
        <row r="66">
          <cell r="A66" t="str">
            <v>Colégio de Lamas</v>
          </cell>
          <cell r="B66">
            <v>40.977032999999999</v>
          </cell>
          <cell r="C66">
            <v>-8.5709549999999997</v>
          </cell>
          <cell r="D66" t="str">
            <v>Rua da Salgueirinha</v>
          </cell>
          <cell r="E66" t="str">
            <v>4535-368</v>
          </cell>
          <cell r="F66" t="str">
            <v>90</v>
          </cell>
          <cell r="G66" t="str">
            <v>Desconhecido</v>
          </cell>
          <cell r="H66" t="str">
            <v>Santa Maria da Feira</v>
          </cell>
          <cell r="I66" t="str">
            <v>Desconhecido</v>
          </cell>
          <cell r="J66" t="str">
            <v>Portugal</v>
          </cell>
          <cell r="K66" t="str">
            <v>Rua da Salgueirinha, 90, Desconhecido, Santa Maria da Feira, Desconhecido, 4535-368, Portugal</v>
          </cell>
        </row>
        <row r="67">
          <cell r="A67" t="str">
            <v>Colégio de Lamego</v>
          </cell>
          <cell r="B67">
            <v>41.102156000000001</v>
          </cell>
          <cell r="C67">
            <v>-7.8029630000000001</v>
          </cell>
          <cell r="D67" t="str">
            <v>Desconhecido</v>
          </cell>
          <cell r="E67" t="str">
            <v>5100-076</v>
          </cell>
          <cell r="F67" t="str">
            <v>Desconhecido</v>
          </cell>
          <cell r="G67" t="str">
            <v>Desconhecido</v>
          </cell>
          <cell r="H67" t="str">
            <v>Lamego</v>
          </cell>
          <cell r="I67" t="str">
            <v>Desconhecido</v>
          </cell>
          <cell r="J67" t="str">
            <v>Portugal</v>
          </cell>
          <cell r="K67" t="str">
            <v>Desconhecido, Desconhecido, Desconhecido, Lamego, Desconhecido, 5100-076, Portugal</v>
          </cell>
        </row>
        <row r="68">
          <cell r="A68" t="str">
            <v>Colégio de Laura Vicuña</v>
          </cell>
          <cell r="B68">
            <v>38.674349999999997</v>
          </cell>
          <cell r="C68">
            <v>-8.4555799999999994</v>
          </cell>
          <cell r="D68" t="str">
            <v>Av. 25 de Abril</v>
          </cell>
          <cell r="E68" t="str">
            <v>7080-135</v>
          </cell>
          <cell r="F68">
            <v>15</v>
          </cell>
          <cell r="G68" t="str">
            <v>Desconhecido</v>
          </cell>
          <cell r="H68" t="str">
            <v>Vendas Novas</v>
          </cell>
          <cell r="I68" t="str">
            <v>Desconhecido</v>
          </cell>
          <cell r="J68" t="str">
            <v>Portugal</v>
          </cell>
          <cell r="K68" t="str">
            <v>Vaticano, 4, Renca, Renca, Región Metropolitana de Santiago, 8520512, Chile</v>
          </cell>
        </row>
        <row r="69">
          <cell r="A69" t="str">
            <v>Colégio de Lourdes</v>
          </cell>
          <cell r="B69">
            <v>41.324941000000003</v>
          </cell>
          <cell r="C69">
            <v>-8.4742909999999991</v>
          </cell>
          <cell r="D69" t="str">
            <v>Rua das Agras</v>
          </cell>
          <cell r="E69" t="str">
            <v>4780-213</v>
          </cell>
          <cell r="F69" t="str">
            <v>483</v>
          </cell>
          <cell r="G69" t="str">
            <v>Desconhecido</v>
          </cell>
          <cell r="H69" t="str">
            <v>Santo Tirso</v>
          </cell>
          <cell r="I69" t="str">
            <v>Desconhecido</v>
          </cell>
          <cell r="J69" t="str">
            <v>Portugal</v>
          </cell>
          <cell r="K69" t="str">
            <v>Rua das Agras, 483, Desconhecido, Santo Tirso, Desconhecido, 4780-213, Portugal</v>
          </cell>
        </row>
        <row r="70">
          <cell r="A70" t="str">
            <v>Colégio de Nossa Senhora da Assunção</v>
          </cell>
          <cell r="B70">
            <v>40.451231</v>
          </cell>
          <cell r="C70">
            <v>-8.4494199999999999</v>
          </cell>
          <cell r="D70" t="str">
            <v>Rua Colégio</v>
          </cell>
          <cell r="E70" t="str">
            <v>3780-292</v>
          </cell>
          <cell r="F70" t="str">
            <v>Desconhecido</v>
          </cell>
          <cell r="G70" t="str">
            <v>Desconhecido</v>
          </cell>
          <cell r="H70" t="str">
            <v>Anadia</v>
          </cell>
          <cell r="I70" t="str">
            <v>Desconhecido</v>
          </cell>
          <cell r="J70" t="str">
            <v>Portugal</v>
          </cell>
          <cell r="K70" t="str">
            <v>Rua Colégio, Desconhecido, Desconhecido, Anadia, Desconhecido, 3780-292, Portugal</v>
          </cell>
        </row>
        <row r="71">
          <cell r="A71" t="str">
            <v>Colégio de Nossa Senhora da Bonança</v>
          </cell>
          <cell r="B71">
            <v>41.127704000000001</v>
          </cell>
          <cell r="C71">
            <v>-8.6106420000000004</v>
          </cell>
          <cell r="D71" t="str">
            <v>Rua Doutor Francisco Sá Carneiro</v>
          </cell>
          <cell r="E71" t="str">
            <v>4400-129</v>
          </cell>
          <cell r="F71" t="str">
            <v>1366</v>
          </cell>
          <cell r="G71" t="str">
            <v>Desconhecido</v>
          </cell>
          <cell r="H71" t="str">
            <v>Vila Nova de Gaia</v>
          </cell>
          <cell r="I71" t="str">
            <v>Desconhecido</v>
          </cell>
          <cell r="J71" t="str">
            <v>Portugal</v>
          </cell>
          <cell r="K71" t="str">
            <v>Rua Doutor Francisco Sá Carneiro, 1366, Desconhecido, Vila Nova de Gaia, Desconhecido, 4400-129, Portugal</v>
          </cell>
        </row>
        <row r="72">
          <cell r="A72" t="str">
            <v>Colégio de Nossa Senhora da Conceição</v>
          </cell>
          <cell r="B72">
            <v>39.237020999999999</v>
          </cell>
          <cell r="C72">
            <v>-8.6857120000000005</v>
          </cell>
          <cell r="D72" t="str">
            <v>Praça Sá da Bandeira</v>
          </cell>
          <cell r="E72" t="str">
            <v>2000-134</v>
          </cell>
          <cell r="F72" t="str">
            <v>Desconhecido</v>
          </cell>
          <cell r="G72" t="str">
            <v>Marvila</v>
          </cell>
          <cell r="H72" t="str">
            <v>Santarém</v>
          </cell>
          <cell r="I72" t="str">
            <v>Desconhecido</v>
          </cell>
          <cell r="J72" t="str">
            <v>Portugal</v>
          </cell>
          <cell r="K72" t="str">
            <v>Praça Sá da Bandeira, Desconhecido, Marvila, Santarém, Desconhecido, 2000-134, Portugal</v>
          </cell>
        </row>
        <row r="73">
          <cell r="A73" t="str">
            <v>Colégio de Nossa Senhora da Esperança</v>
          </cell>
          <cell r="B73">
            <v>41.144877999999999</v>
          </cell>
          <cell r="C73">
            <v>-8.6023230000000002</v>
          </cell>
          <cell r="D73" t="str">
            <v>Avenida de Rodrigues de Freitas</v>
          </cell>
          <cell r="E73" t="str">
            <v>4000-422</v>
          </cell>
          <cell r="F73" t="str">
            <v>339</v>
          </cell>
          <cell r="G73" t="str">
            <v>Centro Histórico</v>
          </cell>
          <cell r="H73" t="str">
            <v>Porto</v>
          </cell>
          <cell r="I73" t="str">
            <v>Desconhecido</v>
          </cell>
          <cell r="J73" t="str">
            <v>Portugal</v>
          </cell>
          <cell r="K73" t="str">
            <v>Avenida de Rodrigues de Freitas, 339, Centro Histórico, Porto, Desconhecido, 4000-422, Portugal</v>
          </cell>
        </row>
        <row r="74">
          <cell r="A74" t="str">
            <v>Colégio de Nossa Senhora da Graça</v>
          </cell>
          <cell r="B74">
            <v>40.213298999999999</v>
          </cell>
          <cell r="C74">
            <v>-8.4308669999999992</v>
          </cell>
          <cell r="D74" t="str">
            <v>Rua da Sofia</v>
          </cell>
          <cell r="E74" t="str">
            <v>3000-389</v>
          </cell>
          <cell r="F74" t="str">
            <v>Desconhecido</v>
          </cell>
          <cell r="G74" t="str">
            <v>Baixa</v>
          </cell>
          <cell r="H74" t="str">
            <v>Coimbra</v>
          </cell>
          <cell r="I74" t="str">
            <v>Desconhecido</v>
          </cell>
          <cell r="J74" t="str">
            <v>Portugal</v>
          </cell>
          <cell r="K74" t="str">
            <v>Rua da Sofia, Desconhecido, Baixa, Coimbra, Desconhecido, 3000-389, Portugal</v>
          </cell>
        </row>
        <row r="75">
          <cell r="A75" t="str">
            <v>Colégio de Nossa Senhora da Paz</v>
          </cell>
          <cell r="B75">
            <v>41.159809000000003</v>
          </cell>
          <cell r="C75">
            <v>-8.6036129999999993</v>
          </cell>
          <cell r="D75" t="str">
            <v>Rua de Latino Coelho</v>
          </cell>
          <cell r="E75" t="str">
            <v>4000-316</v>
          </cell>
          <cell r="F75" t="str">
            <v>465</v>
          </cell>
          <cell r="G75" t="str">
            <v>Bonfim</v>
          </cell>
          <cell r="H75" t="str">
            <v>Porto</v>
          </cell>
          <cell r="I75" t="str">
            <v>Desconhecido</v>
          </cell>
          <cell r="J75" t="str">
            <v>Portugal</v>
          </cell>
          <cell r="K75" t="str">
            <v>Rua de Latino Coelho, 465, Bonfim, Porto, Desconhecido, 4000-316, Portugal</v>
          </cell>
        </row>
        <row r="76">
          <cell r="A76" t="str">
            <v>Colégio de Nossa Senhora de Fátima</v>
          </cell>
          <cell r="B76">
            <v>39.745131000000001</v>
          </cell>
          <cell r="C76">
            <v>-8.8106200000000001</v>
          </cell>
          <cell r="D76" t="str">
            <v>Rua Padre António</v>
          </cell>
          <cell r="E76" t="str">
            <v>2400-096</v>
          </cell>
          <cell r="F76" t="str">
            <v>11</v>
          </cell>
          <cell r="G76" t="str">
            <v>São Romão</v>
          </cell>
          <cell r="H76" t="str">
            <v>Leiria</v>
          </cell>
          <cell r="I76" t="str">
            <v>Desconhecido</v>
          </cell>
          <cell r="J76" t="str">
            <v>Portugal</v>
          </cell>
          <cell r="K76" t="str">
            <v>Rua Padre António, 11, São Romão, Leiria, Desconhecido, 2400-096, Portugal</v>
          </cell>
        </row>
        <row r="77">
          <cell r="A77" t="str">
            <v>Colégio de Nossa Senhora de Lurdes</v>
          </cell>
          <cell r="B77">
            <v>41.151989999999998</v>
          </cell>
          <cell r="C77">
            <v>-8.6299499999999991</v>
          </cell>
          <cell r="D77" t="str">
            <v>R. da Rainha Dona Estefânia</v>
          </cell>
          <cell r="E77" t="str">
            <v>4150-301</v>
          </cell>
          <cell r="F77">
            <v>54</v>
          </cell>
          <cell r="G77" t="str">
            <v>Desconhecido</v>
          </cell>
          <cell r="H77" t="str">
            <v>Porto</v>
          </cell>
          <cell r="I77" t="str">
            <v>Desconhecido</v>
          </cell>
          <cell r="J77" t="str">
            <v>Portugal</v>
          </cell>
          <cell r="K77" t="str">
            <v>Rua Ambrosina Fonseca, Desconhecido, Parque dos Anjos, Gravataí, Rio Grande do Sul, 94185-460, Brasil</v>
          </cell>
        </row>
        <row r="78">
          <cell r="A78" t="str">
            <v>Colégio de Nossa Senhora do Alto</v>
          </cell>
          <cell r="B78">
            <v>37.019497000000001</v>
          </cell>
          <cell r="C78">
            <v>-7.9177879999999998</v>
          </cell>
          <cell r="D78" t="str">
            <v>Rua de Berlim</v>
          </cell>
          <cell r="E78" t="str">
            <v>8000-278</v>
          </cell>
          <cell r="F78" t="str">
            <v>Desconhecido</v>
          </cell>
          <cell r="G78" t="str">
            <v>Horta da Areia</v>
          </cell>
          <cell r="H78" t="str">
            <v>Faro</v>
          </cell>
          <cell r="I78" t="str">
            <v>Desconhecido</v>
          </cell>
          <cell r="J78" t="str">
            <v>Portugal</v>
          </cell>
          <cell r="K78" t="str">
            <v>Rua de Berlim, Desconhecido, Horta da Areia, Faro, Desconhecido, 8000-278, Portugal</v>
          </cell>
        </row>
        <row r="79">
          <cell r="A79" t="str">
            <v>Colégio de S. Gonçalo de Amarante - Escola Católica</v>
          </cell>
          <cell r="B79">
            <v>41.281382000000001</v>
          </cell>
          <cell r="C79">
            <v>-8.0923079999999992</v>
          </cell>
          <cell r="D79" t="str">
            <v>EM 211-1</v>
          </cell>
          <cell r="E79" t="str">
            <v>4600-759</v>
          </cell>
          <cell r="F79" t="str">
            <v>189</v>
          </cell>
          <cell r="G79" t="str">
            <v>Barracão</v>
          </cell>
          <cell r="H79" t="str">
            <v>Amarante</v>
          </cell>
          <cell r="I79" t="str">
            <v>Desconhecido</v>
          </cell>
          <cell r="J79" t="str">
            <v>Portugal</v>
          </cell>
          <cell r="K79" t="str">
            <v>EM 211-1, 189, Barracão, Amarante, Desconhecido, 4600-759, Portugal</v>
          </cell>
        </row>
        <row r="80">
          <cell r="A80" t="str">
            <v>Colégio de S. José</v>
          </cell>
          <cell r="B80">
            <v>40.21508</v>
          </cell>
          <cell r="C80">
            <v>-8.4271580000000004</v>
          </cell>
          <cell r="D80" t="str">
            <v>Rua Frei Tomé de Jesus</v>
          </cell>
          <cell r="E80" t="str">
            <v>3000-195</v>
          </cell>
          <cell r="F80" t="str">
            <v>Desconhecido</v>
          </cell>
          <cell r="G80" t="str">
            <v>Montes Claros</v>
          </cell>
          <cell r="H80" t="str">
            <v>Coimbra</v>
          </cell>
          <cell r="I80" t="str">
            <v>Desconhecido</v>
          </cell>
          <cell r="J80" t="str">
            <v>Portugal</v>
          </cell>
          <cell r="K80" t="str">
            <v>Rua Frei Tomé de Jesus, Desconhecido, Montes Claros, Coimbra, Desconhecido, 3000-195, Portugal</v>
          </cell>
        </row>
        <row r="81">
          <cell r="A81" t="str">
            <v>Colégio de S. José de Bairros</v>
          </cell>
          <cell r="B81">
            <v>41.238135999999997</v>
          </cell>
          <cell r="C81">
            <v>-8.3057409999999994</v>
          </cell>
          <cell r="D81" t="str">
            <v>Rua Belos Ares</v>
          </cell>
          <cell r="E81" t="str">
            <v>4620-219</v>
          </cell>
          <cell r="F81" t="str">
            <v>Desconhecido</v>
          </cell>
          <cell r="G81" t="str">
            <v>Desconhecido</v>
          </cell>
          <cell r="H81" t="str">
            <v>Lousada</v>
          </cell>
          <cell r="I81" t="str">
            <v>Desconhecido</v>
          </cell>
          <cell r="J81" t="str">
            <v>Portugal</v>
          </cell>
          <cell r="K81" t="str">
            <v>Rua Belos Ares, Desconhecido, Desconhecido, Lousada, Desconhecido, 4620-219, Portugal</v>
          </cell>
        </row>
        <row r="82">
          <cell r="A82" t="str">
            <v>Colégio de S. Teotónio</v>
          </cell>
          <cell r="B82">
            <v>40.200488</v>
          </cell>
          <cell r="C82">
            <v>-8.4205860000000001</v>
          </cell>
          <cell r="D82" t="str">
            <v>Rua do Brasil</v>
          </cell>
          <cell r="E82" t="str">
            <v>3030-175</v>
          </cell>
          <cell r="F82" t="str">
            <v>49</v>
          </cell>
          <cell r="G82" t="str">
            <v>Calhabé</v>
          </cell>
          <cell r="H82" t="str">
            <v>Coimbra</v>
          </cell>
          <cell r="I82" t="str">
            <v>Desconhecido</v>
          </cell>
          <cell r="J82" t="str">
            <v>Portugal</v>
          </cell>
          <cell r="K82" t="str">
            <v>Rua do Brasil, 49, Calhabé, Coimbra, Desconhecido, 3030-175, Portugal</v>
          </cell>
        </row>
        <row r="83">
          <cell r="A83" t="str">
            <v>Colégio de Santa Maria</v>
          </cell>
          <cell r="B83">
            <v>38.708011999999997</v>
          </cell>
          <cell r="C83">
            <v>-9.1597969999999993</v>
          </cell>
          <cell r="D83" t="str">
            <v>Rua de São Félix</v>
          </cell>
          <cell r="E83" t="str">
            <v>1200-840</v>
          </cell>
          <cell r="F83" t="str">
            <v>2A</v>
          </cell>
          <cell r="G83" t="str">
            <v>Prazeres</v>
          </cell>
          <cell r="H83" t="str">
            <v>Lisboa</v>
          </cell>
          <cell r="I83" t="str">
            <v>Desconhecido</v>
          </cell>
          <cell r="J83" t="str">
            <v>Portugal</v>
          </cell>
          <cell r="K83" t="str">
            <v>Rua de São Félix, 2A, Prazeres, Lisboa, Desconhecido, 1200-840, Portugal</v>
          </cell>
        </row>
        <row r="84">
          <cell r="A84" t="str">
            <v>Colégio de São João de Brito</v>
          </cell>
          <cell r="B84">
            <v>38.773153999999998</v>
          </cell>
          <cell r="C84">
            <v>-9.1573270000000004</v>
          </cell>
          <cell r="D84" t="str">
            <v>Estrada da Torre</v>
          </cell>
          <cell r="E84" t="str">
            <v>1769-004</v>
          </cell>
          <cell r="F84" t="str">
            <v>28</v>
          </cell>
          <cell r="G84" t="str">
            <v>Lumiar</v>
          </cell>
          <cell r="H84" t="str">
            <v>Lisboa</v>
          </cell>
          <cell r="I84" t="str">
            <v>Desconhecido</v>
          </cell>
          <cell r="J84" t="str">
            <v>Portugal</v>
          </cell>
          <cell r="K84" t="str">
            <v>Estrada da Torre, 28, Lumiar, Lisboa, Desconhecido, 1769-004, Portugal</v>
          </cell>
        </row>
        <row r="85">
          <cell r="A85" t="str">
            <v>Colégio de São José - Ramalhão</v>
          </cell>
          <cell r="B85">
            <v>38.785918000000002</v>
          </cell>
          <cell r="C85">
            <v>-9.3732869999999995</v>
          </cell>
          <cell r="D85" t="str">
            <v>Rua Elias Garcia</v>
          </cell>
          <cell r="E85" t="str">
            <v>2710-703</v>
          </cell>
          <cell r="F85" t="str">
            <v>2</v>
          </cell>
          <cell r="G85" t="str">
            <v>Vale das Porcas</v>
          </cell>
          <cell r="H85" t="str">
            <v>Sintra</v>
          </cell>
          <cell r="I85" t="str">
            <v>Desconhecido</v>
          </cell>
          <cell r="J85" t="str">
            <v>Portugal</v>
          </cell>
          <cell r="K85" t="str">
            <v>Rua Elias Garcia, 2, Vale das Porcas, Sintra, Desconhecido, 2710-703, Portugal</v>
          </cell>
        </row>
        <row r="86">
          <cell r="A86" t="str">
            <v>Colégio de São Miguel de Fátima</v>
          </cell>
          <cell r="B86">
            <v>39.640619999999998</v>
          </cell>
          <cell r="C86">
            <v>-8.6790889999999994</v>
          </cell>
          <cell r="D86" t="str">
            <v>Rua Dom João Pereira Venâncio</v>
          </cell>
          <cell r="E86" t="str">
            <v>2495-440</v>
          </cell>
          <cell r="F86" t="str">
            <v>1</v>
          </cell>
          <cell r="G86" t="str">
            <v>Moita</v>
          </cell>
          <cell r="H86" t="str">
            <v>Fátima</v>
          </cell>
          <cell r="I86" t="str">
            <v>Desconhecido</v>
          </cell>
          <cell r="J86" t="str">
            <v>Portugal</v>
          </cell>
          <cell r="K86" t="str">
            <v>Rua Dom João Pereira Venâncio, 1, Moita, Fátima, Desconhecido, 2495-440, Portugal</v>
          </cell>
        </row>
        <row r="87">
          <cell r="A87" t="str">
            <v>Colégio de Stª Doroteia</v>
          </cell>
          <cell r="B87">
            <v>38.760989000000002</v>
          </cell>
          <cell r="C87">
            <v>-9.1531210000000005</v>
          </cell>
          <cell r="D87" t="str">
            <v>Avenida Marechal Craveiro Lopes/2ª Circular</v>
          </cell>
          <cell r="E87" t="str">
            <v>1749-012</v>
          </cell>
          <cell r="F87" t="str">
            <v>1</v>
          </cell>
          <cell r="G87" t="str">
            <v>Campo Grande</v>
          </cell>
          <cell r="H87" t="str">
            <v>Lisboa</v>
          </cell>
          <cell r="I87" t="str">
            <v>Desconhecido</v>
          </cell>
          <cell r="J87" t="str">
            <v>Portugal</v>
          </cell>
          <cell r="K87" t="str">
            <v>Avenida Marechal Craveiro Lopes/2ª Circular, 1, Campo Grande, Lisboa, Desconhecido, 1749-012, Portugal</v>
          </cell>
        </row>
        <row r="88">
          <cell r="A88" t="str">
            <v>Colégio Didálvi</v>
          </cell>
          <cell r="B88">
            <v>41.599241999999997</v>
          </cell>
          <cell r="C88">
            <v>-8.5922979999999995</v>
          </cell>
          <cell r="D88" t="str">
            <v>Rua de São Pedro</v>
          </cell>
          <cell r="E88" t="str">
            <v>4750-085</v>
          </cell>
          <cell r="F88" t="str">
            <v>53</v>
          </cell>
          <cell r="G88" t="str">
            <v>Desconhecido</v>
          </cell>
          <cell r="H88" t="str">
            <v>Barcelos</v>
          </cell>
          <cell r="I88" t="str">
            <v>Desconhecido</v>
          </cell>
          <cell r="J88" t="str">
            <v>Portugal</v>
          </cell>
          <cell r="K88" t="str">
            <v>Rua de São Pedro, 53, Desconhecido, Barcelos, Desconhecido, 4750-085, Portugal</v>
          </cell>
        </row>
        <row r="89">
          <cell r="A89" t="str">
            <v>Colégio Dinis de Melo</v>
          </cell>
          <cell r="B89">
            <v>39.806632999999998</v>
          </cell>
          <cell r="C89">
            <v>-8.8669360000000008</v>
          </cell>
          <cell r="D89" t="str">
            <v>Travessa da Marinheira</v>
          </cell>
          <cell r="E89" t="str">
            <v>2400-792</v>
          </cell>
          <cell r="F89" t="str">
            <v>Desconhecido</v>
          </cell>
          <cell r="G89" t="str">
            <v>Desconhecido</v>
          </cell>
          <cell r="H89" t="str">
            <v>Leiria</v>
          </cell>
          <cell r="I89" t="str">
            <v>Desconhecido</v>
          </cell>
          <cell r="J89" t="str">
            <v>Portugal</v>
          </cell>
          <cell r="K89" t="str">
            <v>Travessa da Marinheira, Desconhecido, Desconhecido, Leiria, Desconhecido, 2400-792, Portugal</v>
          </cell>
        </row>
        <row r="90">
          <cell r="A90" t="str">
            <v>Colégio Diocesano de Nossa Senhora da Apresentação</v>
          </cell>
          <cell r="B90">
            <v>40.478102</v>
          </cell>
          <cell r="C90">
            <v>-8.7053729999999998</v>
          </cell>
          <cell r="D90" t="str">
            <v>Rua Padre Batista</v>
          </cell>
          <cell r="E90" t="str">
            <v>3840-043</v>
          </cell>
          <cell r="F90" t="str">
            <v>Desconhecido</v>
          </cell>
          <cell r="G90" t="str">
            <v>Desconhecido</v>
          </cell>
          <cell r="H90" t="str">
            <v>Vagos</v>
          </cell>
          <cell r="I90" t="str">
            <v>Desconhecido</v>
          </cell>
          <cell r="J90" t="str">
            <v>Portugal</v>
          </cell>
          <cell r="K90" t="str">
            <v>Rua Padre Batista, Desconhecido, Desconhecido, Vagos, Desconhecido, 3840-043, Portugal</v>
          </cell>
        </row>
        <row r="91">
          <cell r="A91" t="str">
            <v>Colégio do Ave</v>
          </cell>
          <cell r="B91">
            <v>41.441343000000003</v>
          </cell>
          <cell r="C91">
            <v>-8.3129620000000006</v>
          </cell>
          <cell r="D91" t="str">
            <v>Rua Alto da Bandeira</v>
          </cell>
          <cell r="E91" t="str">
            <v>4835-014</v>
          </cell>
          <cell r="F91" t="str">
            <v>187</v>
          </cell>
          <cell r="G91" t="str">
            <v>Desconhecido</v>
          </cell>
          <cell r="H91" t="str">
            <v>Guimarães</v>
          </cell>
          <cell r="I91" t="str">
            <v>Desconhecido</v>
          </cell>
          <cell r="J91" t="str">
            <v>Portugal</v>
          </cell>
          <cell r="K91" t="str">
            <v>Rua Alto da Bandeira, 187, Desconhecido, Guimarães, Desconhecido, 4835-014, Portugal</v>
          </cell>
        </row>
        <row r="92">
          <cell r="A92" t="str">
            <v>Colégio do Bom Sucesso</v>
          </cell>
          <cell r="B92">
            <v>38.695262999999997</v>
          </cell>
          <cell r="C92">
            <v>-9.2114180000000001</v>
          </cell>
          <cell r="D92" t="str">
            <v>Rua da Praia do Bom Sucesso</v>
          </cell>
          <cell r="E92" t="str">
            <v>1400-035</v>
          </cell>
          <cell r="F92" t="str">
            <v>1</v>
          </cell>
          <cell r="G92" t="str">
            <v>Desconhecido</v>
          </cell>
          <cell r="H92" t="str">
            <v>Lisboa</v>
          </cell>
          <cell r="I92" t="str">
            <v>Desconhecido</v>
          </cell>
          <cell r="J92" t="str">
            <v>Portugal</v>
          </cell>
          <cell r="K92" t="str">
            <v>Rua da Praia do Bom Sucesso, 1, Desconhecido, Lisboa, Desconhecido, 1400-035, Portugal</v>
          </cell>
        </row>
        <row r="93">
          <cell r="A93" t="str">
            <v>Colégio do Centeio</v>
          </cell>
          <cell r="B93">
            <v>38.544347999999999</v>
          </cell>
          <cell r="C93">
            <v>-8.8939839999999997</v>
          </cell>
          <cell r="D93" t="str">
            <v>Beco do Alto do Bonfim</v>
          </cell>
          <cell r="E93" t="str">
            <v>2900-495</v>
          </cell>
          <cell r="F93" t="str">
            <v>Desconhecido</v>
          </cell>
          <cell r="G93" t="str">
            <v>Amoreiras</v>
          </cell>
          <cell r="H93" t="str">
            <v>Setúbal</v>
          </cell>
          <cell r="I93" t="str">
            <v>Desconhecido</v>
          </cell>
          <cell r="J93" t="str">
            <v>Portugal</v>
          </cell>
          <cell r="K93" t="str">
            <v>Beco do Alto do Bonfim, Desconhecido, Amoreiras, Setúbal, Desconhecido, 2900-495, Portugal</v>
          </cell>
        </row>
        <row r="94">
          <cell r="A94" t="str">
            <v>Colégio do Forte</v>
          </cell>
          <cell r="B94">
            <v>41.364319000000002</v>
          </cell>
          <cell r="C94">
            <v>-8.7293939999999992</v>
          </cell>
          <cell r="D94" t="str">
            <v>EN 309</v>
          </cell>
          <cell r="E94" t="str">
            <v>4480-881</v>
          </cell>
          <cell r="F94" t="str">
            <v>Desconhecido</v>
          </cell>
          <cell r="G94" t="str">
            <v>Lapa</v>
          </cell>
          <cell r="H94" t="str">
            <v>Vila do Conde</v>
          </cell>
          <cell r="I94" t="str">
            <v>Desconhecido</v>
          </cell>
          <cell r="J94" t="str">
            <v>Portugal</v>
          </cell>
          <cell r="K94" t="str">
            <v>EN 309, Desconhecido, Lapa, Vila do Conde, Desconhecido, 4480-881, Portugal</v>
          </cell>
        </row>
        <row r="95">
          <cell r="A95" t="str">
            <v>Colégio do Minho</v>
          </cell>
          <cell r="B95">
            <v>41.693102000000003</v>
          </cell>
          <cell r="C95">
            <v>-8.8349159999999998</v>
          </cell>
          <cell r="D95" t="str">
            <v>Rua de São Tiago</v>
          </cell>
          <cell r="E95" t="str">
            <v>4900-340</v>
          </cell>
          <cell r="F95" t="str">
            <v>92</v>
          </cell>
          <cell r="G95" t="str">
            <v>Desconhecido</v>
          </cell>
          <cell r="H95" t="str">
            <v>Viana do Castelo</v>
          </cell>
          <cell r="I95" t="str">
            <v>Desconhecido</v>
          </cell>
          <cell r="J95" t="str">
            <v>Portugal</v>
          </cell>
          <cell r="K95" t="str">
            <v>Rua de São Tiago, 92, Desconhecido, Viana do Castelo, Desconhecido, 4900-340, Portugal</v>
          </cell>
        </row>
        <row r="96">
          <cell r="A96" t="str">
            <v>Colégio do Minho - Polo de Monção</v>
          </cell>
          <cell r="B96">
            <v>42.075183000000003</v>
          </cell>
          <cell r="C96">
            <v>-8.4799070000000007</v>
          </cell>
          <cell r="D96" t="str">
            <v>Rua Monsenhor Avelino Gonçalves</v>
          </cell>
          <cell r="E96" t="str">
            <v>4950-500</v>
          </cell>
          <cell r="F96" t="str">
            <v>Desconhecido</v>
          </cell>
          <cell r="G96" t="str">
            <v>Desconhecido</v>
          </cell>
          <cell r="H96" t="str">
            <v>Monção e Troviscoso</v>
          </cell>
          <cell r="I96" t="str">
            <v>Desconhecido</v>
          </cell>
          <cell r="J96" t="str">
            <v>Portugal</v>
          </cell>
          <cell r="K96" t="str">
            <v>Rua Monsenhor Avelino Gonçalves, Desconhecido, Desconhecido, Monção e Troviscoso, Desconhecido, 4950-500, Portugal</v>
          </cell>
        </row>
        <row r="97">
          <cell r="A97" t="str">
            <v>Colégio do Sagrado Coração de Maria</v>
          </cell>
          <cell r="B97">
            <v>38.735567000000003</v>
          </cell>
          <cell r="C97">
            <v>-9.1358750000000004</v>
          </cell>
          <cell r="D97" t="str">
            <v>Avenida Manuel da Maia</v>
          </cell>
          <cell r="E97" t="str">
            <v>1000-201</v>
          </cell>
          <cell r="F97" t="str">
            <v>2</v>
          </cell>
          <cell r="G97" t="str">
            <v>Saldanha</v>
          </cell>
          <cell r="H97" t="str">
            <v>Lisboa</v>
          </cell>
          <cell r="I97" t="str">
            <v>Desconhecido</v>
          </cell>
          <cell r="J97" t="str">
            <v>Portugal</v>
          </cell>
          <cell r="K97" t="str">
            <v>Avenida Manuel da Maia, 2, Saldanha, Lisboa, Desconhecido, 1000-201, Portugal</v>
          </cell>
        </row>
        <row r="98">
          <cell r="A98" t="str">
            <v>Colégio do Sagrado Coração de Maria</v>
          </cell>
          <cell r="B98">
            <v>38.735567000000003</v>
          </cell>
          <cell r="C98">
            <v>-9.1358750000000004</v>
          </cell>
          <cell r="D98" t="str">
            <v>Avenida Manuel da Maia</v>
          </cell>
          <cell r="E98" t="str">
            <v>1000-201</v>
          </cell>
          <cell r="F98" t="str">
            <v>2</v>
          </cell>
          <cell r="G98" t="str">
            <v>Saldanha</v>
          </cell>
          <cell r="H98" t="str">
            <v>Lisboa</v>
          </cell>
          <cell r="I98" t="str">
            <v>Desconhecido</v>
          </cell>
          <cell r="J98" t="str">
            <v>Portugal</v>
          </cell>
          <cell r="K98" t="str">
            <v>Avenida Manuel da Maia, 2, Saldanha, Lisboa, Desconhecido, 1000-201, Portugal</v>
          </cell>
        </row>
        <row r="99">
          <cell r="A99" t="str">
            <v>Colégio do Tejo</v>
          </cell>
          <cell r="B99">
            <v>38.684978999999998</v>
          </cell>
          <cell r="C99">
            <v>-8.9466249999999992</v>
          </cell>
          <cell r="D99" t="str">
            <v>Rua Ponte dos Cavalos</v>
          </cell>
          <cell r="E99" t="str">
            <v>2870-674</v>
          </cell>
          <cell r="F99" t="str">
            <v>Desconhecido</v>
          </cell>
          <cell r="G99" t="str">
            <v>Desconhecido</v>
          </cell>
          <cell r="H99" t="str">
            <v>Montijo</v>
          </cell>
          <cell r="I99" t="str">
            <v>Desconhecido</v>
          </cell>
          <cell r="J99" t="str">
            <v>Portugal</v>
          </cell>
          <cell r="K99" t="str">
            <v>Rua Ponte dos Cavalos, Desconhecido, Desconhecido, Montijo, Desconhecido, 2870-674, Portugal</v>
          </cell>
        </row>
        <row r="100">
          <cell r="A100" t="str">
            <v>Colégio do Vale</v>
          </cell>
          <cell r="B100">
            <v>38.601221000000002</v>
          </cell>
          <cell r="C100">
            <v>-9.1819330000000008</v>
          </cell>
          <cell r="D100" t="str">
            <v>Rua Simões de Almeida</v>
          </cell>
          <cell r="E100" t="str">
            <v>2820-391</v>
          </cell>
          <cell r="F100" t="str">
            <v>24</v>
          </cell>
          <cell r="G100" t="str">
            <v>Quintinhas</v>
          </cell>
          <cell r="H100" t="str">
            <v>Almada</v>
          </cell>
          <cell r="I100" t="str">
            <v>Desconhecido</v>
          </cell>
          <cell r="J100" t="str">
            <v>Portugal</v>
          </cell>
          <cell r="K100" t="str">
            <v>Rua Simões de Almeida, 24, Quintinhas, Almada, Desconhecido, 2820-391, Portugal</v>
          </cell>
        </row>
        <row r="101">
          <cell r="A101" t="str">
            <v>Colégio dos Plátanos</v>
          </cell>
          <cell r="B101">
            <v>38.789391999999999</v>
          </cell>
          <cell r="C101">
            <v>-9.3214590000000008</v>
          </cell>
          <cell r="D101" t="str">
            <v>Avenida dos Plátanos</v>
          </cell>
          <cell r="E101" t="str">
            <v>2635-544</v>
          </cell>
          <cell r="F101" t="str">
            <v>2, 4, 6</v>
          </cell>
          <cell r="G101" t="str">
            <v>Bairro Belo Ar</v>
          </cell>
          <cell r="H101" t="str">
            <v>Rio de Mouro</v>
          </cell>
          <cell r="I101" t="str">
            <v>Desconhecido</v>
          </cell>
          <cell r="J101" t="str">
            <v>Portugal</v>
          </cell>
          <cell r="K101" t="str">
            <v>Avenida dos Plátanos, 2, 4, 6, Bairro Belo Ar, Rio de Mouro, Desconhecido, 2635-544, Portugal</v>
          </cell>
        </row>
        <row r="102">
          <cell r="A102" t="str">
            <v>Colégio Dr. Luís Pereira da Costa</v>
          </cell>
          <cell r="B102">
            <v>39.896196000000003</v>
          </cell>
          <cell r="C102">
            <v>-8.8365189999999991</v>
          </cell>
          <cell r="D102" t="str">
            <v>Rua da Figueirinha</v>
          </cell>
          <cell r="E102" t="str">
            <v>2425-617</v>
          </cell>
          <cell r="F102" t="str">
            <v>2</v>
          </cell>
          <cell r="G102" t="str">
            <v>Desconhecido</v>
          </cell>
          <cell r="H102" t="str">
            <v>Leiria</v>
          </cell>
          <cell r="I102" t="str">
            <v>Desconhecido</v>
          </cell>
          <cell r="J102" t="str">
            <v>Portugal</v>
          </cell>
          <cell r="K102" t="str">
            <v>Rua da Figueirinha, 2, Desconhecido, Leiria, Desconhecido, 2425-617, Portugal</v>
          </cell>
        </row>
        <row r="103">
          <cell r="A103" t="str">
            <v>Colégio Eduardo Claparède</v>
          </cell>
          <cell r="B103">
            <v>38.747644999999999</v>
          </cell>
          <cell r="C103">
            <v>-9.1435999999999993</v>
          </cell>
          <cell r="D103" t="str">
            <v>Praça Andrade Caminha</v>
          </cell>
          <cell r="E103" t="str">
            <v>1700-039</v>
          </cell>
          <cell r="F103" t="str">
            <v>5</v>
          </cell>
          <cell r="G103" t="str">
            <v>Campo Grande</v>
          </cell>
          <cell r="H103" t="str">
            <v>Lisboa</v>
          </cell>
          <cell r="I103" t="str">
            <v>Desconhecido</v>
          </cell>
          <cell r="J103" t="str">
            <v>Portugal</v>
          </cell>
          <cell r="K103" t="str">
            <v>Praça Andrade Caminha, 5, Campo Grande, Lisboa, Desconhecido, 1700-039, Portugal</v>
          </cell>
        </row>
        <row r="104">
          <cell r="A104" t="str">
            <v>Colégio Efanor</v>
          </cell>
          <cell r="B104">
            <v>41.185150999999998</v>
          </cell>
          <cell r="C104">
            <v>-8.6530129999999996</v>
          </cell>
          <cell r="D104" t="str">
            <v>Avenida de Manuel Pinto de Azevedo</v>
          </cell>
          <cell r="E104" t="str">
            <v>4460-359</v>
          </cell>
          <cell r="F104" t="str">
            <v>88</v>
          </cell>
          <cell r="G104" t="str">
            <v>Carriçal</v>
          </cell>
          <cell r="H104" t="str">
            <v>Senhora da Hora</v>
          </cell>
          <cell r="I104" t="str">
            <v>Desconhecido</v>
          </cell>
          <cell r="J104" t="str">
            <v>Portugal</v>
          </cell>
          <cell r="K104" t="str">
            <v>Avenida de Manuel Pinto de Azevedo, 88, Carriçal, Senhora da Hora, Desconhecido, 4460-359, Portugal</v>
          </cell>
        </row>
        <row r="105">
          <cell r="A105" t="str">
            <v>Colégio Europa</v>
          </cell>
          <cell r="B105">
            <v>36.746696999999998</v>
          </cell>
          <cell r="C105">
            <v>-4.4931609999999997</v>
          </cell>
          <cell r="D105" t="str">
            <v>R. Afonso lopes Vieira</v>
          </cell>
          <cell r="E105" t="str">
            <v>2750-652</v>
          </cell>
          <cell r="F105">
            <v>2</v>
          </cell>
          <cell r="G105" t="str">
            <v>Desconhecido</v>
          </cell>
          <cell r="H105" t="str">
            <v>Cascais</v>
          </cell>
          <cell r="I105" t="str">
            <v>Desconhecido</v>
          </cell>
          <cell r="J105" t="str">
            <v>Portugal</v>
          </cell>
          <cell r="K105" t="str">
            <v>Calle Lope de Rueda, 181, Puertosol, Málaga, Andalucía, 29190, España</v>
          </cell>
        </row>
        <row r="106">
          <cell r="A106" t="str">
            <v>Colégio Frei Cristóvão</v>
          </cell>
          <cell r="B106">
            <v>39.320610000000002</v>
          </cell>
          <cell r="C106">
            <v>-9.0412599999999994</v>
          </cell>
          <cell r="D106" t="str">
            <v>Estr. Do Casalinho</v>
          </cell>
          <cell r="E106" t="str">
            <v>2504-001</v>
          </cell>
          <cell r="F106" t="str">
            <v>Desconhecido</v>
          </cell>
          <cell r="G106" t="str">
            <v>Desconhecido</v>
          </cell>
          <cell r="H106" t="str">
            <v>A dos Francos</v>
          </cell>
          <cell r="I106" t="str">
            <v>Desconhecido</v>
          </cell>
          <cell r="J106" t="str">
            <v>Portugal</v>
          </cell>
          <cell r="K106" t="str">
            <v>Avenida Candido Barreto Machado, Desconhecido, Laudelino Freire, Lagarto, Sergipe, 49400-000, Brasil</v>
          </cell>
        </row>
        <row r="107">
          <cell r="A107" t="str">
            <v>Colégio Guadalupe</v>
          </cell>
          <cell r="B107">
            <v>38.585956000000003</v>
          </cell>
          <cell r="C107">
            <v>-9.1591719999999999</v>
          </cell>
          <cell r="D107" t="str">
            <v>Rua Parque Natural do Alvão</v>
          </cell>
          <cell r="E107" t="str">
            <v>2855-620</v>
          </cell>
          <cell r="F107" t="str">
            <v>26</v>
          </cell>
          <cell r="G107" t="str">
            <v>Verdizela</v>
          </cell>
          <cell r="H107" t="str">
            <v>Seixal</v>
          </cell>
          <cell r="I107" t="str">
            <v>Desconhecido</v>
          </cell>
          <cell r="J107" t="str">
            <v>Portugal</v>
          </cell>
          <cell r="K107" t="str">
            <v>Rua Parque Natural do Alvão, 26, Verdizela, Seixal, Desconhecido, 2855-620, Portugal</v>
          </cell>
        </row>
        <row r="108">
          <cell r="A108" t="str">
            <v>Colégio Helen Keller</v>
          </cell>
          <cell r="B108">
            <v>38.712490000000003</v>
          </cell>
          <cell r="C108">
            <v>-9.2116749999999996</v>
          </cell>
          <cell r="D108" t="str">
            <v>Avenida Doutor Mário Moutinho</v>
          </cell>
          <cell r="E108" t="str">
            <v>1400-136</v>
          </cell>
          <cell r="F108" t="str">
            <v>20</v>
          </cell>
          <cell r="G108" t="str">
            <v>São Francisco Xavier</v>
          </cell>
          <cell r="H108" t="str">
            <v>Lisboa</v>
          </cell>
          <cell r="I108" t="str">
            <v>Desconhecido</v>
          </cell>
          <cell r="J108" t="str">
            <v>Portugal</v>
          </cell>
          <cell r="K108" t="str">
            <v>Avenida Doutor Mário Moutinho, 20, São Francisco Xavier, Lisboa, Desconhecido, 1400-136, Portugal</v>
          </cell>
        </row>
        <row r="109">
          <cell r="A109" t="str">
            <v>Colégio Heliântia</v>
          </cell>
          <cell r="B109">
            <v>41.084994999999999</v>
          </cell>
          <cell r="C109">
            <v>-8.6517890000000008</v>
          </cell>
          <cell r="D109" t="str">
            <v>Avenida dos Sanatórios</v>
          </cell>
          <cell r="E109" t="str">
            <v>4405-604</v>
          </cell>
          <cell r="F109" t="str">
            <v>Desconhecido</v>
          </cell>
          <cell r="G109" t="str">
            <v>Desconhecido</v>
          </cell>
          <cell r="H109" t="str">
            <v>Vila Nova de Gaia</v>
          </cell>
          <cell r="I109" t="str">
            <v>Desconhecido</v>
          </cell>
          <cell r="J109" t="str">
            <v>Portugal</v>
          </cell>
          <cell r="K109" t="str">
            <v>Avenida dos Sanatórios, Desconhecido, Desconhecido, Vila Nova de Gaia, Desconhecido, 4405-604, Portugal</v>
          </cell>
        </row>
        <row r="110">
          <cell r="A110" t="str">
            <v>Colégio Horizonte</v>
          </cell>
          <cell r="B110">
            <v>41.139282999999999</v>
          </cell>
          <cell r="C110">
            <v>-8.6379769999999994</v>
          </cell>
          <cell r="D110" t="str">
            <v>Alameda dos Jardins da Arrábida</v>
          </cell>
          <cell r="E110" t="str">
            <v>4400-478</v>
          </cell>
          <cell r="F110" t="str">
            <v>443, 449</v>
          </cell>
          <cell r="G110" t="str">
            <v>São Pedro da Afurada</v>
          </cell>
          <cell r="H110" t="str">
            <v>Vila Nova de Gaia</v>
          </cell>
          <cell r="I110" t="str">
            <v>Desconhecido</v>
          </cell>
          <cell r="J110" t="str">
            <v>Portugal</v>
          </cell>
          <cell r="K110" t="str">
            <v>Alameda dos Jardins da Arrábida, 443, 449, São Pedro da Afurada, Vila Nova de Gaia, Desconhecido, 4400-478, Portugal</v>
          </cell>
        </row>
        <row r="111">
          <cell r="A111" t="str">
            <v>Colégio INED - Polo I</v>
          </cell>
          <cell r="B111">
            <v>41.165900999999998</v>
          </cell>
          <cell r="C111">
            <v>-8.6846859999999992</v>
          </cell>
          <cell r="D111" t="str">
            <v>Rua do Marechal Saldanha</v>
          </cell>
          <cell r="E111" t="str">
            <v>4150-654</v>
          </cell>
          <cell r="F111" t="str">
            <v>1354</v>
          </cell>
          <cell r="G111" t="str">
            <v>Nevogilde</v>
          </cell>
          <cell r="H111" t="str">
            <v>Porto</v>
          </cell>
          <cell r="I111" t="str">
            <v>Desconhecido</v>
          </cell>
          <cell r="J111" t="str">
            <v>Portugal</v>
          </cell>
          <cell r="K111" t="str">
            <v>Rua do Marechal Saldanha, 1354, Nevogilde, Porto, Desconhecido, 4150-654, Portugal</v>
          </cell>
        </row>
        <row r="112">
          <cell r="A112" t="str">
            <v>Colégio Inglês de São Julião - St. Julians School</v>
          </cell>
          <cell r="B112">
            <v>38.721074000000002</v>
          </cell>
          <cell r="C112">
            <v>-9.4371170000000006</v>
          </cell>
          <cell r="D112" t="str">
            <v>Rua dos Depósitos da Água</v>
          </cell>
          <cell r="E112" t="str">
            <v>2750-561</v>
          </cell>
          <cell r="F112" t="str">
            <v>Desconhecido</v>
          </cell>
          <cell r="G112" t="str">
            <v>Cobre</v>
          </cell>
          <cell r="H112" t="str">
            <v>Cascais</v>
          </cell>
          <cell r="I112" t="str">
            <v>Desconhecido</v>
          </cell>
          <cell r="J112" t="str">
            <v>Portugal</v>
          </cell>
          <cell r="K112" t="str">
            <v>Rua dos Depósitos da Água, Desconhecido, Cobre, Cascais, Desconhecido, 2750-561, Portugal</v>
          </cell>
        </row>
        <row r="113">
          <cell r="A113" t="str">
            <v>Colégio Integrado Monte Maior</v>
          </cell>
          <cell r="B113">
            <v>38.823270000000001</v>
          </cell>
          <cell r="C113">
            <v>-9.2079160000000009</v>
          </cell>
          <cell r="D113" t="str">
            <v>Rua da Serra</v>
          </cell>
          <cell r="E113" t="str">
            <v>2670-502</v>
          </cell>
          <cell r="F113" t="str">
            <v>Desconhecido</v>
          </cell>
          <cell r="G113" t="str">
            <v>Bairro Serra Chã</v>
          </cell>
          <cell r="H113" t="str">
            <v>Loures</v>
          </cell>
          <cell r="I113" t="str">
            <v>Desconhecido</v>
          </cell>
          <cell r="J113" t="str">
            <v>Portugal</v>
          </cell>
          <cell r="K113" t="str">
            <v>Rua da Serra, Desconhecido, Bairro Serra Chã, Loures, Desconhecido, 2670-502, Portugal</v>
          </cell>
        </row>
        <row r="114">
          <cell r="A114" t="str">
            <v>Colégio Internacional de Vilamoura</v>
          </cell>
          <cell r="B114">
            <v>37.115856999999998</v>
          </cell>
          <cell r="C114">
            <v>-8.1450010000000006</v>
          </cell>
          <cell r="D114" t="str">
            <v>Desconhecido</v>
          </cell>
          <cell r="E114" t="str">
            <v>8125-911</v>
          </cell>
          <cell r="F114" t="str">
            <v>Desconhecido</v>
          </cell>
          <cell r="G114" t="str">
            <v>Desconhecido</v>
          </cell>
          <cell r="H114" t="str">
            <v>Quarteira</v>
          </cell>
          <cell r="I114" t="str">
            <v>Desconhecido</v>
          </cell>
          <cell r="J114" t="str">
            <v>Portugal</v>
          </cell>
          <cell r="K114" t="str">
            <v>Desconhecido, Desconhecido, Desconhecido, Quarteira, Desconhecido, 8125-911, Portugal</v>
          </cell>
        </row>
        <row r="115">
          <cell r="A115" t="str">
            <v>Colégio Internato Claret</v>
          </cell>
          <cell r="B115">
            <v>41.066896999999997</v>
          </cell>
          <cell r="C115">
            <v>-8.5745120000000004</v>
          </cell>
          <cell r="D115" t="str">
            <v>Rua da Cruz de Carrais</v>
          </cell>
          <cell r="E115" t="str">
            <v>4415-384</v>
          </cell>
          <cell r="F115" t="str">
            <v>Desconhecido</v>
          </cell>
          <cell r="G115" t="str">
            <v>Desconhecido</v>
          </cell>
          <cell r="H115" t="str">
            <v>Vila Nova de Gaia</v>
          </cell>
          <cell r="I115" t="str">
            <v>Desconhecido</v>
          </cell>
          <cell r="J115" t="str">
            <v>Portugal</v>
          </cell>
          <cell r="K115" t="str">
            <v>Rua da Cruz de Carrais, Desconhecido, Desconhecido, Vila Nova de Gaia, Desconhecido, 4415-384, Portugal</v>
          </cell>
        </row>
        <row r="116">
          <cell r="A116" t="str">
            <v>Colégio João Paulo II</v>
          </cell>
          <cell r="B116">
            <v>41.566858000000003</v>
          </cell>
          <cell r="C116">
            <v>-8.4371930000000006</v>
          </cell>
          <cell r="D116" t="str">
            <v>Rua de São Frutuoso</v>
          </cell>
          <cell r="E116" t="str">
            <v>4700-085</v>
          </cell>
          <cell r="F116" t="str">
            <v>Desconhecido</v>
          </cell>
          <cell r="G116" t="str">
            <v>Desconhecido</v>
          </cell>
          <cell r="H116" t="str">
            <v>Braga</v>
          </cell>
          <cell r="I116" t="str">
            <v>Desconhecido</v>
          </cell>
          <cell r="J116" t="str">
            <v>Portugal</v>
          </cell>
          <cell r="K116" t="str">
            <v>Rua de São Frutuoso, Desconhecido, Desconhecido, Braga, Desconhecido, 4700-085, Portugal</v>
          </cell>
        </row>
        <row r="117">
          <cell r="A117" t="str">
            <v>Colégio João Paulo II - Vila Real</v>
          </cell>
          <cell r="B117">
            <v>41.295895999999999</v>
          </cell>
          <cell r="C117">
            <v>-7.7390109999999996</v>
          </cell>
          <cell r="D117" t="str">
            <v>EN 313</v>
          </cell>
          <cell r="E117" t="str">
            <v>5000-575</v>
          </cell>
          <cell r="F117" t="str">
            <v>7</v>
          </cell>
          <cell r="G117" t="str">
            <v>Monte da Raposeira</v>
          </cell>
          <cell r="H117" t="str">
            <v>Vila Real</v>
          </cell>
          <cell r="I117" t="str">
            <v>Desconhecido</v>
          </cell>
          <cell r="J117" t="str">
            <v>Portugal</v>
          </cell>
          <cell r="K117" t="str">
            <v>EN 313, 7, Monte da Raposeira, Vila Real, Desconhecido, 5000-575, Portugal</v>
          </cell>
        </row>
        <row r="118">
          <cell r="A118" t="str">
            <v>Colégio José Álvaro Vidal</v>
          </cell>
          <cell r="B118">
            <v>38.894283000000001</v>
          </cell>
          <cell r="C118">
            <v>-9.0418310000000002</v>
          </cell>
          <cell r="D118" t="str">
            <v>Rua Maria Eduarda Segura de Faria</v>
          </cell>
          <cell r="E118" t="str">
            <v>2615-354</v>
          </cell>
          <cell r="F118" t="str">
            <v>2</v>
          </cell>
          <cell r="G118" t="str">
            <v>Desconhecido</v>
          </cell>
          <cell r="H118" t="str">
            <v>Alverca do Ribatejo</v>
          </cell>
          <cell r="I118" t="str">
            <v>Desconhecido</v>
          </cell>
          <cell r="J118" t="str">
            <v>Portugal</v>
          </cell>
          <cell r="K118" t="str">
            <v>Rua Maria Eduarda Segura de Faria, 2, Desconhecido, Alverca do Ribatejo, Desconhecido, 2615-354, Portugal</v>
          </cell>
        </row>
        <row r="119">
          <cell r="A119" t="str">
            <v>Colégio Leonardo da Vinci</v>
          </cell>
          <cell r="B119">
            <v>41.557512000000003</v>
          </cell>
          <cell r="C119">
            <v>-8.4170820000000006</v>
          </cell>
          <cell r="D119" t="str">
            <v>Rua Conselheiro Bento Miguel</v>
          </cell>
          <cell r="E119" t="str">
            <v>4710-306</v>
          </cell>
          <cell r="F119" t="str">
            <v>10</v>
          </cell>
          <cell r="G119" t="str">
            <v>Braga (São Vicente)</v>
          </cell>
          <cell r="H119" t="str">
            <v>Braga</v>
          </cell>
          <cell r="I119" t="str">
            <v>Desconhecido</v>
          </cell>
          <cell r="J119" t="str">
            <v>Portugal</v>
          </cell>
          <cell r="K119" t="str">
            <v>Rua Conselheiro Bento Miguel, 10, Braga (São Vicente), Braga, Desconhecido, 4710-306, Portugal</v>
          </cell>
        </row>
        <row r="120">
          <cell r="A120" t="str">
            <v>Colégio Luso-Britânico</v>
          </cell>
          <cell r="B120">
            <v>38.873294999999999</v>
          </cell>
          <cell r="C120">
            <v>-7.1653549999999999</v>
          </cell>
          <cell r="D120" t="str">
            <v>Avenida do Colégio Luso-Britânico</v>
          </cell>
          <cell r="E120" t="str">
            <v>7350-095</v>
          </cell>
          <cell r="F120" t="str">
            <v>2</v>
          </cell>
          <cell r="G120" t="str">
            <v>Bairro de Santa Luzia</v>
          </cell>
          <cell r="H120" t="str">
            <v>Elvas</v>
          </cell>
          <cell r="I120" t="str">
            <v>Desconhecido</v>
          </cell>
          <cell r="J120" t="str">
            <v>Portugal</v>
          </cell>
          <cell r="K120" t="str">
            <v>Avenida do Colégio Luso-Britânico, 2, Bairro de Santa Luzia, Elvas, Desconhecido, 7350-095, Portugal</v>
          </cell>
        </row>
        <row r="121">
          <cell r="A121" t="str">
            <v>Colégio Machado Ruivo - Escolinha de Famalicão</v>
          </cell>
          <cell r="B121">
            <v>41.413527000000002</v>
          </cell>
          <cell r="C121">
            <v>-8.5205300000000008</v>
          </cell>
          <cell r="D121" t="str">
            <v>Rua Monsenhor Torres Carneiro</v>
          </cell>
          <cell r="E121" t="str">
            <v>4760-156</v>
          </cell>
          <cell r="F121" t="str">
            <v>76</v>
          </cell>
          <cell r="G121" t="str">
            <v>Calendário</v>
          </cell>
          <cell r="H121" t="str">
            <v>Vila Nova de Famalicão</v>
          </cell>
          <cell r="I121" t="str">
            <v>Desconhecido</v>
          </cell>
          <cell r="J121" t="str">
            <v>Portugal</v>
          </cell>
          <cell r="K121" t="str">
            <v>Rua Monsenhor Torres Carneiro, 76, Calendário, Vila Nova de Famalicão, Desconhecido, 4760-156, Portugal</v>
          </cell>
        </row>
        <row r="122">
          <cell r="A122" t="str">
            <v>Colégio Manuel Bernardes</v>
          </cell>
          <cell r="B122">
            <v>38.773867000000003</v>
          </cell>
          <cell r="C122">
            <v>-9.1736819999999994</v>
          </cell>
          <cell r="D122" t="str">
            <v>Desconhecido</v>
          </cell>
          <cell r="E122" t="str">
            <v>1600-549</v>
          </cell>
          <cell r="F122" t="str">
            <v>Desconhecido</v>
          </cell>
          <cell r="G122" t="str">
            <v>Lumiar</v>
          </cell>
          <cell r="H122" t="str">
            <v>Lisboa</v>
          </cell>
          <cell r="I122" t="str">
            <v>Desconhecido</v>
          </cell>
          <cell r="J122" t="str">
            <v>Portugal</v>
          </cell>
          <cell r="K122" t="str">
            <v>Desconhecido, Desconhecido, Lumiar, Lisboa, Desconhecido, 1600-549, Portugal</v>
          </cell>
        </row>
        <row r="123">
          <cell r="A123" t="str">
            <v>Colégio Marca d´Água</v>
          </cell>
          <cell r="B123">
            <v>41.269874000000002</v>
          </cell>
          <cell r="C123">
            <v>-8.3873990000000003</v>
          </cell>
          <cell r="D123" t="str">
            <v>EM 599</v>
          </cell>
          <cell r="E123" t="str">
            <v>4595-158</v>
          </cell>
          <cell r="F123" t="str">
            <v>35</v>
          </cell>
          <cell r="G123" t="str">
            <v>Moínhos</v>
          </cell>
          <cell r="H123" t="str">
            <v>Frazão Arreigada</v>
          </cell>
          <cell r="I123" t="str">
            <v>Desconhecido</v>
          </cell>
          <cell r="J123" t="str">
            <v>Portugal</v>
          </cell>
          <cell r="K123" t="str">
            <v>EM 599, 35, Moínhos, Frazão Arreigada, Desconhecido, 4595-158, Portugal</v>
          </cell>
        </row>
        <row r="124">
          <cell r="A124" t="str">
            <v>Colégio Marista de Carcavelos</v>
          </cell>
          <cell r="B124">
            <v>38.691361999999998</v>
          </cell>
          <cell r="C124">
            <v>-9.3442939999999997</v>
          </cell>
          <cell r="D124" t="str">
            <v>Avenida dos Maristas</v>
          </cell>
          <cell r="E124" t="str">
            <v>2775-243</v>
          </cell>
          <cell r="F124" t="str">
            <v>Desconhecido</v>
          </cell>
          <cell r="G124" t="str">
            <v>Núcleo Urbano Histórico da Rebelva</v>
          </cell>
          <cell r="H124" t="str">
            <v>Cascais</v>
          </cell>
          <cell r="I124" t="str">
            <v>Desconhecido</v>
          </cell>
          <cell r="J124" t="str">
            <v>Portugal</v>
          </cell>
          <cell r="K124" t="str">
            <v>Avenida dos Maristas, Desconhecido, Núcleo Urbano Histórico da Rebelva, Cascais, Desconhecido, 2775-243, Portugal</v>
          </cell>
        </row>
        <row r="125">
          <cell r="A125" t="str">
            <v>Colégio Mem Martins</v>
          </cell>
          <cell r="B125">
            <v>38.794708</v>
          </cell>
          <cell r="C125">
            <v>-9.3419240000000006</v>
          </cell>
          <cell r="D125" t="str">
            <v>Rua de Olivença</v>
          </cell>
          <cell r="E125" t="str">
            <v>2725-408</v>
          </cell>
          <cell r="F125" t="str">
            <v>3</v>
          </cell>
          <cell r="G125" t="str">
            <v>Desconhecido</v>
          </cell>
          <cell r="H125" t="str">
            <v>Sintra</v>
          </cell>
          <cell r="I125" t="str">
            <v>Desconhecido</v>
          </cell>
          <cell r="J125" t="str">
            <v>Portugal</v>
          </cell>
          <cell r="K125" t="str">
            <v>Rua de Olivença, 3, Desconhecido, Sintra, Desconhecido, 2725-408, Portugal</v>
          </cell>
        </row>
        <row r="126">
          <cell r="A126" t="str">
            <v>Colégio Militar</v>
          </cell>
          <cell r="B126">
            <v>38.760039999999996</v>
          </cell>
          <cell r="C126">
            <v>-9.1837300000000006</v>
          </cell>
          <cell r="D126" t="str">
            <v>Lardo da Luz</v>
          </cell>
          <cell r="E126" t="str">
            <v>1600-496</v>
          </cell>
          <cell r="F126" t="str">
            <v>Desconhecido</v>
          </cell>
          <cell r="G126" t="str">
            <v>Desconhecido</v>
          </cell>
          <cell r="H126" t="str">
            <v>Lisboa</v>
          </cell>
          <cell r="I126" t="str">
            <v>Desconhecido</v>
          </cell>
          <cell r="J126" t="str">
            <v>Portugal</v>
          </cell>
          <cell r="K126" t="str">
            <v>Calzada México - Tacuba, Desconhecido, Colonia Un hogar para nosotros, Ciudad de México, Ciudad de México, 11400, México</v>
          </cell>
        </row>
        <row r="127">
          <cell r="A127" t="str">
            <v>Colégio Minerva - Espaço Casquilhos</v>
          </cell>
          <cell r="B127">
            <v>38.651255999999997</v>
          </cell>
          <cell r="C127">
            <v>-9.0603820000000006</v>
          </cell>
          <cell r="D127" t="str">
            <v>Rua José Saramago</v>
          </cell>
          <cell r="E127" t="str">
            <v>2830-032</v>
          </cell>
          <cell r="F127" t="str">
            <v>18</v>
          </cell>
          <cell r="G127" t="str">
            <v>Verderena</v>
          </cell>
          <cell r="H127" t="str">
            <v>Alto do Seixalinho, Santo André e Verderena</v>
          </cell>
          <cell r="I127" t="str">
            <v>Desconhecido</v>
          </cell>
          <cell r="J127" t="str">
            <v>Portugal</v>
          </cell>
          <cell r="K127" t="str">
            <v>Rua José Saramago, 18, Verderena, Alto do Seixalinho, Santo André e Verderena, Desconhecido, 2830-032, Portugal</v>
          </cell>
        </row>
        <row r="128">
          <cell r="A128" t="str">
            <v>Colégio Mira Rio</v>
          </cell>
          <cell r="B128">
            <v>38.759324999999997</v>
          </cell>
          <cell r="C128">
            <v>-9.16479</v>
          </cell>
          <cell r="D128" t="str">
            <v>Estrada de Telheiras</v>
          </cell>
          <cell r="E128" t="str">
            <v>1600-768</v>
          </cell>
          <cell r="F128" t="str">
            <v>113</v>
          </cell>
          <cell r="G128" t="str">
            <v>Lumiar</v>
          </cell>
          <cell r="H128" t="str">
            <v>Lisboa</v>
          </cell>
          <cell r="I128" t="str">
            <v>Desconhecido</v>
          </cell>
          <cell r="J128" t="str">
            <v>Portugal</v>
          </cell>
          <cell r="K128" t="str">
            <v>Estrada de Telheiras, 113, Lumiar, Lisboa, Desconhecido, 1600-768, Portugal</v>
          </cell>
        </row>
        <row r="129">
          <cell r="A129" t="str">
            <v>Colégio Miramar</v>
          </cell>
          <cell r="B129">
            <v>39.007635999999998</v>
          </cell>
          <cell r="C129">
            <v>-9.3776410000000006</v>
          </cell>
          <cell r="D129" t="str">
            <v>Trilho do Baloiço</v>
          </cell>
          <cell r="E129" t="str">
            <v>2640-064</v>
          </cell>
          <cell r="F129" t="str">
            <v>Desconhecido</v>
          </cell>
          <cell r="G129" t="str">
            <v>Desconhecido</v>
          </cell>
          <cell r="H129" t="str">
            <v>Mafra</v>
          </cell>
          <cell r="I129" t="str">
            <v>Desconhecido</v>
          </cell>
          <cell r="J129" t="str">
            <v>Portugal</v>
          </cell>
          <cell r="K129" t="str">
            <v>Trilho do Baloiço, Desconhecido, Desconhecido, Mafra, Desconhecido, 2640-064, Portugal</v>
          </cell>
        </row>
        <row r="130">
          <cell r="A130" t="str">
            <v>Colégio Moderno</v>
          </cell>
          <cell r="B130">
            <v>38.752333</v>
          </cell>
          <cell r="C130">
            <v>-9.153556</v>
          </cell>
          <cell r="D130" t="str">
            <v>Rua Doutor João Soares</v>
          </cell>
          <cell r="E130" t="str">
            <v>1600-060</v>
          </cell>
          <cell r="F130" t="str">
            <v>19, 22</v>
          </cell>
          <cell r="G130" t="str">
            <v>Campo Grande</v>
          </cell>
          <cell r="H130" t="str">
            <v>Lisboa</v>
          </cell>
          <cell r="I130" t="str">
            <v>Desconhecido</v>
          </cell>
          <cell r="J130" t="str">
            <v>Portugal</v>
          </cell>
          <cell r="K130" t="str">
            <v>Rua Doutor João Soares, 19, 22, Campo Grande, Lisboa, Desconhecido, 1600-060, Portugal</v>
          </cell>
        </row>
        <row r="131">
          <cell r="A131" t="str">
            <v>Colégio Mundos de Vida</v>
          </cell>
          <cell r="B131">
            <v>41.351433</v>
          </cell>
          <cell r="C131">
            <v>-8.5293279999999996</v>
          </cell>
          <cell r="D131" t="str">
            <v>Rua Carlos Moreira</v>
          </cell>
          <cell r="E131" t="str">
            <v>4760-683</v>
          </cell>
          <cell r="F131" t="str">
            <v>229</v>
          </cell>
          <cell r="G131" t="str">
            <v>Serra</v>
          </cell>
          <cell r="H131" t="str">
            <v>Vila Nova de Famalicão</v>
          </cell>
          <cell r="I131" t="str">
            <v>Desconhecido</v>
          </cell>
          <cell r="J131" t="str">
            <v>Portugal</v>
          </cell>
          <cell r="K131" t="str">
            <v>Rua Carlos Moreira, 229, Serra, Vila Nova de Famalicão, Desconhecido, 4760-683, Portugal</v>
          </cell>
        </row>
        <row r="132">
          <cell r="A132" t="str">
            <v>Colégio Nova Encosta</v>
          </cell>
          <cell r="B132">
            <v>41.278821000000001</v>
          </cell>
          <cell r="C132">
            <v>-8.3594069999999991</v>
          </cell>
          <cell r="D132" t="str">
            <v>Rua do Movél</v>
          </cell>
          <cell r="E132" t="str">
            <v>4590-755</v>
          </cell>
          <cell r="F132" t="str">
            <v>22</v>
          </cell>
          <cell r="G132" t="str">
            <v>Baiuca</v>
          </cell>
          <cell r="H132" t="str">
            <v>Desconhecido</v>
          </cell>
          <cell r="I132" t="str">
            <v>Desconhecido</v>
          </cell>
          <cell r="J132" t="str">
            <v>Portugal</v>
          </cell>
          <cell r="K132" t="str">
            <v>Rua do Movél, 22, Baiuca, Desconhecido, Desconhecido, 4590-755, Portugal</v>
          </cell>
        </row>
        <row r="133">
          <cell r="A133" t="str">
            <v>Colégio Novo da Maia</v>
          </cell>
          <cell r="B133">
            <v>41.228549000000001</v>
          </cell>
          <cell r="C133">
            <v>-8.577394</v>
          </cell>
          <cell r="D133" t="str">
            <v>Avenida Monte Penedo</v>
          </cell>
          <cell r="E133" t="str">
            <v>4475-311</v>
          </cell>
          <cell r="F133" t="str">
            <v>365</v>
          </cell>
          <cell r="G133" t="str">
            <v>Desconhecido</v>
          </cell>
          <cell r="H133" t="str">
            <v>Desconhecido</v>
          </cell>
          <cell r="I133" t="str">
            <v>Desconhecido</v>
          </cell>
          <cell r="J133" t="str">
            <v>Portugal</v>
          </cell>
          <cell r="K133" t="str">
            <v>Avenida Monte Penedo, 365, Desconhecido, Desconhecido, Desconhecido, 4475-311, Portugal</v>
          </cell>
        </row>
        <row r="134">
          <cell r="A134" t="str">
            <v>Colégio Novo de Coimbra</v>
          </cell>
          <cell r="B134">
            <v>40.236232999999999</v>
          </cell>
          <cell r="C134">
            <v>-8.4154979999999995</v>
          </cell>
          <cell r="D134" t="str">
            <v>Avenida José Sousa Fernandes</v>
          </cell>
          <cell r="E134" t="str">
            <v>3020-228</v>
          </cell>
          <cell r="F134" t="str">
            <v>Desconhecido</v>
          </cell>
          <cell r="G134" t="str">
            <v>Lordemão</v>
          </cell>
          <cell r="H134" t="str">
            <v>Coimbra</v>
          </cell>
          <cell r="I134" t="str">
            <v>Desconhecido</v>
          </cell>
          <cell r="J134" t="str">
            <v>Portugal</v>
          </cell>
          <cell r="K134" t="str">
            <v>Avenida José Sousa Fernandes, Desconhecido, Lordemão, Coimbra, Desconhecido, 3020-228, Portugal</v>
          </cell>
        </row>
        <row r="135">
          <cell r="A135" t="str">
            <v>Colégio Oriente</v>
          </cell>
          <cell r="B135">
            <v>38.785375999999999</v>
          </cell>
          <cell r="C135">
            <v>-9.0971030000000006</v>
          </cell>
          <cell r="D135" t="str">
            <v>Rua do Príncipe do Mónaco</v>
          </cell>
          <cell r="E135" t="str">
            <v>1990-516</v>
          </cell>
          <cell r="F135" t="str">
            <v>1</v>
          </cell>
          <cell r="G135" t="str">
            <v>Parque das Nações</v>
          </cell>
          <cell r="H135" t="str">
            <v>Lisboa</v>
          </cell>
          <cell r="I135" t="str">
            <v>Desconhecido</v>
          </cell>
          <cell r="J135" t="str">
            <v>Portugal</v>
          </cell>
          <cell r="K135" t="str">
            <v>Rua do Príncipe do Mónaco, 1, Parque das Nações, Lisboa, Desconhecido, 1990-516, Portugal</v>
          </cell>
        </row>
        <row r="136">
          <cell r="A136" t="str">
            <v>Colégio Paulo VI de Gondomar</v>
          </cell>
          <cell r="B136">
            <v>41.146934000000002</v>
          </cell>
          <cell r="C136">
            <v>-8.5329479999999993</v>
          </cell>
          <cell r="D136" t="str">
            <v>Rua do Taralhão</v>
          </cell>
          <cell r="E136" t="str">
            <v>4420-336</v>
          </cell>
          <cell r="F136" t="str">
            <v>71</v>
          </cell>
          <cell r="G136" t="str">
            <v>Prelada</v>
          </cell>
          <cell r="H136" t="str">
            <v>Gondomar</v>
          </cell>
          <cell r="I136" t="str">
            <v>Desconhecido</v>
          </cell>
          <cell r="J136" t="str">
            <v>Portugal</v>
          </cell>
          <cell r="K136" t="str">
            <v>Rua do Taralhão, 71, Prelada, Gondomar, Desconhecido, 4420-336, Portugal</v>
          </cell>
        </row>
        <row r="137">
          <cell r="A137" t="str">
            <v>Colégio Pedro Arrupe</v>
          </cell>
          <cell r="B137">
            <v>38.793253999999997</v>
          </cell>
          <cell r="C137">
            <v>-9.0964980000000004</v>
          </cell>
          <cell r="D137" t="str">
            <v>Passeio dos Heróis do Mar</v>
          </cell>
          <cell r="E137" t="str">
            <v>1990-529</v>
          </cell>
          <cell r="F137" t="str">
            <v>100</v>
          </cell>
          <cell r="G137" t="str">
            <v>Parque das Nações</v>
          </cell>
          <cell r="H137" t="str">
            <v>Lisboa</v>
          </cell>
          <cell r="I137" t="str">
            <v>Desconhecido</v>
          </cell>
          <cell r="J137" t="str">
            <v>Portugal</v>
          </cell>
          <cell r="K137" t="str">
            <v>Passeio dos Heróis do Mar, 100, Parque das Nações, Lisboa, Desconhecido, 1990-529, Portugal</v>
          </cell>
        </row>
        <row r="138">
          <cell r="A138" t="str">
            <v>Colégio Penas Real</v>
          </cell>
          <cell r="B138">
            <v>38.728107000000001</v>
          </cell>
          <cell r="C138">
            <v>-8.9479319999999998</v>
          </cell>
          <cell r="D138" t="str">
            <v>Estrada do Penas</v>
          </cell>
          <cell r="E138" t="str">
            <v>2890-164</v>
          </cell>
          <cell r="F138" t="str">
            <v>Desconhecido</v>
          </cell>
          <cell r="G138" t="str">
            <v>Urbanização Alto dos Moinhos</v>
          </cell>
          <cell r="H138" t="str">
            <v>Alcochete</v>
          </cell>
          <cell r="I138" t="str">
            <v>Desconhecido</v>
          </cell>
          <cell r="J138" t="str">
            <v>Portugal</v>
          </cell>
          <cell r="K138" t="str">
            <v>Estrada do Penas, Desconhecido, Urbanização Alto dos Moinhos, Alcochete, Desconhecido, 2890-164, Portugal</v>
          </cell>
        </row>
        <row r="139">
          <cell r="A139" t="str">
            <v>Colégio Planalto</v>
          </cell>
          <cell r="B139">
            <v>38.767916999999997</v>
          </cell>
          <cell r="C139">
            <v>-9.1663259999999998</v>
          </cell>
          <cell r="D139" t="str">
            <v>Rua Armindo Rodrigues</v>
          </cell>
          <cell r="E139" t="str">
            <v>1600-414</v>
          </cell>
          <cell r="F139" t="str">
            <v>28</v>
          </cell>
          <cell r="G139" t="str">
            <v>Lumiar</v>
          </cell>
          <cell r="H139" t="str">
            <v>Lisboa</v>
          </cell>
          <cell r="I139" t="str">
            <v>Desconhecido</v>
          </cell>
          <cell r="J139" t="str">
            <v>Portugal</v>
          </cell>
          <cell r="K139" t="str">
            <v>Rua Armindo Rodrigues, 28, Lumiar, Lisboa, Desconhecido, 1600-414, Portugal</v>
          </cell>
        </row>
        <row r="140">
          <cell r="A140" t="str">
            <v>Colégio Português (ENSIGEST)- Empreendimentos Educativos Lda</v>
          </cell>
          <cell r="B140">
            <v>40.680768</v>
          </cell>
          <cell r="C140">
            <v>-8.5988129999999998</v>
          </cell>
          <cell r="D140" t="str">
            <v>Avenida Manuel Álvaro Lopes Pereira</v>
          </cell>
          <cell r="E140" t="str">
            <v>3800-000</v>
          </cell>
          <cell r="F140" t="str">
            <v>Desconhecido</v>
          </cell>
          <cell r="G140" t="str">
            <v>Desconhecido</v>
          </cell>
          <cell r="H140" t="str">
            <v>Aveiro</v>
          </cell>
          <cell r="I140" t="str">
            <v>Desconhecido</v>
          </cell>
          <cell r="J140" t="str">
            <v>Portugal</v>
          </cell>
          <cell r="K140" t="str">
            <v>Avenida Manuel Álvaro Lopes Pereira, Desconhecido, Desconhecido, Aveiro, Desconhecido, 3800-000, Portugal</v>
          </cell>
        </row>
        <row r="141">
          <cell r="A141" t="str">
            <v>Colégio Rainha Dona Leonor</v>
          </cell>
          <cell r="B141">
            <v>39.408168000000003</v>
          </cell>
          <cell r="C141">
            <v>-9.1503920000000001</v>
          </cell>
          <cell r="D141" t="str">
            <v>Rua Carlos Neves</v>
          </cell>
          <cell r="E141" t="str">
            <v>2500-887</v>
          </cell>
          <cell r="F141" t="str">
            <v>Desconhecido</v>
          </cell>
          <cell r="G141" t="str">
            <v>Quinta dos Pinheiros</v>
          </cell>
          <cell r="H141" t="str">
            <v>Caldas da Rainha</v>
          </cell>
          <cell r="I141" t="str">
            <v>Desconhecido</v>
          </cell>
          <cell r="J141" t="str">
            <v>Portugal</v>
          </cell>
          <cell r="K141" t="str">
            <v>Rua Carlos Neves, Desconhecido, Quinta dos Pinheiros, Caldas da Rainha, Desconhecido, 2500-887, Portugal</v>
          </cell>
        </row>
        <row r="142">
          <cell r="A142" t="str">
            <v>Colégio Saint Daniel Brottier - Secção I</v>
          </cell>
          <cell r="B142">
            <v>38.777825999999997</v>
          </cell>
          <cell r="C142">
            <v>-9.1442960000000006</v>
          </cell>
          <cell r="D142" t="str">
            <v>Rua Vasco da Gama Fernandes</v>
          </cell>
          <cell r="E142" t="str">
            <v>1750-376</v>
          </cell>
          <cell r="F142" t="str">
            <v>Desconhecido</v>
          </cell>
          <cell r="G142" t="str">
            <v>Alta de Lisboa</v>
          </cell>
          <cell r="H142" t="str">
            <v>Lisboa</v>
          </cell>
          <cell r="I142" t="str">
            <v>Desconhecido</v>
          </cell>
          <cell r="J142" t="str">
            <v>Portugal</v>
          </cell>
          <cell r="K142" t="str">
            <v>Rua Vasco da Gama Fernandes, Desconhecido, Alta de Lisboa, Lisboa, Desconhecido, 1750-376, Portugal</v>
          </cell>
        </row>
        <row r="143">
          <cell r="A143" t="str">
            <v>Colégio Santa Eulália</v>
          </cell>
          <cell r="B143">
            <v>41.006723000000001</v>
          </cell>
          <cell r="C143">
            <v>-8.5158140000000007</v>
          </cell>
          <cell r="D143" t="str">
            <v>Travessa da Rua do Castis</v>
          </cell>
          <cell r="E143" t="str">
            <v>4505-582</v>
          </cell>
          <cell r="F143" t="str">
            <v>110</v>
          </cell>
          <cell r="G143" t="str">
            <v>Desconhecido</v>
          </cell>
          <cell r="H143" t="str">
            <v>Santa Maria da Feira</v>
          </cell>
          <cell r="I143" t="str">
            <v>Desconhecido</v>
          </cell>
          <cell r="J143" t="str">
            <v>Portugal</v>
          </cell>
          <cell r="K143" t="str">
            <v>Travessa da Rua do Castis, 110, Desconhecido, Santa Maria da Feira, Desconhecido, 4505-582, Portugal</v>
          </cell>
        </row>
        <row r="144">
          <cell r="A144" t="str">
            <v>Colégio Santo André</v>
          </cell>
          <cell r="B144">
            <v>38.929139999999997</v>
          </cell>
          <cell r="C144">
            <v>-9.2312899999999996</v>
          </cell>
          <cell r="D144" t="str">
            <v>Casal das Andorinhas – Quinta dos Estrangeiros</v>
          </cell>
          <cell r="E144" t="str">
            <v>2665-601</v>
          </cell>
          <cell r="F144" t="str">
            <v>Desconhecido</v>
          </cell>
          <cell r="G144" t="str">
            <v>Venda do Pinheiro</v>
          </cell>
          <cell r="H144" t="str">
            <v>Desconhecido</v>
          </cell>
          <cell r="I144" t="str">
            <v>Desconhecido</v>
          </cell>
          <cell r="J144" t="str">
            <v>Portugal</v>
          </cell>
          <cell r="K144" t="str">
            <v>Rua Rubião Júnior, 3609, Vila Bom Jesus, São José do Rio Preto, São Paulo, 15014-220, Brasil</v>
          </cell>
        </row>
        <row r="145">
          <cell r="A145" t="str">
            <v>Colégio São Tomás - Quinta das Conchas</v>
          </cell>
          <cell r="B145">
            <v>38.740707</v>
          </cell>
          <cell r="C145">
            <v>-9.1110819999999997</v>
          </cell>
          <cell r="D145" t="str">
            <v>Rua António Gedeão</v>
          </cell>
          <cell r="E145" t="str">
            <v>1950-069</v>
          </cell>
          <cell r="F145" t="str">
            <v>Desconhecido</v>
          </cell>
          <cell r="G145" t="str">
            <v>Bairro dos Alfinetes</v>
          </cell>
          <cell r="H145" t="str">
            <v>Lisboa</v>
          </cell>
          <cell r="I145" t="str">
            <v>Desconhecido</v>
          </cell>
          <cell r="J145" t="str">
            <v>Portugal</v>
          </cell>
          <cell r="K145" t="str">
            <v>Rua António Gedeão, Desconhecido, Bairro dos Alfinetes, Lisboa, Desconhecido, 1950-069, Portugal</v>
          </cell>
        </row>
        <row r="146">
          <cell r="A146" t="str">
            <v>Colégio Senhor dos Milagres</v>
          </cell>
          <cell r="B146">
            <v>39.789057</v>
          </cell>
          <cell r="C146">
            <v>-8.7913890000000006</v>
          </cell>
          <cell r="D146" t="str">
            <v>Rua Senhor dos Milagres</v>
          </cell>
          <cell r="E146" t="str">
            <v>2415-020</v>
          </cell>
          <cell r="F146" t="str">
            <v>425</v>
          </cell>
          <cell r="G146" t="str">
            <v>Desconhecido</v>
          </cell>
          <cell r="H146" t="str">
            <v>Leiria</v>
          </cell>
          <cell r="I146" t="str">
            <v>Desconhecido</v>
          </cell>
          <cell r="J146" t="str">
            <v>Portugal</v>
          </cell>
          <cell r="K146" t="str">
            <v>Rua Senhor dos Milagres, 425, Desconhecido, Leiria, Desconhecido, 2415-020, Portugal</v>
          </cell>
        </row>
        <row r="147">
          <cell r="A147" t="str">
            <v>Colégio Teresiano</v>
          </cell>
          <cell r="B147">
            <v>41.555790999999999</v>
          </cell>
          <cell r="C147">
            <v>-8.4101769999999991</v>
          </cell>
          <cell r="D147" t="str">
            <v>Rua Frei José Vilaça</v>
          </cell>
          <cell r="E147" t="str">
            <v>4705-265</v>
          </cell>
          <cell r="F147" t="str">
            <v>Desconhecido</v>
          </cell>
          <cell r="G147" t="str">
            <v>Pinheiro</v>
          </cell>
          <cell r="H147" t="str">
            <v>Braga</v>
          </cell>
          <cell r="I147" t="str">
            <v>Desconhecido</v>
          </cell>
          <cell r="J147" t="str">
            <v>Portugal</v>
          </cell>
          <cell r="K147" t="str">
            <v>Rua Frei José Vilaça, Desconhecido, Pinheiro, Braga, Desconhecido, 4705-265, Portugal</v>
          </cell>
        </row>
        <row r="148">
          <cell r="A148" t="str">
            <v>Colégio Valsassina</v>
          </cell>
          <cell r="B148">
            <v>38.756374000000001</v>
          </cell>
          <cell r="C148">
            <v>-9.1253849999999996</v>
          </cell>
          <cell r="D148" t="str">
            <v>Avenida Avelino Teixeira da Mota</v>
          </cell>
          <cell r="E148" t="str">
            <v>1959-010</v>
          </cell>
          <cell r="F148" t="str">
            <v>Desconhecido</v>
          </cell>
          <cell r="G148" t="str">
            <v>Desconhecido</v>
          </cell>
          <cell r="H148" t="str">
            <v>Lisboa</v>
          </cell>
          <cell r="I148" t="str">
            <v>Desconhecido</v>
          </cell>
          <cell r="J148" t="str">
            <v>Portugal</v>
          </cell>
          <cell r="K148" t="str">
            <v>Avenida Avelino Teixeira da Mota, Desconhecido, Desconhecido, Lisboa, Desconhecido, 1959-010, Portugal</v>
          </cell>
        </row>
        <row r="149">
          <cell r="A149" t="str">
            <v>Colégio Vasco da Gama</v>
          </cell>
          <cell r="B149">
            <v>38.793458999999999</v>
          </cell>
          <cell r="C149">
            <v>-9.3125330000000002</v>
          </cell>
          <cell r="D149" t="str">
            <v>Avenida Doutor António Nabais</v>
          </cell>
          <cell r="E149" t="str">
            <v>2605-045</v>
          </cell>
          <cell r="F149" t="str">
            <v>71-73</v>
          </cell>
          <cell r="G149" t="str">
            <v>Quinta da Areosa</v>
          </cell>
          <cell r="H149" t="str">
            <v>Sintra</v>
          </cell>
          <cell r="I149" t="str">
            <v>Desconhecido</v>
          </cell>
          <cell r="J149" t="str">
            <v>Portugal</v>
          </cell>
          <cell r="K149" t="str">
            <v>Avenida Doutor António Nabais, 71-73, Quinta da Areosa, Sintra, Desconhecido, 2605-045, Portugal</v>
          </cell>
        </row>
        <row r="150">
          <cell r="A150" t="str">
            <v>Colégio Verde Água</v>
          </cell>
          <cell r="B150">
            <v>38.915374</v>
          </cell>
          <cell r="C150">
            <v>-9.3211370000000002</v>
          </cell>
          <cell r="D150" t="str">
            <v>Caminho dos Lavadouros</v>
          </cell>
          <cell r="E150" t="str">
            <v>2640-320</v>
          </cell>
          <cell r="F150" t="str">
            <v>8</v>
          </cell>
          <cell r="G150" t="str">
            <v>Desconhecido</v>
          </cell>
          <cell r="H150" t="str">
            <v>Mafra</v>
          </cell>
          <cell r="I150" t="str">
            <v>Desconhecido</v>
          </cell>
          <cell r="J150" t="str">
            <v>Portugal</v>
          </cell>
          <cell r="K150" t="str">
            <v>Caminho dos Lavadouros, 8, Desconhecido, Mafra, Desconhecido, 2640-320, Portugal</v>
          </cell>
        </row>
        <row r="151">
          <cell r="A151" t="str">
            <v>Conservatório de Música de Barcelos</v>
          </cell>
          <cell r="B151">
            <v>41.537004000000003</v>
          </cell>
          <cell r="C151">
            <v>-8.5996389999999998</v>
          </cell>
          <cell r="D151" t="str">
            <v>Avenida das Pontes</v>
          </cell>
          <cell r="E151" t="str">
            <v>4750-754</v>
          </cell>
          <cell r="F151" t="str">
            <v>221</v>
          </cell>
          <cell r="G151" t="str">
            <v>Bairro São Pedro</v>
          </cell>
          <cell r="H151" t="str">
            <v>Barcelos</v>
          </cell>
          <cell r="I151" t="str">
            <v>Desconhecido</v>
          </cell>
          <cell r="J151" t="str">
            <v>Portugal</v>
          </cell>
          <cell r="K151" t="str">
            <v>Avenida das Pontes, 221, Bairro São Pedro, Barcelos, Desconhecido, 4750-754, Portugal</v>
          </cell>
        </row>
        <row r="152">
          <cell r="A152" t="str">
            <v>Conservatório Regional de Música da Covilhã</v>
          </cell>
          <cell r="B152">
            <v>40.265261000000002</v>
          </cell>
          <cell r="C152">
            <v>-7.4956880000000004</v>
          </cell>
          <cell r="D152" t="str">
            <v>Desconhecido</v>
          </cell>
          <cell r="E152" t="str">
            <v>6200-554</v>
          </cell>
          <cell r="F152" t="str">
            <v>Desconhecido</v>
          </cell>
          <cell r="G152" t="str">
            <v>Quinta dos Caldeirões</v>
          </cell>
          <cell r="H152" t="str">
            <v>Covilhã</v>
          </cell>
          <cell r="I152" t="str">
            <v>Desconhecido</v>
          </cell>
          <cell r="J152" t="str">
            <v>Portugal</v>
          </cell>
          <cell r="K152" t="str">
            <v>Desconhecido, Desconhecido, Quinta dos Caldeirões, Covilhã, Desconhecido, 6200-554, Portugal</v>
          </cell>
        </row>
        <row r="153">
          <cell r="A153" t="str">
            <v>Cooperativa A Torre</v>
          </cell>
          <cell r="B153">
            <v>38.699395000000003</v>
          </cell>
          <cell r="C153">
            <v>-9.2107109999999999</v>
          </cell>
          <cell r="D153" t="str">
            <v>Praça de Malaca</v>
          </cell>
          <cell r="E153" t="str">
            <v>1400-239</v>
          </cell>
          <cell r="F153" t="str">
            <v>3</v>
          </cell>
          <cell r="G153" t="str">
            <v>São Francisco Xavier</v>
          </cell>
          <cell r="H153" t="str">
            <v>Lisboa</v>
          </cell>
          <cell r="I153" t="str">
            <v>Desconhecido</v>
          </cell>
          <cell r="J153" t="str">
            <v>Portugal</v>
          </cell>
          <cell r="K153" t="str">
            <v>Praça de Malaca, 3, São Francisco Xavier, Lisboa, Desconhecido, 1400-239, Portugal</v>
          </cell>
        </row>
        <row r="154">
          <cell r="A154" t="str">
            <v>Didáxis - Riba de Ave</v>
          </cell>
          <cell r="B154">
            <v>41.396003</v>
          </cell>
          <cell r="C154">
            <v>-8.3918029999999995</v>
          </cell>
          <cell r="D154" t="str">
            <v>Pista de Atletismo</v>
          </cell>
          <cell r="E154" t="str">
            <v>4765-213</v>
          </cell>
          <cell r="F154" t="str">
            <v>188</v>
          </cell>
          <cell r="G154" t="str">
            <v>Casais</v>
          </cell>
          <cell r="H154" t="str">
            <v>Vila Nova de Famalicão</v>
          </cell>
          <cell r="I154" t="str">
            <v>Desconhecido</v>
          </cell>
          <cell r="J154" t="str">
            <v>Portugal</v>
          </cell>
          <cell r="K154" t="str">
            <v>Pista de Atletismo, 188, Casais, Vila Nova de Famalicão, Desconhecido, 4765-213, Portugal</v>
          </cell>
        </row>
        <row r="155">
          <cell r="A155" t="str">
            <v>Escola Pedro Nunes</v>
          </cell>
          <cell r="B155">
            <v>38.715949999999999</v>
          </cell>
          <cell r="C155">
            <v>-9.1632800000000003</v>
          </cell>
          <cell r="D155" t="str">
            <v>R. Saraiva de Carvalho</v>
          </cell>
          <cell r="E155" t="str">
            <v>1250-245</v>
          </cell>
          <cell r="F155">
            <v>216</v>
          </cell>
          <cell r="G155" t="str">
            <v>Desconhecido</v>
          </cell>
          <cell r="H155" t="str">
            <v>Desconhecido</v>
          </cell>
          <cell r="I155" t="str">
            <v>Desconhecido</v>
          </cell>
          <cell r="J155" t="str">
            <v>Portugal</v>
          </cell>
          <cell r="K155" t="str">
            <v>Rua Uccla, Desconhecido, Achada Santo António, Achada Santo António, Desconhecido, 7602, Cabo Verde</v>
          </cell>
        </row>
        <row r="156">
          <cell r="A156" t="str">
            <v>Escola S. Francisco Xavier</v>
          </cell>
          <cell r="B156">
            <v>38.697904999999999</v>
          </cell>
          <cell r="C156">
            <v>-9.2192749999999997</v>
          </cell>
          <cell r="D156" t="str">
            <v>Rua Duarte Pacheco Pereira</v>
          </cell>
          <cell r="E156" t="str">
            <v>1400-139</v>
          </cell>
          <cell r="F156" t="str">
            <v>5E</v>
          </cell>
          <cell r="G156" t="str">
            <v>São Francisco Xavier</v>
          </cell>
          <cell r="H156" t="str">
            <v>Lisboa</v>
          </cell>
          <cell r="I156" t="str">
            <v>Desconhecido</v>
          </cell>
          <cell r="J156" t="str">
            <v>Portugal</v>
          </cell>
          <cell r="K156" t="str">
            <v>Rua Duarte Pacheco Pereira, 5E, São Francisco Xavier, Lisboa, Desconhecido, 1400-139, Portugal</v>
          </cell>
        </row>
        <row r="157">
          <cell r="A157" t="str">
            <v>Escola Artística de Dança do Conservatório Nacional, Lisboa</v>
          </cell>
          <cell r="B157">
            <v>38.712276000000003</v>
          </cell>
          <cell r="C157">
            <v>-9.147392</v>
          </cell>
          <cell r="D157" t="str">
            <v>Rua João Pereira da Rosa</v>
          </cell>
          <cell r="E157" t="str">
            <v>1200-236</v>
          </cell>
          <cell r="F157" t="str">
            <v>22</v>
          </cell>
          <cell r="G157" t="str">
            <v>Bairro Alto</v>
          </cell>
          <cell r="H157" t="str">
            <v>Lisboa</v>
          </cell>
          <cell r="I157" t="str">
            <v>Desconhecido</v>
          </cell>
          <cell r="J157" t="str">
            <v>Portugal</v>
          </cell>
          <cell r="K157" t="str">
            <v>Rua João Pereira da Rosa, 22, Bairro Alto, Lisboa, Desconhecido, 1200-236, Portugal</v>
          </cell>
        </row>
        <row r="158">
          <cell r="A158" t="str">
            <v>Escola Artística de Música do Conservatório Nacional, Lisboa</v>
          </cell>
          <cell r="B158">
            <v>38.790185000000001</v>
          </cell>
          <cell r="C158">
            <v>-9.1070679999999999</v>
          </cell>
          <cell r="D158" t="str">
            <v>Rua da Associação dos Amigos da Quinta do Património</v>
          </cell>
          <cell r="E158" t="str">
            <v>2685</v>
          </cell>
          <cell r="F158" t="str">
            <v>Desconhecido</v>
          </cell>
          <cell r="G158" t="str">
            <v>Urbanização Real Forte</v>
          </cell>
          <cell r="H158" t="str">
            <v>Loures</v>
          </cell>
          <cell r="I158" t="str">
            <v>Desconhecido</v>
          </cell>
          <cell r="J158" t="str">
            <v>Portugal</v>
          </cell>
          <cell r="K158" t="str">
            <v>Rua da Associação dos Amigos da Quinta do Património, Desconhecido, Urbanização Real Forte, Loures, Desconhecido, 2685, Portugal</v>
          </cell>
        </row>
        <row r="159">
          <cell r="A159" t="str">
            <v>Escola Artística do Conservatório de Música Calouste Gulbenkian, Braga</v>
          </cell>
          <cell r="B159">
            <v>41.558475000000001</v>
          </cell>
          <cell r="C159">
            <v>-8.4407390000000007</v>
          </cell>
          <cell r="D159" t="str">
            <v>Avenida de São Frutuoso</v>
          </cell>
          <cell r="E159" t="str">
            <v>4700-291</v>
          </cell>
          <cell r="F159" t="str">
            <v>Desconhecido</v>
          </cell>
          <cell r="G159" t="str">
            <v>Desconhecido</v>
          </cell>
          <cell r="H159" t="str">
            <v>Braga</v>
          </cell>
          <cell r="I159" t="str">
            <v>Desconhecido</v>
          </cell>
          <cell r="J159" t="str">
            <v>Portugal</v>
          </cell>
          <cell r="K159" t="str">
            <v>Avenida de São Frutuoso, Desconhecido, Desconhecido, Braga, Desconhecido, 4700-291, Portugal</v>
          </cell>
        </row>
        <row r="160">
          <cell r="A160" t="str">
            <v>Escola Artística do Conservatório de Música do Porto</v>
          </cell>
          <cell r="B160">
            <v>41.165900999999998</v>
          </cell>
          <cell r="C160">
            <v>-8.6846859999999992</v>
          </cell>
          <cell r="D160" t="str">
            <v>Rua do Marechal Saldanha</v>
          </cell>
          <cell r="E160" t="str">
            <v>4150-654</v>
          </cell>
          <cell r="F160" t="str">
            <v>1354</v>
          </cell>
          <cell r="G160" t="str">
            <v>Nevogilde</v>
          </cell>
          <cell r="H160" t="str">
            <v>Porto</v>
          </cell>
          <cell r="I160" t="str">
            <v>Desconhecido</v>
          </cell>
          <cell r="J160" t="str">
            <v>Portugal</v>
          </cell>
          <cell r="K160" t="str">
            <v>Rua do Marechal Saldanha, 1354, Nevogilde, Porto, Desconhecido, 4150-654, Portugal</v>
          </cell>
        </row>
        <row r="161">
          <cell r="A161" t="str">
            <v>Escola Avé Maria</v>
          </cell>
          <cell r="B161">
            <v>38.704991999999997</v>
          </cell>
          <cell r="C161">
            <v>-9.1802770000000002</v>
          </cell>
          <cell r="D161" t="str">
            <v>Rua dos Lusíadas</v>
          </cell>
          <cell r="E161" t="str">
            <v>1300-366</v>
          </cell>
          <cell r="F161" t="str">
            <v>49</v>
          </cell>
          <cell r="G161" t="str">
            <v>Santo Amaro</v>
          </cell>
          <cell r="H161" t="str">
            <v>Lisboa</v>
          </cell>
          <cell r="I161" t="str">
            <v>Desconhecido</v>
          </cell>
          <cell r="J161" t="str">
            <v>Portugal</v>
          </cell>
          <cell r="K161" t="str">
            <v>Rua dos Lusíadas, 49, Santo Amaro, Lisboa, Desconhecido, 1300-366, Portugal</v>
          </cell>
        </row>
        <row r="162">
          <cell r="A162" t="str">
            <v>Escola Básica 4.º Conde de Ourém, Ourém</v>
          </cell>
          <cell r="B162">
            <v>39.659917999999998</v>
          </cell>
          <cell r="C162">
            <v>-8.5782139999999991</v>
          </cell>
          <cell r="D162" t="str">
            <v>Rua Doutor Armando Henrique Reis Vieira</v>
          </cell>
          <cell r="E162" t="str">
            <v>2490-552</v>
          </cell>
          <cell r="F162" t="str">
            <v>Desconhecido</v>
          </cell>
          <cell r="G162" t="str">
            <v>Desconhecido</v>
          </cell>
          <cell r="H162" t="str">
            <v>Ourém</v>
          </cell>
          <cell r="I162" t="str">
            <v>Desconhecido</v>
          </cell>
          <cell r="J162" t="str">
            <v>Portugal</v>
          </cell>
          <cell r="K162" t="str">
            <v>Rua Doutor Armando Henrique Reis Vieira, Desconhecido, Desconhecido, Ourém, Desconhecido, 2490-552, Portugal</v>
          </cell>
        </row>
        <row r="163">
          <cell r="A163" t="str">
            <v>Escola Básica Abel Varzim, Barrancos, Barcelos</v>
          </cell>
          <cell r="B163">
            <v>41.498705999999999</v>
          </cell>
          <cell r="C163">
            <v>-8.6721500000000002</v>
          </cell>
          <cell r="D163" t="str">
            <v>Desconhecido</v>
          </cell>
          <cell r="E163" t="str">
            <v>4755-559</v>
          </cell>
          <cell r="F163" t="str">
            <v>Desconhecido</v>
          </cell>
          <cell r="G163" t="str">
            <v>Desconhecido</v>
          </cell>
          <cell r="H163" t="str">
            <v>Barcelos</v>
          </cell>
          <cell r="I163" t="str">
            <v>Desconhecido</v>
          </cell>
          <cell r="J163" t="str">
            <v>Portugal</v>
          </cell>
          <cell r="K163" t="str">
            <v>Desconhecido, Desconhecido, Desconhecido, Barcelos, Desconhecido, 4755-559, Portugal</v>
          </cell>
        </row>
        <row r="164">
          <cell r="A164" t="str">
            <v>Escola Básica Adriano Correia de Oliveira, Avintes, Vila Nova de Gaia</v>
          </cell>
          <cell r="B164">
            <v>41.103110000000001</v>
          </cell>
          <cell r="C164">
            <v>-8.5527800000000003</v>
          </cell>
          <cell r="D164" t="str">
            <v>Rua Castanheira do Ribatejo</v>
          </cell>
          <cell r="E164" t="str">
            <v>4430-784</v>
          </cell>
          <cell r="F164" t="str">
            <v>Desconhecido</v>
          </cell>
          <cell r="G164" t="str">
            <v>Desconhecido</v>
          </cell>
          <cell r="H164" t="str">
            <v>Vila Nova de Gaia</v>
          </cell>
          <cell r="I164" t="str">
            <v>Desconhecido</v>
          </cell>
          <cell r="J164" t="str">
            <v>Portugal</v>
          </cell>
          <cell r="K164" t="str">
            <v>Rua Castanheira do Ribatejo, Desconhecido, Desconhecido, Vila Nova de Gaia, Desconhecido, 4430-784, Portugal</v>
          </cell>
        </row>
        <row r="165">
          <cell r="A165" t="str">
            <v>Escola Básica Afonso de Paiva, Castelo Branco</v>
          </cell>
          <cell r="B165">
            <v>39.820121999999998</v>
          </cell>
          <cell r="C165">
            <v>-7.5021279999999999</v>
          </cell>
          <cell r="D165" t="str">
            <v>Rua Doutor Francisco José Palmeiro</v>
          </cell>
          <cell r="E165" t="str">
            <v>6000-230</v>
          </cell>
          <cell r="F165" t="str">
            <v>Desconhecido</v>
          </cell>
          <cell r="G165" t="str">
            <v>Bairro do Barrocal</v>
          </cell>
          <cell r="H165" t="str">
            <v>Castelo Branco</v>
          </cell>
          <cell r="I165" t="str">
            <v>Desconhecido</v>
          </cell>
          <cell r="J165" t="str">
            <v>Portugal</v>
          </cell>
          <cell r="K165" t="str">
            <v>Rua Doutor Francisco José Palmeiro, Desconhecido, Bairro do Barrocal, Castelo Branco, Desconhecido, 6000-230, Portugal</v>
          </cell>
        </row>
        <row r="166">
          <cell r="A166" t="str">
            <v>Escola Básica Alexandre Herculano, Santarém</v>
          </cell>
          <cell r="B166">
            <v>39.245392000000002</v>
          </cell>
          <cell r="C166">
            <v>-8.6994659999999993</v>
          </cell>
          <cell r="D166" t="str">
            <v>Desconhecido</v>
          </cell>
          <cell r="E166" t="str">
            <v>2005-075</v>
          </cell>
          <cell r="F166" t="str">
            <v>Desconhecido</v>
          </cell>
          <cell r="G166" t="str">
            <v>Desconhecido</v>
          </cell>
          <cell r="H166" t="str">
            <v>Santarém</v>
          </cell>
          <cell r="I166" t="str">
            <v>Desconhecido</v>
          </cell>
          <cell r="J166" t="str">
            <v>Portugal</v>
          </cell>
          <cell r="K166" t="str">
            <v>Desconhecido, Desconhecido, Desconhecido, Santarém, Desconhecido, 2005-075, Portugal</v>
          </cell>
        </row>
        <row r="167">
          <cell r="A167" t="str">
            <v>Escola Básica Almeida Garrett, Alfragide, Amadora</v>
          </cell>
          <cell r="B167">
            <v>38.733356000000001</v>
          </cell>
          <cell r="C167">
            <v>-9.2138369999999998</v>
          </cell>
          <cell r="D167" t="str">
            <v>Largo Rotary Club da Amadora</v>
          </cell>
          <cell r="E167" t="str">
            <v>2610-298</v>
          </cell>
          <cell r="F167" t="str">
            <v>Desconhecido</v>
          </cell>
          <cell r="G167" t="str">
            <v>Alfragide</v>
          </cell>
          <cell r="H167" t="str">
            <v>Amadora</v>
          </cell>
          <cell r="I167" t="str">
            <v>Desconhecido</v>
          </cell>
          <cell r="J167" t="str">
            <v>Portugal</v>
          </cell>
          <cell r="K167" t="str">
            <v>Largo Rotary Club da Amadora, Desconhecido, Alfragide, Amadora, Desconhecido, 2610-298, Portugal</v>
          </cell>
        </row>
        <row r="168">
          <cell r="A168" t="str">
            <v>Escola Básica Almirante Gago Coutinho, Lisboa</v>
          </cell>
          <cell r="B168">
            <v>38.752653000000002</v>
          </cell>
          <cell r="C168">
            <v>-9.1352150000000005</v>
          </cell>
          <cell r="D168" t="str">
            <v>Rua Dom Pedro de Cristo</v>
          </cell>
          <cell r="E168" t="str">
            <v>1700-135</v>
          </cell>
          <cell r="F168" t="str">
            <v>Desconhecido</v>
          </cell>
          <cell r="G168" t="str">
            <v>São João de Brito</v>
          </cell>
          <cell r="H168" t="str">
            <v>Lisboa</v>
          </cell>
          <cell r="I168" t="str">
            <v>Desconhecido</v>
          </cell>
          <cell r="J168" t="str">
            <v>Portugal</v>
          </cell>
          <cell r="K168" t="str">
            <v>Rua Dom Pedro de Cristo, Desconhecido, São João de Brito, Lisboa, Desconhecido, 1700-135, Portugal</v>
          </cell>
        </row>
        <row r="169">
          <cell r="A169" t="str">
            <v>Escola Básica Álvaro Coutinho - o Magriço, Penedono</v>
          </cell>
          <cell r="B169">
            <v>40.991410999999999</v>
          </cell>
          <cell r="C169">
            <v>-7.4001970000000004</v>
          </cell>
          <cell r="D169" t="str">
            <v>Desconhecido</v>
          </cell>
          <cell r="E169" t="str">
            <v>3630-229</v>
          </cell>
          <cell r="F169" t="str">
            <v>Desconhecido</v>
          </cell>
          <cell r="G169" t="str">
            <v>Desconhecido</v>
          </cell>
          <cell r="H169" t="str">
            <v>Penedono</v>
          </cell>
          <cell r="I169" t="str">
            <v>Desconhecido</v>
          </cell>
          <cell r="J169" t="str">
            <v>Portugal</v>
          </cell>
          <cell r="K169" t="str">
            <v>Desconhecido, Desconhecido, Desconhecido, Penedono, Desconhecido, 3630-229, Portugal</v>
          </cell>
        </row>
        <row r="170">
          <cell r="A170" t="str">
            <v>Escola Básica Álvaro Velho, Lavradio, Barreiro</v>
          </cell>
          <cell r="B170">
            <v>38.663355000000003</v>
          </cell>
          <cell r="C170">
            <v>-9.0542370000000005</v>
          </cell>
          <cell r="D170" t="str">
            <v>Avenida das Nacionalizações</v>
          </cell>
          <cell r="E170" t="str">
            <v>2835-461</v>
          </cell>
          <cell r="F170" t="str">
            <v>Desconhecido</v>
          </cell>
          <cell r="G170" t="str">
            <v>Bairro Quinta da Fonte</v>
          </cell>
          <cell r="H170" t="str">
            <v>Barreiro e Lavradio</v>
          </cell>
          <cell r="I170" t="str">
            <v>Desconhecido</v>
          </cell>
          <cell r="J170" t="str">
            <v>Portugal</v>
          </cell>
          <cell r="K170" t="str">
            <v>Avenida das Nacionalizações, Desconhecido, Bairro Quinta da Fonte, Barreiro e Lavradio, Desconhecido, 2835-461, Portugal</v>
          </cell>
        </row>
        <row r="171">
          <cell r="A171" t="str">
            <v>Escola Básica Amadeo de Souza Cardoso, Telões, Amarante</v>
          </cell>
          <cell r="B171">
            <v>41.281382000000001</v>
          </cell>
          <cell r="C171">
            <v>-8.0923079999999992</v>
          </cell>
          <cell r="D171" t="str">
            <v>EM 211-1</v>
          </cell>
          <cell r="E171" t="str">
            <v>4600-759</v>
          </cell>
          <cell r="F171" t="str">
            <v>189</v>
          </cell>
          <cell r="G171" t="str">
            <v>Barracão</v>
          </cell>
          <cell r="H171" t="str">
            <v>Amarante</v>
          </cell>
          <cell r="I171" t="str">
            <v>Desconhecido</v>
          </cell>
          <cell r="J171" t="str">
            <v>Portugal</v>
          </cell>
          <cell r="K171" t="str">
            <v>EM 211-1, 189, Barracão, Amarante, Desconhecido, 4600-759, Portugal</v>
          </cell>
        </row>
        <row r="172">
          <cell r="A172" t="str">
            <v>Escola Básica Ana Maria Ferreira Gordo, Crato</v>
          </cell>
          <cell r="B172">
            <v>39.290838999999998</v>
          </cell>
          <cell r="C172">
            <v>-7.6503379999999996</v>
          </cell>
          <cell r="D172" t="str">
            <v>Rua 25 de Abril</v>
          </cell>
          <cell r="E172" t="str">
            <v>7430-132</v>
          </cell>
          <cell r="F172" t="str">
            <v>Desconhecido</v>
          </cell>
          <cell r="G172" t="str">
            <v>Bairro de Pêro Filho</v>
          </cell>
          <cell r="H172" t="str">
            <v>Crato</v>
          </cell>
          <cell r="I172" t="str">
            <v>Desconhecido</v>
          </cell>
          <cell r="J172" t="str">
            <v>Portugal</v>
          </cell>
          <cell r="K172" t="str">
            <v>Rua 25 de Abril, Desconhecido, Bairro de Pêro Filho, Crato, Desconhecido, 7430-132, Portugal</v>
          </cell>
        </row>
        <row r="173">
          <cell r="A173" t="str">
            <v>Escola Básica André de Resende, Évora</v>
          </cell>
          <cell r="B173">
            <v>38.573168000000003</v>
          </cell>
          <cell r="C173">
            <v>-7.8958880000000002</v>
          </cell>
          <cell r="D173" t="str">
            <v>Avenida Almirante Gago Coutinho</v>
          </cell>
          <cell r="E173" t="str">
            <v>7005-135</v>
          </cell>
          <cell r="F173" t="str">
            <v>Desconhecido</v>
          </cell>
          <cell r="G173" t="str">
            <v>Bairro dos Álamos</v>
          </cell>
          <cell r="H173" t="str">
            <v>Évora</v>
          </cell>
          <cell r="I173" t="str">
            <v>Desconhecido</v>
          </cell>
          <cell r="J173" t="str">
            <v>Portugal</v>
          </cell>
          <cell r="K173" t="str">
            <v>Avenida Almirante Gago Coutinho, Desconhecido, Bairro dos Álamos, Évora, Desconhecido, 7005-135, Portugal</v>
          </cell>
        </row>
        <row r="174">
          <cell r="A174" t="str">
            <v>Escola Básica André Soares, Braga</v>
          </cell>
          <cell r="B174">
            <v>41.546461000000001</v>
          </cell>
          <cell r="C174">
            <v>-8.4165960000000002</v>
          </cell>
          <cell r="D174" t="str">
            <v>Rua André Soares</v>
          </cell>
          <cell r="E174" t="str">
            <v>4715-002</v>
          </cell>
          <cell r="F174" t="str">
            <v>Desconhecido</v>
          </cell>
          <cell r="G174" t="str">
            <v>São José de São Lázaro</v>
          </cell>
          <cell r="H174" t="str">
            <v>Braga</v>
          </cell>
          <cell r="I174" t="str">
            <v>Desconhecido</v>
          </cell>
          <cell r="J174" t="str">
            <v>Portugal</v>
          </cell>
          <cell r="K174" t="str">
            <v>Rua André Soares, Desconhecido, São José de São Lázaro, Braga, Desconhecido, 4715-002, Portugal</v>
          </cell>
        </row>
        <row r="175">
          <cell r="A175" t="str">
            <v>Escola Básica Anes de Cernache, Vilar de Andorinho, Vila Nova de Gaia</v>
          </cell>
          <cell r="B175">
            <v>41.112077999999997</v>
          </cell>
          <cell r="C175">
            <v>-8.5720240000000008</v>
          </cell>
          <cell r="D175" t="str">
            <v>Rua de Baiza</v>
          </cell>
          <cell r="E175" t="str">
            <v>4430-335</v>
          </cell>
          <cell r="F175" t="str">
            <v>Desconhecido</v>
          </cell>
          <cell r="G175" t="str">
            <v>Vilar de Andorinho</v>
          </cell>
          <cell r="H175" t="str">
            <v>Vila Nova de Gaia</v>
          </cell>
          <cell r="I175" t="str">
            <v>Desconhecido</v>
          </cell>
          <cell r="J175" t="str">
            <v>Portugal</v>
          </cell>
          <cell r="K175" t="str">
            <v>Rua de Baiza, Desconhecido, Vilar de Andorinho, Vila Nova de Gaia, Desconhecido, 4430-335, Portugal</v>
          </cell>
        </row>
        <row r="176">
          <cell r="A176" t="str">
            <v>Escola Básica António Alves de Amorim, Lourosa, Santa Maria da Feira</v>
          </cell>
          <cell r="B176">
            <v>40.984748000000003</v>
          </cell>
          <cell r="C176">
            <v>-8.5462199999999999</v>
          </cell>
          <cell r="D176" t="str">
            <v>Rua das Escolas C+S</v>
          </cell>
          <cell r="E176" t="str">
            <v>4535-082</v>
          </cell>
          <cell r="F176" t="str">
            <v>Desconhecido</v>
          </cell>
          <cell r="G176" t="str">
            <v>Desconhecido</v>
          </cell>
          <cell r="H176" t="str">
            <v>Lourosa</v>
          </cell>
          <cell r="I176" t="str">
            <v>Desconhecido</v>
          </cell>
          <cell r="J176" t="str">
            <v>Portugal</v>
          </cell>
          <cell r="K176" t="str">
            <v>Rua das Escolas C+S, Desconhecido, Desconhecido, Lourosa, Desconhecido, 4535-082, Portugal</v>
          </cell>
        </row>
        <row r="177">
          <cell r="A177" t="str">
            <v>Escola Básica Antonio Correia Oliveira, Esposende</v>
          </cell>
          <cell r="B177">
            <v>41.535291000000001</v>
          </cell>
          <cell r="C177">
            <v>-8.7827169999999999</v>
          </cell>
          <cell r="D177" t="str">
            <v>Rua Poeta António Correia de Oliveira</v>
          </cell>
          <cell r="E177" t="str">
            <v>4740-285</v>
          </cell>
          <cell r="F177" t="str">
            <v>Desconhecido</v>
          </cell>
          <cell r="G177" t="str">
            <v>Desconhecido</v>
          </cell>
          <cell r="H177" t="str">
            <v>Esposende</v>
          </cell>
          <cell r="I177" t="str">
            <v>Desconhecido</v>
          </cell>
          <cell r="J177" t="str">
            <v>Portugal</v>
          </cell>
          <cell r="K177" t="str">
            <v>Rua Poeta António Correia de Oliveira, Desconhecido, Desconhecido, Esposende, Desconhecido, 4740-285, Portugal</v>
          </cell>
        </row>
        <row r="178">
          <cell r="A178" t="str">
            <v>Escola Básica António Dias Simões, Ovar</v>
          </cell>
          <cell r="B178">
            <v>40.869546</v>
          </cell>
          <cell r="C178">
            <v>-8.6237510000000004</v>
          </cell>
          <cell r="D178" t="str">
            <v>Rua José Afonso</v>
          </cell>
          <cell r="E178" t="str">
            <v>3880-337</v>
          </cell>
          <cell r="F178" t="str">
            <v>Desconhecido</v>
          </cell>
          <cell r="G178" t="str">
            <v>Zona Escolar</v>
          </cell>
          <cell r="H178" t="str">
            <v>Ovar</v>
          </cell>
          <cell r="I178" t="str">
            <v>Desconhecido</v>
          </cell>
          <cell r="J178" t="str">
            <v>Portugal</v>
          </cell>
          <cell r="K178" t="str">
            <v>Rua José Afonso, Desconhecido, Zona Escolar, Ovar, Desconhecido, 3880-337, Portugal</v>
          </cell>
        </row>
        <row r="179">
          <cell r="A179" t="str">
            <v>Escola Básica António Feijó, Ponte de Lima</v>
          </cell>
          <cell r="B179">
            <v>41.764360000000003</v>
          </cell>
          <cell r="C179">
            <v>-8.5799819999999993</v>
          </cell>
          <cell r="D179" t="str">
            <v>Rua Conego Manuel Barbosa Correia</v>
          </cell>
          <cell r="E179" t="str">
            <v>4990-114</v>
          </cell>
          <cell r="F179" t="str">
            <v>49</v>
          </cell>
          <cell r="G179" t="str">
            <v>Desconhecido</v>
          </cell>
          <cell r="H179" t="str">
            <v>Ponte de Lima</v>
          </cell>
          <cell r="I179" t="str">
            <v>Desconhecido</v>
          </cell>
          <cell r="J179" t="str">
            <v>Portugal</v>
          </cell>
          <cell r="K179" t="str">
            <v>Rua Conego Manuel Barbosa Correia, 49, Desconhecido, Ponte de Lima, Desconhecido, 4990-114, Portugal</v>
          </cell>
        </row>
        <row r="180">
          <cell r="A180" t="str">
            <v>Escola Básica António Gedeão, Odivelas</v>
          </cell>
          <cell r="B180">
            <v>38.790633999999997</v>
          </cell>
          <cell r="C180">
            <v>-9.1928439999999991</v>
          </cell>
          <cell r="D180" t="str">
            <v>Rua Fernando Namora</v>
          </cell>
          <cell r="E180" t="str">
            <v>2675-487</v>
          </cell>
          <cell r="F180" t="str">
            <v>Desconhecido</v>
          </cell>
          <cell r="G180" t="str">
            <v>Colinas do Cruzeiro</v>
          </cell>
          <cell r="H180" t="str">
            <v>Odivelas</v>
          </cell>
          <cell r="I180" t="str">
            <v>Desconhecido</v>
          </cell>
          <cell r="J180" t="str">
            <v>Portugal</v>
          </cell>
          <cell r="K180" t="str">
            <v>Rua Fernando Namora, Desconhecido, Colinas do Cruzeiro, Odivelas, Desconhecido, 2675-487, Portugal</v>
          </cell>
        </row>
        <row r="181">
          <cell r="A181" t="str">
            <v>Escola Básica António Gião, Reguengos de Monsaraz</v>
          </cell>
          <cell r="B181">
            <v>38.429383000000001</v>
          </cell>
          <cell r="C181">
            <v>-7.5265810000000002</v>
          </cell>
          <cell r="D181" t="str">
            <v>EM 514</v>
          </cell>
          <cell r="E181" t="str">
            <v>7200-209</v>
          </cell>
          <cell r="F181" t="str">
            <v>Desconhecido</v>
          </cell>
          <cell r="G181" t="str">
            <v>Desconhecido</v>
          </cell>
          <cell r="H181" t="str">
            <v>Reguengos de Monsaraz</v>
          </cell>
          <cell r="I181" t="str">
            <v>Desconhecido</v>
          </cell>
          <cell r="J181" t="str">
            <v>Portugal</v>
          </cell>
          <cell r="K181" t="str">
            <v>EM 514, Desconhecido, Desconhecido, Reguengos de Monsaraz, Desconhecido, 7200-209, Portugal</v>
          </cell>
        </row>
        <row r="182">
          <cell r="A182" t="str">
            <v>Escola Básica António Rodrigues Sampaio, Esposende</v>
          </cell>
          <cell r="B182">
            <v>41.559437000000003</v>
          </cell>
          <cell r="C182">
            <v>-8.7739860000000007</v>
          </cell>
          <cell r="D182" t="str">
            <v>Avenida João Paulo II</v>
          </cell>
          <cell r="E182" t="str">
            <v>4740-532</v>
          </cell>
          <cell r="F182" t="str">
            <v>388</v>
          </cell>
          <cell r="G182" t="str">
            <v>Desconhecido</v>
          </cell>
          <cell r="H182" t="str">
            <v>Esposende</v>
          </cell>
          <cell r="I182" t="str">
            <v>Desconhecido</v>
          </cell>
          <cell r="J182" t="str">
            <v>Portugal</v>
          </cell>
          <cell r="K182" t="str">
            <v>Avenida João Paulo II, 388, Desconhecido, Esposende, Desconhecido, 4740-532, Portugal</v>
          </cell>
        </row>
        <row r="183">
          <cell r="A183" t="str">
            <v>Escola Básica António Sérgio, Cacém, Sintra</v>
          </cell>
          <cell r="B183">
            <v>38.774811999999997</v>
          </cell>
          <cell r="C183">
            <v>-9.3058019999999999</v>
          </cell>
          <cell r="D183" t="str">
            <v>Avenida dos Missionários</v>
          </cell>
          <cell r="E183" t="str">
            <v>2735-136</v>
          </cell>
          <cell r="F183" t="str">
            <v>Desconhecido</v>
          </cell>
          <cell r="G183" t="str">
            <v>Agualva</v>
          </cell>
          <cell r="H183" t="str">
            <v>Agualva-Cacém</v>
          </cell>
          <cell r="I183" t="str">
            <v>Desconhecido</v>
          </cell>
          <cell r="J183" t="str">
            <v>Portugal</v>
          </cell>
          <cell r="K183" t="str">
            <v>Avenida dos Missionários, Desconhecido, Agualva, Agualva-Cacém, Desconhecido, 2735-136, Portugal</v>
          </cell>
        </row>
        <row r="184">
          <cell r="A184" t="str">
            <v>Escola Básica Aquilino Ribeiro, Vila Nova de Paiva</v>
          </cell>
          <cell r="B184">
            <v>40.854315999999997</v>
          </cell>
          <cell r="C184">
            <v>-7.73543</v>
          </cell>
          <cell r="D184" t="str">
            <v>Rua Doutor Francisco Sá Carneiro</v>
          </cell>
          <cell r="E184" t="str">
            <v>3650-214</v>
          </cell>
          <cell r="F184" t="str">
            <v>Desconhecido</v>
          </cell>
          <cell r="G184" t="str">
            <v>Desconhecido</v>
          </cell>
          <cell r="H184" t="str">
            <v>Vila Nova de Paiva, Alhais e Fráguas</v>
          </cell>
          <cell r="I184" t="str">
            <v>Desconhecido</v>
          </cell>
          <cell r="J184" t="str">
            <v>Portugal</v>
          </cell>
          <cell r="K184" t="str">
            <v>Rua Doutor Francisco Sá Carneiro, Desconhecido, Desconhecido, Vila Nova de Paiva, Alhais e Fráguas, Desconhecido, 3650-214, Portugal</v>
          </cell>
        </row>
        <row r="185">
          <cell r="A185" t="str">
            <v>Escola Básica Aristides de Sousa Mendes, Cabanas de Viriato, Carregal do Sal</v>
          </cell>
          <cell r="B185">
            <v>40.465935000000002</v>
          </cell>
          <cell r="C185">
            <v>-7.9760980000000004</v>
          </cell>
          <cell r="D185" t="str">
            <v>ER337</v>
          </cell>
          <cell r="E185" t="str">
            <v>3430-677</v>
          </cell>
          <cell r="F185" t="str">
            <v>Desconhecido</v>
          </cell>
          <cell r="G185" t="str">
            <v>Desconhecido</v>
          </cell>
          <cell r="H185" t="str">
            <v>Cabanas de Viriato</v>
          </cell>
          <cell r="I185" t="str">
            <v>Desconhecido</v>
          </cell>
          <cell r="J185" t="str">
            <v>Portugal</v>
          </cell>
          <cell r="K185" t="str">
            <v>ER337, Desconhecido, Desconhecido, Cabanas de Viriato, Desconhecido, 3430-677, Portugal</v>
          </cell>
        </row>
        <row r="186">
          <cell r="A186" t="str">
            <v>Escola Básica Aristides de Sousa Mendes, Póvoa de Santa Iria, Vila Franca de Xira</v>
          </cell>
          <cell r="B186">
            <v>38.864078999999997</v>
          </cell>
          <cell r="C186">
            <v>-9.0670830000000002</v>
          </cell>
          <cell r="D186" t="str">
            <v>Avenida Dom Vicente Afonso Valente</v>
          </cell>
          <cell r="E186" t="str">
            <v>2625-000</v>
          </cell>
          <cell r="F186" t="str">
            <v>Desconhecido</v>
          </cell>
          <cell r="G186" t="str">
            <v>Desconhecido</v>
          </cell>
          <cell r="H186" t="str">
            <v>Póvoa de Santa Iria</v>
          </cell>
          <cell r="I186" t="str">
            <v>Desconhecido</v>
          </cell>
          <cell r="J186" t="str">
            <v>Portugal</v>
          </cell>
          <cell r="K186" t="str">
            <v>Avenida Dom Vicente Afonso Valente, Desconhecido, Desconhecido, Póvoa de Santa Iria, Desconhecido, 2625-000, Portugal</v>
          </cell>
        </row>
        <row r="187">
          <cell r="A187" t="str">
            <v>Escola Básica Arquiteto Fernando Távora, Fermentões, Guimarães</v>
          </cell>
          <cell r="B187">
            <v>41.455424999999998</v>
          </cell>
          <cell r="C187">
            <v>-8.3133979999999994</v>
          </cell>
          <cell r="D187" t="str">
            <v>Rua de Lemos</v>
          </cell>
          <cell r="E187" t="str">
            <v>4800-094</v>
          </cell>
          <cell r="F187" t="str">
            <v>Desconhecido</v>
          </cell>
          <cell r="G187" t="str">
            <v>Desconhecido</v>
          </cell>
          <cell r="H187" t="str">
            <v>Guimarães</v>
          </cell>
          <cell r="I187" t="str">
            <v>Desconhecido</v>
          </cell>
          <cell r="J187" t="str">
            <v>Portugal</v>
          </cell>
          <cell r="K187" t="str">
            <v>Rua de Lemos, Desconhecido, Desconhecido, Guimarães, Desconhecido, 4800-094, Portugal</v>
          </cell>
        </row>
        <row r="188">
          <cell r="A188" t="str">
            <v>Escola Básica Augusto Gil, Porto</v>
          </cell>
          <cell r="B188">
            <v>41.152943</v>
          </cell>
          <cell r="C188">
            <v>-8.6041849999999993</v>
          </cell>
          <cell r="D188" t="str">
            <v>Rua da Alegria</v>
          </cell>
          <cell r="E188" t="str">
            <v>4000-044</v>
          </cell>
          <cell r="F188" t="str">
            <v>351</v>
          </cell>
          <cell r="G188" t="str">
            <v>Bonfim</v>
          </cell>
          <cell r="H188" t="str">
            <v>Porto</v>
          </cell>
          <cell r="I188" t="str">
            <v>Desconhecido</v>
          </cell>
          <cell r="J188" t="str">
            <v>Portugal</v>
          </cell>
          <cell r="K188" t="str">
            <v>Rua da Alegria, 351, Bonfim, Porto, Desconhecido, 4000-044, Portugal</v>
          </cell>
        </row>
        <row r="189">
          <cell r="A189" t="str">
            <v>Escola Básica Augusto Moreno, Bragança</v>
          </cell>
          <cell r="B189">
            <v>41.809303</v>
          </cell>
          <cell r="C189">
            <v>-6.7641840000000002</v>
          </cell>
          <cell r="D189" t="str">
            <v>Avenida General Humberto Delgado</v>
          </cell>
          <cell r="E189" t="str">
            <v>5300-167</v>
          </cell>
          <cell r="F189" t="str">
            <v>Desconhecido</v>
          </cell>
          <cell r="G189" t="str">
            <v>Desconhecido</v>
          </cell>
          <cell r="H189" t="str">
            <v>Bragança</v>
          </cell>
          <cell r="I189" t="str">
            <v>Desconhecido</v>
          </cell>
          <cell r="J189" t="str">
            <v>Portugal</v>
          </cell>
          <cell r="K189" t="str">
            <v>Avenida General Humberto Delgado, Desconhecido, Desconhecido, Bragança, Desconhecido, 5300-167, Portugal</v>
          </cell>
        </row>
        <row r="190">
          <cell r="A190" t="str">
            <v>Escola Básica Ave, Vila das Aves, Santo Tirso</v>
          </cell>
          <cell r="B190">
            <v>41.334752999999999</v>
          </cell>
          <cell r="C190">
            <v>-8.5549230000000005</v>
          </cell>
          <cell r="D190" t="str">
            <v>Rua Poeta João de Deus</v>
          </cell>
          <cell r="E190" t="str">
            <v>4785-269</v>
          </cell>
          <cell r="F190" t="str">
            <v>Desconhecido</v>
          </cell>
          <cell r="G190" t="str">
            <v>Desconhecido</v>
          </cell>
          <cell r="H190" t="str">
            <v>Trofa</v>
          </cell>
          <cell r="I190" t="str">
            <v>Desconhecido</v>
          </cell>
          <cell r="J190" t="str">
            <v>Portugal</v>
          </cell>
          <cell r="K190" t="str">
            <v>Rua Poeta João de Deus, Desconhecido, Desconhecido, Trofa, Desconhecido, 4785-269, Portugal</v>
          </cell>
        </row>
        <row r="191">
          <cell r="A191" t="str">
            <v>Escola Básica Avelar Brotero, Odivelas</v>
          </cell>
          <cell r="B191">
            <v>38.789859</v>
          </cell>
          <cell r="C191">
            <v>-9.1746370000000006</v>
          </cell>
          <cell r="D191" t="str">
            <v>Rua Guilherme Gomes Fernandes</v>
          </cell>
          <cell r="E191" t="str">
            <v>2675-366</v>
          </cell>
          <cell r="F191" t="str">
            <v>Desconhecido</v>
          </cell>
          <cell r="G191" t="str">
            <v>Bairro dos Cágados</v>
          </cell>
          <cell r="H191" t="str">
            <v>Odivelas</v>
          </cell>
          <cell r="I191" t="str">
            <v>Desconhecido</v>
          </cell>
          <cell r="J191" t="str">
            <v>Portugal</v>
          </cell>
          <cell r="K191" t="str">
            <v>Rua Guilherme Gomes Fernandes, Desconhecido, Bairro dos Cágados, Odivelas, Desconhecido, 2675-366, Portugal</v>
          </cell>
        </row>
        <row r="192">
          <cell r="A192" t="str">
            <v>Escola Básica Aviador Brito Paes, Colos, Odemira</v>
          </cell>
          <cell r="B192">
            <v>37.732961000000003</v>
          </cell>
          <cell r="C192">
            <v>-8.4662059999999997</v>
          </cell>
          <cell r="D192" t="str">
            <v>Rua Nova</v>
          </cell>
          <cell r="E192" t="str">
            <v>7630-329</v>
          </cell>
          <cell r="F192" t="str">
            <v>Desconhecido</v>
          </cell>
          <cell r="G192" t="str">
            <v>Desconhecido</v>
          </cell>
          <cell r="H192" t="str">
            <v>Odemira</v>
          </cell>
          <cell r="I192" t="str">
            <v>Desconhecido</v>
          </cell>
          <cell r="J192" t="str">
            <v>Portugal</v>
          </cell>
          <cell r="K192" t="str">
            <v>Rua Nova, Desconhecido, Desconhecido, Odemira, Desconhecido, 7630-329, Portugal</v>
          </cell>
        </row>
        <row r="193">
          <cell r="A193" t="str">
            <v>Escola Básica Barbosa du Bocage, Setúbal</v>
          </cell>
          <cell r="B193">
            <v>38.537399000000001</v>
          </cell>
          <cell r="C193">
            <v>-8.8900869999999994</v>
          </cell>
          <cell r="D193" t="str">
            <v>Avenida de Angola</v>
          </cell>
          <cell r="E193" t="str">
            <v>2900-052</v>
          </cell>
          <cell r="F193" t="str">
            <v>Desconhecido</v>
          </cell>
          <cell r="G193" t="str">
            <v>Bairro do Liceu</v>
          </cell>
          <cell r="H193" t="str">
            <v>Setúbal</v>
          </cell>
          <cell r="I193" t="str">
            <v>Desconhecido</v>
          </cell>
          <cell r="J193" t="str">
            <v>Portugal</v>
          </cell>
          <cell r="K193" t="str">
            <v>Avenida de Angola, Desconhecido, Bairro do Liceu, Setúbal, Desconhecido, 2900-052, Portugal</v>
          </cell>
        </row>
        <row r="194">
          <cell r="A194" t="str">
            <v>Escola Básica Bartolomeu Dias, Sacavém, Loures</v>
          </cell>
          <cell r="B194">
            <v>38.792098000000003</v>
          </cell>
          <cell r="C194">
            <v>-9.1114709999999999</v>
          </cell>
          <cell r="D194" t="str">
            <v>Rua Heróis do Ultramar</v>
          </cell>
          <cell r="E194" t="str">
            <v>2685-064</v>
          </cell>
          <cell r="F194" t="str">
            <v>Desconhecido</v>
          </cell>
          <cell r="G194" t="str">
            <v>Terraços da Ponte</v>
          </cell>
          <cell r="H194" t="str">
            <v>Sacavém</v>
          </cell>
          <cell r="I194" t="str">
            <v>Desconhecido</v>
          </cell>
          <cell r="J194" t="str">
            <v>Portugal</v>
          </cell>
          <cell r="K194" t="str">
            <v>Rua Heróis do Ultramar, Desconhecido, Terraços da Ponte, Sacavém, Desconhecido, 2685-064, Portugal</v>
          </cell>
        </row>
        <row r="195">
          <cell r="A195" t="str">
            <v>Escola Básica Bernardim Ribeiro, Alcácer do Sal</v>
          </cell>
          <cell r="B195">
            <v>38.293370000000003</v>
          </cell>
          <cell r="C195">
            <v>-8.2240280000000006</v>
          </cell>
          <cell r="D195" t="str">
            <v>Largo de São Francisco</v>
          </cell>
          <cell r="E195" t="str">
            <v>7595-102</v>
          </cell>
          <cell r="F195" t="str">
            <v>6</v>
          </cell>
          <cell r="G195" t="str">
            <v>Desconhecido</v>
          </cell>
          <cell r="H195" t="str">
            <v>Alcácer do Sal</v>
          </cell>
          <cell r="I195" t="str">
            <v>Desconhecido</v>
          </cell>
          <cell r="J195" t="str">
            <v>Portugal</v>
          </cell>
          <cell r="K195" t="str">
            <v>Largo de São Francisco, 6, Desconhecido, Alcácer do Sal, Desconhecido, 7595-102, Portugal</v>
          </cell>
        </row>
        <row r="196">
          <cell r="A196" t="str">
            <v>Escola Básica Bernardino Machado, Joane, Vila Nova de Famalicão</v>
          </cell>
          <cell r="B196">
            <v>41.439675999999999</v>
          </cell>
          <cell r="C196">
            <v>-8.4125099999999993</v>
          </cell>
          <cell r="D196" t="str">
            <v>Rua de Leognan</v>
          </cell>
          <cell r="E196" t="str">
            <v>4770-243</v>
          </cell>
          <cell r="F196" t="str">
            <v>160</v>
          </cell>
          <cell r="G196" t="str">
            <v>Montinho</v>
          </cell>
          <cell r="H196" t="str">
            <v>Vila Nova de Famalicão</v>
          </cell>
          <cell r="I196" t="str">
            <v>Desconhecido</v>
          </cell>
          <cell r="J196" t="str">
            <v>Portugal</v>
          </cell>
          <cell r="K196" t="str">
            <v>Rua de Leognan, 160, Montinho, Vila Nova de Famalicão, Desconhecido, 4770-243, Portugal</v>
          </cell>
        </row>
        <row r="197">
          <cell r="A197" t="str">
            <v>Escola Básica Cardoso Lopes, Amadora</v>
          </cell>
          <cell r="B197">
            <v>38.768932999999997</v>
          </cell>
          <cell r="C197">
            <v>-9.2384299999999993</v>
          </cell>
          <cell r="D197" t="str">
            <v>Avenida António Ribeiro Chiado</v>
          </cell>
          <cell r="E197" t="str">
            <v>2700-621</v>
          </cell>
          <cell r="F197" t="str">
            <v>Desconhecido</v>
          </cell>
          <cell r="G197" t="str">
            <v>Mina</v>
          </cell>
          <cell r="H197" t="str">
            <v>Amadora</v>
          </cell>
          <cell r="I197" t="str">
            <v>Desconhecido</v>
          </cell>
          <cell r="J197" t="str">
            <v>Portugal</v>
          </cell>
          <cell r="K197" t="str">
            <v>Avenida António Ribeiro Chiado, Desconhecido, Mina, Amadora, Desconhecido, 2700-621, Portugal</v>
          </cell>
        </row>
        <row r="198">
          <cell r="A198" t="str">
            <v>Escola Básica Carlos de Oliveira, Febres, Cantanhede</v>
          </cell>
          <cell r="B198">
            <v>40.400627999999998</v>
          </cell>
          <cell r="C198">
            <v>-8.6361709999999992</v>
          </cell>
          <cell r="D198" t="str">
            <v>Rua Professora Ester dos Prazeres Barbosa</v>
          </cell>
          <cell r="E198" t="str">
            <v>3060-312</v>
          </cell>
          <cell r="F198" t="str">
            <v>Desconhecido</v>
          </cell>
          <cell r="G198" t="str">
            <v>Desconhecido</v>
          </cell>
          <cell r="H198" t="str">
            <v>Cantanhede</v>
          </cell>
          <cell r="I198" t="str">
            <v>Desconhecido</v>
          </cell>
          <cell r="J198" t="str">
            <v>Portugal</v>
          </cell>
          <cell r="K198" t="str">
            <v>Rua Professora Ester dos Prazeres Barbosa, Desconhecido, Desconhecido, Cantanhede, Desconhecido, 3060-312, Portugal</v>
          </cell>
        </row>
        <row r="199">
          <cell r="A199" t="str">
            <v>Escola Básica Carlos Gargaté, Charneca de Caparica, Almada</v>
          </cell>
          <cell r="B199">
            <v>38.605125000000001</v>
          </cell>
          <cell r="C199">
            <v>-9.1844199999999994</v>
          </cell>
          <cell r="D199" t="str">
            <v>Praceta Frederico de Freitas</v>
          </cell>
          <cell r="E199" t="str">
            <v>2821-001</v>
          </cell>
          <cell r="F199" t="str">
            <v>Desconhecido</v>
          </cell>
          <cell r="G199" t="str">
            <v>Pinheirinho</v>
          </cell>
          <cell r="H199" t="str">
            <v>Almada</v>
          </cell>
          <cell r="I199" t="str">
            <v>Desconhecido</v>
          </cell>
          <cell r="J199" t="str">
            <v>Portugal</v>
          </cell>
          <cell r="K199" t="str">
            <v>Praceta Frederico de Freitas, Desconhecido, Pinheirinho, Almada, Desconhecido, 2821-001, Portugal</v>
          </cell>
        </row>
        <row r="200">
          <cell r="A200" t="str">
            <v>Escola Básica Carlos Paredes, Póvoa de Santo Adrião, Odivelas</v>
          </cell>
          <cell r="B200">
            <v>38.799370000000003</v>
          </cell>
          <cell r="C200">
            <v>-9.1663800000000002</v>
          </cell>
          <cell r="D200" t="str">
            <v>Rua Marechal Craveiro Lopes</v>
          </cell>
          <cell r="E200" t="str">
            <v>2620-136</v>
          </cell>
          <cell r="F200" t="str">
            <v>Desconhecido</v>
          </cell>
          <cell r="G200" t="str">
            <v>Desconhecido</v>
          </cell>
          <cell r="H200" t="str">
            <v>Odivelas</v>
          </cell>
          <cell r="I200" t="str">
            <v>Desconhecido</v>
          </cell>
          <cell r="J200" t="str">
            <v>Portugal</v>
          </cell>
          <cell r="K200" t="str">
            <v>Rua Marechal Craveiro Lopes, Desconhecido, Desconhecido, Odivelas, Desconhecido, 2620-136, Portugal</v>
          </cell>
        </row>
        <row r="201">
          <cell r="A201" t="str">
            <v>Escola Básica Carlos Ribeiro, Pinhal de Frades, Seixal</v>
          </cell>
          <cell r="B201">
            <v>38.597436999999999</v>
          </cell>
          <cell r="C201">
            <v>-9.0934919999999995</v>
          </cell>
          <cell r="D201" t="str">
            <v>Avenida 25 de Abril</v>
          </cell>
          <cell r="E201" t="str">
            <v>2840-286</v>
          </cell>
          <cell r="F201" t="str">
            <v>Desconhecido</v>
          </cell>
          <cell r="G201" t="str">
            <v>Pinhal de Frades</v>
          </cell>
          <cell r="H201" t="str">
            <v>Seixal</v>
          </cell>
          <cell r="I201" t="str">
            <v>Desconhecido</v>
          </cell>
          <cell r="J201" t="str">
            <v>Portugal</v>
          </cell>
          <cell r="K201" t="str">
            <v>Avenida 25 de Abril, Desconhecido, Pinhal de Frades, Seixal, Desconhecido, 2840-286, Portugal</v>
          </cell>
        </row>
        <row r="202">
          <cell r="A202" t="str">
            <v>Escola Básica Carmen Miranda, Marco de Canaveses</v>
          </cell>
          <cell r="B202">
            <v>41.191321000000002</v>
          </cell>
          <cell r="C202">
            <v>-8.1437570000000008</v>
          </cell>
          <cell r="D202" t="str">
            <v>Avenida Doutor Artur Melo e Castro</v>
          </cell>
          <cell r="E202" t="str">
            <v>4630-276</v>
          </cell>
          <cell r="F202" t="str">
            <v>107</v>
          </cell>
          <cell r="G202" t="str">
            <v>Fornos</v>
          </cell>
          <cell r="H202" t="str">
            <v>Marco</v>
          </cell>
          <cell r="I202" t="str">
            <v>Desconhecido</v>
          </cell>
          <cell r="J202" t="str">
            <v>Portugal</v>
          </cell>
          <cell r="K202" t="str">
            <v>Avenida Doutor Artur Melo e Castro, 107, Fornos, Marco, Desconhecido, 4630-276, Portugal</v>
          </cell>
        </row>
        <row r="203">
          <cell r="A203" t="str">
            <v>Escola Básica Carolina Beatriz Ângelo, Guarda</v>
          </cell>
          <cell r="B203">
            <v>40.556688999999999</v>
          </cell>
          <cell r="C203">
            <v>-7.2321669999999996</v>
          </cell>
          <cell r="D203" t="str">
            <v>EN 16</v>
          </cell>
          <cell r="E203" t="str">
            <v>6300-827</v>
          </cell>
          <cell r="F203" t="str">
            <v>Desconhecido</v>
          </cell>
          <cell r="G203" t="str">
            <v>Desconhecido</v>
          </cell>
          <cell r="H203" t="str">
            <v>Guarda</v>
          </cell>
          <cell r="I203" t="str">
            <v>Desconhecido</v>
          </cell>
          <cell r="J203" t="str">
            <v>Portugal</v>
          </cell>
          <cell r="K203" t="str">
            <v>EN 16, Desconhecido, Desconhecido, Guarda, Desconhecido, 6300-827, Portugal</v>
          </cell>
        </row>
        <row r="204">
          <cell r="A204" t="str">
            <v>Escola Básica Castro Matoso, Oliveirinha, Aveiro</v>
          </cell>
          <cell r="B204">
            <v>40.601514999999999</v>
          </cell>
          <cell r="C204">
            <v>-8.6038870000000003</v>
          </cell>
          <cell r="D204" t="str">
            <v>Rua da Peneireira</v>
          </cell>
          <cell r="E204" t="str">
            <v>3810-867</v>
          </cell>
          <cell r="F204" t="str">
            <v>Desconhecido</v>
          </cell>
          <cell r="G204" t="str">
            <v>Desconhecido</v>
          </cell>
          <cell r="H204" t="str">
            <v>Aveiro</v>
          </cell>
          <cell r="I204" t="str">
            <v>Desconhecido</v>
          </cell>
          <cell r="J204" t="str">
            <v>Portugal</v>
          </cell>
          <cell r="K204" t="str">
            <v>Rua da Peneireira, Desconhecido, Desconhecido, Aveiro, Desconhecido, 3810-867, Portugal</v>
          </cell>
        </row>
        <row r="205">
          <cell r="A205" t="str">
            <v>Escola Básica Cego do Maio, Póvoa de Varzim</v>
          </cell>
          <cell r="B205">
            <v>41.377979000000003</v>
          </cell>
          <cell r="C205">
            <v>-8.7438330000000004</v>
          </cell>
          <cell r="D205" t="str">
            <v>Rua de Penalves</v>
          </cell>
          <cell r="E205" t="str">
            <v>4490-609</v>
          </cell>
          <cell r="F205" t="str">
            <v>Desconhecido</v>
          </cell>
          <cell r="G205" t="str">
            <v>Bairro Piscatório</v>
          </cell>
          <cell r="H205" t="str">
            <v>Póvoa de Varzim</v>
          </cell>
          <cell r="I205" t="str">
            <v>Desconhecido</v>
          </cell>
          <cell r="J205" t="str">
            <v>Portugal</v>
          </cell>
          <cell r="K205" t="str">
            <v>Rua de Penalves, Desconhecido, Bairro Piscatório, Póvoa de Varzim, Desconhecido, 4490-609, Portugal</v>
          </cell>
        </row>
        <row r="206">
          <cell r="A206" t="str">
            <v>Escola Básica Cidade de Castelo Branco</v>
          </cell>
          <cell r="B206">
            <v>40.362364999999997</v>
          </cell>
          <cell r="C206">
            <v>-7.3454980000000001</v>
          </cell>
          <cell r="D206" t="str">
            <v>Rua Varanda de Pilatos</v>
          </cell>
          <cell r="E206" t="str">
            <v>6250-046</v>
          </cell>
          <cell r="F206" t="str">
            <v>Desconhecido</v>
          </cell>
          <cell r="G206" t="str">
            <v>Desconhecido</v>
          </cell>
          <cell r="H206" t="str">
            <v>Belmonte</v>
          </cell>
          <cell r="I206" t="str">
            <v>Desconhecido</v>
          </cell>
          <cell r="J206" t="str">
            <v>Portugal</v>
          </cell>
          <cell r="K206" t="str">
            <v>Rua Varanda de Pilatos, Desconhecido, Desconhecido, Belmonte, Desconhecido, 6250-046, Portugal</v>
          </cell>
        </row>
        <row r="207">
          <cell r="A207" t="str">
            <v>Escola Básica Comandante Conceição e Silva, Cova da Piedade, Almada</v>
          </cell>
          <cell r="B207">
            <v>38.668837000000003</v>
          </cell>
          <cell r="C207">
            <v>-9.1563590000000001</v>
          </cell>
          <cell r="D207" t="str">
            <v>Rua José Martins Vieira</v>
          </cell>
          <cell r="E207" t="str">
            <v>2805-343</v>
          </cell>
          <cell r="F207" t="str">
            <v>Desconhecido</v>
          </cell>
          <cell r="G207" t="str">
            <v>Cova da Piedade</v>
          </cell>
          <cell r="H207" t="str">
            <v>Almada</v>
          </cell>
          <cell r="I207" t="str">
            <v>Desconhecido</v>
          </cell>
          <cell r="J207" t="str">
            <v>Portugal</v>
          </cell>
          <cell r="K207" t="str">
            <v>Rua José Martins Vieira, Desconhecido, Cova da Piedade, Almada, Desconhecido, 2805-343, Portugal</v>
          </cell>
        </row>
        <row r="208">
          <cell r="A208" t="str">
            <v>Escola Básica Comendador Ângelo Azevedo, Oliveira de Azeméis</v>
          </cell>
          <cell r="B208">
            <v>40.879108000000002</v>
          </cell>
          <cell r="C208">
            <v>-8.4648749999999993</v>
          </cell>
          <cell r="D208" t="str">
            <v>Rua das Sardinheiras</v>
          </cell>
          <cell r="E208" t="str">
            <v>3720-904</v>
          </cell>
          <cell r="F208" t="str">
            <v>10</v>
          </cell>
          <cell r="G208" t="str">
            <v>Desconhecido</v>
          </cell>
          <cell r="H208" t="str">
            <v>Oliveira de Azeméis</v>
          </cell>
          <cell r="I208" t="str">
            <v>Desconhecido</v>
          </cell>
          <cell r="J208" t="str">
            <v>Portugal</v>
          </cell>
          <cell r="K208" t="str">
            <v>Rua das Sardinheiras, 10, Desconhecido, Oliveira de Azeméis, Desconhecido, 3720-904, Portugal</v>
          </cell>
        </row>
        <row r="209">
          <cell r="A209" t="str">
            <v>Escola Básica Conde de Arnoso, Vila Nova de Famalicão</v>
          </cell>
          <cell r="B209">
            <v>41.463028000000001</v>
          </cell>
          <cell r="C209">
            <v>-8.4962520000000001</v>
          </cell>
          <cell r="D209" t="str">
            <v>Rua do Vale</v>
          </cell>
          <cell r="E209" t="str">
            <v>4770-540</v>
          </cell>
          <cell r="F209" t="str">
            <v>512</v>
          </cell>
          <cell r="G209" t="str">
            <v>Vale</v>
          </cell>
          <cell r="H209" t="str">
            <v>Vila Nova de Famalicão</v>
          </cell>
          <cell r="I209" t="str">
            <v>Desconhecido</v>
          </cell>
          <cell r="J209" t="str">
            <v>Portugal</v>
          </cell>
          <cell r="K209" t="str">
            <v>Rua do Vale, 512, Vale, Vila Nova de Famalicão, Desconhecido, 4770-540, Portugal</v>
          </cell>
        </row>
        <row r="210">
          <cell r="A210" t="str">
            <v>Escola Básica Conde de Oeiras, Oeiras</v>
          </cell>
          <cell r="B210">
            <v>38.697119000000001</v>
          </cell>
          <cell r="C210">
            <v>-9.3235150000000004</v>
          </cell>
          <cell r="D210" t="str">
            <v>Rua Garcia de Orta</v>
          </cell>
          <cell r="E210" t="str">
            <v>2780-102</v>
          </cell>
          <cell r="F210" t="str">
            <v>Desconhecido</v>
          </cell>
          <cell r="G210" t="str">
            <v>Quinta do Marquês</v>
          </cell>
          <cell r="H210" t="str">
            <v>Oeiras</v>
          </cell>
          <cell r="I210" t="str">
            <v>Desconhecido</v>
          </cell>
          <cell r="J210" t="str">
            <v>Portugal</v>
          </cell>
          <cell r="K210" t="str">
            <v>Rua Garcia de Orta, Desconhecido, Quinta do Marquês, Oeiras, Desconhecido, 2780-102, Portugal</v>
          </cell>
        </row>
        <row r="211">
          <cell r="A211" t="str">
            <v>Escola Básica Conde de Vilalva, Évora</v>
          </cell>
          <cell r="B211">
            <v>38.584701000000003</v>
          </cell>
          <cell r="C211">
            <v>-7.9085130000000001</v>
          </cell>
          <cell r="D211" t="str">
            <v>Avenida António Barata</v>
          </cell>
          <cell r="E211" t="str">
            <v>7005-621</v>
          </cell>
          <cell r="F211" t="str">
            <v>Desconhecido</v>
          </cell>
          <cell r="G211" t="str">
            <v>Bairro das Pites</v>
          </cell>
          <cell r="H211" t="str">
            <v>Évora</v>
          </cell>
          <cell r="I211" t="str">
            <v>Desconhecido</v>
          </cell>
          <cell r="J211" t="str">
            <v>Portugal</v>
          </cell>
          <cell r="K211" t="str">
            <v>Avenida António Barata, Desconhecido, Bairro das Pites, Évora, Desconhecido, 7005-621, Portugal</v>
          </cell>
        </row>
        <row r="212">
          <cell r="A212" t="str">
            <v>Escola Básica Cónego Dr. Manuel Lopes Perdigão, Caxarias, Ourém</v>
          </cell>
          <cell r="B212">
            <v>39.719884999999998</v>
          </cell>
          <cell r="C212">
            <v>-8.5441420000000008</v>
          </cell>
          <cell r="D212" t="str">
            <v>Avenida 21 de Junho</v>
          </cell>
          <cell r="E212" t="str">
            <v>2435-087</v>
          </cell>
          <cell r="F212" t="str">
            <v>Desconhecido</v>
          </cell>
          <cell r="G212" t="str">
            <v>Desconhecido</v>
          </cell>
          <cell r="H212" t="str">
            <v>Ourém</v>
          </cell>
          <cell r="I212" t="str">
            <v>Desconhecido</v>
          </cell>
          <cell r="J212" t="str">
            <v>Portugal</v>
          </cell>
          <cell r="K212" t="str">
            <v>Avenida 21 de Junho, Desconhecido, Desconhecido, Ourém, Desconhecido, 2435-087, Portugal</v>
          </cell>
        </row>
        <row r="213">
          <cell r="A213" t="str">
            <v>Escola Básica Cristóvão Falcão, Portalegre</v>
          </cell>
          <cell r="B213">
            <v>39.300134</v>
          </cell>
          <cell r="C213">
            <v>-7.4328519999999996</v>
          </cell>
          <cell r="D213" t="str">
            <v>Avenida do Bonfim</v>
          </cell>
          <cell r="E213" t="str">
            <v>7300-067</v>
          </cell>
          <cell r="F213" t="str">
            <v>Desconhecido</v>
          </cell>
          <cell r="G213" t="str">
            <v>São Lourenço</v>
          </cell>
          <cell r="H213" t="str">
            <v>Portalegre</v>
          </cell>
          <cell r="I213" t="str">
            <v>Desconhecido</v>
          </cell>
          <cell r="J213" t="str">
            <v>Portugal</v>
          </cell>
          <cell r="K213" t="str">
            <v>Avenida do Bonfim, Desconhecido, São Lourenço, Portalegre, Desconhecido, 7300-067, Portugal</v>
          </cell>
        </row>
        <row r="214">
          <cell r="A214" t="str">
            <v>Escola Básica D. Afonso Henriques, Creixomil, Guimarães</v>
          </cell>
          <cell r="B214">
            <v>41.440790999999997</v>
          </cell>
          <cell r="C214">
            <v>-8.3089860000000009</v>
          </cell>
          <cell r="D214" t="str">
            <v>Rua Alberto Vieira Braga</v>
          </cell>
          <cell r="E214" t="str">
            <v>4835-011</v>
          </cell>
          <cell r="F214" t="str">
            <v>Desconhecido</v>
          </cell>
          <cell r="G214" t="str">
            <v>Desconhecido</v>
          </cell>
          <cell r="H214" t="str">
            <v>Guimarães</v>
          </cell>
          <cell r="I214" t="str">
            <v>Desconhecido</v>
          </cell>
          <cell r="J214" t="str">
            <v>Portugal</v>
          </cell>
          <cell r="K214" t="str">
            <v>Rua Alberto Vieira Braga, Desconhecido, Desconhecido, Guimarães, Desconhecido, 4835-011, Portugal</v>
          </cell>
        </row>
        <row r="215">
          <cell r="A215" t="str">
            <v>Escola Básica D. Afonso III, Faro</v>
          </cell>
          <cell r="B215">
            <v>37.023018999999998</v>
          </cell>
          <cell r="C215">
            <v>-7.9398540000000004</v>
          </cell>
          <cell r="D215" t="str">
            <v>Rua Luís de Camões</v>
          </cell>
          <cell r="E215" t="str">
            <v>8004-014</v>
          </cell>
          <cell r="F215" t="str">
            <v>Desconhecido</v>
          </cell>
          <cell r="G215" t="str">
            <v>Desconhecido</v>
          </cell>
          <cell r="H215" t="str">
            <v>Faro</v>
          </cell>
          <cell r="I215" t="str">
            <v>Desconhecido</v>
          </cell>
          <cell r="J215" t="str">
            <v>Portugal</v>
          </cell>
          <cell r="K215" t="str">
            <v>Rua Luís de Camões, Desconhecido, Desconhecido, Faro, Desconhecido, 8004-014, Portugal</v>
          </cell>
        </row>
        <row r="216">
          <cell r="A216" t="str">
            <v>Escola Básica D. António da Costa, Almada</v>
          </cell>
          <cell r="B216">
            <v>38.676715000000002</v>
          </cell>
          <cell r="C216">
            <v>-9.1585540000000005</v>
          </cell>
          <cell r="D216" t="str">
            <v>Avenida Professor Egas Moniz</v>
          </cell>
          <cell r="E216" t="str">
            <v>2804-503</v>
          </cell>
          <cell r="F216" t="str">
            <v>Desconhecido</v>
          </cell>
          <cell r="G216" t="str">
            <v>Cova da Piedade</v>
          </cell>
          <cell r="H216" t="str">
            <v>Almada</v>
          </cell>
          <cell r="I216" t="str">
            <v>Desconhecido</v>
          </cell>
          <cell r="J216" t="str">
            <v>Portugal</v>
          </cell>
          <cell r="K216" t="str">
            <v>Avenida Professor Egas Moniz, Desconhecido, Cova da Piedade, Almada, Desconhecido, 2804-503, Portugal</v>
          </cell>
        </row>
        <row r="217">
          <cell r="A217" t="str">
            <v>Escola Básica D. António de Ataíde, Castanheira do Ribatejo, Vila Franca de Xira</v>
          </cell>
          <cell r="B217">
            <v>38.999329000000003</v>
          </cell>
          <cell r="C217">
            <v>-8.9722050000000007</v>
          </cell>
          <cell r="D217" t="str">
            <v>Rua de Palha Blanco</v>
          </cell>
          <cell r="E217" t="str">
            <v>2600-686</v>
          </cell>
          <cell r="F217" t="str">
            <v>Desconhecido</v>
          </cell>
          <cell r="G217" t="str">
            <v>Desconhecido</v>
          </cell>
          <cell r="H217" t="str">
            <v>Castanheira do Ribatejo e Cachoeiras</v>
          </cell>
          <cell r="I217" t="str">
            <v>Desconhecido</v>
          </cell>
          <cell r="J217" t="str">
            <v>Portugal</v>
          </cell>
          <cell r="K217" t="str">
            <v>Rua de Palha Blanco, Desconhecido, Desconhecido, Castanheira do Ribatejo e Cachoeiras, Desconhecido, 2600-686, Portugal</v>
          </cell>
        </row>
        <row r="218">
          <cell r="A218" t="str">
            <v>Escola Básica D. António Ferreira Gomes, Ermesinde, Valongo</v>
          </cell>
          <cell r="B218">
            <v>41.230426999999999</v>
          </cell>
          <cell r="C218">
            <v>-8.5530919999999995</v>
          </cell>
          <cell r="D218" t="str">
            <v>Rua Senhor dos Aflitos</v>
          </cell>
          <cell r="E218" t="str">
            <v>4445-600</v>
          </cell>
          <cell r="F218" t="str">
            <v>Desconhecido</v>
          </cell>
          <cell r="G218" t="str">
            <v>Bela</v>
          </cell>
          <cell r="H218" t="str">
            <v>Ermesinde</v>
          </cell>
          <cell r="I218" t="str">
            <v>Desconhecido</v>
          </cell>
          <cell r="J218" t="str">
            <v>Portugal</v>
          </cell>
          <cell r="K218" t="str">
            <v>Rua Senhor dos Aflitos, Desconhecido, Bela, Ermesinde, Desconhecido, 4445-600, Portugal</v>
          </cell>
        </row>
        <row r="219">
          <cell r="A219" t="str">
            <v>Escola Básica D. António Ferreira Gomes, Milhundos, Penafiel</v>
          </cell>
          <cell r="B219">
            <v>41.207706000000002</v>
          </cell>
          <cell r="C219">
            <v>-8.2720179999999992</v>
          </cell>
          <cell r="D219" t="str">
            <v>Rua Dom António Ferreira Gomes</v>
          </cell>
          <cell r="E219" t="str">
            <v>4560-232</v>
          </cell>
          <cell r="F219" t="str">
            <v>Desconhecido</v>
          </cell>
          <cell r="G219" t="str">
            <v>Milhundos</v>
          </cell>
          <cell r="H219" t="str">
            <v>Penafiel</v>
          </cell>
          <cell r="I219" t="str">
            <v>Desconhecido</v>
          </cell>
          <cell r="J219" t="str">
            <v>Portugal</v>
          </cell>
          <cell r="K219" t="str">
            <v>Rua Dom António Ferreira Gomes, Desconhecido, Milhundos, Penafiel, Desconhecido, 4560-232, Portugal</v>
          </cell>
        </row>
        <row r="220">
          <cell r="A220" t="str">
            <v>Escola Básica D. António José de Castro, Resende</v>
          </cell>
          <cell r="B220">
            <v>41.103406</v>
          </cell>
          <cell r="C220">
            <v>-7.9592109999999998</v>
          </cell>
          <cell r="D220" t="str">
            <v>Rua da Escola Preparatória</v>
          </cell>
          <cell r="E220" t="str">
            <v>4660-204</v>
          </cell>
          <cell r="F220" t="str">
            <v>Desconhecido</v>
          </cell>
          <cell r="G220" t="str">
            <v>Desconhecido</v>
          </cell>
          <cell r="H220" t="str">
            <v>Resende</v>
          </cell>
          <cell r="I220" t="str">
            <v>Desconhecido</v>
          </cell>
          <cell r="J220" t="str">
            <v>Portugal</v>
          </cell>
          <cell r="K220" t="str">
            <v>Rua da Escola Preparatória, Desconhecido, Desconhecido, Resende, Desconhecido, 4660-204, Portugal</v>
          </cell>
        </row>
        <row r="221">
          <cell r="A221" t="str">
            <v>Escola Básica D. Carlos I, Sintra</v>
          </cell>
          <cell r="B221">
            <v>38.808855000000001</v>
          </cell>
          <cell r="C221">
            <v>-9.3792449999999992</v>
          </cell>
          <cell r="D221" t="str">
            <v>Rua do Alecrim</v>
          </cell>
          <cell r="E221" t="str">
            <v>2710-348</v>
          </cell>
          <cell r="F221" t="str">
            <v>8</v>
          </cell>
          <cell r="G221" t="str">
            <v>Estefânea</v>
          </cell>
          <cell r="H221" t="str">
            <v>Sintra</v>
          </cell>
          <cell r="I221" t="str">
            <v>Desconhecido</v>
          </cell>
          <cell r="J221" t="str">
            <v>Portugal</v>
          </cell>
          <cell r="K221" t="str">
            <v>Rua do Alecrim, 8, Estefânea, Sintra, Desconhecido, 2710-348, Portugal</v>
          </cell>
        </row>
        <row r="222">
          <cell r="A222" t="str">
            <v>Escola Básica D. Dinis, Leiria</v>
          </cell>
          <cell r="B222">
            <v>39.738111000000004</v>
          </cell>
          <cell r="C222">
            <v>-8.813383</v>
          </cell>
          <cell r="D222" t="str">
            <v>Rua Doutor João Soares</v>
          </cell>
          <cell r="E222" t="str">
            <v>2400-448</v>
          </cell>
          <cell r="F222" t="str">
            <v>Desconhecido</v>
          </cell>
          <cell r="G222" t="str">
            <v>Cruz d'Areia</v>
          </cell>
          <cell r="H222" t="str">
            <v>Leiria</v>
          </cell>
          <cell r="I222" t="str">
            <v>Desconhecido</v>
          </cell>
          <cell r="J222" t="str">
            <v>Portugal</v>
          </cell>
          <cell r="K222" t="str">
            <v>Rua Doutor João Soares, Desconhecido, Cruz d'Areia, Leiria, Desconhecido, 2400-448, Portugal</v>
          </cell>
        </row>
        <row r="223">
          <cell r="A223" t="str">
            <v>Escola Básica D. Dinis, Odivelas</v>
          </cell>
          <cell r="B223">
            <v>38.788564999999998</v>
          </cell>
          <cell r="C223">
            <v>-9.1863860000000006</v>
          </cell>
          <cell r="D223" t="str">
            <v>Rua do Lobito</v>
          </cell>
          <cell r="E223" t="str">
            <v>2675-511</v>
          </cell>
          <cell r="F223" t="str">
            <v>Desconhecido</v>
          </cell>
          <cell r="G223" t="str">
            <v>Pombais</v>
          </cell>
          <cell r="H223" t="str">
            <v>Odivelas</v>
          </cell>
          <cell r="I223" t="str">
            <v>Desconhecido</v>
          </cell>
          <cell r="J223" t="str">
            <v>Portugal</v>
          </cell>
          <cell r="K223" t="str">
            <v>Rua do Lobito, Desconhecido, Pombais, Odivelas, Desconhecido, 2675-511, Portugal</v>
          </cell>
        </row>
        <row r="224">
          <cell r="A224" t="str">
            <v>Escola Básica D. Dinis, Quarteira, Loulé</v>
          </cell>
          <cell r="B224">
            <v>37.076742000000003</v>
          </cell>
          <cell r="C224">
            <v>-8.1091449999999998</v>
          </cell>
          <cell r="D224" t="str">
            <v>Desconhecido</v>
          </cell>
          <cell r="E224" t="str">
            <v>8125-301</v>
          </cell>
          <cell r="F224" t="str">
            <v>Desconhecido</v>
          </cell>
          <cell r="G224" t="str">
            <v>Desconhecido</v>
          </cell>
          <cell r="H224" t="str">
            <v>Quarteira</v>
          </cell>
          <cell r="I224" t="str">
            <v>Desconhecido</v>
          </cell>
          <cell r="J224" t="str">
            <v>Portugal</v>
          </cell>
          <cell r="K224" t="str">
            <v>Desconhecido, Desconhecido, Desconhecido, Quarteira, Desconhecido, 8125-301, Portugal</v>
          </cell>
        </row>
        <row r="225">
          <cell r="A225" t="str">
            <v>Escola Básica D. Domingos Jardo, Mira Sintra, Sintra</v>
          </cell>
          <cell r="B225">
            <v>38.781815000000002</v>
          </cell>
          <cell r="C225">
            <v>-9.3036700000000003</v>
          </cell>
          <cell r="D225" t="str">
            <v>Rua Primeiro de Maio</v>
          </cell>
          <cell r="E225" t="str">
            <v>2735-410</v>
          </cell>
          <cell r="F225" t="str">
            <v>Desconhecido</v>
          </cell>
          <cell r="G225" t="str">
            <v>Agualva</v>
          </cell>
          <cell r="H225" t="str">
            <v>Agualva-Cacém</v>
          </cell>
          <cell r="I225" t="str">
            <v>Desconhecido</v>
          </cell>
          <cell r="J225" t="str">
            <v>Portugal</v>
          </cell>
          <cell r="K225" t="str">
            <v>Rua Primeiro de Maio, Desconhecido, Agualva, Agualva-Cacém, Desconhecido, 2735-410, Portugal</v>
          </cell>
        </row>
        <row r="226">
          <cell r="A226" t="str">
            <v>Escola Básica D. Duarte, Vil de Soito, Viseu</v>
          </cell>
          <cell r="B226">
            <v>40.70167</v>
          </cell>
          <cell r="C226">
            <v>-7.8614220000000001</v>
          </cell>
          <cell r="D226" t="str">
            <v>EN 229</v>
          </cell>
          <cell r="E226" t="str">
            <v>3505-459</v>
          </cell>
          <cell r="F226" t="str">
            <v>Desconhecido</v>
          </cell>
          <cell r="G226" t="str">
            <v>Desconhecido</v>
          </cell>
          <cell r="H226" t="str">
            <v>Viseu</v>
          </cell>
          <cell r="I226" t="str">
            <v>Desconhecido</v>
          </cell>
          <cell r="J226" t="str">
            <v>Portugal</v>
          </cell>
          <cell r="K226" t="str">
            <v>EN 229, Desconhecido, Desconhecido, Viseu, Desconhecido, 3505-459, Portugal</v>
          </cell>
        </row>
        <row r="227">
          <cell r="A227" t="str">
            <v>Escola Básica D. Fernando II, Sintra</v>
          </cell>
          <cell r="B227">
            <v>38.754133000000003</v>
          </cell>
          <cell r="C227">
            <v>-9.2521780000000007</v>
          </cell>
          <cell r="D227" t="str">
            <v>Rua Dom Fernando II</v>
          </cell>
          <cell r="E227" t="str">
            <v>2745-190</v>
          </cell>
          <cell r="F227" t="str">
            <v>Desconhecido</v>
          </cell>
          <cell r="G227" t="str">
            <v>Vale de Carenque</v>
          </cell>
          <cell r="H227" t="str">
            <v>Queluz</v>
          </cell>
          <cell r="I227" t="str">
            <v>Desconhecido</v>
          </cell>
          <cell r="J227" t="str">
            <v>Portugal</v>
          </cell>
          <cell r="K227" t="str">
            <v>Rua Dom Fernando II, Desconhecido, Vale de Carenque, Queluz, Desconhecido, 2745-190, Portugal</v>
          </cell>
        </row>
        <row r="228">
          <cell r="A228" t="str">
            <v>Escola Básica D. Francisco Manuel Melo, Venteira, Amadora</v>
          </cell>
          <cell r="B228">
            <v>38.760055999999999</v>
          </cell>
          <cell r="C228">
            <v>-9.2463890000000006</v>
          </cell>
          <cell r="D228" t="str">
            <v>Rua Manuel da Silva</v>
          </cell>
          <cell r="E228" t="str">
            <v>2700-552</v>
          </cell>
          <cell r="F228" t="str">
            <v>Desconhecido</v>
          </cell>
          <cell r="G228" t="str">
            <v>Venteira</v>
          </cell>
          <cell r="H228" t="str">
            <v>Amadora</v>
          </cell>
          <cell r="I228" t="str">
            <v>Desconhecido</v>
          </cell>
          <cell r="J228" t="str">
            <v>Portugal</v>
          </cell>
          <cell r="K228" t="str">
            <v>Rua Manuel da Silva, Desconhecido, Venteira, Amadora, Desconhecido, 2700-552, Portugal</v>
          </cell>
        </row>
        <row r="229">
          <cell r="A229" t="str">
            <v>Escola Básica D. João I, Baixa da Banheira, Moita</v>
          </cell>
          <cell r="B229">
            <v>38.654612999999998</v>
          </cell>
          <cell r="C229">
            <v>-9.0374099999999995</v>
          </cell>
          <cell r="D229" t="str">
            <v>Rua Francisco Miguel</v>
          </cell>
          <cell r="E229" t="str">
            <v>2835-133</v>
          </cell>
          <cell r="F229" t="str">
            <v>Desconhecido</v>
          </cell>
          <cell r="G229" t="str">
            <v>Baixa da Serra</v>
          </cell>
          <cell r="H229" t="str">
            <v>Moita</v>
          </cell>
          <cell r="I229" t="str">
            <v>Desconhecido</v>
          </cell>
          <cell r="J229" t="str">
            <v>Portugal</v>
          </cell>
          <cell r="K229" t="str">
            <v>Rua Francisco Miguel, Desconhecido, Baixa da Serra, Moita, Desconhecido, 2835-133, Portugal</v>
          </cell>
        </row>
        <row r="230">
          <cell r="A230" t="str">
            <v>Escola Básica D. João II, Alvor, Portimão</v>
          </cell>
          <cell r="B230">
            <v>37.128146999999998</v>
          </cell>
          <cell r="C230">
            <v>-8.590605</v>
          </cell>
          <cell r="D230" t="str">
            <v>Estrada de Barca</v>
          </cell>
          <cell r="E230" t="str">
            <v>8500-034</v>
          </cell>
          <cell r="F230" t="str">
            <v>Desconhecido</v>
          </cell>
          <cell r="G230" t="str">
            <v>Praia de Alvor</v>
          </cell>
          <cell r="H230" t="str">
            <v>Portimão</v>
          </cell>
          <cell r="I230" t="str">
            <v>Desconhecido</v>
          </cell>
          <cell r="J230" t="str">
            <v>Portugal</v>
          </cell>
          <cell r="K230" t="str">
            <v>Estrada de Barca, Desconhecido, Praia de Alvor, Portimão, Desconhecido, 8500-034, Portugal</v>
          </cell>
        </row>
        <row r="231">
          <cell r="A231" t="str">
            <v>Escola Básica D. João II, Caldas da Rainha</v>
          </cell>
          <cell r="B231">
            <v>39.410601</v>
          </cell>
          <cell r="C231">
            <v>-9.1322390000000002</v>
          </cell>
          <cell r="D231" t="str">
            <v>Rua Júlio César Machado</v>
          </cell>
          <cell r="E231" t="str">
            <v>2500-300</v>
          </cell>
          <cell r="F231" t="str">
            <v>Desconhecido</v>
          </cell>
          <cell r="G231" t="str">
            <v>Nossa Senhora do Pópulo</v>
          </cell>
          <cell r="H231" t="str">
            <v>Caldas da Rainha</v>
          </cell>
          <cell r="I231" t="str">
            <v>Desconhecido</v>
          </cell>
          <cell r="J231" t="str">
            <v>Portugal</v>
          </cell>
          <cell r="K231" t="str">
            <v>Rua Júlio César Machado, Desconhecido, Nossa Senhora do Pópulo, Caldas da Rainha, Desconhecido, 2500-300, Portugal</v>
          </cell>
        </row>
        <row r="232">
          <cell r="A232" t="str">
            <v>Escola Básica D. João II, Santarém</v>
          </cell>
          <cell r="B232">
            <v>39.251216999999997</v>
          </cell>
          <cell r="C232">
            <v>-8.6831289999999992</v>
          </cell>
          <cell r="D232" t="str">
            <v>Rua Cidade d'Agen</v>
          </cell>
          <cell r="E232" t="str">
            <v>2005-503</v>
          </cell>
          <cell r="F232" t="str">
            <v>Desconhecido</v>
          </cell>
          <cell r="G232" t="str">
            <v>São Salvador</v>
          </cell>
          <cell r="H232" t="str">
            <v>Santarém</v>
          </cell>
          <cell r="I232" t="str">
            <v>Desconhecido</v>
          </cell>
          <cell r="J232" t="str">
            <v>Portugal</v>
          </cell>
          <cell r="K232" t="str">
            <v>Rua Cidade d'Agen, Desconhecido, São Salvador, Santarém, Desconhecido, 2005-503, Portugal</v>
          </cell>
        </row>
        <row r="233">
          <cell r="A233" t="str">
            <v>Escola Básica D. João IV, Vila Viçosa</v>
          </cell>
          <cell r="B233">
            <v>38.781564000000003</v>
          </cell>
          <cell r="C233">
            <v>-7.4261730000000004</v>
          </cell>
          <cell r="D233" t="str">
            <v>Rua Horta do Reguengo</v>
          </cell>
          <cell r="E233" t="str">
            <v>7160-201</v>
          </cell>
          <cell r="F233" t="str">
            <v>Desconhecido</v>
          </cell>
          <cell r="G233" t="str">
            <v>Desconhecido</v>
          </cell>
          <cell r="H233" t="str">
            <v>Vila Viçosa</v>
          </cell>
          <cell r="I233" t="str">
            <v>Desconhecido</v>
          </cell>
          <cell r="J233" t="str">
            <v>Portugal</v>
          </cell>
          <cell r="K233" t="str">
            <v>Rua Horta do Reguengo, Desconhecido, Desconhecido, Vila Viçosa, Desconhecido, 7160-201, Portugal</v>
          </cell>
        </row>
        <row r="234">
          <cell r="A234" t="str">
            <v>Escola Básica D. Jorge de Lencastre, Grândola</v>
          </cell>
          <cell r="B234">
            <v>38.172902000000001</v>
          </cell>
          <cell r="C234">
            <v>-8.5607939999999996</v>
          </cell>
          <cell r="D234" t="str">
            <v>Avenida António Inácio da Cruz</v>
          </cell>
          <cell r="E234" t="str">
            <v>7570-185</v>
          </cell>
          <cell r="F234" t="str">
            <v>Desconhecido</v>
          </cell>
          <cell r="G234" t="str">
            <v>Bairro do Arneiro</v>
          </cell>
          <cell r="H234" t="str">
            <v>Grândola</v>
          </cell>
          <cell r="I234" t="str">
            <v>Desconhecido</v>
          </cell>
          <cell r="J234" t="str">
            <v>Portugal</v>
          </cell>
          <cell r="K234" t="str">
            <v>Avenida António Inácio da Cruz, Desconhecido, Bairro do Arneiro, Grândola, Desconhecido, 7570-185, Portugal</v>
          </cell>
        </row>
        <row r="235">
          <cell r="A235" t="str">
            <v>Escola Básica D. José I, Vila Real de Santo António</v>
          </cell>
          <cell r="B235">
            <v>37.191411000000002</v>
          </cell>
          <cell r="C235">
            <v>-7.4193179999999996</v>
          </cell>
          <cell r="D235" t="str">
            <v>Rua de Santo António de Arenilha</v>
          </cell>
          <cell r="E235" t="str">
            <v>8900-275</v>
          </cell>
          <cell r="F235" t="str">
            <v>Desconhecido</v>
          </cell>
          <cell r="G235" t="str">
            <v>Desconhecido</v>
          </cell>
          <cell r="H235" t="str">
            <v>Vila Real de Santo António</v>
          </cell>
          <cell r="I235" t="str">
            <v>Desconhecido</v>
          </cell>
          <cell r="J235" t="str">
            <v>Portugal</v>
          </cell>
          <cell r="K235" t="str">
            <v>Rua de Santo António de Arenilha, Desconhecido, Desconhecido, Vila Real de Santo António, Desconhecido, 8900-275, Portugal</v>
          </cell>
        </row>
        <row r="236">
          <cell r="A236" t="str">
            <v>Escola Básica D. Luís de Ataíde, Peniche</v>
          </cell>
          <cell r="B236">
            <v>39.360174999999998</v>
          </cell>
          <cell r="C236">
            <v>-9.3842800000000004</v>
          </cell>
          <cell r="D236" t="str">
            <v>Rua Arquiteto Paulino Montez</v>
          </cell>
          <cell r="E236" t="str">
            <v>2520-294</v>
          </cell>
          <cell r="F236" t="str">
            <v>Desconhecido</v>
          </cell>
          <cell r="G236" t="str">
            <v>Desconhecido</v>
          </cell>
          <cell r="H236" t="str">
            <v>Peniche</v>
          </cell>
          <cell r="I236" t="str">
            <v>Desconhecido</v>
          </cell>
          <cell r="J236" t="str">
            <v>Portugal</v>
          </cell>
          <cell r="K236" t="str">
            <v>Rua Arquiteto Paulino Montez, Desconhecido, Desconhecido, Peniche, Desconhecido, 2520-294, Portugal</v>
          </cell>
        </row>
        <row r="237">
          <cell r="A237" t="str">
            <v>Escola Básica D. Luís de Mendonça Furtado, Barreiro</v>
          </cell>
          <cell r="B237">
            <v>38.660932000000003</v>
          </cell>
          <cell r="C237">
            <v>-9.0671269999999993</v>
          </cell>
          <cell r="D237" t="str">
            <v>Rua Ferrer Trindade</v>
          </cell>
          <cell r="E237" t="str">
            <v>2830-494</v>
          </cell>
          <cell r="F237" t="str">
            <v>Desconhecido</v>
          </cell>
          <cell r="G237" t="str">
            <v>Verderena</v>
          </cell>
          <cell r="H237" t="str">
            <v>Alto do Seixalinho, Santo André e Verderena</v>
          </cell>
          <cell r="I237" t="str">
            <v>Desconhecido</v>
          </cell>
          <cell r="J237" t="str">
            <v>Portugal</v>
          </cell>
          <cell r="K237" t="str">
            <v>Rua Ferrer Trindade, Desconhecido, Verderena, Alto do Seixalinho, Santo André e Verderena, Desconhecido, 2830-494, Portugal</v>
          </cell>
        </row>
        <row r="238">
          <cell r="A238" t="str">
            <v>Escola Básica D. Luis Loureiro, Silgueiros, Viseu</v>
          </cell>
          <cell r="B238">
            <v>40.579704</v>
          </cell>
          <cell r="C238">
            <v>-7.9428599999999996</v>
          </cell>
          <cell r="D238" t="str">
            <v>ER 231-1</v>
          </cell>
          <cell r="E238" t="str">
            <v>3500-543</v>
          </cell>
          <cell r="F238" t="str">
            <v>Desconhecido</v>
          </cell>
          <cell r="G238" t="str">
            <v>Desconhecido</v>
          </cell>
          <cell r="H238" t="str">
            <v>Viseu</v>
          </cell>
          <cell r="I238" t="str">
            <v>Desconhecido</v>
          </cell>
          <cell r="J238" t="str">
            <v>Portugal</v>
          </cell>
          <cell r="K238" t="str">
            <v>ER 231-1, Desconhecido, Desconhecido, Viseu, Desconhecido, 3500-543, Portugal</v>
          </cell>
        </row>
        <row r="239">
          <cell r="A239" t="str">
            <v>Escola Básica D. Manuel de Faria e Sousa, Margaride, Felgueiras</v>
          </cell>
          <cell r="B239">
            <v>41.358618</v>
          </cell>
          <cell r="C239">
            <v>-8.1995210000000007</v>
          </cell>
          <cell r="D239" t="str">
            <v>Rua Dom Gomes de Aciegas</v>
          </cell>
          <cell r="E239" t="str">
            <v>4610-178</v>
          </cell>
          <cell r="F239" t="str">
            <v>Desconhecido</v>
          </cell>
          <cell r="G239" t="str">
            <v>Desconhecido</v>
          </cell>
          <cell r="H239" t="str">
            <v>Felgueiras</v>
          </cell>
          <cell r="I239" t="str">
            <v>Desconhecido</v>
          </cell>
          <cell r="J239" t="str">
            <v>Portugal</v>
          </cell>
          <cell r="K239" t="str">
            <v>Rua Dom Gomes de Aciegas, Desconhecido, Desconhecido, Felgueiras, Desconhecido, 4610-178, Portugal</v>
          </cell>
        </row>
        <row r="240">
          <cell r="A240" t="str">
            <v>Escola Básica D. Manuel I, Pernes, Santarém</v>
          </cell>
          <cell r="B240">
            <v>39.378185000000002</v>
          </cell>
          <cell r="C240">
            <v>-8.6599950000000003</v>
          </cell>
          <cell r="D240" t="str">
            <v>EN 3</v>
          </cell>
          <cell r="E240" t="str">
            <v>2000-494</v>
          </cell>
          <cell r="F240" t="str">
            <v>Desconhecido</v>
          </cell>
          <cell r="G240" t="str">
            <v>Desconhecido</v>
          </cell>
          <cell r="H240" t="str">
            <v>Santarém</v>
          </cell>
          <cell r="I240" t="str">
            <v>Desconhecido</v>
          </cell>
          <cell r="J240" t="str">
            <v>Portugal</v>
          </cell>
          <cell r="K240" t="str">
            <v>EN 3, Desconhecido, Desconhecido, Santarém, Desconhecido, 2000-494, Portugal</v>
          </cell>
        </row>
        <row r="241">
          <cell r="A241" t="str">
            <v>Escola Básica D. Manuel I, Tavira</v>
          </cell>
          <cell r="B241">
            <v>37.118926000000002</v>
          </cell>
          <cell r="C241">
            <v>-7.652056</v>
          </cell>
          <cell r="D241" t="str">
            <v>Rua Doutor Fausto Cansado</v>
          </cell>
          <cell r="E241" t="str">
            <v>8800-413</v>
          </cell>
          <cell r="F241" t="str">
            <v>Desconhecido</v>
          </cell>
          <cell r="G241" t="str">
            <v>Desconhecido</v>
          </cell>
          <cell r="H241" t="str">
            <v>Tavira</v>
          </cell>
          <cell r="I241" t="str">
            <v>Desconhecido</v>
          </cell>
          <cell r="J241" t="str">
            <v>Portugal</v>
          </cell>
          <cell r="K241" t="str">
            <v>Rua Doutor Fausto Cansado, Desconhecido, Desconhecido, Tavira, Desconhecido, 8800-413, Portugal</v>
          </cell>
        </row>
        <row r="242">
          <cell r="A242" t="str">
            <v>Escola Básica D. Maria II, Gavião, Vila Nova de Famalicão</v>
          </cell>
          <cell r="B242">
            <v>41.416851000000001</v>
          </cell>
          <cell r="C242">
            <v>-8.5138809999999996</v>
          </cell>
          <cell r="D242" t="str">
            <v>Rua da Alegria</v>
          </cell>
          <cell r="E242" t="str">
            <v>4760-067</v>
          </cell>
          <cell r="F242" t="str">
            <v>200</v>
          </cell>
          <cell r="G242" t="str">
            <v>Gavião</v>
          </cell>
          <cell r="H242" t="str">
            <v>Vila Nova de Famalicão</v>
          </cell>
          <cell r="I242" t="str">
            <v>Desconhecido</v>
          </cell>
          <cell r="J242" t="str">
            <v>Portugal</v>
          </cell>
          <cell r="K242" t="str">
            <v>Rua da Alegria, 200, Gavião, Vila Nova de Famalicão, Desconhecido, 4760-067, Portugal</v>
          </cell>
        </row>
        <row r="243">
          <cell r="A243" t="str">
            <v>Escola Básica D. Martim Fernandes, Albufeira</v>
          </cell>
          <cell r="B243">
            <v>37.086539999999999</v>
          </cell>
          <cell r="C243">
            <v>-8.2596570000000007</v>
          </cell>
          <cell r="D243" t="str">
            <v>Rua José Ramos Pimenta</v>
          </cell>
          <cell r="E243" t="str">
            <v>8200-062</v>
          </cell>
          <cell r="F243" t="str">
            <v>Desconhecido</v>
          </cell>
          <cell r="G243" t="str">
            <v>Orada</v>
          </cell>
          <cell r="H243" t="str">
            <v>Albufeira</v>
          </cell>
          <cell r="I243" t="str">
            <v>Desconhecido</v>
          </cell>
          <cell r="J243" t="str">
            <v>Portugal</v>
          </cell>
          <cell r="K243" t="str">
            <v>Rua José Ramos Pimenta, Desconhecido, Orada, Albufeira, Desconhecido, 8200-062, Portugal</v>
          </cell>
        </row>
        <row r="244">
          <cell r="A244" t="str">
            <v>Escola Básica D. Martinho de Castelo Branco, Portimão</v>
          </cell>
          <cell r="B244">
            <v>37.126322000000002</v>
          </cell>
          <cell r="C244">
            <v>-8.5418319999999994</v>
          </cell>
          <cell r="D244" t="str">
            <v>Rua Dom Martinho Castelo Branco</v>
          </cell>
          <cell r="E244" t="str">
            <v>8500-510</v>
          </cell>
          <cell r="F244" t="str">
            <v>Desconhecido</v>
          </cell>
          <cell r="G244" t="str">
            <v>Praia da Rocha</v>
          </cell>
          <cell r="H244" t="str">
            <v>Portimão</v>
          </cell>
          <cell r="I244" t="str">
            <v>Desconhecido</v>
          </cell>
          <cell r="J244" t="str">
            <v>Portugal</v>
          </cell>
          <cell r="K244" t="str">
            <v>Rua Dom Martinho Castelo Branco, Desconhecido, Praia da Rocha, Portimão, Desconhecido, 8500-510, Portugal</v>
          </cell>
        </row>
        <row r="245">
          <cell r="A245" t="str">
            <v>Escola Básica D. Nuno Álvares Pereira, Tomar</v>
          </cell>
          <cell r="B245">
            <v>39.605654999999999</v>
          </cell>
          <cell r="C245">
            <v>-8.4038170000000001</v>
          </cell>
          <cell r="D245" t="str">
            <v>Rua Dom Lopo Dias de Sousa</v>
          </cell>
          <cell r="E245" t="str">
            <v>2300-484</v>
          </cell>
          <cell r="F245" t="str">
            <v>Desconhecido</v>
          </cell>
          <cell r="G245" t="str">
            <v>Colégio Nuno Álvares</v>
          </cell>
          <cell r="H245" t="str">
            <v>Tomar</v>
          </cell>
          <cell r="I245" t="str">
            <v>Desconhecido</v>
          </cell>
          <cell r="J245" t="str">
            <v>Portugal</v>
          </cell>
          <cell r="K245" t="str">
            <v>Rua Dom Lopo Dias de Sousa, Desconhecido, Colégio Nuno Álvares, Tomar, Desconhecido, 2300-484, Portugal</v>
          </cell>
        </row>
        <row r="246">
          <cell r="A246" t="str">
            <v>Escola Básica D. Paio Peres Correia, Tavira</v>
          </cell>
          <cell r="B246">
            <v>37.131351000000002</v>
          </cell>
          <cell r="C246">
            <v>-7.6427519999999998</v>
          </cell>
          <cell r="D246" t="str">
            <v>Rua Jorge Corvo</v>
          </cell>
          <cell r="E246" t="str">
            <v>8800-352</v>
          </cell>
          <cell r="F246" t="str">
            <v>Desconhecido</v>
          </cell>
          <cell r="G246" t="str">
            <v>Desconhecido</v>
          </cell>
          <cell r="H246" t="str">
            <v>Tavira</v>
          </cell>
          <cell r="I246" t="str">
            <v>Desconhecido</v>
          </cell>
          <cell r="J246" t="str">
            <v>Portugal</v>
          </cell>
          <cell r="K246" t="str">
            <v>Rua Jorge Corvo, Desconhecido, Desconhecido, Tavira, Desconhecido, 8800-352, Portugal</v>
          </cell>
        </row>
        <row r="247">
          <cell r="A247" t="str">
            <v>Escola Básica D. Pedro I, Canidelo, Vila Nova de Gaia</v>
          </cell>
          <cell r="B247">
            <v>41.126548</v>
          </cell>
          <cell r="C247">
            <v>-8.6380590000000002</v>
          </cell>
          <cell r="D247" t="str">
            <v>Rua Nova do Fojo</v>
          </cell>
          <cell r="E247" t="str">
            <v>4400-232</v>
          </cell>
          <cell r="F247" t="str">
            <v>Desconhecido</v>
          </cell>
          <cell r="G247" t="str">
            <v>Canidelo</v>
          </cell>
          <cell r="H247" t="str">
            <v>Vila Nova de Gaia</v>
          </cell>
          <cell r="I247" t="str">
            <v>Desconhecido</v>
          </cell>
          <cell r="J247" t="str">
            <v>Portugal</v>
          </cell>
          <cell r="K247" t="str">
            <v>Rua Nova do Fojo, Desconhecido, Canidelo, Vila Nova de Gaia, Desconhecido, 4400-232, Portugal</v>
          </cell>
        </row>
        <row r="248">
          <cell r="A248" t="str">
            <v>Escola Básica D. Pedro II, Moita</v>
          </cell>
          <cell r="B248">
            <v>38.657876000000002</v>
          </cell>
          <cell r="C248">
            <v>-8.9863180000000007</v>
          </cell>
          <cell r="D248" t="str">
            <v>Largo da Juventude</v>
          </cell>
          <cell r="E248" t="str">
            <v>2864-005</v>
          </cell>
          <cell r="F248" t="str">
            <v>Desconhecido</v>
          </cell>
          <cell r="G248" t="str">
            <v>Bairro da Remoa</v>
          </cell>
          <cell r="H248" t="str">
            <v>Moita</v>
          </cell>
          <cell r="I248" t="str">
            <v>Desconhecido</v>
          </cell>
          <cell r="J248" t="str">
            <v>Portugal</v>
          </cell>
          <cell r="K248" t="str">
            <v>Largo da Juventude, Desconhecido, Bairro da Remoa, Moita, Desconhecido, 2864-005, Portugal</v>
          </cell>
        </row>
        <row r="249">
          <cell r="A249" t="str">
            <v>Escola Básica D. Pedro IV, Mindelo, Vila do Conde</v>
          </cell>
          <cell r="B249">
            <v>41.308886999999999</v>
          </cell>
          <cell r="C249">
            <v>-8.7192989999999995</v>
          </cell>
          <cell r="D249" t="str">
            <v>Rua da Fonte</v>
          </cell>
          <cell r="E249" t="str">
            <v>4485-489</v>
          </cell>
          <cell r="F249" t="str">
            <v>745</v>
          </cell>
          <cell r="G249" t="str">
            <v>Desconhecido</v>
          </cell>
          <cell r="H249" t="str">
            <v>Vila do Conde</v>
          </cell>
          <cell r="I249" t="str">
            <v>Desconhecido</v>
          </cell>
          <cell r="J249" t="str">
            <v>Portugal</v>
          </cell>
          <cell r="K249" t="str">
            <v>Rua da Fonte, 745, Desconhecido, Vila do Conde, Desconhecido, 4485-489, Portugal</v>
          </cell>
        </row>
        <row r="250">
          <cell r="A250" t="str">
            <v>Escola Básica D. Pedro IV, Monte Abraão, Sintra</v>
          </cell>
          <cell r="B250">
            <v>38.756222999999999</v>
          </cell>
          <cell r="C250">
            <v>-9.2687010000000001</v>
          </cell>
          <cell r="D250" t="str">
            <v>Rua da Tascoa</v>
          </cell>
          <cell r="E250" t="str">
            <v>2745-002</v>
          </cell>
          <cell r="F250" t="str">
            <v>2</v>
          </cell>
          <cell r="G250" t="str">
            <v>Desconhecido</v>
          </cell>
          <cell r="H250" t="str">
            <v>Sintra</v>
          </cell>
          <cell r="I250" t="str">
            <v>Desconhecido</v>
          </cell>
          <cell r="J250" t="str">
            <v>Portugal</v>
          </cell>
          <cell r="K250" t="str">
            <v>Rua da Tascoa, 2, Desconhecido, Sintra, Desconhecido, 2745-002, Portugal</v>
          </cell>
        </row>
        <row r="251">
          <cell r="A251" t="str">
            <v>Escola Básica D. Pedro Varela, Montijo</v>
          </cell>
          <cell r="B251">
            <v>38.711109999999998</v>
          </cell>
          <cell r="C251">
            <v>-8.9852620000000005</v>
          </cell>
          <cell r="D251" t="str">
            <v>Rua da Beira Litoral</v>
          </cell>
          <cell r="E251" t="str">
            <v>2870-318</v>
          </cell>
          <cell r="F251" t="str">
            <v>Desconhecido</v>
          </cell>
          <cell r="G251" t="str">
            <v>Bairro do Borralhal</v>
          </cell>
          <cell r="H251" t="str">
            <v>Montijo</v>
          </cell>
          <cell r="I251" t="str">
            <v>Desconhecido</v>
          </cell>
          <cell r="J251" t="str">
            <v>Portugal</v>
          </cell>
          <cell r="K251" t="str">
            <v>Rua da Beira Litoral, Desconhecido, Bairro do Borralhal, Montijo, Desconhecido, 2870-318, Portugal</v>
          </cell>
        </row>
        <row r="252">
          <cell r="A252" t="str">
            <v>Escola Básica D. Sancho I, Pontével, Cartaxo</v>
          </cell>
          <cell r="B252">
            <v>39.157536999999998</v>
          </cell>
          <cell r="C252">
            <v>-8.841253</v>
          </cell>
          <cell r="D252" t="str">
            <v>Estrada Pontével - Manique do Intendente</v>
          </cell>
          <cell r="E252" t="str">
            <v>2070-416</v>
          </cell>
          <cell r="F252" t="str">
            <v>Desconhecido</v>
          </cell>
          <cell r="G252" t="str">
            <v>Desconhecido</v>
          </cell>
          <cell r="H252" t="str">
            <v>Cartaxo</v>
          </cell>
          <cell r="I252" t="str">
            <v>Desconhecido</v>
          </cell>
          <cell r="J252" t="str">
            <v>Portugal</v>
          </cell>
          <cell r="K252" t="str">
            <v>Estrada Pontével - Manique do Intendente, Desconhecido, Desconhecido, Cartaxo, Desconhecido, 2070-416, Portugal</v>
          </cell>
        </row>
        <row r="253">
          <cell r="A253" t="str">
            <v>Escola Básica da Abelheira, Viana do Castelo</v>
          </cell>
          <cell r="B253">
            <v>41.704180999999998</v>
          </cell>
          <cell r="C253">
            <v>-8.8280499999999993</v>
          </cell>
          <cell r="D253" t="str">
            <v>Rua José Augusto Vieira</v>
          </cell>
          <cell r="E253" t="str">
            <v>4900-438</v>
          </cell>
          <cell r="F253" t="str">
            <v>Desconhecido</v>
          </cell>
          <cell r="G253" t="str">
            <v>Meadela</v>
          </cell>
          <cell r="H253" t="str">
            <v>Viana do Castelo</v>
          </cell>
          <cell r="I253" t="str">
            <v>Desconhecido</v>
          </cell>
          <cell r="J253" t="str">
            <v>Portugal</v>
          </cell>
          <cell r="K253" t="str">
            <v>Rua José Augusto Vieira, Desconhecido, Meadela, Viana do Castelo, Desconhecido, 4900-438, Portugal</v>
          </cell>
        </row>
        <row r="254">
          <cell r="A254" t="str">
            <v>Escola Básica da Agrela e Vale do Leça, Santo Tirso</v>
          </cell>
          <cell r="B254">
            <v>41.264696000000001</v>
          </cell>
          <cell r="C254">
            <v>-8.4830229999999993</v>
          </cell>
          <cell r="D254" t="str">
            <v>Rua da Liberdade</v>
          </cell>
          <cell r="E254" t="str">
            <v>4825-026</v>
          </cell>
          <cell r="F254" t="str">
            <v>Desconhecido</v>
          </cell>
          <cell r="G254" t="str">
            <v>Aldeia Nova</v>
          </cell>
          <cell r="H254" t="str">
            <v>Santo Tirso</v>
          </cell>
          <cell r="I254" t="str">
            <v>Desconhecido</v>
          </cell>
          <cell r="J254" t="str">
            <v>Portugal</v>
          </cell>
          <cell r="K254" t="str">
            <v>Rua da Liberdade, Desconhecido, Aldeia Nova, Santo Tirso, Desconhecido, 4825-026, Portugal</v>
          </cell>
        </row>
        <row r="255">
          <cell r="A255" t="str">
            <v>Escola Básica da Areosa, Porto</v>
          </cell>
          <cell r="B255">
            <v>41.176169000000002</v>
          </cell>
          <cell r="C255">
            <v>-8.5896190000000008</v>
          </cell>
          <cell r="D255" t="str">
            <v>Rua Professor António Cruz</v>
          </cell>
          <cell r="E255" t="str">
            <v>4200-001</v>
          </cell>
          <cell r="F255" t="str">
            <v>278-280</v>
          </cell>
          <cell r="G255" t="str">
            <v>Paranhos</v>
          </cell>
          <cell r="H255" t="str">
            <v>Porto</v>
          </cell>
          <cell r="I255" t="str">
            <v>Desconhecido</v>
          </cell>
          <cell r="J255" t="str">
            <v>Portugal</v>
          </cell>
          <cell r="K255" t="str">
            <v>Rua Professor António Cruz, 278-280, Paranhos, Porto, Desconhecido, 4200-001, Portugal</v>
          </cell>
        </row>
        <row r="256">
          <cell r="A256" t="str">
            <v>Escola Básica da Barranha, Senhora da Hora, Matosinhos</v>
          </cell>
          <cell r="B256">
            <v>41.189427999999999</v>
          </cell>
          <cell r="C256">
            <v>-8.6629380000000005</v>
          </cell>
          <cell r="D256" t="str">
            <v>Avenida Vasco da Gama</v>
          </cell>
          <cell r="E256" t="str">
            <v>4460-432</v>
          </cell>
          <cell r="F256" t="str">
            <v>Desconhecido</v>
          </cell>
          <cell r="G256" t="str">
            <v>Lagoa</v>
          </cell>
          <cell r="H256" t="str">
            <v>Senhora da Hora</v>
          </cell>
          <cell r="I256" t="str">
            <v>Desconhecido</v>
          </cell>
          <cell r="J256" t="str">
            <v>Portugal</v>
          </cell>
          <cell r="K256" t="str">
            <v>Avenida Vasco da Gama, Desconhecido, Lagoa, Senhora da Hora, Desconhecido, 4460-432, Portugal</v>
          </cell>
        </row>
        <row r="257">
          <cell r="A257" t="str">
            <v>Escola Básica da Benedita, Alcobaça</v>
          </cell>
          <cell r="B257">
            <v>39.426737000000003</v>
          </cell>
          <cell r="C257">
            <v>-8.9836500000000008</v>
          </cell>
          <cell r="D257" t="str">
            <v>Rua Frei António Brandão</v>
          </cell>
          <cell r="E257" t="str">
            <v>2475-111</v>
          </cell>
          <cell r="F257" t="str">
            <v>Desconhecido</v>
          </cell>
          <cell r="G257" t="str">
            <v>Desconhecido</v>
          </cell>
          <cell r="H257" t="str">
            <v>Alcobaça</v>
          </cell>
          <cell r="I257" t="str">
            <v>Desconhecido</v>
          </cell>
          <cell r="J257" t="str">
            <v>Portugal</v>
          </cell>
          <cell r="K257" t="str">
            <v>Rua Frei António Brandão, Desconhecido, Desconhecido, Alcobaça, Desconhecido, 2475-111, Portugal</v>
          </cell>
        </row>
        <row r="258">
          <cell r="A258" t="str">
            <v>Escola Básica da Boa Água, Quinta do Conde, Sesimbra</v>
          </cell>
          <cell r="B258">
            <v>38.554681000000002</v>
          </cell>
          <cell r="C258">
            <v>-9.0505019999999998</v>
          </cell>
          <cell r="D258" t="str">
            <v>Rua Serra de Monchique</v>
          </cell>
          <cell r="E258" t="str">
            <v>2975-174</v>
          </cell>
          <cell r="F258" t="str">
            <v>Desconhecido</v>
          </cell>
          <cell r="G258" t="str">
            <v>Desconhecido</v>
          </cell>
          <cell r="H258" t="str">
            <v>Quinta do Conde</v>
          </cell>
          <cell r="I258" t="str">
            <v>Desconhecido</v>
          </cell>
          <cell r="J258" t="str">
            <v>Portugal</v>
          </cell>
          <cell r="K258" t="str">
            <v>Rua Serra de Monchique, Desconhecido, Desconhecido, Quinta do Conde, Desconhecido, 2975-174, Portugal</v>
          </cell>
        </row>
        <row r="259">
          <cell r="A259" t="str">
            <v>Escola Básica da Bobadela, Loures</v>
          </cell>
          <cell r="B259">
            <v>38.804563000000002</v>
          </cell>
          <cell r="C259">
            <v>-9.1043000000000003</v>
          </cell>
          <cell r="D259" t="str">
            <v>Praceta Miguel Torga</v>
          </cell>
          <cell r="E259" t="str">
            <v>2695-061</v>
          </cell>
          <cell r="F259" t="str">
            <v>Desconhecido</v>
          </cell>
          <cell r="G259" t="str">
            <v>Desconhecido</v>
          </cell>
          <cell r="H259" t="str">
            <v>Loures</v>
          </cell>
          <cell r="I259" t="str">
            <v>Desconhecido</v>
          </cell>
          <cell r="J259" t="str">
            <v>Portugal</v>
          </cell>
          <cell r="K259" t="str">
            <v>Praceta Miguel Torga, Desconhecido, Desconhecido, Loures, Desconhecido, 2695-061, Portugal</v>
          </cell>
        </row>
        <row r="260">
          <cell r="A260" t="str">
            <v>Escola Básica da Correlhã, Ponte de Lima</v>
          </cell>
          <cell r="B260">
            <v>41.746065000000002</v>
          </cell>
          <cell r="C260">
            <v>-8.6124379999999991</v>
          </cell>
          <cell r="D260" t="str">
            <v>Avenida do Campo do Santíssimo</v>
          </cell>
          <cell r="E260" t="str">
            <v>4990-306</v>
          </cell>
          <cell r="F260" t="str">
            <v>196</v>
          </cell>
          <cell r="G260" t="str">
            <v>Desconhecido</v>
          </cell>
          <cell r="H260" t="str">
            <v>Ponte de Lima</v>
          </cell>
          <cell r="I260" t="str">
            <v>Desconhecido</v>
          </cell>
          <cell r="J260" t="str">
            <v>Portugal</v>
          </cell>
          <cell r="K260" t="str">
            <v>Avenida do Campo do Santíssimo, 196, Desconhecido, Ponte de Lima, Desconhecido, 4990-306, Portugal</v>
          </cell>
        </row>
        <row r="261">
          <cell r="A261" t="str">
            <v>Escola Básica da Costa da Caparica, Almada</v>
          </cell>
          <cell r="B261">
            <v>38.647727000000003</v>
          </cell>
          <cell r="C261">
            <v>-9.2335250000000002</v>
          </cell>
          <cell r="D261" t="str">
            <v>Avenida Afonso de Albuquerque</v>
          </cell>
          <cell r="E261" t="str">
            <v>2825-460</v>
          </cell>
          <cell r="F261" t="str">
            <v>Desconhecido</v>
          </cell>
          <cell r="G261" t="str">
            <v>Santo António da Caparica</v>
          </cell>
          <cell r="H261" t="str">
            <v>Costa da Caparica</v>
          </cell>
          <cell r="I261" t="str">
            <v>Desconhecido</v>
          </cell>
          <cell r="J261" t="str">
            <v>Portugal</v>
          </cell>
          <cell r="K261" t="str">
            <v>Avenida Afonso de Albuquerque, Desconhecido, Santo António da Caparica, Costa da Caparica, Desconhecido, 2825-460, Portugal</v>
          </cell>
        </row>
        <row r="262">
          <cell r="A262" t="str">
            <v>Escola Básica da Cruz de Pau, Seixal</v>
          </cell>
          <cell r="B262">
            <v>38.619019000000002</v>
          </cell>
          <cell r="C262">
            <v>-9.1233050000000002</v>
          </cell>
          <cell r="D262" t="str">
            <v>Rua Fernão Lopes</v>
          </cell>
          <cell r="E262" t="str">
            <v>2845-370</v>
          </cell>
          <cell r="F262" t="str">
            <v>Desconhecido</v>
          </cell>
          <cell r="G262" t="str">
            <v>Paivas</v>
          </cell>
          <cell r="H262" t="str">
            <v>Amora</v>
          </cell>
          <cell r="I262" t="str">
            <v>Desconhecido</v>
          </cell>
          <cell r="J262" t="str">
            <v>Portugal</v>
          </cell>
          <cell r="K262" t="str">
            <v>Rua Fernão Lopes, Desconhecido, Paivas, Amora, Desconhecido, 2845-370, Portugal</v>
          </cell>
        </row>
        <row r="263">
          <cell r="A263" t="str">
            <v>Escola Básica da Foz do Neiva, Castelo do Neiva, Viana do Castelo</v>
          </cell>
          <cell r="B263">
            <v>41.620595000000002</v>
          </cell>
          <cell r="C263">
            <v>-8.7979260000000004</v>
          </cell>
          <cell r="D263" t="str">
            <v>Avenida de Moldes</v>
          </cell>
          <cell r="E263" t="str">
            <v>4935-566</v>
          </cell>
          <cell r="F263" t="str">
            <v>1888</v>
          </cell>
          <cell r="G263" t="str">
            <v>Desconhecido</v>
          </cell>
          <cell r="H263" t="str">
            <v>Viana do Castelo</v>
          </cell>
          <cell r="I263" t="str">
            <v>Desconhecido</v>
          </cell>
          <cell r="J263" t="str">
            <v>Portugal</v>
          </cell>
          <cell r="K263" t="str">
            <v>Avenida de Moldes, 1888, Desconhecido, Viana do Castelo, Desconhecido, 4935-566, Portugal</v>
          </cell>
        </row>
        <row r="264">
          <cell r="A264" t="str">
            <v>Escola Básica da Guia, Albufeira</v>
          </cell>
          <cell r="B264">
            <v>37.125616000000001</v>
          </cell>
          <cell r="C264">
            <v>-8.3045159999999996</v>
          </cell>
          <cell r="D264" t="str">
            <v>Rua Alfontes da Guia</v>
          </cell>
          <cell r="E264" t="str">
            <v>8200-435</v>
          </cell>
          <cell r="F264" t="str">
            <v>Desconhecido</v>
          </cell>
          <cell r="G264" t="str">
            <v>Desconhecido</v>
          </cell>
          <cell r="H264" t="str">
            <v>Albufeira</v>
          </cell>
          <cell r="I264" t="str">
            <v>Desconhecido</v>
          </cell>
          <cell r="J264" t="str">
            <v>Portugal</v>
          </cell>
          <cell r="K264" t="str">
            <v>Rua Alfontes da Guia, Desconhecido, Desconhecido, Albufeira, Desconhecido, 8200-435, Portugal</v>
          </cell>
        </row>
        <row r="265">
          <cell r="A265" t="str">
            <v>Escola Básica da Madalena, Vila Nova de Gaia</v>
          </cell>
          <cell r="B265">
            <v>41.113140999999999</v>
          </cell>
          <cell r="C265">
            <v>-8.6429360000000006</v>
          </cell>
          <cell r="D265" t="str">
            <v>Rua Professor Manuel Cardoso Ribeiro</v>
          </cell>
          <cell r="E265" t="str">
            <v>4405-786</v>
          </cell>
          <cell r="F265" t="str">
            <v>Desconhecido</v>
          </cell>
          <cell r="G265" t="str">
            <v>Desconhecido</v>
          </cell>
          <cell r="H265" t="str">
            <v>Vila Nova de Gaia</v>
          </cell>
          <cell r="I265" t="str">
            <v>Desconhecido</v>
          </cell>
          <cell r="J265" t="str">
            <v>Portugal</v>
          </cell>
          <cell r="K265" t="str">
            <v>Rua Professor Manuel Cardoso Ribeiro, Desconhecido, Desconhecido, Vila Nova de Gaia, Desconhecido, 4405-786, Portugal</v>
          </cell>
        </row>
        <row r="266">
          <cell r="A266" t="str">
            <v>Escola Básica da Mota, Celorico de Basto</v>
          </cell>
          <cell r="B266">
            <v>41.372073999999998</v>
          </cell>
          <cell r="C266">
            <v>-8.0928419999999992</v>
          </cell>
          <cell r="D266" t="str">
            <v>Desconhecido</v>
          </cell>
          <cell r="E266" t="str">
            <v>4890-314</v>
          </cell>
          <cell r="F266" t="str">
            <v>Desconhecido</v>
          </cell>
          <cell r="G266" t="str">
            <v>Desconhecido</v>
          </cell>
          <cell r="H266" t="str">
            <v>Celorico de Basto</v>
          </cell>
          <cell r="I266" t="str">
            <v>Desconhecido</v>
          </cell>
          <cell r="J266" t="str">
            <v>Portugal</v>
          </cell>
          <cell r="K266" t="str">
            <v>Desconhecido, Desconhecido, Desconhecido, Celorico de Basto, Desconhecido, 4890-314, Portugal</v>
          </cell>
        </row>
        <row r="267">
          <cell r="A267" t="str">
            <v>Escola Básica da Ponte, Vila das Aves, Santo Tirso</v>
          </cell>
          <cell r="B267">
            <v>41.340128999999997</v>
          </cell>
          <cell r="C267">
            <v>-8.5511470000000003</v>
          </cell>
          <cell r="D267" t="str">
            <v>Interface Rodoferroviário / EN 14 (Santana)</v>
          </cell>
          <cell r="E267" t="str">
            <v>4785-275</v>
          </cell>
          <cell r="F267" t="str">
            <v>78</v>
          </cell>
          <cell r="G267" t="str">
            <v>Desconhecido</v>
          </cell>
          <cell r="H267" t="str">
            <v>Trofa</v>
          </cell>
          <cell r="I267" t="str">
            <v>Desconhecido</v>
          </cell>
          <cell r="J267" t="str">
            <v>Portugal</v>
          </cell>
          <cell r="K267" t="str">
            <v>Interface Rodoferroviário / EN 14 (Santana), 78, Desconhecido, Trofa, Desconhecido, 4785-275, Portugal</v>
          </cell>
        </row>
        <row r="268">
          <cell r="A268" t="str">
            <v>Escola Básica da Pontinha, Odivelas</v>
          </cell>
          <cell r="B268">
            <v>38.768678000000001</v>
          </cell>
          <cell r="C268">
            <v>-9.2058839999999993</v>
          </cell>
          <cell r="D268" t="str">
            <v>Rua da Amizade</v>
          </cell>
          <cell r="E268" t="str">
            <v>1675-104</v>
          </cell>
          <cell r="F268" t="str">
            <v>Desconhecido</v>
          </cell>
          <cell r="G268" t="str">
            <v>Bairro Olival do Pancas</v>
          </cell>
          <cell r="H268" t="str">
            <v>Odivelas</v>
          </cell>
          <cell r="I268" t="str">
            <v>Desconhecido</v>
          </cell>
          <cell r="J268" t="str">
            <v>Portugal</v>
          </cell>
          <cell r="K268" t="str">
            <v>Rua da Amizade, Desconhecido, Bairro Olival do Pancas, Odivelas, Desconhecido, 1675-104, Portugal</v>
          </cell>
        </row>
        <row r="269">
          <cell r="A269" t="str">
            <v>Escola Básica da Quinta da Lomba, Barreiro</v>
          </cell>
          <cell r="B269">
            <v>38.646092000000003</v>
          </cell>
          <cell r="C269">
            <v>-9.0531799999999993</v>
          </cell>
          <cell r="D269" t="str">
            <v>Avenida do Parque da Cidade</v>
          </cell>
          <cell r="E269" t="str">
            <v>2830-118</v>
          </cell>
          <cell r="F269" t="str">
            <v>Desconhecido</v>
          </cell>
          <cell r="G269" t="str">
            <v>Verderena</v>
          </cell>
          <cell r="H269" t="str">
            <v>Alto do Seixalinho, Santo André e Verderena</v>
          </cell>
          <cell r="I269" t="str">
            <v>Desconhecido</v>
          </cell>
          <cell r="J269" t="str">
            <v>Portugal</v>
          </cell>
          <cell r="K269" t="str">
            <v>Avenida do Parque da Cidade, Desconhecido, Verderena, Alto do Seixalinho, Santo André e Verderena, Desconhecido, 2830-118, Portugal</v>
          </cell>
        </row>
        <row r="270">
          <cell r="A270" t="str">
            <v>Escola Básica da Quinta de Marrocos, Lisboa</v>
          </cell>
          <cell r="B270">
            <v>38.749211000000003</v>
          </cell>
          <cell r="C270">
            <v>-9.1956720000000001</v>
          </cell>
          <cell r="D270" t="str">
            <v>Estrada de Benfica</v>
          </cell>
          <cell r="E270" t="str">
            <v>1549-017</v>
          </cell>
          <cell r="F270" t="str">
            <v>549</v>
          </cell>
          <cell r="G270" t="str">
            <v>Benfica</v>
          </cell>
          <cell r="H270" t="str">
            <v>Lisboa</v>
          </cell>
          <cell r="I270" t="str">
            <v>Desconhecido</v>
          </cell>
          <cell r="J270" t="str">
            <v>Portugal</v>
          </cell>
          <cell r="K270" t="str">
            <v>Estrada de Benfica, 549, Benfica, Lisboa, Desconhecido, 1549-017, Portugal</v>
          </cell>
        </row>
        <row r="271">
          <cell r="A271" t="str">
            <v>Escola Básica da Quinta do Conde, Sesimbra</v>
          </cell>
          <cell r="B271">
            <v>38.572594000000002</v>
          </cell>
          <cell r="C271">
            <v>-9.0496730000000003</v>
          </cell>
          <cell r="D271" t="str">
            <v>Rua Camilo Castelo Branco</v>
          </cell>
          <cell r="E271" t="str">
            <v>2975-260</v>
          </cell>
          <cell r="F271" t="str">
            <v>Desconhecido</v>
          </cell>
          <cell r="G271" t="str">
            <v>Desconhecido</v>
          </cell>
          <cell r="H271" t="str">
            <v>Quinta do Conde</v>
          </cell>
          <cell r="I271" t="str">
            <v>Desconhecido</v>
          </cell>
          <cell r="J271" t="str">
            <v>Portugal</v>
          </cell>
          <cell r="K271" t="str">
            <v>Rua Camilo Castelo Branco, Desconhecido, Desconhecido, Quinta do Conde, Desconhecido, 2975-260, Portugal</v>
          </cell>
        </row>
        <row r="272">
          <cell r="A272" t="str">
            <v>Escola Básica da Quinta Nova da Telha, Alto do Seixalinho, Barreiro</v>
          </cell>
          <cell r="B272">
            <v>38.650520999999998</v>
          </cell>
          <cell r="C272">
            <v>-9.0614039999999996</v>
          </cell>
          <cell r="D272" t="str">
            <v>Rua Bento da Silva Fernandes</v>
          </cell>
          <cell r="E272" t="str">
            <v>2830-041</v>
          </cell>
          <cell r="F272" t="str">
            <v>Desconhecido</v>
          </cell>
          <cell r="G272" t="str">
            <v>Verderena</v>
          </cell>
          <cell r="H272" t="str">
            <v>Alto do Seixalinho, Santo André e Verderena</v>
          </cell>
          <cell r="I272" t="str">
            <v>Desconhecido</v>
          </cell>
          <cell r="J272" t="str">
            <v>Portugal</v>
          </cell>
          <cell r="K272" t="str">
            <v>Rua Bento da Silva Fernandes, Desconhecido, Verderena, Alto do Seixalinho, Santo André e Verderena, Desconhecido, 2830-041, Portugal</v>
          </cell>
        </row>
        <row r="273">
          <cell r="A273" t="str">
            <v>Escola Básica da Senhora da Hora, Matosinhos</v>
          </cell>
          <cell r="B273">
            <v>41.185915999999999</v>
          </cell>
          <cell r="C273">
            <v>-8.6449940000000005</v>
          </cell>
          <cell r="D273" t="str">
            <v>Rua Quinta do Viso</v>
          </cell>
          <cell r="E273" t="str">
            <v>4460-479</v>
          </cell>
          <cell r="F273" t="str">
            <v>Desconhecido</v>
          </cell>
          <cell r="G273" t="str">
            <v>Viso de Cima</v>
          </cell>
          <cell r="H273" t="str">
            <v>Senhora da Hora</v>
          </cell>
          <cell r="I273" t="str">
            <v>Desconhecido</v>
          </cell>
          <cell r="J273" t="str">
            <v>Portugal</v>
          </cell>
          <cell r="K273" t="str">
            <v>Rua Quinta do Viso, Desconhecido, Viso de Cima, Senhora da Hora, Desconhecido, 4460-479, Portugal</v>
          </cell>
        </row>
        <row r="274">
          <cell r="A274" t="str">
            <v>Escola Básica da Trafaria, Almada</v>
          </cell>
          <cell r="B274">
            <v>38.667976000000003</v>
          </cell>
          <cell r="C274">
            <v>-9.2422769999999996</v>
          </cell>
          <cell r="D274" t="str">
            <v>Rua da NATO</v>
          </cell>
          <cell r="E274" t="str">
            <v>2825-851</v>
          </cell>
          <cell r="F274" t="str">
            <v>Desconhecido</v>
          </cell>
          <cell r="G274" t="str">
            <v>São Pedro da Trafaria</v>
          </cell>
          <cell r="H274" t="str">
            <v>Almada</v>
          </cell>
          <cell r="I274" t="str">
            <v>Desconhecido</v>
          </cell>
          <cell r="J274" t="str">
            <v>Portugal</v>
          </cell>
          <cell r="K274" t="str">
            <v>Rua da NATO, Desconhecido, São Pedro da Trafaria, Almada, Desconhecido, 2825-851, Portugal</v>
          </cell>
        </row>
        <row r="275">
          <cell r="A275" t="str">
            <v>Escola Básica da Venda do Pinheiro, Mafra</v>
          </cell>
          <cell r="B275">
            <v>38.926040999999998</v>
          </cell>
          <cell r="C275">
            <v>-9.2344270000000002</v>
          </cell>
          <cell r="D275" t="str">
            <v>Rua Luis de Camões</v>
          </cell>
          <cell r="E275" t="str">
            <v>2665-569</v>
          </cell>
          <cell r="F275" t="str">
            <v>Desconhecido</v>
          </cell>
          <cell r="G275" t="str">
            <v>Desconhecido</v>
          </cell>
          <cell r="H275" t="str">
            <v>Venda do Pinheiro</v>
          </cell>
          <cell r="I275" t="str">
            <v>Desconhecido</v>
          </cell>
          <cell r="J275" t="str">
            <v>Portugal</v>
          </cell>
          <cell r="K275" t="str">
            <v>Rua Luis de Camões, Desconhecido, Desconhecido, Venda do Pinheiro, Desconhecido, 2665-569, Portugal</v>
          </cell>
        </row>
        <row r="276">
          <cell r="A276" t="str">
            <v>Escola Básica Damião de Góis, Lisboa</v>
          </cell>
          <cell r="B276">
            <v>38.757663999999998</v>
          </cell>
          <cell r="C276">
            <v>-9.1245849999999997</v>
          </cell>
          <cell r="D276" t="str">
            <v>Rua Cassiano Branco</v>
          </cell>
          <cell r="E276" t="str">
            <v>1950-037</v>
          </cell>
          <cell r="F276" t="str">
            <v>Desconhecido</v>
          </cell>
          <cell r="G276" t="str">
            <v>Bairro dos Lóios</v>
          </cell>
          <cell r="H276" t="str">
            <v>Lisboa</v>
          </cell>
          <cell r="I276" t="str">
            <v>Desconhecido</v>
          </cell>
          <cell r="J276" t="str">
            <v>Portugal</v>
          </cell>
          <cell r="K276" t="str">
            <v>Rua Cassiano Branco, Desconhecido, Bairro dos Lóios, Lisboa, Desconhecido, 1950-037, Portugal</v>
          </cell>
        </row>
        <row r="277">
          <cell r="A277" t="str">
            <v>Escola Básica Damião de Odemira, Odemira</v>
          </cell>
          <cell r="B277">
            <v>37.598627999999998</v>
          </cell>
          <cell r="C277">
            <v>-8.6326820000000009</v>
          </cell>
          <cell r="D277" t="str">
            <v>Rua Capitão Salgueiro Maia</v>
          </cell>
          <cell r="E277" t="str">
            <v>7630-174</v>
          </cell>
          <cell r="F277" t="str">
            <v>Desconhecido</v>
          </cell>
          <cell r="G277" t="str">
            <v>Bairro do Símplicio</v>
          </cell>
          <cell r="H277" t="str">
            <v>Odemira</v>
          </cell>
          <cell r="I277" t="str">
            <v>Desconhecido</v>
          </cell>
          <cell r="J277" t="str">
            <v>Portugal</v>
          </cell>
          <cell r="K277" t="str">
            <v>Rua Capitão Salgueiro Maia, Desconhecido, Bairro do Símplicio, Odemira, Desconhecido, 7630-174, Portugal</v>
          </cell>
        </row>
        <row r="278">
          <cell r="A278" t="str">
            <v>Escola Básica das Dairas, Vale de Cambra</v>
          </cell>
          <cell r="B278">
            <v>40.839666999999999</v>
          </cell>
          <cell r="C278">
            <v>-8.395213</v>
          </cell>
          <cell r="D278" t="str">
            <v>Desconhecido</v>
          </cell>
          <cell r="E278" t="str">
            <v>3730-201</v>
          </cell>
          <cell r="F278" t="str">
            <v>Desconhecido</v>
          </cell>
          <cell r="G278" t="str">
            <v>Desconhecido</v>
          </cell>
          <cell r="H278" t="str">
            <v>Vale de Cambra</v>
          </cell>
          <cell r="I278" t="str">
            <v>Desconhecido</v>
          </cell>
          <cell r="J278" t="str">
            <v>Portugal</v>
          </cell>
          <cell r="K278" t="str">
            <v>Desconhecido, Desconhecido, Desconhecido, Vale de Cambra, Desconhecido, 3730-201, Portugal</v>
          </cell>
        </row>
        <row r="279">
          <cell r="A279" t="str">
            <v>Escola Básica das Naus, Lagos</v>
          </cell>
          <cell r="B279">
            <v>37.110180999999997</v>
          </cell>
          <cell r="C279">
            <v>-8.6708099999999995</v>
          </cell>
          <cell r="D279" t="str">
            <v>Estrada da Meia Praia</v>
          </cell>
          <cell r="E279" t="str">
            <v>8600-315</v>
          </cell>
          <cell r="F279" t="str">
            <v>Desconhecido</v>
          </cell>
          <cell r="G279" t="str">
            <v>Albardeira</v>
          </cell>
          <cell r="H279" t="str">
            <v>Lagos</v>
          </cell>
          <cell r="I279" t="str">
            <v>Desconhecido</v>
          </cell>
          <cell r="J279" t="str">
            <v>Portugal</v>
          </cell>
          <cell r="K279" t="str">
            <v>Estrada da Meia Praia, Desconhecido, Albardeira, Lagos, Desconhecido, 8600-315, Portugal</v>
          </cell>
        </row>
        <row r="280">
          <cell r="A280" t="str">
            <v>Escola Básica das Olaias, Lisboa</v>
          </cell>
          <cell r="B280">
            <v>38.739789999999999</v>
          </cell>
          <cell r="C280">
            <v>-9.1216480000000004</v>
          </cell>
          <cell r="D280" t="str">
            <v>Rua Professor Mira Fernandes</v>
          </cell>
          <cell r="E280" t="str">
            <v>1900-383</v>
          </cell>
          <cell r="F280" t="str">
            <v>Desconhecido</v>
          </cell>
          <cell r="G280" t="str">
            <v>Desconhecido</v>
          </cell>
          <cell r="H280" t="str">
            <v>Lisboa</v>
          </cell>
          <cell r="I280" t="str">
            <v>Desconhecido</v>
          </cell>
          <cell r="J280" t="str">
            <v>Portugal</v>
          </cell>
          <cell r="K280" t="str">
            <v>Rua Professor Mira Fernandes, Desconhecido, Desconhecido, Lisboa, Desconhecido, 1900-383, Portugal</v>
          </cell>
        </row>
        <row r="281">
          <cell r="A281" t="str">
            <v>Escola Básica das Taipas, Caldas das Taipas, Guimarães</v>
          </cell>
          <cell r="B281">
            <v>41.484774000000002</v>
          </cell>
          <cell r="C281">
            <v>-8.3526589999999992</v>
          </cell>
          <cell r="D281" t="str">
            <v>Desconhecido</v>
          </cell>
          <cell r="E281" t="str">
            <v>4800-000</v>
          </cell>
          <cell r="F281" t="str">
            <v>Desconhecido</v>
          </cell>
          <cell r="G281" t="str">
            <v>Desconhecido</v>
          </cell>
          <cell r="H281" t="str">
            <v>Guimarães</v>
          </cell>
          <cell r="I281" t="str">
            <v>Desconhecido</v>
          </cell>
          <cell r="J281" t="str">
            <v>Portugal</v>
          </cell>
          <cell r="K281" t="str">
            <v>Desconhecido, Desconhecido, Desconhecido, Guimarães, Desconhecido, 4800-000, Portugal</v>
          </cell>
        </row>
        <row r="282">
          <cell r="A282" t="str">
            <v>Escola Básica de Abação, Guimarães</v>
          </cell>
          <cell r="B282">
            <v>41.409242999999996</v>
          </cell>
          <cell r="C282">
            <v>-8.2676590000000001</v>
          </cell>
          <cell r="D282" t="str">
            <v>Desconhecido</v>
          </cell>
          <cell r="E282" t="str">
            <v>4810-675</v>
          </cell>
          <cell r="F282" t="str">
            <v>Desconhecido</v>
          </cell>
          <cell r="G282" t="str">
            <v>Desconhecido</v>
          </cell>
          <cell r="H282" t="str">
            <v>Guimarães</v>
          </cell>
          <cell r="I282" t="str">
            <v>Desconhecido</v>
          </cell>
          <cell r="J282" t="str">
            <v>Portugal</v>
          </cell>
          <cell r="K282" t="str">
            <v>Desconhecido, Desconhecido, Desconhecido, Guimarães, Desconhecido, 4810-675, Portugal</v>
          </cell>
        </row>
        <row r="283">
          <cell r="A283" t="str">
            <v>Escola Básica de Abade Correia da Serra, Serpa</v>
          </cell>
          <cell r="B283">
            <v>37.939490999999997</v>
          </cell>
          <cell r="C283">
            <v>-7.591412</v>
          </cell>
          <cell r="D283" t="str">
            <v>Rua Doutor Edgar Pires Valadas</v>
          </cell>
          <cell r="E283" t="str">
            <v>7830-479</v>
          </cell>
          <cell r="F283" t="str">
            <v>Desconhecido</v>
          </cell>
          <cell r="G283" t="str">
            <v>Desconhecido</v>
          </cell>
          <cell r="H283" t="str">
            <v>Serpa</v>
          </cell>
          <cell r="I283" t="str">
            <v>Desconhecido</v>
          </cell>
          <cell r="J283" t="str">
            <v>Portugal</v>
          </cell>
          <cell r="K283" t="str">
            <v>Rua Doutor Edgar Pires Valadas, Desconhecido, Desconhecido, Serpa, Desconhecido, 7830-479, Portugal</v>
          </cell>
        </row>
        <row r="284">
          <cell r="A284" t="str">
            <v>Escola Básica de Abrigada, Alenquer</v>
          </cell>
          <cell r="B284">
            <v>39.141114999999999</v>
          </cell>
          <cell r="C284">
            <v>-9.0101329999999997</v>
          </cell>
          <cell r="D284" t="str">
            <v>EN 1-4</v>
          </cell>
          <cell r="E284" t="str">
            <v>2580-024</v>
          </cell>
          <cell r="F284" t="str">
            <v>Desconhecido</v>
          </cell>
          <cell r="G284" t="str">
            <v>Desconhecido</v>
          </cell>
          <cell r="H284" t="str">
            <v>Alenquer</v>
          </cell>
          <cell r="I284" t="str">
            <v>Desconhecido</v>
          </cell>
          <cell r="J284" t="str">
            <v>Portugal</v>
          </cell>
          <cell r="K284" t="str">
            <v>EN 1-4, Desconhecido, Desconhecido, Alenquer, Desconhecido, 2580-024, Portugal</v>
          </cell>
        </row>
        <row r="285">
          <cell r="A285" t="str">
            <v>Escola Básica de Aguada de Cima, Águeda</v>
          </cell>
          <cell r="B285">
            <v>40.520999000000003</v>
          </cell>
          <cell r="C285">
            <v>-8.4146350000000005</v>
          </cell>
          <cell r="D285" t="str">
            <v>Rua do Engenho</v>
          </cell>
          <cell r="E285" t="str">
            <v>3750-049</v>
          </cell>
          <cell r="F285" t="str">
            <v>Desconhecido</v>
          </cell>
          <cell r="G285" t="str">
            <v>Desconhecido</v>
          </cell>
          <cell r="H285" t="str">
            <v>Águeda</v>
          </cell>
          <cell r="I285" t="str">
            <v>Desconhecido</v>
          </cell>
          <cell r="J285" t="str">
            <v>Portugal</v>
          </cell>
          <cell r="K285" t="str">
            <v>Rua do Engenho, Desconhecido, Desconhecido, Águeda, Desconhecido, 3750-049, Portugal</v>
          </cell>
        </row>
        <row r="286">
          <cell r="A286" t="str">
            <v>Escola Básica de Alapraia, Cascais</v>
          </cell>
          <cell r="B286">
            <v>38.708354999999997</v>
          </cell>
          <cell r="C286">
            <v>-9.3736510000000006</v>
          </cell>
          <cell r="D286" t="str">
            <v>Rua Manuel Acácio Pereira Lourenço</v>
          </cell>
          <cell r="E286" t="str">
            <v>2765-013</v>
          </cell>
          <cell r="F286" t="str">
            <v>Desconhecido</v>
          </cell>
          <cell r="G286" t="str">
            <v>Desconhecido</v>
          </cell>
          <cell r="H286" t="str">
            <v>Cascais</v>
          </cell>
          <cell r="I286" t="str">
            <v>Desconhecido</v>
          </cell>
          <cell r="J286" t="str">
            <v>Portugal</v>
          </cell>
          <cell r="K286" t="str">
            <v>Rua Manuel Acácio Pereira Lourenço, Desconhecido, Desconhecido, Cascais, Desconhecido, 2765-013, Portugal</v>
          </cell>
        </row>
        <row r="287">
          <cell r="A287" t="str">
            <v>Escola Básica de Albergaria-a-Velha</v>
          </cell>
          <cell r="B287">
            <v>40.684055000000001</v>
          </cell>
          <cell r="C287">
            <v>-8.4817079999999994</v>
          </cell>
          <cell r="D287" t="str">
            <v>Rua da Bela Vista</v>
          </cell>
          <cell r="E287" t="str">
            <v>3850-837</v>
          </cell>
          <cell r="F287" t="str">
            <v>Desconhecido</v>
          </cell>
          <cell r="G287" t="str">
            <v>Desconhecido</v>
          </cell>
          <cell r="H287" t="str">
            <v>Albergaria-a-Velha</v>
          </cell>
          <cell r="I287" t="str">
            <v>Desconhecido</v>
          </cell>
          <cell r="J287" t="str">
            <v>Portugal</v>
          </cell>
          <cell r="K287" t="str">
            <v>Rua da Bela Vista, Desconhecido, Desconhecido, Albergaria-a-Velha, Desconhecido, 3850-837, Portugal</v>
          </cell>
        </row>
        <row r="288">
          <cell r="A288" t="str">
            <v>Escola Básica de Alcáçovas, Viana do Alentejo</v>
          </cell>
          <cell r="B288">
            <v>38.390487999999998</v>
          </cell>
          <cell r="C288">
            <v>-8.1498950000000008</v>
          </cell>
          <cell r="D288" t="str">
            <v>Rua Dom Afonso V</v>
          </cell>
          <cell r="E288" t="str">
            <v>7090-000</v>
          </cell>
          <cell r="F288" t="str">
            <v>Desconhecido</v>
          </cell>
          <cell r="G288" t="str">
            <v>Bairro dos Barrancões</v>
          </cell>
          <cell r="H288" t="str">
            <v>Viana do Alentejo</v>
          </cell>
          <cell r="I288" t="str">
            <v>Desconhecido</v>
          </cell>
          <cell r="J288" t="str">
            <v>Portugal</v>
          </cell>
          <cell r="K288" t="str">
            <v>Rua Dom Afonso V, Desconhecido, Bairro dos Barrancões, Viana do Alentejo, Desconhecido, 7090-000, Portugal</v>
          </cell>
        </row>
        <row r="289">
          <cell r="A289" t="str">
            <v>Escola Básica de Alcanede, Santarém</v>
          </cell>
          <cell r="B289">
            <v>39.419837000000001</v>
          </cell>
          <cell r="C289">
            <v>-8.8217499999999998</v>
          </cell>
          <cell r="D289" t="str">
            <v>EN 362</v>
          </cell>
          <cell r="E289" t="str">
            <v>2025-999</v>
          </cell>
          <cell r="F289" t="str">
            <v>Desconhecido</v>
          </cell>
          <cell r="G289" t="str">
            <v>Desconhecido</v>
          </cell>
          <cell r="H289" t="str">
            <v>Santarém</v>
          </cell>
          <cell r="I289" t="str">
            <v>Desconhecido</v>
          </cell>
          <cell r="J289" t="str">
            <v>Portugal</v>
          </cell>
          <cell r="K289" t="str">
            <v>EN 362, Desconhecido, Desconhecido, Santarém, Desconhecido, 2025-999, Portugal</v>
          </cell>
        </row>
        <row r="290">
          <cell r="A290" t="str">
            <v>Escola Básica de Alembrança, Feijó, Almada</v>
          </cell>
          <cell r="B290">
            <v>38.651411000000003</v>
          </cell>
          <cell r="C290">
            <v>-9.1635100000000005</v>
          </cell>
          <cell r="D290" t="str">
            <v>Rua da Alembrança</v>
          </cell>
          <cell r="E290" t="str">
            <v>2814-502</v>
          </cell>
          <cell r="F290" t="str">
            <v>65</v>
          </cell>
          <cell r="G290" t="str">
            <v>Alembrança</v>
          </cell>
          <cell r="H290" t="str">
            <v>Almada</v>
          </cell>
          <cell r="I290" t="str">
            <v>Desconhecido</v>
          </cell>
          <cell r="J290" t="str">
            <v>Portugal</v>
          </cell>
          <cell r="K290" t="str">
            <v>Rua da Alembrança, 65, Alembrança, Almada, Desconhecido, 2814-502, Portugal</v>
          </cell>
        </row>
        <row r="291">
          <cell r="A291" t="str">
            <v>Escola Básica de Alfena, Valongo</v>
          </cell>
          <cell r="B291">
            <v>41.236925999999997</v>
          </cell>
          <cell r="C291">
            <v>-8.5290979999999994</v>
          </cell>
          <cell r="D291" t="str">
            <v>Avenida Padre Nuno Maria Cardoso</v>
          </cell>
          <cell r="E291" t="str">
            <v>4445-150</v>
          </cell>
          <cell r="F291" t="str">
            <v>Desconhecido</v>
          </cell>
          <cell r="G291" t="str">
            <v>Rua</v>
          </cell>
          <cell r="H291" t="str">
            <v>Alfena</v>
          </cell>
          <cell r="I291" t="str">
            <v>Desconhecido</v>
          </cell>
          <cell r="J291" t="str">
            <v>Portugal</v>
          </cell>
          <cell r="K291" t="str">
            <v>Avenida Padre Nuno Maria Cardoso, Desconhecido, Rua, Alfena, Desconhecido, 4445-150, Portugal</v>
          </cell>
        </row>
        <row r="292">
          <cell r="A292" t="str">
            <v>Escola Básica de Alfornelos, Amadora</v>
          </cell>
          <cell r="B292">
            <v>38.760440000000003</v>
          </cell>
          <cell r="C292">
            <v>-9.2090239999999994</v>
          </cell>
          <cell r="D292" t="str">
            <v>Estrada da Brandoa</v>
          </cell>
          <cell r="E292" t="str">
            <v>2650-363</v>
          </cell>
          <cell r="F292" t="str">
            <v>Desconhecido</v>
          </cell>
          <cell r="G292" t="str">
            <v>Alfornelos</v>
          </cell>
          <cell r="H292" t="str">
            <v>Amadora</v>
          </cell>
          <cell r="I292" t="str">
            <v>Desconhecido</v>
          </cell>
          <cell r="J292" t="str">
            <v>Portugal</v>
          </cell>
          <cell r="K292" t="str">
            <v>Estrada da Brandoa, Desconhecido, Alfornelos, Amadora, Desconhecido, 2650-363, Portugal</v>
          </cell>
        </row>
        <row r="293">
          <cell r="A293" t="str">
            <v>Escola Básica de Algoz, Silves</v>
          </cell>
          <cell r="B293">
            <v>37.165975000000003</v>
          </cell>
          <cell r="C293">
            <v>-8.3000399999999992</v>
          </cell>
          <cell r="D293" t="str">
            <v>Urbanização Horta do Algoz</v>
          </cell>
          <cell r="E293" t="str">
            <v>8365-062</v>
          </cell>
          <cell r="F293" t="str">
            <v>Desconhecido</v>
          </cell>
          <cell r="G293" t="str">
            <v>Desconhecido</v>
          </cell>
          <cell r="H293" t="str">
            <v>Algoz e Tunes</v>
          </cell>
          <cell r="I293" t="str">
            <v>Desconhecido</v>
          </cell>
          <cell r="J293" t="str">
            <v>Portugal</v>
          </cell>
          <cell r="K293" t="str">
            <v>Urbanização Horta do Algoz, Desconhecido, Desconhecido, Algoz e Tunes, Desconhecido, 8365-062, Portugal</v>
          </cell>
        </row>
        <row r="294">
          <cell r="A294" t="str">
            <v>Escola Básica de Alpendurada, Marco de Canaveses</v>
          </cell>
          <cell r="B294">
            <v>41.083821999999998</v>
          </cell>
          <cell r="C294">
            <v>-8.2430889999999994</v>
          </cell>
          <cell r="D294" t="str">
            <v>Avenida de São João</v>
          </cell>
          <cell r="E294" t="str">
            <v>4575-025</v>
          </cell>
          <cell r="F294" t="str">
            <v>Desconhecido</v>
          </cell>
          <cell r="G294" t="str">
            <v>Desconhecido</v>
          </cell>
          <cell r="H294" t="str">
            <v>Alpendorada, Várzea e Torrão</v>
          </cell>
          <cell r="I294" t="str">
            <v>Desconhecido</v>
          </cell>
          <cell r="J294" t="str">
            <v>Portugal</v>
          </cell>
          <cell r="K294" t="str">
            <v>Avenida de São João, Desconhecido, Desconhecido, Alpendorada, Várzea e Torrão, Desconhecido, 4575-025, Portugal</v>
          </cell>
        </row>
        <row r="295">
          <cell r="A295" t="str">
            <v>Escola Básica de Amareleja, Moura</v>
          </cell>
          <cell r="B295">
            <v>38.204704999999997</v>
          </cell>
          <cell r="C295">
            <v>-7.2230990000000004</v>
          </cell>
          <cell r="D295" t="str">
            <v>Rua das Ferrarias</v>
          </cell>
          <cell r="E295" t="str">
            <v>7885-044</v>
          </cell>
          <cell r="F295" t="str">
            <v>Desconhecido</v>
          </cell>
          <cell r="G295" t="str">
            <v>Desconhecido</v>
          </cell>
          <cell r="H295" t="str">
            <v>Moura</v>
          </cell>
          <cell r="I295" t="str">
            <v>Desconhecido</v>
          </cell>
          <cell r="J295" t="str">
            <v>Portugal</v>
          </cell>
          <cell r="K295" t="str">
            <v>Rua das Ferrarias, Desconhecido, Desconhecido, Moura, Desconhecido, 7885-044, Portugal</v>
          </cell>
        </row>
        <row r="296">
          <cell r="A296" t="str">
            <v>Escola Básica de Amares</v>
          </cell>
          <cell r="B296">
            <v>41.631667999999998</v>
          </cell>
          <cell r="C296">
            <v>-8.3708910000000003</v>
          </cell>
          <cell r="D296" t="str">
            <v>Rua da Escola Preparatória</v>
          </cell>
          <cell r="E296" t="str">
            <v>4720-335</v>
          </cell>
          <cell r="F296" t="str">
            <v>Desconhecido</v>
          </cell>
          <cell r="G296" t="str">
            <v>Igreja</v>
          </cell>
          <cell r="H296" t="str">
            <v>Ferreiros, Prozelo e Besteiros</v>
          </cell>
          <cell r="I296" t="str">
            <v>Desconhecido</v>
          </cell>
          <cell r="J296" t="str">
            <v>Portugal</v>
          </cell>
          <cell r="K296" t="str">
            <v>Rua da Escola Preparatória, Desconhecido, Igreja, Ferreiros, Prozelo e Besteiros, Desconhecido, 4720-335, Portugal</v>
          </cell>
        </row>
        <row r="297">
          <cell r="A297" t="str">
            <v>Escola Básica de Ammaia, Portagem, Marvão</v>
          </cell>
          <cell r="B297">
            <v>39.383724999999998</v>
          </cell>
          <cell r="C297">
            <v>-7.3870430000000002</v>
          </cell>
          <cell r="D297" t="str">
            <v>Rua das Escolas</v>
          </cell>
          <cell r="E297" t="str">
            <v>7330-328</v>
          </cell>
          <cell r="F297" t="str">
            <v>Desconhecido</v>
          </cell>
          <cell r="G297" t="str">
            <v>Desconhecido</v>
          </cell>
          <cell r="H297" t="str">
            <v>Marvão</v>
          </cell>
          <cell r="I297" t="str">
            <v>Desconhecido</v>
          </cell>
          <cell r="J297" t="str">
            <v>Portugal</v>
          </cell>
          <cell r="K297" t="str">
            <v>Rua das Escolas, Desconhecido, Desconhecido, Marvão, Desconhecido, 7330-328, Portugal</v>
          </cell>
        </row>
        <row r="298">
          <cell r="A298" t="str">
            <v>Escola Básica de Apelação, Loures</v>
          </cell>
          <cell r="B298">
            <v>38.814813000000001</v>
          </cell>
          <cell r="C298">
            <v>-9.1346050000000005</v>
          </cell>
          <cell r="D298" t="str">
            <v>Rua das Escolas</v>
          </cell>
          <cell r="E298" t="str">
            <v>2680-321</v>
          </cell>
          <cell r="F298" t="str">
            <v>Desconhecido</v>
          </cell>
          <cell r="G298" t="str">
            <v>Bairro Quinta da Fonte</v>
          </cell>
          <cell r="H298" t="str">
            <v>Loures</v>
          </cell>
          <cell r="I298" t="str">
            <v>Desconhecido</v>
          </cell>
          <cell r="J298" t="str">
            <v>Portugal</v>
          </cell>
          <cell r="K298" t="str">
            <v>Rua das Escolas, Desconhecido, Bairro Quinta da Fonte, Loures, Desconhecido, 2680-321, Portugal</v>
          </cell>
        </row>
        <row r="299">
          <cell r="A299" t="str">
            <v>Escola Básica de Apúlia, Esposende</v>
          </cell>
          <cell r="B299">
            <v>41.473574999999997</v>
          </cell>
          <cell r="C299">
            <v>-8.7488069999999993</v>
          </cell>
          <cell r="D299" t="str">
            <v>Rua da Aldeia</v>
          </cell>
          <cell r="E299" t="str">
            <v>4740-103</v>
          </cell>
          <cell r="F299" t="str">
            <v>Desconhecido</v>
          </cell>
          <cell r="G299" t="str">
            <v>Desconhecido</v>
          </cell>
          <cell r="H299" t="str">
            <v>Esposende</v>
          </cell>
          <cell r="I299" t="str">
            <v>Desconhecido</v>
          </cell>
          <cell r="J299" t="str">
            <v>Portugal</v>
          </cell>
          <cell r="K299" t="str">
            <v>Rua da Aldeia, Desconhecido, Desconhecido, Esposende, Desconhecido, 4740-103, Portugal</v>
          </cell>
        </row>
        <row r="300">
          <cell r="A300" t="str">
            <v>Escola Básica de Aradas, Aveiro</v>
          </cell>
          <cell r="B300">
            <v>40.611199999999997</v>
          </cell>
          <cell r="C300">
            <v>-8.639697</v>
          </cell>
          <cell r="D300" t="str">
            <v>Rua da Mauricia</v>
          </cell>
          <cell r="E300" t="str">
            <v>3810-433</v>
          </cell>
          <cell r="F300" t="str">
            <v>Desconhecido</v>
          </cell>
          <cell r="G300" t="str">
            <v>Desconhecido</v>
          </cell>
          <cell r="H300" t="str">
            <v>Aveiro</v>
          </cell>
          <cell r="I300" t="str">
            <v>Desconhecido</v>
          </cell>
          <cell r="J300" t="str">
            <v>Portugal</v>
          </cell>
          <cell r="K300" t="str">
            <v>Rua da Mauricia, Desconhecido, Desconhecido, Aveiro, Desconhecido, 3810-433, Portugal</v>
          </cell>
        </row>
        <row r="301">
          <cell r="A301" t="str">
            <v>Escola Básica de Aranguez, Setúbal</v>
          </cell>
          <cell r="B301">
            <v>38.527850000000001</v>
          </cell>
          <cell r="C301">
            <v>-8.8851250000000004</v>
          </cell>
          <cell r="D301" t="str">
            <v>Rua do Mirante</v>
          </cell>
          <cell r="E301" t="str">
            <v>2910-609</v>
          </cell>
          <cell r="F301" t="str">
            <v>Desconhecido</v>
          </cell>
          <cell r="G301" t="str">
            <v>São Domingos</v>
          </cell>
          <cell r="H301" t="str">
            <v>Setúbal</v>
          </cell>
          <cell r="I301" t="str">
            <v>Desconhecido</v>
          </cell>
          <cell r="J301" t="str">
            <v>Portugal</v>
          </cell>
          <cell r="K301" t="str">
            <v>Rua do Mirante, Desconhecido, São Domingos, Setúbal, Desconhecido, 2910-609, Portugal</v>
          </cell>
        </row>
        <row r="302">
          <cell r="A302" t="str">
            <v>Escola Básica de Arazede, Montemor-o-Velho</v>
          </cell>
          <cell r="B302">
            <v>40.287266000000002</v>
          </cell>
          <cell r="C302">
            <v>-8.6755630000000004</v>
          </cell>
          <cell r="D302" t="str">
            <v>ER 335-1</v>
          </cell>
          <cell r="E302" t="str">
            <v>3140-033</v>
          </cell>
          <cell r="F302" t="str">
            <v>Desconhecido</v>
          </cell>
          <cell r="G302" t="str">
            <v>Desconhecido</v>
          </cell>
          <cell r="H302" t="str">
            <v>Arazede</v>
          </cell>
          <cell r="I302" t="str">
            <v>Desconhecido</v>
          </cell>
          <cell r="J302" t="str">
            <v>Portugal</v>
          </cell>
          <cell r="K302" t="str">
            <v>ER 335-1, Desconhecido, Desconhecido, Arazede, Desconhecido, 3140-033, Portugal</v>
          </cell>
        </row>
        <row r="303">
          <cell r="A303" t="str">
            <v>Escola Básica de Argoncilhe, Santa Maria da Feira</v>
          </cell>
          <cell r="B303">
            <v>41.020138000000003</v>
          </cell>
          <cell r="C303">
            <v>-8.5454380000000008</v>
          </cell>
          <cell r="D303" t="str">
            <v>Travessa do Calvário</v>
          </cell>
          <cell r="E303" t="str">
            <v>4500-014</v>
          </cell>
          <cell r="F303" t="str">
            <v>Desconhecido</v>
          </cell>
          <cell r="G303" t="str">
            <v>Desconhecido</v>
          </cell>
          <cell r="H303" t="str">
            <v>Santa Maria da Feira</v>
          </cell>
          <cell r="I303" t="str">
            <v>Desconhecido</v>
          </cell>
          <cell r="J303" t="str">
            <v>Portugal</v>
          </cell>
          <cell r="K303" t="str">
            <v>Travessa do Calvário, Desconhecido, Desconhecido, Santa Maria da Feira, Desconhecido, 4500-014, Portugal</v>
          </cell>
        </row>
        <row r="304">
          <cell r="A304" t="str">
            <v>Escola Básica de Arões - Santa Cristina, Fafe</v>
          </cell>
          <cell r="B304">
            <v>41.443517999999997</v>
          </cell>
          <cell r="C304">
            <v>-8.2102579999999996</v>
          </cell>
          <cell r="D304" t="str">
            <v>Urbanização Valmor</v>
          </cell>
          <cell r="E304" t="str">
            <v>4820-640</v>
          </cell>
          <cell r="F304" t="str">
            <v>Desconhecido</v>
          </cell>
          <cell r="G304" t="str">
            <v>Desconhecido</v>
          </cell>
          <cell r="H304" t="str">
            <v>Fafe</v>
          </cell>
          <cell r="I304" t="str">
            <v>Desconhecido</v>
          </cell>
          <cell r="J304" t="str">
            <v>Portugal</v>
          </cell>
          <cell r="K304" t="str">
            <v>Urbanização Valmor, Desconhecido, Desconhecido, Fafe, Desconhecido, 4820-640, Portugal</v>
          </cell>
        </row>
        <row r="305">
          <cell r="A305" t="str">
            <v>Escola Básica de Arouca</v>
          </cell>
          <cell r="B305">
            <v>40.930163</v>
          </cell>
          <cell r="C305">
            <v>-8.251989</v>
          </cell>
          <cell r="D305" t="str">
            <v>Avenida dos Descobrimentos</v>
          </cell>
          <cell r="E305" t="str">
            <v>4540-104</v>
          </cell>
          <cell r="F305" t="str">
            <v>8</v>
          </cell>
          <cell r="G305" t="str">
            <v>Desconhecido</v>
          </cell>
          <cell r="H305" t="str">
            <v>Arouca</v>
          </cell>
          <cell r="I305" t="str">
            <v>Desconhecido</v>
          </cell>
          <cell r="J305" t="str">
            <v>Portugal</v>
          </cell>
          <cell r="K305" t="str">
            <v>Avenida dos Descobrimentos, 8, Desconhecido, Arouca, Desconhecido, 4540-104, Portugal</v>
          </cell>
        </row>
        <row r="306">
          <cell r="A306" t="str">
            <v>Escola Básica de Arranhó, Arruda dos Vinhos</v>
          </cell>
          <cell r="B306">
            <v>38.955278999999997</v>
          </cell>
          <cell r="C306">
            <v>-9.1341800000000006</v>
          </cell>
          <cell r="D306" t="str">
            <v>Rua do Espargal</v>
          </cell>
          <cell r="E306" t="str">
            <v>2630-048</v>
          </cell>
          <cell r="F306" t="str">
            <v>Desconhecido</v>
          </cell>
          <cell r="G306" t="str">
            <v>Arranhó de Baixo</v>
          </cell>
          <cell r="H306" t="str">
            <v>Arranhó</v>
          </cell>
          <cell r="I306" t="str">
            <v>Desconhecido</v>
          </cell>
          <cell r="J306" t="str">
            <v>Portugal</v>
          </cell>
          <cell r="K306" t="str">
            <v>Rua do Espargal, Desconhecido, Arranhó de Baixo, Arranhó, Desconhecido, 2630-048, Portugal</v>
          </cell>
        </row>
        <row r="307">
          <cell r="A307" t="str">
            <v>Escola Básica de Atouguia da Baleia, Peniche</v>
          </cell>
          <cell r="B307">
            <v>39.333454000000003</v>
          </cell>
          <cell r="C307">
            <v>-9.3227530000000005</v>
          </cell>
          <cell r="D307" t="str">
            <v>Rua Padre Joaquim Maria de Sousa</v>
          </cell>
          <cell r="E307" t="str">
            <v>2525-079</v>
          </cell>
          <cell r="F307" t="str">
            <v>Desconhecido</v>
          </cell>
          <cell r="G307" t="str">
            <v>Desconhecido</v>
          </cell>
          <cell r="H307" t="str">
            <v>Peniche</v>
          </cell>
          <cell r="I307" t="str">
            <v>Desconhecido</v>
          </cell>
          <cell r="J307" t="str">
            <v>Portugal</v>
          </cell>
          <cell r="K307" t="str">
            <v>Rua Padre Joaquim Maria de Sousa, Desconhecido, Desconhecido, Peniche, Desconhecido, 2525-079, Portugal</v>
          </cell>
        </row>
        <row r="308">
          <cell r="A308" t="str">
            <v>Escola Básica de Aver-o-Mar, Póvoa de Varzim</v>
          </cell>
          <cell r="B308">
            <v>41.411273000000001</v>
          </cell>
          <cell r="C308">
            <v>-8.7748209999999993</v>
          </cell>
          <cell r="D308" t="str">
            <v>Trilho de Santo André</v>
          </cell>
          <cell r="E308" t="str">
            <v>4490-099</v>
          </cell>
          <cell r="F308" t="str">
            <v>Desconhecido</v>
          </cell>
          <cell r="G308" t="str">
            <v>Desconhecido</v>
          </cell>
          <cell r="H308" t="str">
            <v>Póvoa de Varzim</v>
          </cell>
          <cell r="I308" t="str">
            <v>Desconhecido</v>
          </cell>
          <cell r="J308" t="str">
            <v>Portugal</v>
          </cell>
          <cell r="K308" t="str">
            <v>Trilho de Santo André, Desconhecido, Desconhecido, Póvoa de Varzim, Desconhecido, 4490-099, Portugal</v>
          </cell>
        </row>
        <row r="309">
          <cell r="A309" t="str">
            <v>Escola Básica de Azambuja</v>
          </cell>
          <cell r="B309">
            <v>39.074381000000002</v>
          </cell>
          <cell r="C309">
            <v>-8.8766979999999993</v>
          </cell>
          <cell r="D309" t="str">
            <v>Rua da Lavandeira</v>
          </cell>
          <cell r="E309" t="str">
            <v>2050-001</v>
          </cell>
          <cell r="F309" t="str">
            <v>Desconhecido</v>
          </cell>
          <cell r="G309" t="str">
            <v>Desconhecido</v>
          </cell>
          <cell r="H309" t="str">
            <v>Azambuja</v>
          </cell>
          <cell r="I309" t="str">
            <v>Desconhecido</v>
          </cell>
          <cell r="J309" t="str">
            <v>Portugal</v>
          </cell>
          <cell r="K309" t="str">
            <v>Rua da Lavandeira, Desconhecido, Desconhecido, Azambuja, Desconhecido, 2050-001, Portugal</v>
          </cell>
        </row>
        <row r="310">
          <cell r="A310" t="str">
            <v>Escola Básica de Azeitão, Vila Nogueira de Azeitão, Setúbal</v>
          </cell>
          <cell r="B310">
            <v>38.523363000000003</v>
          </cell>
          <cell r="C310">
            <v>-9.0227339999999998</v>
          </cell>
          <cell r="D310" t="str">
            <v>Rua Artur Horta</v>
          </cell>
          <cell r="E310" t="str">
            <v>2925-507</v>
          </cell>
          <cell r="F310" t="str">
            <v>Desconhecido</v>
          </cell>
          <cell r="G310" t="str">
            <v>Desconhecido</v>
          </cell>
          <cell r="H310" t="str">
            <v>Setúbal</v>
          </cell>
          <cell r="I310" t="str">
            <v>Desconhecido</v>
          </cell>
          <cell r="J310" t="str">
            <v>Portugal</v>
          </cell>
          <cell r="K310" t="str">
            <v>Rua Artur Horta, Desconhecido, Desconhecido, Setúbal, Desconhecido, 2925-507, Portugal</v>
          </cell>
        </row>
        <row r="311">
          <cell r="A311" t="str">
            <v>Escola Básica de Baltar, Paredes</v>
          </cell>
          <cell r="B311">
            <v>41.182419000000003</v>
          </cell>
          <cell r="C311">
            <v>-8.3960480000000004</v>
          </cell>
          <cell r="D311" t="str">
            <v>Rua de São Silvestre</v>
          </cell>
          <cell r="E311" t="str">
            <v>4585-023</v>
          </cell>
          <cell r="F311" t="str">
            <v>Desconhecido</v>
          </cell>
          <cell r="G311" t="str">
            <v>Desconhecido</v>
          </cell>
          <cell r="H311" t="str">
            <v>Paredes</v>
          </cell>
          <cell r="I311" t="str">
            <v>Desconhecido</v>
          </cell>
          <cell r="J311" t="str">
            <v>Portugal</v>
          </cell>
          <cell r="K311" t="str">
            <v>Rua de São Silvestre, Desconhecido, Desconhecido, Paredes, Desconhecido, 4585-023, Portugal</v>
          </cell>
        </row>
        <row r="312">
          <cell r="A312" t="str">
            <v>Escola Básica de Barrancos</v>
          </cell>
          <cell r="B312">
            <v>38.133119999999998</v>
          </cell>
          <cell r="C312">
            <v>-6.97898</v>
          </cell>
          <cell r="D312" t="str">
            <v>Rua do Baldio</v>
          </cell>
          <cell r="E312" t="str">
            <v>7230-003</v>
          </cell>
          <cell r="F312" t="str">
            <v>Desconhecido</v>
          </cell>
          <cell r="G312" t="str">
            <v>Bairro da Guarda Fiscal</v>
          </cell>
          <cell r="H312" t="str">
            <v>Barrancos</v>
          </cell>
          <cell r="I312" t="str">
            <v>Desconhecido</v>
          </cell>
          <cell r="J312" t="str">
            <v>Portugal</v>
          </cell>
          <cell r="K312" t="str">
            <v>Rua do Baldio, Desconhecido, Bairro da Guarda Fiscal, Barrancos, Desconhecido, 7230-003, Portugal</v>
          </cell>
        </row>
        <row r="313">
          <cell r="A313" t="str">
            <v>Escola Básica de Braga Oeste, Cabreiros, Braga</v>
          </cell>
          <cell r="B313">
            <v>41.537857000000002</v>
          </cell>
          <cell r="C313">
            <v>-8.4898220000000002</v>
          </cell>
          <cell r="D313" t="str">
            <v>Rua das Corgas</v>
          </cell>
          <cell r="E313" t="str">
            <v>4705-769</v>
          </cell>
          <cell r="F313" t="str">
            <v>5</v>
          </cell>
          <cell r="G313" t="str">
            <v>Desconhecido</v>
          </cell>
          <cell r="H313" t="str">
            <v>Braga</v>
          </cell>
          <cell r="I313" t="str">
            <v>Desconhecido</v>
          </cell>
          <cell r="J313" t="str">
            <v>Portugal</v>
          </cell>
          <cell r="K313" t="str">
            <v>Rua das Corgas, 5, Desconhecido, Braga, Desconhecido, 4705-769, Portugal</v>
          </cell>
        </row>
        <row r="314">
          <cell r="A314" t="str">
            <v>Escola Básica de Branca, Albergaria-a-Velha</v>
          </cell>
          <cell r="B314">
            <v>40.758969</v>
          </cell>
          <cell r="C314">
            <v>-8.4827469999999998</v>
          </cell>
          <cell r="D314" t="str">
            <v>Rua da Arroxada</v>
          </cell>
          <cell r="E314" t="str">
            <v>3850-576</v>
          </cell>
          <cell r="F314" t="str">
            <v>Desconhecido</v>
          </cell>
          <cell r="G314" t="str">
            <v>Desconhecido</v>
          </cell>
          <cell r="H314" t="str">
            <v>Albergaria-a-Velha</v>
          </cell>
          <cell r="I314" t="str">
            <v>Desconhecido</v>
          </cell>
          <cell r="J314" t="str">
            <v>Portugal</v>
          </cell>
          <cell r="K314" t="str">
            <v>Rua da Arroxada, Desconhecido, Desconhecido, Albergaria-a-Velha, Desconhecido, 3850-576, Portugal</v>
          </cell>
        </row>
        <row r="315">
          <cell r="A315" t="str">
            <v>Escola Básica de Briteiros, Guimarães</v>
          </cell>
          <cell r="B315">
            <v>41.517108</v>
          </cell>
          <cell r="C315">
            <v>-8.3194850000000002</v>
          </cell>
          <cell r="D315" t="str">
            <v>Rua João Antunes Guimarães</v>
          </cell>
          <cell r="E315" t="str">
            <v>4805-447</v>
          </cell>
          <cell r="F315" t="str">
            <v>Desconhecido</v>
          </cell>
          <cell r="G315" t="str">
            <v>Desconhecido</v>
          </cell>
          <cell r="H315" t="str">
            <v>Guimarães</v>
          </cell>
          <cell r="I315" t="str">
            <v>Desconhecido</v>
          </cell>
          <cell r="J315" t="str">
            <v>Portugal</v>
          </cell>
          <cell r="K315" t="str">
            <v>Rua João Antunes Guimarães, Desconhecido, Desconhecido, Guimarães, Desconhecido, 4805-447, Portugal</v>
          </cell>
        </row>
        <row r="316">
          <cell r="A316" t="str">
            <v>Escola Básica de Bucelas, Loures</v>
          </cell>
          <cell r="B316">
            <v>38.902005000000003</v>
          </cell>
          <cell r="C316">
            <v>-9.1187740000000002</v>
          </cell>
          <cell r="D316" t="str">
            <v>Largo João Raymundo Alves</v>
          </cell>
          <cell r="E316" t="str">
            <v>2670-655</v>
          </cell>
          <cell r="F316" t="str">
            <v>5</v>
          </cell>
          <cell r="G316" t="str">
            <v>Bairro Solcasa</v>
          </cell>
          <cell r="H316" t="str">
            <v>Loures</v>
          </cell>
          <cell r="I316" t="str">
            <v>Desconhecido</v>
          </cell>
          <cell r="J316" t="str">
            <v>Portugal</v>
          </cell>
          <cell r="K316" t="str">
            <v>Largo João Raymundo Alves, 5, Bairro Solcasa, Loures, Desconhecido, 2670-655, Portugal</v>
          </cell>
        </row>
        <row r="317">
          <cell r="A317" t="str">
            <v>Escola Básica de Caldas de Vizela, Vizela</v>
          </cell>
          <cell r="B317">
            <v>41.367626000000001</v>
          </cell>
          <cell r="C317">
            <v>-8.3105820000000001</v>
          </cell>
          <cell r="D317" t="str">
            <v>Rua Padre António Joaquim Correia</v>
          </cell>
          <cell r="E317" t="str">
            <v>4815-439</v>
          </cell>
          <cell r="F317" t="str">
            <v>Desconhecido</v>
          </cell>
          <cell r="G317" t="str">
            <v>Desconhecido</v>
          </cell>
          <cell r="H317" t="str">
            <v>Vizela</v>
          </cell>
          <cell r="I317" t="str">
            <v>Desconhecido</v>
          </cell>
          <cell r="J317" t="str">
            <v>Portugal</v>
          </cell>
          <cell r="K317" t="str">
            <v>Rua Padre António Joaquim Correia, Desconhecido, Desconhecido, Vizela, Desconhecido, 4815-439, Portugal</v>
          </cell>
        </row>
        <row r="318">
          <cell r="A318" t="str">
            <v>Escola Básica de Camarate, Loures</v>
          </cell>
          <cell r="B318">
            <v>38.805446000000003</v>
          </cell>
          <cell r="C318">
            <v>-9.1307989999999997</v>
          </cell>
          <cell r="D318" t="str">
            <v>Rua Eduardo Augusto Pinto</v>
          </cell>
          <cell r="E318" t="str">
            <v>2680-113</v>
          </cell>
          <cell r="F318" t="str">
            <v>Desconhecido</v>
          </cell>
          <cell r="G318" t="str">
            <v>Bairro de São Lourenço</v>
          </cell>
          <cell r="H318" t="str">
            <v>Loures</v>
          </cell>
          <cell r="I318" t="str">
            <v>Desconhecido</v>
          </cell>
          <cell r="J318" t="str">
            <v>Portugal</v>
          </cell>
          <cell r="K318" t="str">
            <v>Rua Eduardo Augusto Pinto, Desconhecido, Bairro de São Lourenço, Loures, Desconhecido, 2680-113, Portugal</v>
          </cell>
        </row>
        <row r="319">
          <cell r="A319" t="str">
            <v>Escola Básica de Campia, Vouzela</v>
          </cell>
          <cell r="B319">
            <v>40.668247999999998</v>
          </cell>
          <cell r="C319">
            <v>-8.2224649999999997</v>
          </cell>
          <cell r="D319" t="str">
            <v>Desconhecido</v>
          </cell>
          <cell r="E319" t="str">
            <v>3670-056</v>
          </cell>
          <cell r="F319" t="str">
            <v>Desconhecido</v>
          </cell>
          <cell r="G319" t="str">
            <v>Desconhecido</v>
          </cell>
          <cell r="H319" t="str">
            <v>Desconhecido</v>
          </cell>
          <cell r="I319" t="str">
            <v>Desconhecido</v>
          </cell>
          <cell r="J319" t="str">
            <v>Portugal</v>
          </cell>
          <cell r="K319" t="str">
            <v>Desconhecido, Desconhecido, Desconhecido, Desconhecido, Desconhecido, 3670-056, Portugal</v>
          </cell>
        </row>
        <row r="320">
          <cell r="A320" t="str">
            <v>Escola Básica de Campo de Besteiros, Tondela</v>
          </cell>
          <cell r="B320">
            <v>40.562063999999999</v>
          </cell>
          <cell r="C320">
            <v>-8.1237560000000002</v>
          </cell>
          <cell r="D320" t="str">
            <v>Desconhecido</v>
          </cell>
          <cell r="E320" t="str">
            <v>3465-056</v>
          </cell>
          <cell r="F320" t="str">
            <v>Desconhecido</v>
          </cell>
          <cell r="G320" t="str">
            <v>Desconhecido</v>
          </cell>
          <cell r="H320" t="str">
            <v>Tondela</v>
          </cell>
          <cell r="I320" t="str">
            <v>Desconhecido</v>
          </cell>
          <cell r="J320" t="str">
            <v>Portugal</v>
          </cell>
          <cell r="K320" t="str">
            <v>Desconhecido, Desconhecido, Desconhecido, Tondela, Desconhecido, 3465-056, Portugal</v>
          </cell>
        </row>
        <row r="321">
          <cell r="A321" t="str">
            <v>Escola Básica de Canedo, Santa Maria da Feira</v>
          </cell>
          <cell r="B321">
            <v>41.011696999999998</v>
          </cell>
          <cell r="C321">
            <v>-8.4648020000000006</v>
          </cell>
          <cell r="D321" t="str">
            <v>Rua do Centro Social</v>
          </cell>
          <cell r="E321" t="str">
            <v>4525-117</v>
          </cell>
          <cell r="F321" t="str">
            <v>319</v>
          </cell>
          <cell r="G321" t="str">
            <v>Desconhecido</v>
          </cell>
          <cell r="H321" t="str">
            <v>Santa Maria da Feira</v>
          </cell>
          <cell r="I321" t="str">
            <v>Desconhecido</v>
          </cell>
          <cell r="J321" t="str">
            <v>Portugal</v>
          </cell>
          <cell r="K321" t="str">
            <v>Rua do Centro Social, 319, Desconhecido, Santa Maria da Feira, Desconhecido, 4525-117, Portugal</v>
          </cell>
        </row>
        <row r="322">
          <cell r="A322" t="str">
            <v>Escola Básica de Caramulo, Tondela</v>
          </cell>
          <cell r="B322">
            <v>40.571002</v>
          </cell>
          <cell r="C322">
            <v>-8.1745249999999992</v>
          </cell>
          <cell r="D322" t="str">
            <v>Rua da Escola</v>
          </cell>
          <cell r="E322" t="str">
            <v>3475-031</v>
          </cell>
          <cell r="F322" t="str">
            <v>144</v>
          </cell>
          <cell r="G322" t="str">
            <v>Desconhecido</v>
          </cell>
          <cell r="H322" t="str">
            <v>Tondela</v>
          </cell>
          <cell r="I322" t="str">
            <v>Desconhecido</v>
          </cell>
          <cell r="J322" t="str">
            <v>Portugal</v>
          </cell>
          <cell r="K322" t="str">
            <v>Rua da Escola, 144, Desconhecido, Tondela, Desconhecido, 3475-031, Portugal</v>
          </cell>
        </row>
        <row r="323">
          <cell r="A323" t="str">
            <v>Escola Básica de Carregal do Sal</v>
          </cell>
          <cell r="B323">
            <v>40.435169000000002</v>
          </cell>
          <cell r="C323">
            <v>-7.9888159999999999</v>
          </cell>
          <cell r="D323" t="str">
            <v>Arruamento Urbano a Sul da Vila</v>
          </cell>
          <cell r="E323" t="str">
            <v>3430-154</v>
          </cell>
          <cell r="F323" t="str">
            <v>Desconhecido</v>
          </cell>
          <cell r="G323" t="str">
            <v>Desconhecido</v>
          </cell>
          <cell r="H323" t="str">
            <v>Carregal do Sal</v>
          </cell>
          <cell r="I323" t="str">
            <v>Desconhecido</v>
          </cell>
          <cell r="J323" t="str">
            <v>Portugal</v>
          </cell>
          <cell r="K323" t="str">
            <v>Arruamento Urbano a Sul da Vila, Desconhecido, Desconhecido, Carregal do Sal, Desconhecido, 3430-154, Portugal</v>
          </cell>
        </row>
        <row r="324">
          <cell r="A324" t="str">
            <v>Escola Básica de Carregosa, Oliveira de Azeméis</v>
          </cell>
          <cell r="B324">
            <v>40.884352999999997</v>
          </cell>
          <cell r="C324">
            <v>-8.4155420000000003</v>
          </cell>
          <cell r="D324" t="str">
            <v>Avenida da República</v>
          </cell>
          <cell r="E324" t="str">
            <v>3720-017</v>
          </cell>
          <cell r="F324" t="str">
            <v>217</v>
          </cell>
          <cell r="G324" t="str">
            <v>Desconhecido</v>
          </cell>
          <cell r="H324" t="str">
            <v>Oliveira de Azeméis</v>
          </cell>
          <cell r="I324" t="str">
            <v>Desconhecido</v>
          </cell>
          <cell r="J324" t="str">
            <v>Portugal</v>
          </cell>
          <cell r="K324" t="str">
            <v>Avenida da República, 217, Desconhecido, Oliveira de Azeméis, Desconhecido, 3720-017, Portugal</v>
          </cell>
        </row>
        <row r="325">
          <cell r="A325" t="str">
            <v>Escola Básica de Cascais</v>
          </cell>
          <cell r="B325">
            <v>38.703665000000001</v>
          </cell>
          <cell r="C325">
            <v>-9.4358339999999998</v>
          </cell>
          <cell r="D325" t="str">
            <v>Avenida Gaspar Corte Real</v>
          </cell>
          <cell r="E325" t="str">
            <v>2754-519</v>
          </cell>
          <cell r="F325" t="str">
            <v>Desconhecido</v>
          </cell>
          <cell r="G325" t="str">
            <v>Torre do Pinhal</v>
          </cell>
          <cell r="H325" t="str">
            <v>Cascais</v>
          </cell>
          <cell r="I325" t="str">
            <v>Desconhecido</v>
          </cell>
          <cell r="J325" t="str">
            <v>Portugal</v>
          </cell>
          <cell r="K325" t="str">
            <v>Avenida Gaspar Corte Real, Desconhecido, Torre do Pinhal, Cascais, Desconhecido, 2754-519, Portugal</v>
          </cell>
        </row>
        <row r="326">
          <cell r="A326" t="str">
            <v>Escola Básica de Castanheiros, Caneças, Odivelas</v>
          </cell>
          <cell r="B326">
            <v>38.811081000000001</v>
          </cell>
          <cell r="C326">
            <v>-9.2290779999999994</v>
          </cell>
          <cell r="D326" t="str">
            <v>Rua Célia Croca</v>
          </cell>
          <cell r="E326" t="str">
            <v>1685-590</v>
          </cell>
          <cell r="F326" t="str">
            <v>Desconhecido</v>
          </cell>
          <cell r="G326" t="str">
            <v>Desconhecido</v>
          </cell>
          <cell r="H326" t="str">
            <v>Odivelas</v>
          </cell>
          <cell r="I326" t="str">
            <v>Desconhecido</v>
          </cell>
          <cell r="J326" t="str">
            <v>Portugal</v>
          </cell>
          <cell r="K326" t="str">
            <v>Rua Célia Croca, Desconhecido, Desconhecido, Odivelas, Desconhecido, 1685-590, Portugal</v>
          </cell>
        </row>
        <row r="327">
          <cell r="A327" t="str">
            <v>Escola Básica de Castro Daire</v>
          </cell>
          <cell r="B327">
            <v>40.899766999999997</v>
          </cell>
          <cell r="C327">
            <v>-7.9308829999999997</v>
          </cell>
          <cell r="D327" t="str">
            <v>Avenida João Rodrigues Cabrilho</v>
          </cell>
          <cell r="E327" t="str">
            <v>3600-191</v>
          </cell>
          <cell r="F327" t="str">
            <v>Desconhecido</v>
          </cell>
          <cell r="G327" t="str">
            <v>Braços de Cá</v>
          </cell>
          <cell r="H327" t="str">
            <v>Castro Daire</v>
          </cell>
          <cell r="I327" t="str">
            <v>Desconhecido</v>
          </cell>
          <cell r="J327" t="str">
            <v>Portugal</v>
          </cell>
          <cell r="K327" t="str">
            <v>Avenida João Rodrigues Cabrilho, Desconhecido, Braços de Cá, Castro Daire, Desconhecido, 3600-191, Portugal</v>
          </cell>
        </row>
        <row r="328">
          <cell r="A328" t="str">
            <v>Escola Básica de Castro Marim</v>
          </cell>
          <cell r="B328">
            <v>37.219138000000001</v>
          </cell>
          <cell r="C328">
            <v>-7.4476529999999999</v>
          </cell>
          <cell r="D328" t="str">
            <v>Avenida Doutor José Afonso Gomes</v>
          </cell>
          <cell r="E328" t="str">
            <v>8950-275</v>
          </cell>
          <cell r="F328" t="str">
            <v>Desconhecido</v>
          </cell>
          <cell r="G328" t="str">
            <v>Urbanização Quinta da Cerca</v>
          </cell>
          <cell r="H328" t="str">
            <v>Castro Marim</v>
          </cell>
          <cell r="I328" t="str">
            <v>Desconhecido</v>
          </cell>
          <cell r="J328" t="str">
            <v>Portugal</v>
          </cell>
          <cell r="K328" t="str">
            <v>Avenida Doutor José Afonso Gomes, Desconhecido, Urbanização Quinta da Cerca, Castro Marim, Desconhecido, 8950-275, Portugal</v>
          </cell>
        </row>
        <row r="329">
          <cell r="A329" t="str">
            <v>Escola Básica de Ceira, Coimbra</v>
          </cell>
          <cell r="B329">
            <v>40.183489000000002</v>
          </cell>
          <cell r="C329">
            <v>-8.3928480000000008</v>
          </cell>
          <cell r="D329" t="str">
            <v>Estrada das Carvalhosas</v>
          </cell>
          <cell r="E329" t="str">
            <v>3030-198</v>
          </cell>
          <cell r="F329" t="str">
            <v>Desconhecido</v>
          </cell>
          <cell r="G329" t="str">
            <v>Desconhecido</v>
          </cell>
          <cell r="H329" t="str">
            <v>Coimbra</v>
          </cell>
          <cell r="I329" t="str">
            <v>Desconhecido</v>
          </cell>
          <cell r="J329" t="str">
            <v>Portugal</v>
          </cell>
          <cell r="K329" t="str">
            <v>Estrada das Carvalhosas, Desconhecido, Desconhecido, Coimbra, Desconhecido, 3030-198, Portugal</v>
          </cell>
        </row>
        <row r="330">
          <cell r="A330" t="str">
            <v>Escola Básica de Celeirós, Braga</v>
          </cell>
          <cell r="B330">
            <v>41.511744999999998</v>
          </cell>
          <cell r="C330">
            <v>-8.4482079999999993</v>
          </cell>
          <cell r="D330" t="str">
            <v>Avenida Senhor da Paciência</v>
          </cell>
          <cell r="E330" t="str">
            <v>4705-448</v>
          </cell>
          <cell r="F330" t="str">
            <v>Desconhecido</v>
          </cell>
          <cell r="G330" t="str">
            <v>Desconhecido</v>
          </cell>
          <cell r="H330" t="str">
            <v>Braga</v>
          </cell>
          <cell r="I330" t="str">
            <v>Desconhecido</v>
          </cell>
          <cell r="J330" t="str">
            <v>Portugal</v>
          </cell>
          <cell r="K330" t="str">
            <v>Avenida Senhor da Paciência, Desconhecido, Desconhecido, Braga, Desconhecido, 4705-448, Portugal</v>
          </cell>
        </row>
        <row r="331">
          <cell r="A331" t="str">
            <v>Escola Básica de Cerva, Ribeira de Pena</v>
          </cell>
          <cell r="B331">
            <v>41.473354999999998</v>
          </cell>
          <cell r="C331">
            <v>-7.8491850000000003</v>
          </cell>
          <cell r="D331" t="str">
            <v>CM 1136-A</v>
          </cell>
          <cell r="E331" t="str">
            <v>4870-042</v>
          </cell>
          <cell r="F331" t="str">
            <v>Desconhecido</v>
          </cell>
          <cell r="G331" t="str">
            <v>Desconhecido</v>
          </cell>
          <cell r="H331" t="str">
            <v>Cerva</v>
          </cell>
          <cell r="I331" t="str">
            <v>Desconhecido</v>
          </cell>
          <cell r="J331" t="str">
            <v>Portugal</v>
          </cell>
          <cell r="K331" t="str">
            <v>CM 1136-A, Desconhecido, Desconhecido, Cerva, Desconhecido, 4870-042, Portugal</v>
          </cell>
        </row>
        <row r="332">
          <cell r="A332" t="str">
            <v>Escola Básica de Colares, Sintra</v>
          </cell>
          <cell r="B332">
            <v>38.803265000000003</v>
          </cell>
          <cell r="C332">
            <v>-9.4577709999999993</v>
          </cell>
          <cell r="D332" t="str">
            <v>Avenida Doutor Brandão de Vasconcelos</v>
          </cell>
          <cell r="E332" t="str">
            <v>2705-182</v>
          </cell>
          <cell r="F332" t="str">
            <v>355</v>
          </cell>
          <cell r="G332" t="str">
            <v>Mucifal</v>
          </cell>
          <cell r="H332" t="str">
            <v>Colares</v>
          </cell>
          <cell r="I332" t="str">
            <v>Desconhecido</v>
          </cell>
          <cell r="J332" t="str">
            <v>Portugal</v>
          </cell>
          <cell r="K332" t="str">
            <v>Avenida Doutor Brandão de Vasconcelos, 355, Mucifal, Colares, Desconhecido, 2705-182, Portugal</v>
          </cell>
        </row>
        <row r="333">
          <cell r="A333" t="str">
            <v>Escola Básica de Colmeias, Leiria</v>
          </cell>
          <cell r="B333">
            <v>39.798855000000003</v>
          </cell>
          <cell r="C333">
            <v>-8.7063740000000003</v>
          </cell>
          <cell r="D333" t="str">
            <v>Rua da Escola</v>
          </cell>
          <cell r="E333" t="str">
            <v>2420-001</v>
          </cell>
          <cell r="F333" t="str">
            <v>Desconhecido</v>
          </cell>
          <cell r="G333" t="str">
            <v>Desconhecido</v>
          </cell>
          <cell r="H333" t="str">
            <v>Leiria</v>
          </cell>
          <cell r="I333" t="str">
            <v>Desconhecido</v>
          </cell>
          <cell r="J333" t="str">
            <v>Portugal</v>
          </cell>
          <cell r="K333" t="str">
            <v>Rua da Escola, Desconhecido, Desconhecido, Leiria, Desconhecido, 2420-001, Portugal</v>
          </cell>
        </row>
        <row r="334">
          <cell r="A334" t="str">
            <v>Escola Básica de Cordinha, Oliveira do Hospital</v>
          </cell>
          <cell r="B334">
            <v>40.426273999999999</v>
          </cell>
          <cell r="C334">
            <v>-7.8825130000000003</v>
          </cell>
          <cell r="D334" t="str">
            <v>Rua dos Oleiros</v>
          </cell>
          <cell r="E334" t="str">
            <v>3405-062</v>
          </cell>
          <cell r="F334" t="str">
            <v>Desconhecido</v>
          </cell>
          <cell r="G334" t="str">
            <v>Desconhecido</v>
          </cell>
          <cell r="H334" t="str">
            <v>Ervedal e Vila Franca da Beira</v>
          </cell>
          <cell r="I334" t="str">
            <v>Desconhecido</v>
          </cell>
          <cell r="J334" t="str">
            <v>Portugal</v>
          </cell>
          <cell r="K334" t="str">
            <v>Rua dos Oleiros, Desconhecido, Desconhecido, Ervedal e Vila Franca da Beira, Desconhecido, 3405-062, Portugal</v>
          </cell>
        </row>
        <row r="335">
          <cell r="A335" t="str">
            <v>Escola Básica de Corga do Lobão, Santa Maria da Feira</v>
          </cell>
          <cell r="B335">
            <v>40.991540999999998</v>
          </cell>
          <cell r="C335">
            <v>-8.4818230000000003</v>
          </cell>
          <cell r="D335" t="str">
            <v>Rua dos Descobrimentos</v>
          </cell>
          <cell r="E335" t="str">
            <v>4505-515</v>
          </cell>
          <cell r="F335" t="str">
            <v>Desconhecido</v>
          </cell>
          <cell r="G335" t="str">
            <v>Desconhecido</v>
          </cell>
          <cell r="H335" t="str">
            <v>Santa Maria da Feira</v>
          </cell>
          <cell r="I335" t="str">
            <v>Desconhecido</v>
          </cell>
          <cell r="J335" t="str">
            <v>Portugal</v>
          </cell>
          <cell r="K335" t="str">
            <v>Rua dos Descobrimentos, Desconhecido, Desconhecido, Santa Maria da Feira, Desconhecido, 4505-515, Portugal</v>
          </cell>
        </row>
        <row r="336">
          <cell r="A336" t="str">
            <v>Escola Básica de Corroios, Seixal</v>
          </cell>
          <cell r="B336">
            <v>38.646804000000003</v>
          </cell>
          <cell r="C336">
            <v>-9.1476330000000008</v>
          </cell>
          <cell r="D336" t="str">
            <v>Rua Sebastião da Gama</v>
          </cell>
          <cell r="E336" t="str">
            <v>2855-247</v>
          </cell>
          <cell r="F336" t="str">
            <v>Desconhecido</v>
          </cell>
          <cell r="G336" t="str">
            <v>Quinta do Brasileiro</v>
          </cell>
          <cell r="H336" t="str">
            <v>Seixal</v>
          </cell>
          <cell r="I336" t="str">
            <v>Desconhecido</v>
          </cell>
          <cell r="J336" t="str">
            <v>Portugal</v>
          </cell>
          <cell r="K336" t="str">
            <v>Rua Sebastião da Gama, Desconhecido, Quinta do Brasileiro, Seixal, Desconhecido, 2855-247, Portugal</v>
          </cell>
        </row>
        <row r="337">
          <cell r="A337" t="str">
            <v>Escola Básica de Couto Mineiro do Pejão, Raiva, Castelo de Paiva</v>
          </cell>
          <cell r="B337">
            <v>41.039834999999997</v>
          </cell>
          <cell r="C337">
            <v>-8.2604120000000005</v>
          </cell>
          <cell r="D337" t="str">
            <v>Rua Strecht Vasconcelos</v>
          </cell>
          <cell r="E337" t="str">
            <v>4550-150</v>
          </cell>
          <cell r="F337" t="str">
            <v>147</v>
          </cell>
          <cell r="G337" t="str">
            <v>Gração</v>
          </cell>
          <cell r="H337" t="str">
            <v>Castelo de Paiva</v>
          </cell>
          <cell r="I337" t="str">
            <v>Desconhecido</v>
          </cell>
          <cell r="J337" t="str">
            <v>Portugal</v>
          </cell>
          <cell r="K337" t="str">
            <v>Rua Strecht Vasconcelos, 147, Gração, Castelo de Paiva, Desconhecido, 4550-150, Portugal</v>
          </cell>
        </row>
        <row r="338">
          <cell r="A338" t="str">
            <v>Escola Básica de Custóias, Matosinhos</v>
          </cell>
          <cell r="B338">
            <v>41.198757000000001</v>
          </cell>
          <cell r="C338">
            <v>-8.6424409999999998</v>
          </cell>
          <cell r="D338" t="str">
            <v>Rua Nova de São Gens</v>
          </cell>
          <cell r="E338" t="str">
            <v>4460-778</v>
          </cell>
          <cell r="F338" t="str">
            <v>Desconhecido</v>
          </cell>
          <cell r="G338" t="str">
            <v>Avilhó</v>
          </cell>
          <cell r="H338" t="str">
            <v>Matosinhos</v>
          </cell>
          <cell r="I338" t="str">
            <v>Desconhecido</v>
          </cell>
          <cell r="J338" t="str">
            <v>Portugal</v>
          </cell>
          <cell r="K338" t="str">
            <v>Rua Nova de São Gens, Desconhecido, Avilhó, Matosinhos, Desconhecido, 4460-778, Portugal</v>
          </cell>
        </row>
        <row r="339">
          <cell r="A339" t="str">
            <v>Escola Básica de Darque, Viana do Castelo</v>
          </cell>
          <cell r="B339">
            <v>41.678834999999999</v>
          </cell>
          <cell r="C339">
            <v>-8.8034049999999997</v>
          </cell>
          <cell r="D339" t="str">
            <v>Rua 20 de Janeiro de 1848</v>
          </cell>
          <cell r="E339" t="str">
            <v>4935-090</v>
          </cell>
          <cell r="F339" t="str">
            <v>Desconhecido</v>
          </cell>
          <cell r="G339" t="str">
            <v>Desconhecido</v>
          </cell>
          <cell r="H339" t="str">
            <v>Viana do Castelo</v>
          </cell>
          <cell r="I339" t="str">
            <v>Desconhecido</v>
          </cell>
          <cell r="J339" t="str">
            <v>Portugal</v>
          </cell>
          <cell r="K339" t="str">
            <v>Rua 20 de Janeiro de 1848, Desconhecido, Desconhecido, Viana do Castelo, Desconhecido, 4935-090, Portugal</v>
          </cell>
        </row>
        <row r="340">
          <cell r="A340" t="str">
            <v>Escola Básica de Eiriz, Baião</v>
          </cell>
          <cell r="B340">
            <v>41.124571000000003</v>
          </cell>
          <cell r="C340">
            <v>-8.0524930000000001</v>
          </cell>
          <cell r="D340" t="str">
            <v>Rua do Bolhão</v>
          </cell>
          <cell r="E340" t="str">
            <v>4640-014</v>
          </cell>
          <cell r="F340" t="str">
            <v>110</v>
          </cell>
          <cell r="G340" t="str">
            <v>Desconhecido</v>
          </cell>
          <cell r="H340" t="str">
            <v>Baião</v>
          </cell>
          <cell r="I340" t="str">
            <v>Desconhecido</v>
          </cell>
          <cell r="J340" t="str">
            <v>Portugal</v>
          </cell>
          <cell r="K340" t="str">
            <v>Rua do Bolhão, 110, Desconhecido, Baião, Desconhecido, 4640-014, Portugal</v>
          </cell>
        </row>
        <row r="341">
          <cell r="A341" t="str">
            <v>Escola Básica de Eiriz, Paços de Ferreira</v>
          </cell>
          <cell r="B341">
            <v>41.308404000000003</v>
          </cell>
          <cell r="C341">
            <v>-8.3662200000000002</v>
          </cell>
          <cell r="D341" t="str">
            <v>Rua da Escola Básica 2 e 3</v>
          </cell>
          <cell r="E341" t="str">
            <v>4595-072</v>
          </cell>
          <cell r="F341" t="str">
            <v>25</v>
          </cell>
          <cell r="G341" t="str">
            <v>Desconhecido</v>
          </cell>
          <cell r="H341" t="str">
            <v>Desconhecido</v>
          </cell>
          <cell r="I341" t="str">
            <v>Desconhecido</v>
          </cell>
          <cell r="J341" t="str">
            <v>Portugal</v>
          </cell>
          <cell r="K341" t="str">
            <v>Rua da Escola Básica 2 e 3, 25, Desconhecido, Desconhecido, Desconhecido, 4595-072, Portugal</v>
          </cell>
        </row>
        <row r="342">
          <cell r="A342" t="str">
            <v>Escola Básica de Eixo, Aveiro</v>
          </cell>
          <cell r="B342">
            <v>40.627310999999999</v>
          </cell>
          <cell r="C342">
            <v>-8.5676620000000003</v>
          </cell>
          <cell r="D342" t="str">
            <v>Rua do Forno</v>
          </cell>
          <cell r="E342" t="str">
            <v>3800-778</v>
          </cell>
          <cell r="F342" t="str">
            <v>Desconhecido</v>
          </cell>
          <cell r="G342" t="str">
            <v>Desconhecido</v>
          </cell>
          <cell r="H342" t="str">
            <v>Aveiro</v>
          </cell>
          <cell r="I342" t="str">
            <v>Desconhecido</v>
          </cell>
          <cell r="J342" t="str">
            <v>Portugal</v>
          </cell>
          <cell r="K342" t="str">
            <v>Rua do Forno, Desconhecido, Desconhecido, Aveiro, Desconhecido, 3800-778, Portugal</v>
          </cell>
        </row>
        <row r="343">
          <cell r="A343" t="str">
            <v>Escola Básica de Fazendas de Almeirim, Almeirim</v>
          </cell>
          <cell r="B343">
            <v>39.179298000000003</v>
          </cell>
          <cell r="C343">
            <v>-8.5792950000000001</v>
          </cell>
          <cell r="D343" t="str">
            <v>EM 578</v>
          </cell>
          <cell r="E343" t="str">
            <v>2080-558</v>
          </cell>
          <cell r="F343" t="str">
            <v>Desconhecido</v>
          </cell>
          <cell r="G343" t="str">
            <v>Desconhecido</v>
          </cell>
          <cell r="H343" t="str">
            <v>Almeirim</v>
          </cell>
          <cell r="I343" t="str">
            <v>Desconhecido</v>
          </cell>
          <cell r="J343" t="str">
            <v>Portugal</v>
          </cell>
          <cell r="K343" t="str">
            <v>EM 578, Desconhecido, Desconhecido, Almeirim, Desconhecido, 2080-558, Portugal</v>
          </cell>
        </row>
        <row r="344">
          <cell r="A344" t="str">
            <v>Escola Básica de Ferreira de Aves, Sátão</v>
          </cell>
          <cell r="B344">
            <v>40.794727000000002</v>
          </cell>
          <cell r="C344">
            <v>-7.6961769999999996</v>
          </cell>
          <cell r="D344" t="str">
            <v>Rua Quinta do Chaves</v>
          </cell>
          <cell r="E344" t="str">
            <v>3560-049</v>
          </cell>
          <cell r="F344" t="str">
            <v>Desconhecido</v>
          </cell>
          <cell r="G344" t="str">
            <v>Desconhecido</v>
          </cell>
          <cell r="H344" t="str">
            <v>Sátão</v>
          </cell>
          <cell r="I344" t="str">
            <v>Desconhecido</v>
          </cell>
          <cell r="J344" t="str">
            <v>Portugal</v>
          </cell>
          <cell r="K344" t="str">
            <v>Rua Quinta do Chaves, Desconhecido, Desconhecido, Sátão, Desconhecido, 3560-049, Portugal</v>
          </cell>
        </row>
        <row r="345">
          <cell r="A345" t="str">
            <v>Escola Básica de Ferreiras, Albufeira</v>
          </cell>
          <cell r="B345">
            <v>37.129869999999997</v>
          </cell>
          <cell r="C345">
            <v>-8.2470649999999992</v>
          </cell>
          <cell r="D345" t="str">
            <v>Rua da Igreja</v>
          </cell>
          <cell r="E345" t="str">
            <v>8200-559</v>
          </cell>
          <cell r="F345" t="str">
            <v>Desconhecido</v>
          </cell>
          <cell r="G345" t="str">
            <v>Lagoas</v>
          </cell>
          <cell r="H345" t="str">
            <v>Albufeira</v>
          </cell>
          <cell r="I345" t="str">
            <v>Desconhecido</v>
          </cell>
          <cell r="J345" t="str">
            <v>Portugal</v>
          </cell>
          <cell r="K345" t="str">
            <v>Rua da Igreja, Desconhecido, Lagoas, Albufeira, Desconhecido, 8200-559, Portugal</v>
          </cell>
        </row>
        <row r="346">
          <cell r="A346" t="str">
            <v>Escola Básica de Forjães, Esposende</v>
          </cell>
          <cell r="B346">
            <v>41.616135</v>
          </cell>
          <cell r="C346">
            <v>-8.7398640000000007</v>
          </cell>
          <cell r="D346" t="str">
            <v>Rua da Pedreira</v>
          </cell>
          <cell r="E346" t="str">
            <v>4740-446</v>
          </cell>
          <cell r="F346" t="str">
            <v>207</v>
          </cell>
          <cell r="G346" t="str">
            <v>Desconhecido</v>
          </cell>
          <cell r="H346" t="str">
            <v>Esposende</v>
          </cell>
          <cell r="I346" t="str">
            <v>Desconhecido</v>
          </cell>
          <cell r="J346" t="str">
            <v>Portugal</v>
          </cell>
          <cell r="K346" t="str">
            <v>Rua da Pedreira, 207, Desconhecido, Esposende, Desconhecido, 4740-446, Portugal</v>
          </cell>
        </row>
        <row r="347">
          <cell r="A347" t="str">
            <v>Escola Básica de Fragata do Tejo, Moita</v>
          </cell>
          <cell r="B347">
            <v>38.658313999999997</v>
          </cell>
          <cell r="C347">
            <v>-8.995749</v>
          </cell>
          <cell r="D347" t="str">
            <v>Avenida Luis de Camões</v>
          </cell>
          <cell r="E347" t="str">
            <v>2860-381</v>
          </cell>
          <cell r="F347" t="str">
            <v>Desconhecido</v>
          </cell>
          <cell r="G347" t="str">
            <v>Desconhecido</v>
          </cell>
          <cell r="H347" t="str">
            <v>Moita</v>
          </cell>
          <cell r="I347" t="str">
            <v>Desconhecido</v>
          </cell>
          <cell r="J347" t="str">
            <v>Portugal</v>
          </cell>
          <cell r="K347" t="str">
            <v>Avenida Luis de Camões, Desconhecido, Desconhecido, Moita, Desconhecido, 2860-381, Portugal</v>
          </cell>
        </row>
        <row r="348">
          <cell r="A348" t="str">
            <v>Escola Básica de Fragoso, Barcelos</v>
          </cell>
          <cell r="B348">
            <v>41.613011999999998</v>
          </cell>
          <cell r="C348">
            <v>-8.7143949999999997</v>
          </cell>
          <cell r="D348" t="str">
            <v>Rua das Carvalhas</v>
          </cell>
          <cell r="E348" t="str">
            <v>4905-097</v>
          </cell>
          <cell r="F348" t="str">
            <v>Desconhecido</v>
          </cell>
          <cell r="G348" t="str">
            <v>Desconhecido</v>
          </cell>
          <cell r="H348" t="str">
            <v>Barcelos</v>
          </cell>
          <cell r="I348" t="str">
            <v>Desconhecido</v>
          </cell>
          <cell r="J348" t="str">
            <v>Portugal</v>
          </cell>
          <cell r="K348" t="str">
            <v>Rua das Carvalhas, Desconhecido, Desconhecido, Barcelos, Desconhecido, 4905-097, Portugal</v>
          </cell>
        </row>
        <row r="349">
          <cell r="A349" t="str">
            <v>Escola Básica de Frazão, Paços de Ferreira</v>
          </cell>
          <cell r="B349">
            <v>41.259568000000002</v>
          </cell>
          <cell r="C349">
            <v>-8.4199330000000003</v>
          </cell>
          <cell r="D349" t="str">
            <v>Rua dos Mirantes</v>
          </cell>
          <cell r="E349" t="str">
            <v>4595-148</v>
          </cell>
          <cell r="F349" t="str">
            <v>76</v>
          </cell>
          <cell r="G349" t="str">
            <v>Carvalho</v>
          </cell>
          <cell r="H349" t="str">
            <v>Frazão Arreigada</v>
          </cell>
          <cell r="I349" t="str">
            <v>Desconhecido</v>
          </cell>
          <cell r="J349" t="str">
            <v>Portugal</v>
          </cell>
          <cell r="K349" t="str">
            <v>Rua dos Mirantes, 76, Carvalho, Frazão Arreigada, Desconhecido, 4595-148, Portugal</v>
          </cell>
        </row>
        <row r="350">
          <cell r="A350" t="str">
            <v>Escola Básica de Freiria, Torres Vedras</v>
          </cell>
          <cell r="B350">
            <v>39.023116999999999</v>
          </cell>
          <cell r="C350">
            <v>-9.3189919999999997</v>
          </cell>
          <cell r="D350" t="str">
            <v>Rua Nova Santo António</v>
          </cell>
          <cell r="E350" t="str">
            <v>2565-307</v>
          </cell>
          <cell r="F350" t="str">
            <v>Desconhecido</v>
          </cell>
          <cell r="G350" t="str">
            <v>Desconhecido</v>
          </cell>
          <cell r="H350" t="str">
            <v>Torres Vedras</v>
          </cell>
          <cell r="I350" t="str">
            <v>Desconhecido</v>
          </cell>
          <cell r="J350" t="str">
            <v>Portugal</v>
          </cell>
          <cell r="K350" t="str">
            <v>Rua Nova Santo António, Desconhecido, Desconhecido, Torres Vedras, Desconhecido, 2565-307, Portugal</v>
          </cell>
        </row>
        <row r="351">
          <cell r="A351" t="str">
            <v>Escola Básica de Freixianda, Ourém</v>
          </cell>
          <cell r="B351">
            <v>39.763432999999999</v>
          </cell>
          <cell r="C351">
            <v>-8.46279</v>
          </cell>
          <cell r="D351" t="str">
            <v>EM 502</v>
          </cell>
          <cell r="E351" t="str">
            <v>2435-284</v>
          </cell>
          <cell r="F351" t="str">
            <v>Desconhecido</v>
          </cell>
          <cell r="G351" t="str">
            <v>Desconhecido</v>
          </cell>
          <cell r="H351" t="str">
            <v>Ourém</v>
          </cell>
          <cell r="I351" t="str">
            <v>Desconhecido</v>
          </cell>
          <cell r="J351" t="str">
            <v>Portugal</v>
          </cell>
          <cell r="K351" t="str">
            <v>EM 502, Desconhecido, Desconhecido, Ourém, Desconhecido, 2435-284, Portugal</v>
          </cell>
        </row>
        <row r="352">
          <cell r="A352" t="str">
            <v>Escola Básica de Freixo, Ponte de Lima</v>
          </cell>
          <cell r="B352">
            <v>41.653877999999999</v>
          </cell>
          <cell r="C352">
            <v>-8.5876959999999993</v>
          </cell>
          <cell r="D352" t="str">
            <v>ER 308</v>
          </cell>
          <cell r="E352" t="str">
            <v>4990-435</v>
          </cell>
          <cell r="F352" t="str">
            <v>Desconhecido</v>
          </cell>
          <cell r="G352" t="str">
            <v>Desconhecido</v>
          </cell>
          <cell r="H352" t="str">
            <v>Ponte de Lima</v>
          </cell>
          <cell r="I352" t="str">
            <v>Desconhecido</v>
          </cell>
          <cell r="J352" t="str">
            <v>Portugal</v>
          </cell>
          <cell r="K352" t="str">
            <v>ER 308, Desconhecido, Desconhecido, Ponte de Lima, Desconhecido, 4990-435, Portugal</v>
          </cell>
        </row>
        <row r="353">
          <cell r="A353" t="str">
            <v>Escola Básica de Gafanha da Encarnação, Ílhavo</v>
          </cell>
          <cell r="B353">
            <v>40.621673999999999</v>
          </cell>
          <cell r="C353">
            <v>-8.7265940000000004</v>
          </cell>
          <cell r="D353" t="str">
            <v>Rua da Parada</v>
          </cell>
          <cell r="E353" t="str">
            <v>3830-476</v>
          </cell>
          <cell r="F353" t="str">
            <v>Desconhecido</v>
          </cell>
          <cell r="G353" t="str">
            <v>Desconhecido</v>
          </cell>
          <cell r="H353" t="str">
            <v>Ílhavo</v>
          </cell>
          <cell r="I353" t="str">
            <v>Desconhecido</v>
          </cell>
          <cell r="J353" t="str">
            <v>Portugal</v>
          </cell>
          <cell r="K353" t="str">
            <v>Rua da Parada, Desconhecido, Desconhecido, Ílhavo, Desconhecido, 3830-476, Portugal</v>
          </cell>
        </row>
        <row r="354">
          <cell r="A354" t="str">
            <v>Escola Básica de Gafanha da Nazaré, Ílhavo</v>
          </cell>
          <cell r="B354">
            <v>40.632142999999999</v>
          </cell>
          <cell r="C354">
            <v>-8.7066560000000006</v>
          </cell>
          <cell r="D354" t="str">
            <v>Rua Capitão Ferreira da Silva</v>
          </cell>
          <cell r="E354" t="str">
            <v>3830-583</v>
          </cell>
          <cell r="F354" t="str">
            <v>Desconhecido</v>
          </cell>
          <cell r="G354" t="str">
            <v>Desconhecido</v>
          </cell>
          <cell r="H354" t="str">
            <v>Gafanha da Nazaré</v>
          </cell>
          <cell r="I354" t="str">
            <v>Desconhecido</v>
          </cell>
          <cell r="J354" t="str">
            <v>Portugal</v>
          </cell>
          <cell r="K354" t="str">
            <v>Rua Capitão Ferreira da Silva, Desconhecido, Desconhecido, Gafanha da Nazaré, Desconhecido, 3830-583, Portugal</v>
          </cell>
        </row>
        <row r="355">
          <cell r="A355" t="str">
            <v>Escola Básica de Gandarela, Celorico de Basto</v>
          </cell>
          <cell r="B355">
            <v>41.457188000000002</v>
          </cell>
          <cell r="C355">
            <v>-8.0296780000000005</v>
          </cell>
          <cell r="D355" t="str">
            <v>EM 304</v>
          </cell>
          <cell r="E355" t="str">
            <v>4890-542</v>
          </cell>
          <cell r="F355" t="str">
            <v>Desconhecido</v>
          </cell>
          <cell r="G355" t="str">
            <v>Desconhecido</v>
          </cell>
          <cell r="H355" t="str">
            <v>Celorico de Basto</v>
          </cell>
          <cell r="I355" t="str">
            <v>Desconhecido</v>
          </cell>
          <cell r="J355" t="str">
            <v>Portugal</v>
          </cell>
          <cell r="K355" t="str">
            <v>EM 304, Desconhecido, Desconhecido, Celorico de Basto, Desconhecido, 4890-542, Portugal</v>
          </cell>
        </row>
        <row r="356">
          <cell r="A356" t="str">
            <v>Escola Básica de Góis</v>
          </cell>
          <cell r="B356">
            <v>40.161279</v>
          </cell>
          <cell r="C356">
            <v>-8.1098909999999993</v>
          </cell>
          <cell r="D356" t="str">
            <v>Avenida Luís de Camões</v>
          </cell>
          <cell r="E356" t="str">
            <v>3330-334</v>
          </cell>
          <cell r="F356" t="str">
            <v>Desconhecido</v>
          </cell>
          <cell r="G356" t="str">
            <v>São Paulo</v>
          </cell>
          <cell r="H356" t="str">
            <v>Góis</v>
          </cell>
          <cell r="I356" t="str">
            <v>Desconhecido</v>
          </cell>
          <cell r="J356" t="str">
            <v>Portugal</v>
          </cell>
          <cell r="K356" t="str">
            <v>Avenida Luís de Camões, Desconhecido, São Paulo, Góis, Desconhecido, 3330-334, Portugal</v>
          </cell>
        </row>
        <row r="357">
          <cell r="A357" t="str">
            <v>Escola Básica de Gondifelos, Vila Nova de Famalicão</v>
          </cell>
          <cell r="B357">
            <v>41.421553000000003</v>
          </cell>
          <cell r="C357">
            <v>-8.6016139999999996</v>
          </cell>
          <cell r="D357" t="str">
            <v>Avenida de Santa Marinha</v>
          </cell>
          <cell r="E357" t="str">
            <v>4760-503</v>
          </cell>
          <cell r="F357" t="str">
            <v>257</v>
          </cell>
          <cell r="G357" t="str">
            <v>Aldeia Nova</v>
          </cell>
          <cell r="H357" t="str">
            <v>Vila Nova de Famalicão</v>
          </cell>
          <cell r="I357" t="str">
            <v>Desconhecido</v>
          </cell>
          <cell r="J357" t="str">
            <v>Portugal</v>
          </cell>
          <cell r="K357" t="str">
            <v>Avenida de Santa Marinha, 257, Aldeia Nova, Vila Nova de Famalicão, Desconhecido, 4760-503, Portugal</v>
          </cell>
        </row>
        <row r="358">
          <cell r="A358" t="str">
            <v>Escola Básica de Gouveia</v>
          </cell>
          <cell r="B358">
            <v>41.204959000000002</v>
          </cell>
          <cell r="C358">
            <v>-8.0995259999999991</v>
          </cell>
          <cell r="D358" t="str">
            <v>EM 101-5</v>
          </cell>
          <cell r="E358" t="str">
            <v>4635-598</v>
          </cell>
          <cell r="F358" t="str">
            <v>Desconhecido</v>
          </cell>
          <cell r="G358" t="str">
            <v>Desconhecido</v>
          </cell>
          <cell r="H358" t="str">
            <v>Várzea, Aliviada e Folhada</v>
          </cell>
          <cell r="I358" t="str">
            <v>Desconhecido</v>
          </cell>
          <cell r="J358" t="str">
            <v>Portugal</v>
          </cell>
          <cell r="K358" t="str">
            <v>EM 101-5, Desconhecido, Desconhecido, Várzea, Aliviada e Folhada, Desconhecido, 4635-598, Portugal</v>
          </cell>
        </row>
        <row r="359">
          <cell r="A359" t="str">
            <v>Escola Básica de Gualtar, Braga</v>
          </cell>
          <cell r="B359">
            <v>41.567379000000003</v>
          </cell>
          <cell r="C359">
            <v>-8.3877930000000003</v>
          </cell>
          <cell r="D359" t="str">
            <v>Rua Óscar Dias Pereira</v>
          </cell>
          <cell r="E359" t="str">
            <v>4710-081</v>
          </cell>
          <cell r="F359" t="str">
            <v>Desconhecido</v>
          </cell>
          <cell r="G359" t="str">
            <v>Desconhecido</v>
          </cell>
          <cell r="H359" t="str">
            <v>Braga</v>
          </cell>
          <cell r="I359" t="str">
            <v>Desconhecido</v>
          </cell>
          <cell r="J359" t="str">
            <v>Portugal</v>
          </cell>
          <cell r="K359" t="str">
            <v>Rua Óscar Dias Pereira, Desconhecido, Desconhecido, Braga, Desconhecido, 4710-081, Portugal</v>
          </cell>
        </row>
        <row r="360">
          <cell r="A360" t="str">
            <v>Escola Básica de Gueifães, Maia</v>
          </cell>
          <cell r="B360">
            <v>41.214454000000003</v>
          </cell>
          <cell r="C360">
            <v>-8.5991090000000003</v>
          </cell>
          <cell r="D360" t="str">
            <v>Avenida das Flores</v>
          </cell>
          <cell r="E360" t="str">
            <v>4470-030</v>
          </cell>
          <cell r="F360" t="str">
            <v>Desconhecido</v>
          </cell>
          <cell r="G360" t="str">
            <v>Gueifães</v>
          </cell>
          <cell r="H360" t="str">
            <v>Cidade da Maia</v>
          </cell>
          <cell r="I360" t="str">
            <v>Desconhecido</v>
          </cell>
          <cell r="J360" t="str">
            <v>Portugal</v>
          </cell>
          <cell r="K360" t="str">
            <v>Avenida das Flores, Desconhecido, Gueifães, Cidade da Maia, Desconhecido, 4470-030, Portugal</v>
          </cell>
        </row>
        <row r="361">
          <cell r="A361" t="str">
            <v>Escola Básica de Ínsua, Penalva do Castelo</v>
          </cell>
          <cell r="B361">
            <v>40.680045999999997</v>
          </cell>
          <cell r="C361">
            <v>-7.6985619999999999</v>
          </cell>
          <cell r="D361" t="str">
            <v>EN 329</v>
          </cell>
          <cell r="E361" t="str">
            <v>3550-146</v>
          </cell>
          <cell r="F361" t="str">
            <v>Desconhecido</v>
          </cell>
          <cell r="G361" t="str">
            <v>Desconhecido</v>
          </cell>
          <cell r="H361" t="str">
            <v>Penalva do Castelo</v>
          </cell>
          <cell r="I361" t="str">
            <v>Desconhecido</v>
          </cell>
          <cell r="J361" t="str">
            <v>Portugal</v>
          </cell>
          <cell r="K361" t="str">
            <v>EN 329, Desconhecido, Desconhecido, Penalva do Castelo, Desconhecido, 3550-146, Portugal</v>
          </cell>
        </row>
        <row r="362">
          <cell r="A362" t="str">
            <v>Escola Básica de Izeda, Bragança</v>
          </cell>
          <cell r="B362">
            <v>41.569071000000001</v>
          </cell>
          <cell r="C362">
            <v>-6.7249359999999996</v>
          </cell>
          <cell r="D362" t="str">
            <v>Rua do Fiães</v>
          </cell>
          <cell r="E362" t="str">
            <v>5300-608</v>
          </cell>
          <cell r="F362" t="str">
            <v>Desconhecido</v>
          </cell>
          <cell r="G362" t="str">
            <v>Desconhecido</v>
          </cell>
          <cell r="H362" t="str">
            <v>Bragança</v>
          </cell>
          <cell r="I362" t="str">
            <v>Desconhecido</v>
          </cell>
          <cell r="J362" t="str">
            <v>Portugal</v>
          </cell>
          <cell r="K362" t="str">
            <v>Rua do Fiães, Desconhecido, Desconhecido, Bragança, Desconhecido, 5300-608, Portugal</v>
          </cell>
        </row>
        <row r="363">
          <cell r="A363" t="str">
            <v>Escola Básica de Jovim e Foz do Sousa, Gondomar</v>
          </cell>
          <cell r="B363">
            <v>41.115150999999997</v>
          </cell>
          <cell r="C363">
            <v>-8.5114529999999995</v>
          </cell>
          <cell r="D363" t="str">
            <v>Rua Nossa Senhora das Dores</v>
          </cell>
          <cell r="E363" t="str">
            <v>4510-138</v>
          </cell>
          <cell r="F363" t="str">
            <v>Desconhecido</v>
          </cell>
          <cell r="G363" t="str">
            <v>Barraca</v>
          </cell>
          <cell r="H363" t="str">
            <v>Gondomar</v>
          </cell>
          <cell r="I363" t="str">
            <v>Desconhecido</v>
          </cell>
          <cell r="J363" t="str">
            <v>Portugal</v>
          </cell>
          <cell r="K363" t="str">
            <v>Rua Nossa Senhora das Dores, Desconhecido, Barraca, Gondomar, Desconhecido, 4510-138, Portugal</v>
          </cell>
        </row>
        <row r="364">
          <cell r="A364" t="str">
            <v>Escola Básica de Lagares da Beira, Oliveira do Hospital</v>
          </cell>
          <cell r="B364">
            <v>40.402728000000003</v>
          </cell>
          <cell r="C364">
            <v>-7.854889</v>
          </cell>
          <cell r="D364" t="str">
            <v>Rua Ribeiro do Moiro</v>
          </cell>
          <cell r="E364" t="str">
            <v>3405-155</v>
          </cell>
          <cell r="F364" t="str">
            <v>Desconhecido</v>
          </cell>
          <cell r="G364" t="str">
            <v>Desconhecido</v>
          </cell>
          <cell r="H364" t="str">
            <v>Lagares</v>
          </cell>
          <cell r="I364" t="str">
            <v>Desconhecido</v>
          </cell>
          <cell r="J364" t="str">
            <v>Portugal</v>
          </cell>
          <cell r="K364" t="str">
            <v>Rua Ribeiro do Moiro, Desconhecido, Desconhecido, Lagares, Desconhecido, 3405-155, Portugal</v>
          </cell>
        </row>
        <row r="365">
          <cell r="A365" t="str">
            <v>Escola Básica de Lagares, Felgueiras</v>
          </cell>
          <cell r="B365">
            <v>41.361108000000002</v>
          </cell>
          <cell r="C365">
            <v>-8.2248750000000008</v>
          </cell>
          <cell r="D365" t="str">
            <v>EM 562</v>
          </cell>
          <cell r="E365" t="str">
            <v>4610-426</v>
          </cell>
          <cell r="F365" t="str">
            <v>Desconhecido</v>
          </cell>
          <cell r="G365" t="str">
            <v>Desconhecido</v>
          </cell>
          <cell r="H365" t="str">
            <v>Felgueiras</v>
          </cell>
          <cell r="I365" t="str">
            <v>Desconhecido</v>
          </cell>
          <cell r="J365" t="str">
            <v>Portugal</v>
          </cell>
          <cell r="K365" t="str">
            <v>EM 562, Desconhecido, Desconhecido, Felgueiras, Desconhecido, 4610-426, Portugal</v>
          </cell>
        </row>
        <row r="366">
          <cell r="A366" t="str">
            <v>Escola Básica de Lamaçães, Braga</v>
          </cell>
          <cell r="B366">
            <v>41.546905000000002</v>
          </cell>
          <cell r="C366">
            <v>-8.4019770000000005</v>
          </cell>
          <cell r="D366" t="str">
            <v>Rua Doutor Egídio Guimarães</v>
          </cell>
          <cell r="E366" t="str">
            <v>4715-248</v>
          </cell>
          <cell r="F366" t="str">
            <v>Desconhecido</v>
          </cell>
          <cell r="G366" t="str">
            <v>Braga (São Vítor)</v>
          </cell>
          <cell r="H366" t="str">
            <v>Braga</v>
          </cell>
          <cell r="I366" t="str">
            <v>Desconhecido</v>
          </cell>
          <cell r="J366" t="str">
            <v>Portugal</v>
          </cell>
          <cell r="K366" t="str">
            <v>Rua Doutor Egídio Guimarães, Desconhecido, Braga (São Vítor), Braga, Desconhecido, 4715-248, Portugal</v>
          </cell>
        </row>
        <row r="367">
          <cell r="A367" t="str">
            <v>Escola Básica de Lamego</v>
          </cell>
          <cell r="B367">
            <v>41.097465</v>
          </cell>
          <cell r="C367">
            <v>-7.817564</v>
          </cell>
          <cell r="D367" t="str">
            <v>Rua de Fafel</v>
          </cell>
          <cell r="E367" t="str">
            <v>5100-143</v>
          </cell>
          <cell r="F367" t="str">
            <v>Desconhecido</v>
          </cell>
          <cell r="G367" t="str">
            <v>Almacave</v>
          </cell>
          <cell r="H367" t="str">
            <v>Lamego</v>
          </cell>
          <cell r="I367" t="str">
            <v>Desconhecido</v>
          </cell>
          <cell r="J367" t="str">
            <v>Portugal</v>
          </cell>
          <cell r="K367" t="str">
            <v>Rua de Fafel, Desconhecido, Almacave, Lamego, Desconhecido, 5100-143, Portugal</v>
          </cell>
        </row>
        <row r="368">
          <cell r="A368" t="str">
            <v>Escola Básica de Leça do Balio, Matosinhos</v>
          </cell>
          <cell r="B368">
            <v>41.198757000000001</v>
          </cell>
          <cell r="C368">
            <v>-8.6424409999999998</v>
          </cell>
          <cell r="D368" t="str">
            <v>Rua Nova de São Gens</v>
          </cell>
          <cell r="E368" t="str">
            <v>4460-778</v>
          </cell>
          <cell r="F368" t="str">
            <v>Desconhecido</v>
          </cell>
          <cell r="G368" t="str">
            <v>Avilhó</v>
          </cell>
          <cell r="H368" t="str">
            <v>Matosinhos</v>
          </cell>
          <cell r="I368" t="str">
            <v>Desconhecido</v>
          </cell>
          <cell r="J368" t="str">
            <v>Portugal</v>
          </cell>
          <cell r="K368" t="str">
            <v>Rua Nova de São Gens, Desconhecido, Avilhó, Matosinhos, Desconhecido, 4460-778, Portugal</v>
          </cell>
        </row>
        <row r="369">
          <cell r="A369" t="str">
            <v>Escola Básica de Loureiro, Alumieira, Oliveira de Azeméis</v>
          </cell>
          <cell r="B369">
            <v>40.811084999999999</v>
          </cell>
          <cell r="C369">
            <v>-8.5299029999999991</v>
          </cell>
          <cell r="D369" t="str">
            <v>Desconhecido</v>
          </cell>
          <cell r="E369" t="str">
            <v>3720-051</v>
          </cell>
          <cell r="F369" t="str">
            <v>Desconhecido</v>
          </cell>
          <cell r="G369" t="str">
            <v>Desconhecido</v>
          </cell>
          <cell r="H369" t="str">
            <v>Oliveira de Azeméis</v>
          </cell>
          <cell r="I369" t="str">
            <v>Desconhecido</v>
          </cell>
          <cell r="J369" t="str">
            <v>Portugal</v>
          </cell>
          <cell r="K369" t="str">
            <v>Desconhecido, Desconhecido, Desconhecido, Oliveira de Azeméis, Desconhecido, 3720-051, Portugal</v>
          </cell>
        </row>
        <row r="370">
          <cell r="A370" t="str">
            <v>Escola Básica de Lousada Centro</v>
          </cell>
          <cell r="B370">
            <v>41.273066</v>
          </cell>
          <cell r="C370">
            <v>-8.2862480000000005</v>
          </cell>
          <cell r="D370" t="str">
            <v>Rua de Santo André</v>
          </cell>
          <cell r="E370" t="str">
            <v>4620-000</v>
          </cell>
          <cell r="F370" t="str">
            <v>Desconhecido</v>
          </cell>
          <cell r="G370" t="str">
            <v>Desconhecido</v>
          </cell>
          <cell r="H370" t="str">
            <v>Lousada</v>
          </cell>
          <cell r="I370" t="str">
            <v>Desconhecido</v>
          </cell>
          <cell r="J370" t="str">
            <v>Portugal</v>
          </cell>
          <cell r="K370" t="str">
            <v>Rua de Santo André, Desconhecido, Desconhecido, Lousada, Desconhecido, 4620-000, Portugal</v>
          </cell>
        </row>
        <row r="371">
          <cell r="A371" t="str">
            <v>Escola Básica de Lousada Este</v>
          </cell>
          <cell r="B371">
            <v>41.261325999999997</v>
          </cell>
          <cell r="C371">
            <v>-8.2216780000000007</v>
          </cell>
          <cell r="D371" t="str">
            <v>Rua do Mouro</v>
          </cell>
          <cell r="E371" t="str">
            <v>4620-058</v>
          </cell>
          <cell r="F371" t="str">
            <v>Desconhecido</v>
          </cell>
          <cell r="G371" t="str">
            <v>Desconhecido</v>
          </cell>
          <cell r="H371" t="str">
            <v>Lousada</v>
          </cell>
          <cell r="I371" t="str">
            <v>Desconhecido</v>
          </cell>
          <cell r="J371" t="str">
            <v>Portugal</v>
          </cell>
          <cell r="K371" t="str">
            <v>Rua do Mouro, Desconhecido, Desconhecido, Lousada, Desconhecido, 4620-058, Portugal</v>
          </cell>
        </row>
        <row r="372">
          <cell r="A372" t="str">
            <v>Escola Básica de Maceda, Ovar</v>
          </cell>
          <cell r="B372">
            <v>40.920744999999997</v>
          </cell>
          <cell r="C372">
            <v>-8.6132969999999993</v>
          </cell>
          <cell r="D372" t="str">
            <v>Rua Vereador Henrique Silva</v>
          </cell>
          <cell r="E372" t="str">
            <v>3885-819</v>
          </cell>
          <cell r="F372" t="str">
            <v>Desconhecido</v>
          </cell>
          <cell r="G372" t="str">
            <v>Desconhecido</v>
          </cell>
          <cell r="H372" t="str">
            <v>Ovar</v>
          </cell>
          <cell r="I372" t="str">
            <v>Desconhecido</v>
          </cell>
          <cell r="J372" t="str">
            <v>Portugal</v>
          </cell>
          <cell r="K372" t="str">
            <v>Rua Vereador Henrique Silva, Desconhecido, Desconhecido, Ovar, Desconhecido, 3885-819, Portugal</v>
          </cell>
        </row>
        <row r="373">
          <cell r="A373" t="str">
            <v>Escola Básica de Mafra</v>
          </cell>
          <cell r="B373">
            <v>38.939594</v>
          </cell>
          <cell r="C373">
            <v>-9.3367819999999995</v>
          </cell>
          <cell r="D373" t="str">
            <v>Rua Santa Casa da Misericórdia</v>
          </cell>
          <cell r="E373" t="str">
            <v>2640-528</v>
          </cell>
          <cell r="F373" t="str">
            <v>7</v>
          </cell>
          <cell r="G373" t="str">
            <v>Desconhecido</v>
          </cell>
          <cell r="H373" t="str">
            <v>Mafra</v>
          </cell>
          <cell r="I373" t="str">
            <v>Desconhecido</v>
          </cell>
          <cell r="J373" t="str">
            <v>Portugal</v>
          </cell>
          <cell r="K373" t="str">
            <v>Rua Santa Casa da Misericórdia, 7, Desconhecido, Mafra, Desconhecido, 2640-528, Portugal</v>
          </cell>
        </row>
        <row r="374">
          <cell r="A374" t="str">
            <v>Escola Básica de Manhente, Barcelos</v>
          </cell>
          <cell r="B374">
            <v>41.555700000000002</v>
          </cell>
          <cell r="C374">
            <v>-8.5733580000000007</v>
          </cell>
          <cell r="D374" t="str">
            <v>Rua da Tulipa</v>
          </cell>
          <cell r="E374" t="str">
            <v>4754-909</v>
          </cell>
          <cell r="F374" t="str">
            <v>67</v>
          </cell>
          <cell r="G374" t="str">
            <v>Desconhecido</v>
          </cell>
          <cell r="H374" t="str">
            <v>Barcelos</v>
          </cell>
          <cell r="I374" t="str">
            <v>Desconhecido</v>
          </cell>
          <cell r="J374" t="str">
            <v>Portugal</v>
          </cell>
          <cell r="K374" t="str">
            <v>Rua da Tulipa, 67, Desconhecido, Barcelos, Desconhecido, 4754-909, Portugal</v>
          </cell>
        </row>
        <row r="375">
          <cell r="A375" t="str">
            <v>Escola Básica de Manique do Intendente, Azambuja</v>
          </cell>
          <cell r="B375">
            <v>39.219838000000003</v>
          </cell>
          <cell r="C375">
            <v>-8.8847579999999997</v>
          </cell>
          <cell r="D375" t="str">
            <v>EM 511</v>
          </cell>
          <cell r="E375" t="str">
            <v>2065-328</v>
          </cell>
          <cell r="F375" t="str">
            <v>Desconhecido</v>
          </cell>
          <cell r="G375" t="str">
            <v>Desconhecido</v>
          </cell>
          <cell r="H375" t="str">
            <v>Azambuja</v>
          </cell>
          <cell r="I375" t="str">
            <v>Desconhecido</v>
          </cell>
          <cell r="J375" t="str">
            <v>Portugal</v>
          </cell>
          <cell r="K375" t="str">
            <v>EM 511, Desconhecido, Desconhecido, Azambuja, Desconhecido, 2065-328, Portugal</v>
          </cell>
        </row>
        <row r="376">
          <cell r="A376" t="str">
            <v>Escola Básica de Marinhais, Salvaterra de Magos</v>
          </cell>
          <cell r="B376">
            <v>39.053536000000001</v>
          </cell>
          <cell r="C376">
            <v>-8.7158730000000002</v>
          </cell>
          <cell r="D376" t="str">
            <v>EN 367</v>
          </cell>
          <cell r="E376" t="str">
            <v>2125-115</v>
          </cell>
          <cell r="F376" t="str">
            <v>Desconhecido</v>
          </cell>
          <cell r="G376" t="str">
            <v>Desconhecido</v>
          </cell>
          <cell r="H376" t="str">
            <v>Marinhais</v>
          </cell>
          <cell r="I376" t="str">
            <v>Desconhecido</v>
          </cell>
          <cell r="J376" t="str">
            <v>Portugal</v>
          </cell>
          <cell r="K376" t="str">
            <v>EN 367, Desconhecido, Desconhecido, Marinhais, Desconhecido, 2125-115, Portugal</v>
          </cell>
        </row>
        <row r="377">
          <cell r="A377" t="str">
            <v>Escola Básica de Marinhas do Sal, Rio Maior</v>
          </cell>
          <cell r="B377">
            <v>39.341119999999997</v>
          </cell>
          <cell r="C377">
            <v>-8.9333130000000001</v>
          </cell>
          <cell r="D377" t="str">
            <v>Rua Fernando Casimiro</v>
          </cell>
          <cell r="E377" t="str">
            <v>2040-227</v>
          </cell>
          <cell r="F377" t="str">
            <v>Desconhecido</v>
          </cell>
          <cell r="G377" t="str">
            <v>Desconhecido</v>
          </cell>
          <cell r="H377" t="str">
            <v>Rio Maior</v>
          </cell>
          <cell r="I377" t="str">
            <v>Desconhecido</v>
          </cell>
          <cell r="J377" t="str">
            <v>Portugal</v>
          </cell>
          <cell r="K377" t="str">
            <v>Rua Fernando Casimiro, Desconhecido, Desconhecido, Rio Maior, Desconhecido, 2040-227, Portugal</v>
          </cell>
        </row>
        <row r="378">
          <cell r="A378" t="str">
            <v>Escola Básica de Marvila, Lisboa</v>
          </cell>
          <cell r="B378">
            <v>38.740707</v>
          </cell>
          <cell r="C378">
            <v>-9.1110819999999997</v>
          </cell>
          <cell r="D378" t="str">
            <v>Rua António Gedeão</v>
          </cell>
          <cell r="E378" t="str">
            <v>1950-069</v>
          </cell>
          <cell r="F378" t="str">
            <v>Desconhecido</v>
          </cell>
          <cell r="G378" t="str">
            <v>Bairro dos Alfinetes</v>
          </cell>
          <cell r="H378" t="str">
            <v>Lisboa</v>
          </cell>
          <cell r="I378" t="str">
            <v>Desconhecido</v>
          </cell>
          <cell r="J378" t="str">
            <v>Portugal</v>
          </cell>
          <cell r="K378" t="str">
            <v>Rua António Gedeão, Desconhecido, Bairro dos Alfinetes, Lisboa, Desconhecido, 1950-069, Portugal</v>
          </cell>
        </row>
        <row r="379">
          <cell r="A379" t="str">
            <v>Escola Básica de Matosinhos</v>
          </cell>
          <cell r="B379">
            <v>41.028624000000001</v>
          </cell>
          <cell r="C379">
            <v>-8.611345</v>
          </cell>
          <cell r="D379" t="str">
            <v>Rua dos Mourões</v>
          </cell>
          <cell r="E379" t="str">
            <v>4405-380</v>
          </cell>
          <cell r="F379" t="str">
            <v>Desconhecido</v>
          </cell>
          <cell r="G379" t="str">
            <v>Desconhecido</v>
          </cell>
          <cell r="H379" t="str">
            <v>Vila Nova de Gaia</v>
          </cell>
          <cell r="I379" t="str">
            <v>Desconhecido</v>
          </cell>
          <cell r="J379" t="str">
            <v>Portugal</v>
          </cell>
          <cell r="K379" t="str">
            <v>Rua dos Mourões, Desconhecido, Desconhecido, Vila Nova de Gaia, Desconhecido, 4405-380, Portugal</v>
          </cell>
        </row>
        <row r="380">
          <cell r="A380" t="str">
            <v>Escola Básica de Milheirós de Poiares, Santa Maria da Feira</v>
          </cell>
          <cell r="B380">
            <v>40.929546000000002</v>
          </cell>
          <cell r="C380">
            <v>-8.4673569999999998</v>
          </cell>
          <cell r="D380" t="str">
            <v>Rua Casa da Mamoa</v>
          </cell>
          <cell r="E380" t="str">
            <v>3700-739</v>
          </cell>
          <cell r="F380" t="str">
            <v>182</v>
          </cell>
          <cell r="G380" t="str">
            <v>Desconhecido</v>
          </cell>
          <cell r="H380" t="str">
            <v>Santa Maria da Feira</v>
          </cell>
          <cell r="I380" t="str">
            <v>Desconhecido</v>
          </cell>
          <cell r="J380" t="str">
            <v>Portugal</v>
          </cell>
          <cell r="K380" t="str">
            <v>Rua Casa da Mamoa, 182, Desconhecido, Santa Maria da Feira, Desconhecido, 3700-739, Portugal</v>
          </cell>
        </row>
        <row r="381">
          <cell r="A381" t="str">
            <v>Escola Básica de Minde, Alcanena</v>
          </cell>
          <cell r="B381">
            <v>39.531191999999997</v>
          </cell>
          <cell r="C381">
            <v>-8.6747049999999994</v>
          </cell>
          <cell r="D381" t="str">
            <v>Rua de Moçambique</v>
          </cell>
          <cell r="E381" t="str">
            <v>2395-020</v>
          </cell>
          <cell r="F381" t="str">
            <v>Desconhecido</v>
          </cell>
          <cell r="G381" t="str">
            <v>Desconhecido</v>
          </cell>
          <cell r="H381" t="str">
            <v>Minde</v>
          </cell>
          <cell r="I381" t="str">
            <v>Desconhecido</v>
          </cell>
          <cell r="J381" t="str">
            <v>Portugal</v>
          </cell>
          <cell r="K381" t="str">
            <v>Rua de Moçambique, Desconhecido, Desconhecido, Minde, Desconhecido, 2395-020, Portugal</v>
          </cell>
        </row>
        <row r="382">
          <cell r="A382" t="str">
            <v>Escola Básica de Mira</v>
          </cell>
          <cell r="B382">
            <v>40.429434000000001</v>
          </cell>
          <cell r="C382">
            <v>-8.7387359999999994</v>
          </cell>
          <cell r="D382" t="str">
            <v>Avenida 25 de Abril</v>
          </cell>
          <cell r="E382" t="str">
            <v>3070-301</v>
          </cell>
          <cell r="F382" t="str">
            <v>Desconhecido</v>
          </cell>
          <cell r="G382" t="str">
            <v>Desconhecido</v>
          </cell>
          <cell r="H382" t="str">
            <v>Mira</v>
          </cell>
          <cell r="I382" t="str">
            <v>Desconhecido</v>
          </cell>
          <cell r="J382" t="str">
            <v>Portugal</v>
          </cell>
          <cell r="K382" t="str">
            <v>Avenida 25 de Abril, Desconhecido, Desconhecido, Mira, Desconhecido, 3070-301, Portugal</v>
          </cell>
        </row>
        <row r="383">
          <cell r="A383" t="str">
            <v>Escola Básica de Miraflores, Algés, Oeiras</v>
          </cell>
          <cell r="B383">
            <v>38.712448000000002</v>
          </cell>
          <cell r="C383">
            <v>-9.2295160000000003</v>
          </cell>
          <cell r="D383" t="str">
            <v>Rua Doutor Alfredo da Costa</v>
          </cell>
          <cell r="E383" t="str">
            <v>1495-156</v>
          </cell>
          <cell r="F383" t="str">
            <v>Desconhecido</v>
          </cell>
          <cell r="G383" t="str">
            <v>Miraflores</v>
          </cell>
          <cell r="H383" t="str">
            <v>Algés</v>
          </cell>
          <cell r="I383" t="str">
            <v>Desconhecido</v>
          </cell>
          <cell r="J383" t="str">
            <v>Portugal</v>
          </cell>
          <cell r="K383" t="str">
            <v>Rua Doutor Alfredo da Costa, Desconhecido, Miraflores, Algés, Desconhecido, 1495-156, Portugal</v>
          </cell>
        </row>
        <row r="384">
          <cell r="A384" t="str">
            <v>Escola Básica de Mões, Castro Daire</v>
          </cell>
          <cell r="B384">
            <v>40.872970000000002</v>
          </cell>
          <cell r="C384">
            <v>-7.8863919999999998</v>
          </cell>
          <cell r="D384" t="str">
            <v>Desconhecido</v>
          </cell>
          <cell r="E384" t="str">
            <v>3600-430</v>
          </cell>
          <cell r="F384" t="str">
            <v>Desconhecido</v>
          </cell>
          <cell r="G384" t="str">
            <v>Desconhecido</v>
          </cell>
          <cell r="H384" t="str">
            <v>Mões</v>
          </cell>
          <cell r="I384" t="str">
            <v>Desconhecido</v>
          </cell>
          <cell r="J384" t="str">
            <v>Portugal</v>
          </cell>
          <cell r="K384" t="str">
            <v>Desconhecido, Desconhecido, Desconhecido, Mões, Desconhecido, 3600-430, Portugal</v>
          </cell>
        </row>
        <row r="385">
          <cell r="A385" t="str">
            <v>Escola Básica de Moinhos da Arroja, Odivelas</v>
          </cell>
          <cell r="B385">
            <v>38.793829000000002</v>
          </cell>
          <cell r="C385">
            <v>-9.1934939999999994</v>
          </cell>
          <cell r="D385" t="str">
            <v>Rua Fernando Lopes Graça</v>
          </cell>
          <cell r="E385" t="str">
            <v>2675-549</v>
          </cell>
          <cell r="F385" t="str">
            <v>Desconhecido</v>
          </cell>
          <cell r="G385" t="str">
            <v>Colinas do Cruzeiro</v>
          </cell>
          <cell r="H385" t="str">
            <v>Odivelas</v>
          </cell>
          <cell r="I385" t="str">
            <v>Desconhecido</v>
          </cell>
          <cell r="J385" t="str">
            <v>Portugal</v>
          </cell>
          <cell r="K385" t="str">
            <v>Rua Fernando Lopes Graça, Desconhecido, Colinas do Cruzeiro, Odivelas, Desconhecido, 2675-549, Portugal</v>
          </cell>
        </row>
        <row r="386">
          <cell r="A386" t="str">
            <v>Escola Básica de Monte da Caparica, Almada</v>
          </cell>
          <cell r="B386">
            <v>38.668641000000001</v>
          </cell>
          <cell r="C386">
            <v>-9.1910480000000003</v>
          </cell>
          <cell r="D386" t="str">
            <v>Rua dos Três Vales</v>
          </cell>
          <cell r="E386" t="str">
            <v>2829-505</v>
          </cell>
          <cell r="F386" t="str">
            <v>Desconhecido</v>
          </cell>
          <cell r="G386" t="str">
            <v>Bairro Boa Esperança</v>
          </cell>
          <cell r="H386" t="str">
            <v>Almada</v>
          </cell>
          <cell r="I386" t="str">
            <v>Desconhecido</v>
          </cell>
          <cell r="J386" t="str">
            <v>Portugal</v>
          </cell>
          <cell r="K386" t="str">
            <v>Rua dos Três Vales, Desconhecido, Bairro Boa Esperança, Almada, Desconhecido, 2829-505, Portugal</v>
          </cell>
        </row>
        <row r="387">
          <cell r="A387" t="str">
            <v>Escola Básica de Monte Gordo, Vila Real de Santo António</v>
          </cell>
          <cell r="B387">
            <v>37.182676000000001</v>
          </cell>
          <cell r="C387">
            <v>-7.4532410000000002</v>
          </cell>
          <cell r="D387" t="str">
            <v>Rua Pêro de Alenquer</v>
          </cell>
          <cell r="E387" t="str">
            <v>8900-431</v>
          </cell>
          <cell r="F387" t="str">
            <v>Desconhecido</v>
          </cell>
          <cell r="G387" t="str">
            <v>Desconhecido</v>
          </cell>
          <cell r="H387" t="str">
            <v>Vila Real de Santo António</v>
          </cell>
          <cell r="I387" t="str">
            <v>Desconhecido</v>
          </cell>
          <cell r="J387" t="str">
            <v>Portugal</v>
          </cell>
          <cell r="K387" t="str">
            <v>Rua Pêro de Alenquer, Desconhecido, Desconhecido, Vila Real de Santo António, Desconhecido, 8900-431, Portugal</v>
          </cell>
        </row>
        <row r="388">
          <cell r="A388" t="str">
            <v>Escola Básica de Montelongo, Fafe</v>
          </cell>
          <cell r="B388">
            <v>41.455576999999998</v>
          </cell>
          <cell r="C388">
            <v>-8.1778119999999994</v>
          </cell>
          <cell r="D388" t="str">
            <v>Desconhecido</v>
          </cell>
          <cell r="E388" t="str">
            <v>4820-000</v>
          </cell>
          <cell r="F388" t="str">
            <v>Desconhecido</v>
          </cell>
          <cell r="G388" t="str">
            <v>Desconhecido</v>
          </cell>
          <cell r="H388" t="str">
            <v>Fafe</v>
          </cell>
          <cell r="I388" t="str">
            <v>Desconhecido</v>
          </cell>
          <cell r="J388" t="str">
            <v>Portugal</v>
          </cell>
          <cell r="K388" t="str">
            <v>Desconhecido, Desconhecido, Desconhecido, Fafe, Desconhecido, 4820-000, Portugal</v>
          </cell>
        </row>
        <row r="389">
          <cell r="A389" t="str">
            <v>Escola Básica de Montenegro, Faro</v>
          </cell>
          <cell r="B389">
            <v>37.032366000000003</v>
          </cell>
          <cell r="C389">
            <v>-7.9644459999999997</v>
          </cell>
          <cell r="D389" t="str">
            <v>EN 125-10</v>
          </cell>
          <cell r="E389" t="str">
            <v>8005-278</v>
          </cell>
          <cell r="F389" t="str">
            <v>Desconhecido</v>
          </cell>
          <cell r="G389" t="str">
            <v>Quinta do Eucalipto</v>
          </cell>
          <cell r="H389" t="str">
            <v>Faro</v>
          </cell>
          <cell r="I389" t="str">
            <v>Desconhecido</v>
          </cell>
          <cell r="J389" t="str">
            <v>Portugal</v>
          </cell>
          <cell r="K389" t="str">
            <v>EN 125-10, Desconhecido, Quinta do Eucalipto, Faro, Desconhecido, 8005-278, Portugal</v>
          </cell>
        </row>
        <row r="390">
          <cell r="A390" t="str">
            <v>Escola Básica de Mosteiro e Cávado, Panóias, Braga</v>
          </cell>
          <cell r="B390">
            <v>41.578724000000001</v>
          </cell>
          <cell r="C390">
            <v>-8.4640419999999992</v>
          </cell>
          <cell r="D390" t="str">
            <v>Rua da Veiguinha</v>
          </cell>
          <cell r="E390" t="str">
            <v>4700-760</v>
          </cell>
          <cell r="F390" t="str">
            <v>Desconhecido</v>
          </cell>
          <cell r="G390" t="str">
            <v>Desconhecido</v>
          </cell>
          <cell r="H390" t="str">
            <v>Braga</v>
          </cell>
          <cell r="I390" t="str">
            <v>Desconhecido</v>
          </cell>
          <cell r="J390" t="str">
            <v>Portugal</v>
          </cell>
          <cell r="K390" t="str">
            <v>Rua da Veiguinha, Desconhecido, Desconhecido, Braga, Desconhecido, 4700-760, Portugal</v>
          </cell>
        </row>
        <row r="391">
          <cell r="A391" t="str">
            <v>Escola Básica de Moura</v>
          </cell>
          <cell r="B391">
            <v>38.142096000000002</v>
          </cell>
          <cell r="C391">
            <v>-7.4433490000000004</v>
          </cell>
          <cell r="D391" t="str">
            <v>Avenida Poeta Joaquim Costa</v>
          </cell>
          <cell r="E391" t="str">
            <v>7860-108</v>
          </cell>
          <cell r="F391" t="str">
            <v>Desconhecido</v>
          </cell>
          <cell r="G391" t="str">
            <v>Urbanização Quinta de Santa Justa</v>
          </cell>
          <cell r="H391" t="str">
            <v>Moura</v>
          </cell>
          <cell r="I391" t="str">
            <v>Desconhecido</v>
          </cell>
          <cell r="J391" t="str">
            <v>Portugal</v>
          </cell>
          <cell r="K391" t="str">
            <v>Avenida Poeta Joaquim Costa, Desconhecido, Urbanização Quinta de Santa Justa, Moura, Desconhecido, 7860-108, Portugal</v>
          </cell>
        </row>
        <row r="392">
          <cell r="A392" t="str">
            <v>Escola Básica de Mourão</v>
          </cell>
          <cell r="B392">
            <v>38.379944999999999</v>
          </cell>
          <cell r="C392">
            <v>-7.3457720000000002</v>
          </cell>
          <cell r="D392" t="str">
            <v>Rua 12 de Dezembro</v>
          </cell>
          <cell r="E392" t="str">
            <v>7240-221</v>
          </cell>
          <cell r="F392" t="str">
            <v>Desconhecido</v>
          </cell>
          <cell r="G392" t="str">
            <v>Bairro Doutor Baltazar Rebelo de Sousa</v>
          </cell>
          <cell r="H392" t="str">
            <v>Mourão</v>
          </cell>
          <cell r="I392" t="str">
            <v>Desconhecido</v>
          </cell>
          <cell r="J392" t="str">
            <v>Portugal</v>
          </cell>
          <cell r="K392" t="str">
            <v>Rua 12 de Dezembro, Desconhecido, Bairro Doutor Baltazar Rebelo de Sousa, Mourão, Desconhecido, 7240-221, Portugal</v>
          </cell>
        </row>
        <row r="393">
          <cell r="A393" t="str">
            <v>Escola Básica de Moure e Ribeira do Neiva, Ribeira, Vila Verde</v>
          </cell>
          <cell r="B393">
            <v>41.640537000000002</v>
          </cell>
          <cell r="C393">
            <v>-8.4805220000000006</v>
          </cell>
          <cell r="D393" t="str">
            <v>Avenida Professor Amaro Arantes</v>
          </cell>
          <cell r="E393" t="str">
            <v>4730-303</v>
          </cell>
          <cell r="F393" t="str">
            <v>Desconhecido</v>
          </cell>
          <cell r="G393" t="str">
            <v>Desconhecido</v>
          </cell>
          <cell r="H393" t="str">
            <v>Vila Verde</v>
          </cell>
          <cell r="I393" t="str">
            <v>Desconhecido</v>
          </cell>
          <cell r="J393" t="str">
            <v>Portugal</v>
          </cell>
          <cell r="K393" t="str">
            <v>Avenida Professor Amaro Arantes, Desconhecido, Desconhecido, Vila Verde, Desconhecido, 4730-303, Portugal</v>
          </cell>
        </row>
        <row r="394">
          <cell r="A394" t="str">
            <v>Escola Básica de Nogueira, Braga</v>
          </cell>
          <cell r="B394">
            <v>41.528391999999997</v>
          </cell>
          <cell r="C394">
            <v>-8.4123230000000007</v>
          </cell>
          <cell r="D394" t="str">
            <v>Rua Quinta da Barra</v>
          </cell>
          <cell r="E394" t="str">
            <v>4715-227</v>
          </cell>
          <cell r="F394" t="str">
            <v>Desconhecido</v>
          </cell>
          <cell r="G394" t="str">
            <v>Desconhecido</v>
          </cell>
          <cell r="H394" t="str">
            <v>Braga</v>
          </cell>
          <cell r="I394" t="str">
            <v>Desconhecido</v>
          </cell>
          <cell r="J394" t="str">
            <v>Portugal</v>
          </cell>
          <cell r="K394" t="str">
            <v>Rua Quinta da Barra, Desconhecido, Desconhecido, Braga, Desconhecido, 4715-227, Portugal</v>
          </cell>
        </row>
        <row r="395">
          <cell r="A395" t="str">
            <v>Escola Básica de Óbidos</v>
          </cell>
          <cell r="B395">
            <v>39.360148000000002</v>
          </cell>
          <cell r="C395">
            <v>-9.1563890000000008</v>
          </cell>
          <cell r="D395" t="str">
            <v>Rua Doutor Otávio Luís de Amorim Garcia</v>
          </cell>
          <cell r="E395" t="str">
            <v>2510-081</v>
          </cell>
          <cell r="F395" t="str">
            <v>Desconhecido</v>
          </cell>
          <cell r="G395" t="str">
            <v>Desconhecido</v>
          </cell>
          <cell r="H395" t="str">
            <v>Óbidos</v>
          </cell>
          <cell r="I395" t="str">
            <v>Desconhecido</v>
          </cell>
          <cell r="J395" t="str">
            <v>Portugal</v>
          </cell>
          <cell r="K395" t="str">
            <v>Rua Doutor Otávio Luís de Amorim Garcia, Desconhecido, Desconhecido, Óbidos, Desconhecido, 2510-081, Portugal</v>
          </cell>
        </row>
        <row r="396">
          <cell r="A396" t="str">
            <v>Escola Básica de Paço de Sousa, Penafiel</v>
          </cell>
          <cell r="B396">
            <v>41.170523000000003</v>
          </cell>
          <cell r="C396">
            <v>-8.3340250000000005</v>
          </cell>
          <cell r="D396" t="str">
            <v>Avenida da Liberdade</v>
          </cell>
          <cell r="E396" t="str">
            <v>4560-346</v>
          </cell>
          <cell r="F396" t="str">
            <v>218</v>
          </cell>
          <cell r="G396" t="str">
            <v>Desconhecido</v>
          </cell>
          <cell r="H396" t="str">
            <v>Penafiel</v>
          </cell>
          <cell r="I396" t="str">
            <v>Desconhecido</v>
          </cell>
          <cell r="J396" t="str">
            <v>Portugal</v>
          </cell>
          <cell r="K396" t="str">
            <v>Avenida da Liberdade, 218, Desconhecido, Penafiel, Desconhecido, 4560-346, Portugal</v>
          </cell>
        </row>
        <row r="397">
          <cell r="A397" t="str">
            <v>Escola Básica de Paços de Brandão, Santa Maria da Feira</v>
          </cell>
          <cell r="B397">
            <v>40.976992000000003</v>
          </cell>
          <cell r="C397">
            <v>-8.5854540000000004</v>
          </cell>
          <cell r="D397" t="str">
            <v>Avenida Escolar</v>
          </cell>
          <cell r="E397" t="str">
            <v>4535-525</v>
          </cell>
          <cell r="F397" t="str">
            <v>408</v>
          </cell>
          <cell r="G397" t="str">
            <v>Desconhecido</v>
          </cell>
          <cell r="H397" t="str">
            <v>Santa Maria da Feira</v>
          </cell>
          <cell r="I397" t="str">
            <v>Desconhecido</v>
          </cell>
          <cell r="J397" t="str">
            <v>Portugal</v>
          </cell>
          <cell r="K397" t="str">
            <v>Avenida Escolar, 408, Desconhecido, Santa Maria da Feira, Desconhecido, 4535-525, Portugal</v>
          </cell>
        </row>
        <row r="398">
          <cell r="A398" t="str">
            <v>Escola Básica de Paços de Ferreira</v>
          </cell>
          <cell r="B398">
            <v>41.293491000000003</v>
          </cell>
          <cell r="C398">
            <v>-8.3393599999999992</v>
          </cell>
          <cell r="D398" t="str">
            <v>Rua Antonio Pereira da Costa</v>
          </cell>
          <cell r="E398" t="str">
            <v>4590-298</v>
          </cell>
          <cell r="F398" t="str">
            <v>Desconhecido</v>
          </cell>
          <cell r="G398" t="str">
            <v>Calvário</v>
          </cell>
          <cell r="H398" t="str">
            <v>Freamunde</v>
          </cell>
          <cell r="I398" t="str">
            <v>Desconhecido</v>
          </cell>
          <cell r="J398" t="str">
            <v>Portugal</v>
          </cell>
          <cell r="K398" t="str">
            <v>Rua Antonio Pereira da Costa, Desconhecido, Calvário, Freamunde, Desconhecido, 4590-298, Portugal</v>
          </cell>
        </row>
        <row r="399">
          <cell r="A399" t="str">
            <v>Escola Básica de Paderne, Albufeira</v>
          </cell>
          <cell r="B399">
            <v>37.129235000000001</v>
          </cell>
          <cell r="C399">
            <v>-8.2431280000000005</v>
          </cell>
          <cell r="D399" t="str">
            <v>Rua das Escolas</v>
          </cell>
          <cell r="E399" t="str">
            <v>8200-476</v>
          </cell>
          <cell r="F399" t="str">
            <v>Desconhecido</v>
          </cell>
          <cell r="G399" t="str">
            <v>Lagoas</v>
          </cell>
          <cell r="H399" t="str">
            <v>Albufeira</v>
          </cell>
          <cell r="I399" t="str">
            <v>Desconhecido</v>
          </cell>
          <cell r="J399" t="str">
            <v>Portugal</v>
          </cell>
          <cell r="K399" t="str">
            <v>Rua das Escolas, Desconhecido, Lagoas, Albufeira, Desconhecido, 8200-476, Portugal</v>
          </cell>
        </row>
        <row r="400">
          <cell r="A400" t="str">
            <v>Escola Básica de Palmeira, Braga</v>
          </cell>
          <cell r="B400">
            <v>41.577669999999998</v>
          </cell>
          <cell r="C400">
            <v>-8.4244409999999998</v>
          </cell>
          <cell r="D400" t="str">
            <v>Rua Cimo de Vila</v>
          </cell>
          <cell r="E400" t="str">
            <v>4700-693</v>
          </cell>
          <cell r="F400" t="str">
            <v>5</v>
          </cell>
          <cell r="G400" t="str">
            <v>Desconhecido</v>
          </cell>
          <cell r="H400" t="str">
            <v>Braga</v>
          </cell>
          <cell r="I400" t="str">
            <v>Desconhecido</v>
          </cell>
          <cell r="J400" t="str">
            <v>Portugal</v>
          </cell>
          <cell r="K400" t="str">
            <v>Rua Cimo de Vila, 5, Desconhecido, Braga, Desconhecido, 4700-693, Portugal</v>
          </cell>
        </row>
        <row r="401">
          <cell r="A401" t="str">
            <v>Escola Básica de Pardilhó, Estarreja</v>
          </cell>
          <cell r="B401">
            <v>40.798161</v>
          </cell>
          <cell r="C401">
            <v>-8.6226669999999999</v>
          </cell>
          <cell r="D401" t="str">
            <v>Rua Padre Garrido</v>
          </cell>
          <cell r="E401" t="str">
            <v>3860-464</v>
          </cell>
          <cell r="F401" t="str">
            <v>Desconhecido</v>
          </cell>
          <cell r="G401" t="str">
            <v>Desconhecido</v>
          </cell>
          <cell r="H401" t="str">
            <v>Estarreja</v>
          </cell>
          <cell r="I401" t="str">
            <v>Desconhecido</v>
          </cell>
          <cell r="J401" t="str">
            <v>Portugal</v>
          </cell>
          <cell r="K401" t="str">
            <v>Rua Padre Garrido, Desconhecido, Desconhecido, Estarreja, Desconhecido, 3860-464, Portugal</v>
          </cell>
        </row>
        <row r="402">
          <cell r="A402" t="str">
            <v>Escola Básica de Pataias, Alcobaça</v>
          </cell>
          <cell r="B402">
            <v>39.675066000000001</v>
          </cell>
          <cell r="C402">
            <v>-8.9982589999999991</v>
          </cell>
          <cell r="D402" t="str">
            <v>Avenida da Lagoa</v>
          </cell>
          <cell r="E402" t="str">
            <v>2445-202</v>
          </cell>
          <cell r="F402" t="str">
            <v>Desconhecido</v>
          </cell>
          <cell r="G402" t="str">
            <v>Desconhecido</v>
          </cell>
          <cell r="H402" t="str">
            <v>Alcobaça</v>
          </cell>
          <cell r="I402" t="str">
            <v>Desconhecido</v>
          </cell>
          <cell r="J402" t="str">
            <v>Portugal</v>
          </cell>
          <cell r="K402" t="str">
            <v>Avenida da Lagoa, Desconhecido, Desconhecido, Alcobaça, Desconhecido, 2445-202, Portugal</v>
          </cell>
        </row>
        <row r="403">
          <cell r="A403" t="str">
            <v>Escola Básica de Pedome, Vila Nova de Famalicão</v>
          </cell>
          <cell r="B403">
            <v>41.414543999999999</v>
          </cell>
          <cell r="C403">
            <v>-8.3861030000000003</v>
          </cell>
          <cell r="D403" t="str">
            <v>Avenida de São Pedro</v>
          </cell>
          <cell r="E403" t="str">
            <v>4765-152</v>
          </cell>
          <cell r="F403" t="str">
            <v>956</v>
          </cell>
          <cell r="G403" t="str">
            <v>Igreja</v>
          </cell>
          <cell r="H403" t="str">
            <v>Vila Nova de Famalicão</v>
          </cell>
          <cell r="I403" t="str">
            <v>Desconhecido</v>
          </cell>
          <cell r="J403" t="str">
            <v>Portugal</v>
          </cell>
          <cell r="K403" t="str">
            <v>Avenida de São Pedro, 956, Igreja, Vila Nova de Famalicão, Desconhecido, 4765-152, Portugal</v>
          </cell>
        </row>
        <row r="404">
          <cell r="A404" t="str">
            <v>Escola Básica de Pedras Salgadas, Vila Pouca de Aguiar</v>
          </cell>
          <cell r="B404">
            <v>41.541097000000001</v>
          </cell>
          <cell r="C404">
            <v>-7.6053189999999997</v>
          </cell>
          <cell r="D404" t="str">
            <v>Desconhecido</v>
          </cell>
          <cell r="E404" t="str">
            <v>5450-161</v>
          </cell>
          <cell r="F404" t="str">
            <v>Desconhecido</v>
          </cell>
          <cell r="G404" t="str">
            <v>Desconhecido</v>
          </cell>
          <cell r="H404" t="str">
            <v>Vila Pouca de Aguiar</v>
          </cell>
          <cell r="I404" t="str">
            <v>Desconhecido</v>
          </cell>
          <cell r="J404" t="str">
            <v>Portugal</v>
          </cell>
          <cell r="K404" t="str">
            <v>Desconhecido, Desconhecido, Desconhecido, Vila Pouca de Aguiar, Desconhecido, 5450-161, Portugal</v>
          </cell>
        </row>
        <row r="405">
          <cell r="A405" t="str">
            <v>Escola Básica de Pegões, Canha e Santo Isidro, Montijo</v>
          </cell>
          <cell r="B405">
            <v>38.709060999999998</v>
          </cell>
          <cell r="C405">
            <v>-8.9561969999999995</v>
          </cell>
          <cell r="D405" t="str">
            <v>Rua Leitão de Barros</v>
          </cell>
          <cell r="E405" t="str">
            <v>2870-484</v>
          </cell>
          <cell r="F405" t="str">
            <v>Desconhecido</v>
          </cell>
          <cell r="G405" t="str">
            <v>Colinas do Oriente</v>
          </cell>
          <cell r="H405" t="str">
            <v>Montijo</v>
          </cell>
          <cell r="I405" t="str">
            <v>Desconhecido</v>
          </cell>
          <cell r="J405" t="str">
            <v>Portugal</v>
          </cell>
          <cell r="K405" t="str">
            <v>Rua Leitão de Barros, Desconhecido, Colinas do Oriente, Montijo, Desconhecido, 2870-484, Portugal</v>
          </cell>
        </row>
        <row r="406">
          <cell r="A406" t="str">
            <v>Escola Básica de Penafiel Sudeste</v>
          </cell>
          <cell r="B406">
            <v>41.116903999999998</v>
          </cell>
          <cell r="C406">
            <v>-8.2748600000000003</v>
          </cell>
          <cell r="D406" t="str">
            <v>Rua da Senhora da Lapa</v>
          </cell>
          <cell r="E406" t="str">
            <v>4575-134</v>
          </cell>
          <cell r="F406" t="str">
            <v>551</v>
          </cell>
          <cell r="G406" t="str">
            <v>Desconhecido</v>
          </cell>
          <cell r="H406" t="str">
            <v>Penafiel</v>
          </cell>
          <cell r="I406" t="str">
            <v>Desconhecido</v>
          </cell>
          <cell r="J406" t="str">
            <v>Portugal</v>
          </cell>
          <cell r="K406" t="str">
            <v>Rua da Senhora da Lapa, 551, Desconhecido, Penafiel, Desconhecido, 4575-134, Portugal</v>
          </cell>
        </row>
        <row r="407">
          <cell r="A407" t="str">
            <v>Escola Básica de Penafiel Sul</v>
          </cell>
          <cell r="B407">
            <v>41.191671999999997</v>
          </cell>
          <cell r="C407">
            <v>-8.2970279999999992</v>
          </cell>
          <cell r="D407" t="str">
            <v>EN 15;EN 106</v>
          </cell>
          <cell r="E407" t="str">
            <v>4560-222</v>
          </cell>
          <cell r="F407" t="str">
            <v>851</v>
          </cell>
          <cell r="G407" t="str">
            <v>Marecos</v>
          </cell>
          <cell r="H407" t="str">
            <v>Penafiel</v>
          </cell>
          <cell r="I407" t="str">
            <v>Desconhecido</v>
          </cell>
          <cell r="J407" t="str">
            <v>Portugal</v>
          </cell>
          <cell r="K407" t="str">
            <v>EN 15;EN 106, 851, Marecos, Penafiel, Desconhecido, 4560-222, Portugal</v>
          </cell>
        </row>
        <row r="408">
          <cell r="A408" t="str">
            <v>Escola Básica de Peniche</v>
          </cell>
          <cell r="B408">
            <v>39.360174999999998</v>
          </cell>
          <cell r="C408">
            <v>-9.3842820000000007</v>
          </cell>
          <cell r="D408" t="str">
            <v>Rua Arquiteto Paulino Montez</v>
          </cell>
          <cell r="E408" t="str">
            <v>2520-294</v>
          </cell>
          <cell r="F408" t="str">
            <v>Desconhecido</v>
          </cell>
          <cell r="G408" t="str">
            <v>Desconhecido</v>
          </cell>
          <cell r="H408" t="str">
            <v>Peniche</v>
          </cell>
          <cell r="I408" t="str">
            <v>Desconhecido</v>
          </cell>
          <cell r="J408" t="str">
            <v>Portugal</v>
          </cell>
          <cell r="K408" t="str">
            <v>Rua Arquiteto Paulino Montez, Desconhecido, Desconhecido, Peniche, Desconhecido, 2520-294, Portugal</v>
          </cell>
        </row>
        <row r="409">
          <cell r="A409" t="str">
            <v>Escola Básica de Perafita, Matosinhos</v>
          </cell>
          <cell r="B409">
            <v>41.226019999999998</v>
          </cell>
          <cell r="C409">
            <v>-8.6903400000000008</v>
          </cell>
          <cell r="D409" t="str">
            <v>Rua Oriental</v>
          </cell>
          <cell r="E409" t="str">
            <v>4455-516</v>
          </cell>
          <cell r="F409" t="str">
            <v>Desconhecido</v>
          </cell>
          <cell r="G409" t="str">
            <v>Freixieiro</v>
          </cell>
          <cell r="H409" t="str">
            <v>Matosinhos</v>
          </cell>
          <cell r="I409" t="str">
            <v>Desconhecido</v>
          </cell>
          <cell r="J409" t="str">
            <v>Portugal</v>
          </cell>
          <cell r="K409" t="str">
            <v>Rua Oriental, Desconhecido, Freixieiro, Matosinhos, Desconhecido, 4455-516, Portugal</v>
          </cell>
        </row>
        <row r="410">
          <cell r="A410" t="str">
            <v>Escola Básica de Pereira, Montemor-o-Velho</v>
          </cell>
          <cell r="B410">
            <v>40.177571</v>
          </cell>
          <cell r="C410">
            <v>-8.5848750000000003</v>
          </cell>
          <cell r="D410" t="str">
            <v>Rua de Santa Rita</v>
          </cell>
          <cell r="E410" t="str">
            <v>3140-316</v>
          </cell>
          <cell r="F410" t="str">
            <v>Desconhecido</v>
          </cell>
          <cell r="G410" t="str">
            <v>Desconhecido</v>
          </cell>
          <cell r="H410" t="str">
            <v>Pereira</v>
          </cell>
          <cell r="I410" t="str">
            <v>Desconhecido</v>
          </cell>
          <cell r="J410" t="str">
            <v>Portugal</v>
          </cell>
          <cell r="K410" t="str">
            <v>Rua de Santa Rita, Desconhecido, Desconhecido, Pereira, Desconhecido, 3140-316, Portugal</v>
          </cell>
        </row>
        <row r="411">
          <cell r="A411" t="str">
            <v>Escola Básica de Peso da Régua</v>
          </cell>
          <cell r="B411">
            <v>41.168650999999997</v>
          </cell>
          <cell r="C411">
            <v>-7.7980600000000004</v>
          </cell>
          <cell r="D411" t="str">
            <v>Desconhecido</v>
          </cell>
          <cell r="E411" t="str">
            <v>5050-090</v>
          </cell>
          <cell r="F411" t="str">
            <v>Desconhecido</v>
          </cell>
          <cell r="G411" t="str">
            <v>Desconhecido</v>
          </cell>
          <cell r="H411" t="str">
            <v>Peso da Régua</v>
          </cell>
          <cell r="I411" t="str">
            <v>Desconhecido</v>
          </cell>
          <cell r="J411" t="str">
            <v>Portugal</v>
          </cell>
          <cell r="K411" t="str">
            <v>Desconhecido, Desconhecido, Desconhecido, Peso da Régua, Desconhecido, 5050-090, Portugal</v>
          </cell>
        </row>
        <row r="412">
          <cell r="A412" t="str">
            <v>Escola Básica de Pevidém, Selho - São Jorge, Guimarães</v>
          </cell>
          <cell r="B412">
            <v>41.432268999999998</v>
          </cell>
          <cell r="C412">
            <v>-8.3537029999999994</v>
          </cell>
          <cell r="D412" t="str">
            <v>Rua da Circunvalação</v>
          </cell>
          <cell r="E412" t="str">
            <v>4835-315</v>
          </cell>
          <cell r="F412" t="str">
            <v>Desconhecido</v>
          </cell>
          <cell r="G412" t="str">
            <v>Desconhecido</v>
          </cell>
          <cell r="H412" t="str">
            <v>Guimarães</v>
          </cell>
          <cell r="I412" t="str">
            <v>Desconhecido</v>
          </cell>
          <cell r="J412" t="str">
            <v>Portugal</v>
          </cell>
          <cell r="K412" t="str">
            <v>Rua da Circunvalação, Desconhecido, Desconhecido, Guimarães, Desconhecido, 4835-315, Portugal</v>
          </cell>
        </row>
        <row r="413">
          <cell r="A413" t="str">
            <v>Escola Básica de Pias, Serpa</v>
          </cell>
          <cell r="B413">
            <v>38.024794</v>
          </cell>
          <cell r="C413">
            <v>-7.4781370000000003</v>
          </cell>
          <cell r="D413" t="str">
            <v>Rua Doutor António Sérgio</v>
          </cell>
          <cell r="E413" t="str">
            <v>7830-219</v>
          </cell>
          <cell r="F413" t="str">
            <v>Desconhecido</v>
          </cell>
          <cell r="G413" t="str">
            <v>Desconhecido</v>
          </cell>
          <cell r="H413" t="str">
            <v>Serpa</v>
          </cell>
          <cell r="I413" t="str">
            <v>Desconhecido</v>
          </cell>
          <cell r="J413" t="str">
            <v>Portugal</v>
          </cell>
          <cell r="K413" t="str">
            <v>Rua Doutor António Sérgio, Desconhecido, Desconhecido, Serpa, Desconhecido, 7830-219, Portugal</v>
          </cell>
        </row>
        <row r="414">
          <cell r="A414" t="str">
            <v>Escola Básica de Piscinas, Lisboa</v>
          </cell>
          <cell r="B414">
            <v>38.770682999999998</v>
          </cell>
          <cell r="C414">
            <v>-9.1103819999999995</v>
          </cell>
          <cell r="D414" t="str">
            <v>Rua Capitão Santiago de Carvalho</v>
          </cell>
          <cell r="E414" t="str">
            <v>1800-048</v>
          </cell>
          <cell r="F414" t="str">
            <v>Desconhecido</v>
          </cell>
          <cell r="G414" t="str">
            <v>Olivais Norte</v>
          </cell>
          <cell r="H414" t="str">
            <v>Lisboa</v>
          </cell>
          <cell r="I414" t="str">
            <v>Desconhecido</v>
          </cell>
          <cell r="J414" t="str">
            <v>Portugal</v>
          </cell>
          <cell r="K414" t="str">
            <v>Rua Capitão Santiago de Carvalho, Desconhecido, Olivais Norte, Lisboa, Desconhecido, 1800-048, Portugal</v>
          </cell>
        </row>
        <row r="415">
          <cell r="A415" t="str">
            <v>Escola Básica de Ponte das Três Entradas, Oliveira do Hospital</v>
          </cell>
          <cell r="B415">
            <v>40.307429999999997</v>
          </cell>
          <cell r="C415">
            <v>-7.8688570000000002</v>
          </cell>
          <cell r="D415" t="str">
            <v>Rua António de Oliveira</v>
          </cell>
          <cell r="E415" t="str">
            <v>3400-731</v>
          </cell>
          <cell r="F415" t="str">
            <v>Desconhecido</v>
          </cell>
          <cell r="G415" t="str">
            <v>Desconhecido</v>
          </cell>
          <cell r="H415" t="str">
            <v>Penalva de Alva e São Sebastião da Feira</v>
          </cell>
          <cell r="I415" t="str">
            <v>Desconhecido</v>
          </cell>
          <cell r="J415" t="str">
            <v>Portugal</v>
          </cell>
          <cell r="K415" t="str">
            <v>Rua António de Oliveira, Desconhecido, Desconhecido, Penalva de Alva e São Sebastião da Feira, Desconhecido, 3400-731, Portugal</v>
          </cell>
        </row>
        <row r="416">
          <cell r="A416" t="str">
            <v>Escola Básica de Porto Alto, Benavente</v>
          </cell>
          <cell r="B416">
            <v>38.917251999999998</v>
          </cell>
          <cell r="C416">
            <v>-8.8853539999999995</v>
          </cell>
          <cell r="D416" t="str">
            <v>Rua José Saramago</v>
          </cell>
          <cell r="E416" t="str">
            <v>2135-142</v>
          </cell>
          <cell r="F416" t="str">
            <v>Desconhecido</v>
          </cell>
          <cell r="G416" t="str">
            <v>Desconhecido</v>
          </cell>
          <cell r="H416" t="str">
            <v>Samora Correia</v>
          </cell>
          <cell r="I416" t="str">
            <v>Desconhecido</v>
          </cell>
          <cell r="J416" t="str">
            <v>Portugal</v>
          </cell>
          <cell r="K416" t="str">
            <v>Rua José Saramago, Desconhecido, Desconhecido, Samora Correia, Desconhecido, 2135-142, Portugal</v>
          </cell>
        </row>
        <row r="417">
          <cell r="A417" t="str">
            <v>Escola Básica de Prado, Vila Verde</v>
          </cell>
          <cell r="B417">
            <v>41.604384000000003</v>
          </cell>
          <cell r="C417">
            <v>-8.4589429999999997</v>
          </cell>
          <cell r="D417" t="str">
            <v>Rua Doutor Lima Cruz</v>
          </cell>
          <cell r="E417" t="str">
            <v>4730-460</v>
          </cell>
          <cell r="F417" t="str">
            <v>Desconhecido</v>
          </cell>
          <cell r="G417" t="str">
            <v>Desconhecido</v>
          </cell>
          <cell r="H417" t="str">
            <v>Vila de Prado</v>
          </cell>
          <cell r="I417" t="str">
            <v>Desconhecido</v>
          </cell>
          <cell r="J417" t="str">
            <v>Portugal</v>
          </cell>
          <cell r="K417" t="str">
            <v>Rua Doutor Lima Cruz, Desconhecido, Desconhecido, Vila de Prado, Desconhecido, 4730-460, Portugal</v>
          </cell>
        </row>
        <row r="418">
          <cell r="A418" t="str">
            <v>Escola Básica de Rates, Póvoa de Varzim</v>
          </cell>
          <cell r="B418">
            <v>41.435442999999999</v>
          </cell>
          <cell r="C418">
            <v>-8.6833980000000004</v>
          </cell>
          <cell r="D418" t="str">
            <v>Rua da Escola Nova</v>
          </cell>
          <cell r="E418" t="str">
            <v>4570-427</v>
          </cell>
          <cell r="F418" t="str">
            <v>Desconhecido</v>
          </cell>
          <cell r="G418" t="str">
            <v>Desconhecido</v>
          </cell>
          <cell r="H418" t="str">
            <v>Póvoa de Varzim</v>
          </cell>
          <cell r="I418" t="str">
            <v>Desconhecido</v>
          </cell>
          <cell r="J418" t="str">
            <v>Portugal</v>
          </cell>
          <cell r="K418" t="str">
            <v>Rua da Escola Nova, Desconhecido, Desconhecido, Póvoa de Varzim, Desconhecido, 4570-427, Portugal</v>
          </cell>
        </row>
        <row r="419">
          <cell r="A419" t="str">
            <v>Escola Básica de Real, Braga</v>
          </cell>
          <cell r="B419">
            <v>41.558062</v>
          </cell>
          <cell r="C419">
            <v>-8.4388520000000007</v>
          </cell>
          <cell r="D419" t="str">
            <v>Avenida de São Frutuoso</v>
          </cell>
          <cell r="E419" t="str">
            <v>4700-291</v>
          </cell>
          <cell r="F419" t="str">
            <v>Desconhecido</v>
          </cell>
          <cell r="G419" t="str">
            <v>Desconhecido</v>
          </cell>
          <cell r="H419" t="str">
            <v>Braga</v>
          </cell>
          <cell r="I419" t="str">
            <v>Desconhecido</v>
          </cell>
          <cell r="J419" t="str">
            <v>Portugal</v>
          </cell>
          <cell r="K419" t="str">
            <v>Avenida de São Frutuoso, Desconhecido, Desconhecido, Braga, Desconhecido, 4700-291, Portugal</v>
          </cell>
        </row>
        <row r="420">
          <cell r="A420" t="str">
            <v>Escola Básica de Ribamar, Lourinhã</v>
          </cell>
          <cell r="B420">
            <v>39.200659999999999</v>
          </cell>
          <cell r="C420">
            <v>-9.3346210000000003</v>
          </cell>
          <cell r="D420" t="str">
            <v>Rua da Bela Vista</v>
          </cell>
          <cell r="E420" t="str">
            <v>2530-645</v>
          </cell>
          <cell r="F420" t="str">
            <v>2</v>
          </cell>
          <cell r="G420" t="str">
            <v>Desconhecido</v>
          </cell>
          <cell r="H420" t="str">
            <v>Ribamar</v>
          </cell>
          <cell r="I420" t="str">
            <v>Desconhecido</v>
          </cell>
          <cell r="J420" t="str">
            <v>Portugal</v>
          </cell>
          <cell r="K420" t="str">
            <v>Rua da Bela Vista, 2, Desconhecido, Ribamar, Desconhecido, 2530-645, Portugal</v>
          </cell>
        </row>
        <row r="421">
          <cell r="A421" t="str">
            <v>Escola Básica de Ribeira do Neiva, Vila Verde</v>
          </cell>
          <cell r="B421">
            <v>41.694386999999999</v>
          </cell>
          <cell r="C421">
            <v>-8.4966200000000001</v>
          </cell>
          <cell r="D421" t="str">
            <v>Desconhecido</v>
          </cell>
          <cell r="E421" t="str">
            <v>4730-050</v>
          </cell>
          <cell r="F421" t="str">
            <v>Desconhecido</v>
          </cell>
          <cell r="G421" t="str">
            <v>Desconhecido</v>
          </cell>
          <cell r="H421" t="str">
            <v>Vila Verde</v>
          </cell>
          <cell r="I421" t="str">
            <v>Desconhecido</v>
          </cell>
          <cell r="J421" t="str">
            <v>Portugal</v>
          </cell>
          <cell r="K421" t="str">
            <v>Desconhecido, Desconhecido, Desconhecido, Vila Verde, Desconhecido, 4730-050, Portugal</v>
          </cell>
        </row>
        <row r="422">
          <cell r="A422" t="str">
            <v>Escola Básica de Ribeirão, Vila Nova de Famalicão</v>
          </cell>
          <cell r="B422">
            <v>41.358421999999997</v>
          </cell>
          <cell r="C422">
            <v>-8.5576450000000008</v>
          </cell>
          <cell r="D422" t="str">
            <v>Avenida do Rio Veirão</v>
          </cell>
          <cell r="E422" t="str">
            <v>4760-711</v>
          </cell>
          <cell r="F422" t="str">
            <v>Desconhecido</v>
          </cell>
          <cell r="G422" t="str">
            <v>Outeiro</v>
          </cell>
          <cell r="H422" t="str">
            <v>Vila Nova de Famalicão</v>
          </cell>
          <cell r="I422" t="str">
            <v>Desconhecido</v>
          </cell>
          <cell r="J422" t="str">
            <v>Portugal</v>
          </cell>
          <cell r="K422" t="str">
            <v>Avenida do Rio Veirão, Desconhecido, Outeiro, Vila Nova de Famalicão, Desconhecido, 4760-711, Portugal</v>
          </cell>
        </row>
        <row r="423">
          <cell r="A423" t="str">
            <v>Escola Básica de Rio Caldo, Terras de Bouro</v>
          </cell>
          <cell r="B423">
            <v>41.675131999999998</v>
          </cell>
          <cell r="C423">
            <v>-8.1859959999999994</v>
          </cell>
          <cell r="D423" t="str">
            <v>Rua 2</v>
          </cell>
          <cell r="E423" t="str">
            <v>4845-024</v>
          </cell>
          <cell r="F423" t="str">
            <v>15</v>
          </cell>
          <cell r="G423" t="str">
            <v>Paredes</v>
          </cell>
          <cell r="H423" t="str">
            <v>Terras de Bouro</v>
          </cell>
          <cell r="I423" t="str">
            <v>Desconhecido</v>
          </cell>
          <cell r="J423" t="str">
            <v>Portugal</v>
          </cell>
          <cell r="K423" t="str">
            <v>Rua 2, 15, Paredes, Terras de Bouro, Desconhecido, 4845-024, Portugal</v>
          </cell>
        </row>
        <row r="424">
          <cell r="A424" t="str">
            <v>Escola Básica de Rio Tinto, Gondomar</v>
          </cell>
          <cell r="B424">
            <v>41.170143000000003</v>
          </cell>
          <cell r="C424">
            <v>-8.5566969999999998</v>
          </cell>
          <cell r="D424" t="str">
            <v>Rua Doutor Cancelas</v>
          </cell>
          <cell r="E424" t="str">
            <v>4435-212</v>
          </cell>
          <cell r="F424" t="str">
            <v>Desconhecido</v>
          </cell>
          <cell r="G424" t="str">
            <v>São Caetano</v>
          </cell>
          <cell r="H424" t="str">
            <v>Rio Tinto</v>
          </cell>
          <cell r="I424" t="str">
            <v>Desconhecido</v>
          </cell>
          <cell r="J424" t="str">
            <v>Portugal</v>
          </cell>
          <cell r="K424" t="str">
            <v>Rua Doutor Cancelas, Desconhecido, São Caetano, Rio Tinto, Desconhecido, 4435-212, Portugal</v>
          </cell>
        </row>
        <row r="425">
          <cell r="A425" t="str">
            <v>Escola Básica de S. Tomé de Negrelos, Santo Tirso</v>
          </cell>
          <cell r="B425">
            <v>41.349336000000001</v>
          </cell>
          <cell r="C425">
            <v>-8.4044319999999999</v>
          </cell>
          <cell r="D425" t="str">
            <v>Rua do Giestal</v>
          </cell>
          <cell r="E425" t="str">
            <v>4795-638</v>
          </cell>
          <cell r="F425" t="str">
            <v>Desconhecido</v>
          </cell>
          <cell r="G425" t="str">
            <v>Desconhecido</v>
          </cell>
          <cell r="H425" t="str">
            <v>Santo Tirso</v>
          </cell>
          <cell r="I425" t="str">
            <v>Desconhecido</v>
          </cell>
          <cell r="J425" t="str">
            <v>Portugal</v>
          </cell>
          <cell r="K425" t="str">
            <v>Rua do Giestal, Desconhecido, Desconhecido, Santo Tirso, Desconhecido, 4795-638, Portugal</v>
          </cell>
        </row>
        <row r="426">
          <cell r="A426" t="str">
            <v>Escola Básica de Sabugal</v>
          </cell>
          <cell r="B426">
            <v>40.336114000000002</v>
          </cell>
          <cell r="C426">
            <v>-7.1329529999999997</v>
          </cell>
          <cell r="D426" t="str">
            <v>EM 542-1</v>
          </cell>
          <cell r="E426" t="str">
            <v>6320-052</v>
          </cell>
          <cell r="F426" t="str">
            <v>14</v>
          </cell>
          <cell r="G426" t="str">
            <v>Desconhecido</v>
          </cell>
          <cell r="H426" t="str">
            <v>Sabugal e Aldeia de Santo António</v>
          </cell>
          <cell r="I426" t="str">
            <v>Desconhecido</v>
          </cell>
          <cell r="J426" t="str">
            <v>Portugal</v>
          </cell>
          <cell r="K426" t="str">
            <v>EM 542-1, 14, Desconhecido, Sabugal e Aldeia de Santo António, Desconhecido, 6320-052, Portugal</v>
          </cell>
        </row>
        <row r="427">
          <cell r="A427" t="str">
            <v>Escola Básica de Sande, Marco de Canaveses</v>
          </cell>
          <cell r="B427">
            <v>41.115518999999999</v>
          </cell>
          <cell r="C427">
            <v>-8.1716119999999997</v>
          </cell>
          <cell r="D427" t="str">
            <v>ER 108</v>
          </cell>
          <cell r="E427" t="str">
            <v>4625-486</v>
          </cell>
          <cell r="F427" t="str">
            <v>1373</v>
          </cell>
          <cell r="G427" t="str">
            <v>Cristóvão</v>
          </cell>
          <cell r="H427" t="str">
            <v>Sande e São Lourenço do Douro</v>
          </cell>
          <cell r="I427" t="str">
            <v>Desconhecido</v>
          </cell>
          <cell r="J427" t="str">
            <v>Portugal</v>
          </cell>
          <cell r="K427" t="str">
            <v>ER 108, 1373, Cristóvão, Sande e São Lourenço do Douro, Desconhecido, 4625-486, Portugal</v>
          </cell>
        </row>
        <row r="428">
          <cell r="A428" t="str">
            <v>Escola Básica de Santa Catarina da Serra, Leiria</v>
          </cell>
          <cell r="B428">
            <v>39.666446000000001</v>
          </cell>
          <cell r="C428">
            <v>-8.6823610000000002</v>
          </cell>
          <cell r="D428" t="str">
            <v>Rua do Desportivo</v>
          </cell>
          <cell r="E428" t="str">
            <v>2495-143</v>
          </cell>
          <cell r="F428" t="str">
            <v>14</v>
          </cell>
          <cell r="G428" t="str">
            <v>Desconhecido</v>
          </cell>
          <cell r="H428" t="str">
            <v>Leiria</v>
          </cell>
          <cell r="I428" t="str">
            <v>Desconhecido</v>
          </cell>
          <cell r="J428" t="str">
            <v>Portugal</v>
          </cell>
          <cell r="K428" t="str">
            <v>Rua do Desportivo, 14, Desconhecido, Leiria, Desconhecido, 2495-143, Portugal</v>
          </cell>
        </row>
        <row r="429">
          <cell r="A429" t="str">
            <v>Escola Básica de Santa Catarina, Caldas da Rainha</v>
          </cell>
          <cell r="B429">
            <v>39.443063000000002</v>
          </cell>
          <cell r="C429">
            <v>-9.0131910000000008</v>
          </cell>
          <cell r="D429" t="str">
            <v>Desconhecido</v>
          </cell>
          <cell r="E429" t="str">
            <v>2500-770</v>
          </cell>
          <cell r="F429" t="str">
            <v>Desconhecido</v>
          </cell>
          <cell r="G429" t="str">
            <v>Desconhecido</v>
          </cell>
          <cell r="H429" t="str">
            <v>Caldas da Rainha</v>
          </cell>
          <cell r="I429" t="str">
            <v>Desconhecido</v>
          </cell>
          <cell r="J429" t="str">
            <v>Portugal</v>
          </cell>
          <cell r="K429" t="str">
            <v>Desconhecido, Desconhecido, Desconhecido, Caldas da Rainha, Desconhecido, 2500-770, Portugal</v>
          </cell>
        </row>
        <row r="430">
          <cell r="A430" t="str">
            <v>Escola Básica de Santa Clara, Évora</v>
          </cell>
          <cell r="B430">
            <v>38.571331999999998</v>
          </cell>
          <cell r="C430">
            <v>-7.9123580000000002</v>
          </cell>
          <cell r="D430" t="str">
            <v>Rua de Santa Clara</v>
          </cell>
          <cell r="E430" t="str">
            <v>7000-517</v>
          </cell>
          <cell r="F430" t="str">
            <v>2</v>
          </cell>
          <cell r="G430" t="str">
            <v>Desconhecido</v>
          </cell>
          <cell r="H430" t="str">
            <v>Évora</v>
          </cell>
          <cell r="I430" t="str">
            <v>Desconhecido</v>
          </cell>
          <cell r="J430" t="str">
            <v>Portugal</v>
          </cell>
          <cell r="K430" t="str">
            <v>Rua de Santa Clara, 2, Desconhecido, Évora, Desconhecido, 7000-517, Portugal</v>
          </cell>
        </row>
        <row r="431">
          <cell r="A431" t="str">
            <v>Escola Básica de Santa Clara, Guarda</v>
          </cell>
          <cell r="B431">
            <v>40.537438999999999</v>
          </cell>
          <cell r="C431">
            <v>-7.2707389999999998</v>
          </cell>
          <cell r="D431" t="str">
            <v>Rua Soeiro Viegas</v>
          </cell>
          <cell r="E431" t="str">
            <v>6300-758</v>
          </cell>
          <cell r="F431" t="str">
            <v>Desconhecido</v>
          </cell>
          <cell r="G431" t="str">
            <v>Judiária</v>
          </cell>
          <cell r="H431" t="str">
            <v>Guarda</v>
          </cell>
          <cell r="I431" t="str">
            <v>Desconhecido</v>
          </cell>
          <cell r="J431" t="str">
            <v>Portugal</v>
          </cell>
          <cell r="K431" t="str">
            <v>Rua Soeiro Viegas, Desconhecido, Judiária, Guarda, Desconhecido, 6300-758, Portugal</v>
          </cell>
        </row>
        <row r="432">
          <cell r="A432" t="str">
            <v>Escola Básica de Santa Comba Dão</v>
          </cell>
          <cell r="B432">
            <v>40.403559999999999</v>
          </cell>
          <cell r="C432">
            <v>-8.1343859999999992</v>
          </cell>
          <cell r="D432" t="str">
            <v>Avenida Sá Carneiro</v>
          </cell>
          <cell r="E432" t="str">
            <v>3440-324</v>
          </cell>
          <cell r="F432" t="str">
            <v>Desconhecido</v>
          </cell>
          <cell r="G432" t="str">
            <v>Bairro Alto</v>
          </cell>
          <cell r="H432" t="str">
            <v>Santa Comba Dão</v>
          </cell>
          <cell r="I432" t="str">
            <v>Desconhecido</v>
          </cell>
          <cell r="J432" t="str">
            <v>Portugal</v>
          </cell>
          <cell r="K432" t="str">
            <v>Avenida Sá Carneiro, Desconhecido, Bairro Alto, Santa Comba Dão, Desconhecido, 3440-324, Portugal</v>
          </cell>
        </row>
        <row r="433">
          <cell r="A433" t="str">
            <v>Escola Básica de Santa Cruz da Trapa, São Pedro do Sul</v>
          </cell>
          <cell r="B433">
            <v>40.767693999999999</v>
          </cell>
          <cell r="C433">
            <v>-8.1461129999999997</v>
          </cell>
          <cell r="D433" t="str">
            <v>Avenida São Mamede de Barros</v>
          </cell>
          <cell r="E433" t="str">
            <v>3660-255</v>
          </cell>
          <cell r="F433" t="str">
            <v>112</v>
          </cell>
          <cell r="G433" t="str">
            <v>Desconhecido</v>
          </cell>
          <cell r="H433" t="str">
            <v>Santa Cruz da Trapa</v>
          </cell>
          <cell r="I433" t="str">
            <v>Desconhecido</v>
          </cell>
          <cell r="J433" t="str">
            <v>Portugal</v>
          </cell>
          <cell r="K433" t="str">
            <v>Avenida São Mamede de Barros, 112, Desconhecido, Santa Cruz da Trapa, Desconhecido, 3660-255, Portugal</v>
          </cell>
        </row>
        <row r="434">
          <cell r="A434" t="str">
            <v>Escola Básica de Santa Iria de Azoia, Loures</v>
          </cell>
          <cell r="B434">
            <v>38.837032999999998</v>
          </cell>
          <cell r="C434">
            <v>-9.0899760000000001</v>
          </cell>
          <cell r="D434" t="str">
            <v>Travessa da Escola</v>
          </cell>
          <cell r="E434" t="str">
            <v>2690-373</v>
          </cell>
          <cell r="F434" t="str">
            <v>Desconhecido</v>
          </cell>
          <cell r="G434" t="str">
            <v>Bairro da Covina</v>
          </cell>
          <cell r="H434" t="str">
            <v>Loures</v>
          </cell>
          <cell r="I434" t="str">
            <v>Desconhecido</v>
          </cell>
          <cell r="J434" t="str">
            <v>Portugal</v>
          </cell>
          <cell r="K434" t="str">
            <v>Travessa da Escola, Desconhecido, Bairro da Covina, Loures, Desconhecido, 2690-373, Portugal</v>
          </cell>
        </row>
        <row r="435">
          <cell r="A435" t="str">
            <v>Escola Básica de Santa Iria, Tomar</v>
          </cell>
          <cell r="B435">
            <v>39.597771000000002</v>
          </cell>
          <cell r="C435">
            <v>-8.4030509999999996</v>
          </cell>
          <cell r="D435" t="str">
            <v>Rua Professor Gomes Correia</v>
          </cell>
          <cell r="E435" t="str">
            <v>2300-000</v>
          </cell>
          <cell r="F435" t="str">
            <v>Desconhecido</v>
          </cell>
          <cell r="G435" t="str">
            <v>Marmelais de Cima</v>
          </cell>
          <cell r="H435" t="str">
            <v>Tomar</v>
          </cell>
          <cell r="I435" t="str">
            <v>Desconhecido</v>
          </cell>
          <cell r="J435" t="str">
            <v>Portugal</v>
          </cell>
          <cell r="K435" t="str">
            <v>Rua Professor Gomes Correia, Desconhecido, Marmelais de Cima, Tomar, Desconhecido, 2300-000, Portugal</v>
          </cell>
        </row>
        <row r="436">
          <cell r="A436" t="str">
            <v>Escola Básica de Santa Maria, Beja</v>
          </cell>
          <cell r="B436">
            <v>38.019883</v>
          </cell>
          <cell r="C436">
            <v>-7.8633509999999998</v>
          </cell>
          <cell r="D436" t="str">
            <v>Rua Fernando Pessoa</v>
          </cell>
          <cell r="E436" t="str">
            <v>7800-181</v>
          </cell>
          <cell r="F436" t="str">
            <v>Desconhecido</v>
          </cell>
          <cell r="G436" t="str">
            <v>Desconhecido</v>
          </cell>
          <cell r="H436" t="str">
            <v>Beja</v>
          </cell>
          <cell r="I436" t="str">
            <v>Desconhecido</v>
          </cell>
          <cell r="J436" t="str">
            <v>Portugal</v>
          </cell>
          <cell r="K436" t="str">
            <v>Rua Fernando Pessoa, Desconhecido, Desconhecido, Beja, Desconhecido, 7800-181, Portugal</v>
          </cell>
        </row>
        <row r="437">
          <cell r="A437" t="str">
            <v>Escola Básica de Santa Marinha, Vila Nova de Gaia</v>
          </cell>
          <cell r="B437">
            <v>41.123275</v>
          </cell>
          <cell r="C437">
            <v>-8.6199010000000005</v>
          </cell>
          <cell r="D437" t="str">
            <v>Rua de José Fontana</v>
          </cell>
          <cell r="E437" t="str">
            <v>4400-137</v>
          </cell>
          <cell r="F437" t="str">
            <v>Desconhecido</v>
          </cell>
          <cell r="G437" t="str">
            <v>Desconhecido</v>
          </cell>
          <cell r="H437" t="str">
            <v>Vila Nova de Gaia</v>
          </cell>
          <cell r="I437" t="str">
            <v>Desconhecido</v>
          </cell>
          <cell r="J437" t="str">
            <v>Portugal</v>
          </cell>
          <cell r="K437" t="str">
            <v>Rua de José Fontana, Desconhecido, Desconhecido, Vila Nova de Gaia, Desconhecido, 4400-137, Portugal</v>
          </cell>
        </row>
        <row r="438">
          <cell r="A438" t="str">
            <v>Escola Básica de Santa Marta de Penaguião</v>
          </cell>
          <cell r="B438">
            <v>41.210358999999997</v>
          </cell>
          <cell r="C438">
            <v>-7.7848230000000003</v>
          </cell>
          <cell r="D438" t="str">
            <v>Rua de Santa Comba</v>
          </cell>
          <cell r="E438" t="str">
            <v>5030-462</v>
          </cell>
          <cell r="F438" t="str">
            <v>Desconhecido</v>
          </cell>
          <cell r="G438" t="str">
            <v>Desconhecido</v>
          </cell>
          <cell r="H438" t="str">
            <v>Santa Marta de Penaguião</v>
          </cell>
          <cell r="I438" t="str">
            <v>Desconhecido</v>
          </cell>
          <cell r="J438" t="str">
            <v>Portugal</v>
          </cell>
          <cell r="K438" t="str">
            <v>Rua de Santa Comba, Desconhecido, Desconhecido, Santa Marta de Penaguião, Desconhecido, 5030-462, Portugal</v>
          </cell>
        </row>
        <row r="439">
          <cell r="A439" t="str">
            <v>Escola Básica de Santiago Maior, Beja</v>
          </cell>
          <cell r="B439">
            <v>38.018379000000003</v>
          </cell>
          <cell r="C439">
            <v>-7.8741560000000002</v>
          </cell>
          <cell r="D439" t="str">
            <v>Avenida Comandante Ramiro Correia</v>
          </cell>
          <cell r="E439" t="str">
            <v>7800-261</v>
          </cell>
          <cell r="F439" t="str">
            <v>Desconhecido</v>
          </cell>
          <cell r="G439" t="str">
            <v>Desconhecido</v>
          </cell>
          <cell r="H439" t="str">
            <v>Beja</v>
          </cell>
          <cell r="I439" t="str">
            <v>Desconhecido</v>
          </cell>
          <cell r="J439" t="str">
            <v>Portugal</v>
          </cell>
          <cell r="K439" t="str">
            <v>Avenida Comandante Ramiro Correia, Desconhecido, Desconhecido, Beja, Desconhecido, 7800-261, Portugal</v>
          </cell>
        </row>
        <row r="440">
          <cell r="A440" t="str">
            <v>Escola Básica de Santo Onofre, Caldas da Rainha</v>
          </cell>
          <cell r="B440">
            <v>39.397159000000002</v>
          </cell>
          <cell r="C440">
            <v>-9.1413480000000007</v>
          </cell>
          <cell r="D440" t="str">
            <v>Rua Francisco Franco</v>
          </cell>
          <cell r="E440" t="str">
            <v>2500-205</v>
          </cell>
          <cell r="F440" t="str">
            <v>Desconhecido</v>
          </cell>
          <cell r="G440" t="str">
            <v>Desconhecido</v>
          </cell>
          <cell r="H440" t="str">
            <v>Caldas da Rainha</v>
          </cell>
          <cell r="I440" t="str">
            <v>Desconhecido</v>
          </cell>
          <cell r="J440" t="str">
            <v>Portugal</v>
          </cell>
          <cell r="K440" t="str">
            <v>Rua Francisco Franco, Desconhecido, Desconhecido, Caldas da Rainha, Desconhecido, 2500-205, Portugal</v>
          </cell>
        </row>
        <row r="441">
          <cell r="A441" t="str">
            <v>Escola Básica de Santo Tirso</v>
          </cell>
          <cell r="B441">
            <v>41.349338000000003</v>
          </cell>
          <cell r="C441">
            <v>-8.4044340000000002</v>
          </cell>
          <cell r="D441" t="str">
            <v>Rua do Giestal</v>
          </cell>
          <cell r="E441" t="str">
            <v>4795-638</v>
          </cell>
          <cell r="F441" t="str">
            <v>Desconhecido</v>
          </cell>
          <cell r="G441" t="str">
            <v>Desconhecido</v>
          </cell>
          <cell r="H441" t="str">
            <v>Santo Tirso</v>
          </cell>
          <cell r="I441" t="str">
            <v>Desconhecido</v>
          </cell>
          <cell r="J441" t="str">
            <v>Portugal</v>
          </cell>
          <cell r="K441" t="str">
            <v>Rua do Giestal, Desconhecido, Desconhecido, Santo Tirso, Desconhecido, 4795-638, Portugal</v>
          </cell>
        </row>
        <row r="442">
          <cell r="A442" t="str">
            <v>Escola Básica de São Bruno, Caxias, Oeiras</v>
          </cell>
          <cell r="B442">
            <v>38.709895000000003</v>
          </cell>
          <cell r="C442">
            <v>-9.27515</v>
          </cell>
          <cell r="D442" t="str">
            <v>Rua Dona Simoa Godinho</v>
          </cell>
          <cell r="E442" t="str">
            <v>2760-187</v>
          </cell>
          <cell r="F442" t="str">
            <v>Desconhecido</v>
          </cell>
          <cell r="G442" t="str">
            <v>Bairro São João de Deus</v>
          </cell>
          <cell r="H442" t="str">
            <v>Caxias</v>
          </cell>
          <cell r="I442" t="str">
            <v>Desconhecido</v>
          </cell>
          <cell r="J442" t="str">
            <v>Portugal</v>
          </cell>
          <cell r="K442" t="str">
            <v>Rua Dona Simoa Godinho, Desconhecido, Bairro São João de Deus, Caxias, Desconhecido, 2760-187, Portugal</v>
          </cell>
        </row>
        <row r="443">
          <cell r="A443" t="str">
            <v>Escola Básica de São Domingos, Cantar-Galo, Covilhã</v>
          </cell>
          <cell r="B443">
            <v>40.297066000000001</v>
          </cell>
          <cell r="C443">
            <v>-7.4955509999999999</v>
          </cell>
          <cell r="D443" t="str">
            <v>Rua das Escolas</v>
          </cell>
          <cell r="E443" t="str">
            <v>6200-441</v>
          </cell>
          <cell r="F443" t="str">
            <v>Desconhecido</v>
          </cell>
          <cell r="G443" t="str">
            <v>Desconhecido</v>
          </cell>
          <cell r="H443" t="str">
            <v>Covilhã</v>
          </cell>
          <cell r="I443" t="str">
            <v>Desconhecido</v>
          </cell>
          <cell r="J443" t="str">
            <v>Portugal</v>
          </cell>
          <cell r="K443" t="str">
            <v>Rua das Escolas, Desconhecido, Desconhecido, Covilhã, Desconhecido, 6200-441, Portugal</v>
          </cell>
        </row>
        <row r="444">
          <cell r="A444" t="str">
            <v>Escola Básica de São João da Talha, Bairro do Estacal Novo, Loures</v>
          </cell>
          <cell r="B444">
            <v>38.832869000000002</v>
          </cell>
          <cell r="C444">
            <v>-9.0952110000000008</v>
          </cell>
          <cell r="D444" t="str">
            <v>Rua da Alegria</v>
          </cell>
          <cell r="E444" t="str">
            <v>2690-230</v>
          </cell>
          <cell r="F444" t="str">
            <v>Desconhecido</v>
          </cell>
          <cell r="G444" t="str">
            <v>Estacal Novo</v>
          </cell>
          <cell r="H444" t="str">
            <v>Loures</v>
          </cell>
          <cell r="I444" t="str">
            <v>Desconhecido</v>
          </cell>
          <cell r="J444" t="str">
            <v>Portugal</v>
          </cell>
          <cell r="K444" t="str">
            <v>Rua da Alegria, Desconhecido, Estacal Novo, Loures, Desconhecido, 2690-230, Portugal</v>
          </cell>
        </row>
        <row r="445">
          <cell r="A445" t="str">
            <v>Escola Básica de São João de Loure, Albergaria-a-Velha</v>
          </cell>
          <cell r="B445">
            <v>40.639203999999999</v>
          </cell>
          <cell r="C445">
            <v>-8.5481250000000006</v>
          </cell>
          <cell r="D445" t="str">
            <v>Rua Principal</v>
          </cell>
          <cell r="E445" t="str">
            <v>3850-772</v>
          </cell>
          <cell r="F445" t="str">
            <v>Desconhecido</v>
          </cell>
          <cell r="G445" t="str">
            <v>Desconhecido</v>
          </cell>
          <cell r="H445" t="str">
            <v>Albergaria-a-Velha</v>
          </cell>
          <cell r="I445" t="str">
            <v>Desconhecido</v>
          </cell>
          <cell r="J445" t="str">
            <v>Portugal</v>
          </cell>
          <cell r="K445" t="str">
            <v>Rua Principal, Desconhecido, Desconhecido, Albergaria-a-Velha, Desconhecido, 3850-772, Portugal</v>
          </cell>
        </row>
        <row r="446">
          <cell r="A446" t="str">
            <v>Escola Básica de São João do Estoril, Cascais</v>
          </cell>
          <cell r="B446">
            <v>38.707051999999997</v>
          </cell>
          <cell r="C446">
            <v>-9.3851700000000005</v>
          </cell>
          <cell r="D446" t="str">
            <v>Rua Professor Vitorino Nemésio</v>
          </cell>
          <cell r="E446" t="str">
            <v>2765-362</v>
          </cell>
          <cell r="F446" t="str">
            <v>222</v>
          </cell>
          <cell r="G446" t="str">
            <v>Desconhecido</v>
          </cell>
          <cell r="H446" t="str">
            <v>Cascais</v>
          </cell>
          <cell r="I446" t="str">
            <v>Desconhecido</v>
          </cell>
          <cell r="J446" t="str">
            <v>Portugal</v>
          </cell>
          <cell r="K446" t="str">
            <v>Rua Professor Vitorino Nemésio, 222, Desconhecido, Cascais, Desconhecido, 2765-362, Portugal</v>
          </cell>
        </row>
        <row r="447">
          <cell r="A447" t="str">
            <v>Escola Básica de São João do Sobrado, Sobrado, Valongo</v>
          </cell>
          <cell r="B447">
            <v>41.215524000000002</v>
          </cell>
          <cell r="C447">
            <v>-8.4662089999999992</v>
          </cell>
          <cell r="D447" t="str">
            <v>Rua de Fijós</v>
          </cell>
          <cell r="E447" t="str">
            <v>4440-334</v>
          </cell>
          <cell r="F447" t="str">
            <v>Desconhecido</v>
          </cell>
          <cell r="G447" t="str">
            <v>Desconhecido</v>
          </cell>
          <cell r="H447" t="str">
            <v>Valongo</v>
          </cell>
          <cell r="I447" t="str">
            <v>Desconhecido</v>
          </cell>
          <cell r="J447" t="str">
            <v>Portugal</v>
          </cell>
          <cell r="K447" t="str">
            <v>Rua de Fijós, Desconhecido, Desconhecido, Valongo, Desconhecido, 4440-334, Portugal</v>
          </cell>
        </row>
        <row r="448">
          <cell r="A448" t="str">
            <v>Escola Básica de São Julião da Barra, Oeiras</v>
          </cell>
          <cell r="B448">
            <v>38.683396999999999</v>
          </cell>
          <cell r="C448">
            <v>-9.3169620000000002</v>
          </cell>
          <cell r="D448" t="str">
            <v>Avenida Dom João I</v>
          </cell>
          <cell r="E448" t="str">
            <v>2780-065</v>
          </cell>
          <cell r="F448" t="str">
            <v>Desconhecido</v>
          </cell>
          <cell r="G448" t="str">
            <v>Alto da Barra</v>
          </cell>
          <cell r="H448" t="str">
            <v>Oeiras</v>
          </cell>
          <cell r="I448" t="str">
            <v>Desconhecido</v>
          </cell>
          <cell r="J448" t="str">
            <v>Portugal</v>
          </cell>
          <cell r="K448" t="str">
            <v>Avenida Dom João I, Desconhecido, Alto da Barra, Oeiras, Desconhecido, 2780-065, Portugal</v>
          </cell>
        </row>
        <row r="449">
          <cell r="A449" t="str">
            <v>Escola Básica de São Lourenço, Ermesinde, Valongo</v>
          </cell>
          <cell r="B449">
            <v>41.214500000000001</v>
          </cell>
          <cell r="C449">
            <v>-8.5469609999999996</v>
          </cell>
          <cell r="D449" t="str">
            <v>Praceta Dom António Ferreira Gomes</v>
          </cell>
          <cell r="E449" t="str">
            <v>4445-420</v>
          </cell>
          <cell r="F449" t="str">
            <v>Desconhecido</v>
          </cell>
          <cell r="G449" t="str">
            <v>Costa</v>
          </cell>
          <cell r="H449" t="str">
            <v>Ermesinde</v>
          </cell>
          <cell r="I449" t="str">
            <v>Desconhecido</v>
          </cell>
          <cell r="J449" t="str">
            <v>Portugal</v>
          </cell>
          <cell r="K449" t="str">
            <v>Praceta Dom António Ferreira Gomes, Desconhecido, Costa, Ermesinde, Desconhecido, 4445-420, Portugal</v>
          </cell>
        </row>
        <row r="450">
          <cell r="A450" t="str">
            <v>Escola Básica de São Martinho, São Martinho do Campo, Santo Tirso</v>
          </cell>
          <cell r="B450">
            <v>41.359686000000004</v>
          </cell>
          <cell r="C450">
            <v>-8.3688959999999994</v>
          </cell>
          <cell r="D450" t="str">
            <v>Rua da Escola Secundária</v>
          </cell>
          <cell r="E450" t="str">
            <v>4795-468</v>
          </cell>
          <cell r="F450" t="str">
            <v>Desconhecido</v>
          </cell>
          <cell r="G450" t="str">
            <v>Desconhecido</v>
          </cell>
          <cell r="H450" t="str">
            <v>Santo Tirso</v>
          </cell>
          <cell r="I450" t="str">
            <v>Desconhecido</v>
          </cell>
          <cell r="J450" t="str">
            <v>Portugal</v>
          </cell>
          <cell r="K450" t="str">
            <v>Rua da Escola Secundária, Desconhecido, Desconhecido, Santo Tirso, Desconhecido, 4795-468, Portugal</v>
          </cell>
        </row>
        <row r="451">
          <cell r="A451" t="str">
            <v>Escola Básica de São Miguel, Guarda</v>
          </cell>
          <cell r="B451">
            <v>40.556688999999999</v>
          </cell>
          <cell r="C451">
            <v>-7.2321669999999996</v>
          </cell>
          <cell r="D451" t="str">
            <v>EN 16</v>
          </cell>
          <cell r="E451" t="str">
            <v>6300-827</v>
          </cell>
          <cell r="F451" t="str">
            <v>Desconhecido</v>
          </cell>
          <cell r="G451" t="str">
            <v>Desconhecido</v>
          </cell>
          <cell r="H451" t="str">
            <v>Guarda</v>
          </cell>
          <cell r="I451" t="str">
            <v>Desconhecido</v>
          </cell>
          <cell r="J451" t="str">
            <v>Portugal</v>
          </cell>
          <cell r="K451" t="str">
            <v>EN 16, Desconhecido, Desconhecido, Guarda, Desconhecido, 6300-827, Portugal</v>
          </cell>
        </row>
        <row r="452">
          <cell r="A452" t="str">
            <v>Escola Básica de São Pedro da Cova, Gondomar</v>
          </cell>
          <cell r="B452">
            <v>41.149256000000001</v>
          </cell>
          <cell r="C452">
            <v>-8.5060629999999993</v>
          </cell>
          <cell r="D452" t="str">
            <v>Rua Rio Ferreira</v>
          </cell>
          <cell r="E452" t="str">
            <v>4510-418</v>
          </cell>
          <cell r="F452" t="str">
            <v>Desconhecido</v>
          </cell>
          <cell r="G452" t="str">
            <v>Scupira</v>
          </cell>
          <cell r="H452" t="str">
            <v>Gondomar</v>
          </cell>
          <cell r="I452" t="str">
            <v>Desconhecido</v>
          </cell>
          <cell r="J452" t="str">
            <v>Portugal</v>
          </cell>
          <cell r="K452" t="str">
            <v>Rua Rio Ferreira, Desconhecido, Scupira, Gondomar, Desconhecido, 4510-418, Portugal</v>
          </cell>
        </row>
        <row r="453">
          <cell r="A453" t="str">
            <v>Escola Básica de São Pedro de Alva, Penacova</v>
          </cell>
          <cell r="B453">
            <v>40.304685999999997</v>
          </cell>
          <cell r="C453">
            <v>-8.1616660000000003</v>
          </cell>
          <cell r="D453" t="str">
            <v>Desconhecido</v>
          </cell>
          <cell r="E453" t="str">
            <v>3360-258</v>
          </cell>
          <cell r="F453" t="str">
            <v>Desconhecido</v>
          </cell>
          <cell r="G453" t="str">
            <v>Desconhecido</v>
          </cell>
          <cell r="H453" t="str">
            <v>São Pedro de Alva</v>
          </cell>
          <cell r="I453" t="str">
            <v>Desconhecido</v>
          </cell>
          <cell r="J453" t="str">
            <v>Portugal</v>
          </cell>
          <cell r="K453" t="str">
            <v>Desconhecido, Desconhecido, Desconhecido, São Pedro de Alva, Desconhecido, 3360-258, Portugal</v>
          </cell>
        </row>
        <row r="454">
          <cell r="A454" t="str">
            <v>Escola Básica de São Vicente da Beira, Castelo Branco</v>
          </cell>
          <cell r="B454">
            <v>40.034388</v>
          </cell>
          <cell r="C454">
            <v>-7.5676930000000002</v>
          </cell>
          <cell r="D454" t="str">
            <v>EN 352</v>
          </cell>
          <cell r="E454" t="str">
            <v>6005-270</v>
          </cell>
          <cell r="F454" t="str">
            <v>Desconhecido</v>
          </cell>
          <cell r="G454" t="str">
            <v>Desconhecido</v>
          </cell>
          <cell r="H454" t="str">
            <v>Castelo Branco</v>
          </cell>
          <cell r="I454" t="str">
            <v>Desconhecido</v>
          </cell>
          <cell r="J454" t="str">
            <v>Portugal</v>
          </cell>
          <cell r="K454" t="str">
            <v>EN 352, Desconhecido, Desconhecido, Castelo Branco, Desconhecido, 6005-270, Portugal</v>
          </cell>
        </row>
        <row r="455">
          <cell r="A455" t="str">
            <v>Escola Básica de São Vicente de Pereira Jusã, Ovar</v>
          </cell>
          <cell r="B455">
            <v>40.881000999999998</v>
          </cell>
          <cell r="C455">
            <v>-8.5354880000000009</v>
          </cell>
          <cell r="D455" t="str">
            <v>Rua Manuel Gomes Oliveira Reis</v>
          </cell>
          <cell r="E455" t="str">
            <v>3880-868</v>
          </cell>
          <cell r="F455" t="str">
            <v>904</v>
          </cell>
          <cell r="G455" t="str">
            <v>Desconhecido</v>
          </cell>
          <cell r="H455" t="str">
            <v>Ovar</v>
          </cell>
          <cell r="I455" t="str">
            <v>Desconhecido</v>
          </cell>
          <cell r="J455" t="str">
            <v>Portugal</v>
          </cell>
          <cell r="K455" t="str">
            <v>Rua Manuel Gomes Oliveira Reis, 904, Desconhecido, Ovar, Desconhecido, 3880-868, Portugal</v>
          </cell>
        </row>
        <row r="456">
          <cell r="A456" t="str">
            <v>Escola Básica de São Vicente/Telheiras, Lisboa</v>
          </cell>
          <cell r="B456">
            <v>38.759168000000003</v>
          </cell>
          <cell r="C456">
            <v>-9.1736489999999993</v>
          </cell>
          <cell r="D456" t="str">
            <v>Rua Fernando Namora</v>
          </cell>
          <cell r="E456" t="str">
            <v>1600-454</v>
          </cell>
          <cell r="F456" t="str">
            <v>Desconhecido</v>
          </cell>
          <cell r="G456" t="str">
            <v>Lumiar</v>
          </cell>
          <cell r="H456" t="str">
            <v>Lisboa</v>
          </cell>
          <cell r="I456" t="str">
            <v>Desconhecido</v>
          </cell>
          <cell r="J456" t="str">
            <v>Portugal</v>
          </cell>
          <cell r="K456" t="str">
            <v>Rua Fernando Namora, Desconhecido, Lumiar, Lisboa, Desconhecido, 1600-454, Portugal</v>
          </cell>
        </row>
        <row r="457">
          <cell r="A457" t="str">
            <v>Escola Básica de Sendim, Miranda do Douro</v>
          </cell>
          <cell r="B457">
            <v>41.390749</v>
          </cell>
          <cell r="C457">
            <v>-6.4267440000000002</v>
          </cell>
          <cell r="D457" t="str">
            <v>Rua Caminho do Prado</v>
          </cell>
          <cell r="E457" t="str">
            <v>5225-101</v>
          </cell>
          <cell r="F457" t="str">
            <v>Desconhecido</v>
          </cell>
          <cell r="G457" t="str">
            <v>Desconhecido</v>
          </cell>
          <cell r="H457" t="str">
            <v>Miranda do Douro</v>
          </cell>
          <cell r="I457" t="str">
            <v>Desconhecido</v>
          </cell>
          <cell r="J457" t="str">
            <v>Portugal</v>
          </cell>
          <cell r="K457" t="str">
            <v>Rua Caminho do Prado, Desconhecido, Desconhecido, Miranda do Douro, Desconhecido, 5225-101, Portugal</v>
          </cell>
        </row>
        <row r="458">
          <cell r="A458" t="str">
            <v>Escola Básica de Sertã</v>
          </cell>
          <cell r="B458">
            <v>39.815497999999998</v>
          </cell>
          <cell r="C458">
            <v>-8.1847239999999992</v>
          </cell>
          <cell r="D458" t="str">
            <v>Rua Mário Cercal</v>
          </cell>
          <cell r="E458" t="str">
            <v>6100-251</v>
          </cell>
          <cell r="F458" t="str">
            <v>Desconhecido</v>
          </cell>
          <cell r="G458" t="str">
            <v>Desconhecido</v>
          </cell>
          <cell r="H458" t="str">
            <v>Cernache do Bonjardim</v>
          </cell>
          <cell r="I458" t="str">
            <v>Desconhecido</v>
          </cell>
          <cell r="J458" t="str">
            <v>Portugal</v>
          </cell>
          <cell r="K458" t="str">
            <v>Rua Mário Cercal, Desconhecido, Desconhecido, Cernache do Bonjardim, Desconhecido, 6100-251, Portugal</v>
          </cell>
        </row>
        <row r="459">
          <cell r="A459" t="str">
            <v>Escola Básica de Silvares, Fundão</v>
          </cell>
          <cell r="B459">
            <v>40.144072000000001</v>
          </cell>
          <cell r="C459">
            <v>-7.6664079999999997</v>
          </cell>
          <cell r="D459" t="str">
            <v>Desconhecido</v>
          </cell>
          <cell r="E459" t="str">
            <v>6230-648</v>
          </cell>
          <cell r="F459" t="str">
            <v>Desconhecido</v>
          </cell>
          <cell r="G459" t="str">
            <v>Desconhecido</v>
          </cell>
          <cell r="H459" t="str">
            <v>Fundão</v>
          </cell>
          <cell r="I459" t="str">
            <v>Desconhecido</v>
          </cell>
          <cell r="J459" t="str">
            <v>Portugal</v>
          </cell>
          <cell r="K459" t="str">
            <v>Desconhecido, Desconhecido, Desconhecido, Fundão, Desconhecido, 6230-648, Portugal</v>
          </cell>
        </row>
        <row r="460">
          <cell r="A460" t="str">
            <v>Escola Básica de Silvares, São Martinho, Fafe</v>
          </cell>
          <cell r="B460">
            <v>41.405853999999998</v>
          </cell>
          <cell r="C460">
            <v>-8.1630629999999993</v>
          </cell>
          <cell r="D460" t="str">
            <v>Rua Doutor Parcídio Summavielle</v>
          </cell>
          <cell r="E460" t="str">
            <v>4820-715</v>
          </cell>
          <cell r="F460" t="str">
            <v>Desconhecido</v>
          </cell>
          <cell r="G460" t="str">
            <v>Desconhecido</v>
          </cell>
          <cell r="H460" t="str">
            <v>Fafe</v>
          </cell>
          <cell r="I460" t="str">
            <v>Desconhecido</v>
          </cell>
          <cell r="J460" t="str">
            <v>Portugal</v>
          </cell>
          <cell r="K460" t="str">
            <v>Rua Doutor Parcídio Summavielle, Desconhecido, Desconhecido, Fafe, Desconhecido, 4820-715, Portugal</v>
          </cell>
        </row>
        <row r="461">
          <cell r="A461" t="str">
            <v>Escola Básica de Soure</v>
          </cell>
          <cell r="B461">
            <v>40.065618000000001</v>
          </cell>
          <cell r="C461">
            <v>-8.6261489999999998</v>
          </cell>
          <cell r="D461" t="str">
            <v>Avenida Manuel Madeira</v>
          </cell>
          <cell r="E461" t="str">
            <v>3130-255</v>
          </cell>
          <cell r="F461" t="str">
            <v>Desconhecido</v>
          </cell>
          <cell r="G461" t="str">
            <v>Desconhecido</v>
          </cell>
          <cell r="H461" t="str">
            <v>Soure</v>
          </cell>
          <cell r="I461" t="str">
            <v>Desconhecido</v>
          </cell>
          <cell r="J461" t="str">
            <v>Portugal</v>
          </cell>
          <cell r="K461" t="str">
            <v>Avenida Manuel Madeira, Desconhecido, Desconhecido, Soure, Desconhecido, 3130-255, Portugal</v>
          </cell>
        </row>
        <row r="462">
          <cell r="A462" t="str">
            <v>Escola Básica de Souselo, Cinfães</v>
          </cell>
          <cell r="B462">
            <v>41.070202000000002</v>
          </cell>
          <cell r="C462">
            <v>-8.2270129999999995</v>
          </cell>
          <cell r="D462" t="str">
            <v>Rua de Santo André</v>
          </cell>
          <cell r="E462" t="str">
            <v>4690-673</v>
          </cell>
          <cell r="F462" t="str">
            <v>Desconhecido</v>
          </cell>
          <cell r="G462" t="str">
            <v>Desconhecido</v>
          </cell>
          <cell r="H462" t="str">
            <v>Souselo</v>
          </cell>
          <cell r="I462" t="str">
            <v>Desconhecido</v>
          </cell>
          <cell r="J462" t="str">
            <v>Portugal</v>
          </cell>
          <cell r="K462" t="str">
            <v>Rua de Santo André, Desconhecido, Desconhecido, Souselo, Desconhecido, 4690-673, Portugal</v>
          </cell>
        </row>
        <row r="463">
          <cell r="A463" t="str">
            <v>Escola Básica de Telheiras, Lisboa</v>
          </cell>
          <cell r="B463">
            <v>38.762708000000003</v>
          </cell>
          <cell r="C463">
            <v>-9.1678169999999994</v>
          </cell>
          <cell r="D463" t="str">
            <v>Rua Professor Mário Chicó</v>
          </cell>
          <cell r="E463" t="str">
            <v>1600-645</v>
          </cell>
          <cell r="F463" t="str">
            <v>Desconhecido</v>
          </cell>
          <cell r="G463" t="str">
            <v>Lumiar</v>
          </cell>
          <cell r="H463" t="str">
            <v>Lisboa</v>
          </cell>
          <cell r="I463" t="str">
            <v>Desconhecido</v>
          </cell>
          <cell r="J463" t="str">
            <v>Portugal</v>
          </cell>
          <cell r="K463" t="str">
            <v>Rua Professor Mário Chicó, Desconhecido, Lumiar, Lisboa, Desconhecido, 1600-645, Portugal</v>
          </cell>
        </row>
        <row r="464">
          <cell r="A464" t="str">
            <v>Escola Básica de Tondela</v>
          </cell>
          <cell r="B464">
            <v>40.518886000000002</v>
          </cell>
          <cell r="C464">
            <v>-8.0891110000000008</v>
          </cell>
          <cell r="D464" t="str">
            <v>Rua António Quadros</v>
          </cell>
          <cell r="E464" t="str">
            <v>3460-521</v>
          </cell>
          <cell r="F464" t="str">
            <v>9</v>
          </cell>
          <cell r="G464" t="str">
            <v>Desconhecido</v>
          </cell>
          <cell r="H464" t="str">
            <v>Tondela</v>
          </cell>
          <cell r="I464" t="str">
            <v>Desconhecido</v>
          </cell>
          <cell r="J464" t="str">
            <v>Portugal</v>
          </cell>
          <cell r="K464" t="str">
            <v>Rua António Quadros, 9, Desconhecido, Tondela, Desconhecido, 3460-521, Portugal</v>
          </cell>
        </row>
        <row r="465">
          <cell r="A465" t="str">
            <v>Escola Básica de Torre de Dona Chama, Mirandela</v>
          </cell>
          <cell r="B465">
            <v>41.657156999999998</v>
          </cell>
          <cell r="C465">
            <v>-7.1308420000000003</v>
          </cell>
          <cell r="D465" t="str">
            <v>Rua da Escola Básica</v>
          </cell>
          <cell r="E465" t="str">
            <v>5385-122</v>
          </cell>
          <cell r="F465" t="str">
            <v>Desconhecido</v>
          </cell>
          <cell r="G465" t="str">
            <v>Desconhecido</v>
          </cell>
          <cell r="H465" t="str">
            <v>Mirandela</v>
          </cell>
          <cell r="I465" t="str">
            <v>Desconhecido</v>
          </cell>
          <cell r="J465" t="str">
            <v>Portugal</v>
          </cell>
          <cell r="K465" t="str">
            <v>Rua da Escola Básica, Desconhecido, Desconhecido, Mirandela, Desconhecido, 5385-122, Portugal</v>
          </cell>
        </row>
        <row r="466">
          <cell r="A466" t="str">
            <v>Escola Básica de Torreira, Murtosa</v>
          </cell>
          <cell r="B466">
            <v>40.765129000000002</v>
          </cell>
          <cell r="C466">
            <v>-8.7066990000000004</v>
          </cell>
          <cell r="D466" t="str">
            <v>Rua da Circunvalação</v>
          </cell>
          <cell r="E466" t="str">
            <v>3870-336</v>
          </cell>
          <cell r="F466" t="str">
            <v>Desconhecido</v>
          </cell>
          <cell r="G466" t="str">
            <v>Desconhecido</v>
          </cell>
          <cell r="H466" t="str">
            <v>Torreira</v>
          </cell>
          <cell r="I466" t="str">
            <v>Desconhecido</v>
          </cell>
          <cell r="J466" t="str">
            <v>Portugal</v>
          </cell>
          <cell r="K466" t="str">
            <v>Rua da Circunvalação, Desconhecido, Desconhecido, Torreira, Desconhecido, 3870-336, Portugal</v>
          </cell>
        </row>
        <row r="467">
          <cell r="A467" t="str">
            <v>Escola Básica de Tortosendo, Covilhã</v>
          </cell>
          <cell r="B467">
            <v>40.237923000000002</v>
          </cell>
          <cell r="C467">
            <v>-7.5237220000000002</v>
          </cell>
          <cell r="D467" t="str">
            <v>Desconhecido</v>
          </cell>
          <cell r="E467" t="str">
            <v>6200-788</v>
          </cell>
          <cell r="F467" t="str">
            <v>Desconhecido</v>
          </cell>
          <cell r="G467" t="str">
            <v>Desconhecido</v>
          </cell>
          <cell r="H467" t="str">
            <v>Covilhã</v>
          </cell>
          <cell r="I467" t="str">
            <v>Desconhecido</v>
          </cell>
          <cell r="J467" t="str">
            <v>Portugal</v>
          </cell>
          <cell r="K467" t="str">
            <v>Desconhecido, Desconhecido, Desconhecido, Covilhã, Desconhecido, 6200-788, Portugal</v>
          </cell>
        </row>
        <row r="468">
          <cell r="A468" t="str">
            <v>Escola Básica de Tourais-Paranhos, Seia</v>
          </cell>
          <cell r="B468">
            <v>40.471255999999997</v>
          </cell>
          <cell r="C468">
            <v>-7.7644310000000001</v>
          </cell>
          <cell r="D468" t="str">
            <v>Rua da Escola</v>
          </cell>
          <cell r="E468" t="str">
            <v>6270-586</v>
          </cell>
          <cell r="F468" t="str">
            <v>Desconhecido</v>
          </cell>
          <cell r="G468" t="str">
            <v>Desconhecido</v>
          </cell>
          <cell r="H468" t="str">
            <v>Seia</v>
          </cell>
          <cell r="I468" t="str">
            <v>Desconhecido</v>
          </cell>
          <cell r="J468" t="str">
            <v>Portugal</v>
          </cell>
          <cell r="K468" t="str">
            <v>Rua da Escola, Desconhecido, Desconhecido, Seia, Desconhecido, 6270-586, Portugal</v>
          </cell>
        </row>
        <row r="469">
          <cell r="A469" t="str">
            <v>Escola Básica de Toutosa, Marco de Canaveses</v>
          </cell>
          <cell r="B469">
            <v>41.217675</v>
          </cell>
          <cell r="C469">
            <v>-8.1539739999999998</v>
          </cell>
          <cell r="D469" t="str">
            <v>Rua da Estação</v>
          </cell>
          <cell r="E469" t="str">
            <v>4635-524</v>
          </cell>
          <cell r="F469" t="str">
            <v>326</v>
          </cell>
          <cell r="G469" t="str">
            <v>Desconhecido</v>
          </cell>
          <cell r="H469" t="str">
            <v>Santo Isidoro e Livração</v>
          </cell>
          <cell r="I469" t="str">
            <v>Desconhecido</v>
          </cell>
          <cell r="J469" t="str">
            <v>Portugal</v>
          </cell>
          <cell r="K469" t="str">
            <v>Rua da Estação, 326, Desconhecido, Santo Isidoro e Livração, Desconhecido, 4635-524, Portugal</v>
          </cell>
        </row>
        <row r="470">
          <cell r="A470" t="str">
            <v>Escola Básica de Trancoso</v>
          </cell>
          <cell r="B470">
            <v>40.772179000000001</v>
          </cell>
          <cell r="C470">
            <v>-7.35745</v>
          </cell>
          <cell r="D470" t="str">
            <v>Rua Professora Irene Avilez</v>
          </cell>
          <cell r="E470" t="str">
            <v>6420-044</v>
          </cell>
          <cell r="F470" t="str">
            <v>Desconhecido</v>
          </cell>
          <cell r="G470" t="str">
            <v>Desconhecido</v>
          </cell>
          <cell r="H470" t="str">
            <v>Trancoso</v>
          </cell>
          <cell r="I470" t="str">
            <v>Desconhecido</v>
          </cell>
          <cell r="J470" t="str">
            <v>Portugal</v>
          </cell>
          <cell r="K470" t="str">
            <v>Rua Professora Irene Avilez, Desconhecido, Desconhecido, Trancoso, Desconhecido, 6420-044, Portugal</v>
          </cell>
        </row>
        <row r="471">
          <cell r="A471" t="str">
            <v>Escola Básica de Trigal de Santa Maria, Braga</v>
          </cell>
          <cell r="B471">
            <v>41.558062</v>
          </cell>
          <cell r="C471">
            <v>-8.4388520000000007</v>
          </cell>
          <cell r="D471" t="str">
            <v>Avenida de São Frutuoso</v>
          </cell>
          <cell r="E471" t="str">
            <v>4700-291</v>
          </cell>
          <cell r="F471" t="str">
            <v>Desconhecido</v>
          </cell>
          <cell r="G471" t="str">
            <v>Desconhecido</v>
          </cell>
          <cell r="H471" t="str">
            <v>Braga</v>
          </cell>
          <cell r="I471" t="str">
            <v>Desconhecido</v>
          </cell>
          <cell r="J471" t="str">
            <v>Portugal</v>
          </cell>
          <cell r="K471" t="str">
            <v>Avenida de São Frutuoso, Desconhecido, Desconhecido, Braga, Desconhecido, 4700-291, Portugal</v>
          </cell>
        </row>
        <row r="472">
          <cell r="A472" t="str">
            <v>Escola Básica de Valadares, Vila Nova de Gaia</v>
          </cell>
          <cell r="B472">
            <v>41.095332999999997</v>
          </cell>
          <cell r="C472">
            <v>-8.6215580000000003</v>
          </cell>
          <cell r="D472" t="str">
            <v>Rua da Boa Nova</v>
          </cell>
          <cell r="E472" t="str">
            <v>4405-535</v>
          </cell>
          <cell r="F472" t="str">
            <v>Desconhecido</v>
          </cell>
          <cell r="G472" t="str">
            <v>Desconhecido</v>
          </cell>
          <cell r="H472" t="str">
            <v>Vila Nova de Gaia</v>
          </cell>
          <cell r="I472" t="str">
            <v>Desconhecido</v>
          </cell>
          <cell r="J472" t="str">
            <v>Portugal</v>
          </cell>
          <cell r="K472" t="str">
            <v>Rua da Boa Nova, Desconhecido, Desconhecido, Vila Nova de Gaia, Desconhecido, 4405-535, Portugal</v>
          </cell>
        </row>
        <row r="473">
          <cell r="A473" t="str">
            <v>Escola Básica de Vale da Amoreira, Moita</v>
          </cell>
          <cell r="B473">
            <v>38.646157000000002</v>
          </cell>
          <cell r="C473">
            <v>-9.032667</v>
          </cell>
          <cell r="D473" t="str">
            <v>Rua Norton de Matos</v>
          </cell>
          <cell r="E473" t="str">
            <v>2835-011</v>
          </cell>
          <cell r="F473" t="str">
            <v>Desconhecido</v>
          </cell>
          <cell r="G473" t="str">
            <v>Bairro Paixão</v>
          </cell>
          <cell r="H473" t="str">
            <v>Moita</v>
          </cell>
          <cell r="I473" t="str">
            <v>Desconhecido</v>
          </cell>
          <cell r="J473" t="str">
            <v>Portugal</v>
          </cell>
          <cell r="K473" t="str">
            <v>Rua Norton de Matos, Desconhecido, Bairro Paixão, Moita, Desconhecido, 2835-011, Portugal</v>
          </cell>
        </row>
        <row r="474">
          <cell r="A474" t="str">
            <v>Escola Básica de Vale de Milhaços, Seixal</v>
          </cell>
          <cell r="B474">
            <v>38.626026000000003</v>
          </cell>
          <cell r="C474">
            <v>-9.1621070000000007</v>
          </cell>
          <cell r="D474" t="str">
            <v>Rua Gil Vicente</v>
          </cell>
          <cell r="E474" t="str">
            <v>2855-454</v>
          </cell>
          <cell r="F474" t="str">
            <v>50</v>
          </cell>
          <cell r="G474" t="str">
            <v>Vale de Milhaços</v>
          </cell>
          <cell r="H474" t="str">
            <v>Seixal</v>
          </cell>
          <cell r="I474" t="str">
            <v>Desconhecido</v>
          </cell>
          <cell r="J474" t="str">
            <v>Portugal</v>
          </cell>
          <cell r="K474" t="str">
            <v>Rua Gil Vicente, 50, Vale de Milhaços, Seixal, Desconhecido, 2855-454, Portugal</v>
          </cell>
        </row>
        <row r="475">
          <cell r="A475" t="str">
            <v>Escola Básica de Vale do Mouro, Tangil, Monção</v>
          </cell>
          <cell r="B475">
            <v>42.024414999999998</v>
          </cell>
          <cell r="C475">
            <v>-8.3658280000000005</v>
          </cell>
          <cell r="D475" t="str">
            <v>Desconhecido</v>
          </cell>
          <cell r="E475" t="str">
            <v>4950-770</v>
          </cell>
          <cell r="F475" t="str">
            <v>Desconhecido</v>
          </cell>
          <cell r="G475" t="str">
            <v>Desconhecido</v>
          </cell>
          <cell r="H475" t="str">
            <v>Desconhecido</v>
          </cell>
          <cell r="I475" t="str">
            <v>Desconhecido</v>
          </cell>
          <cell r="J475" t="str">
            <v>Portugal</v>
          </cell>
          <cell r="K475" t="str">
            <v>Desconhecido, Desconhecido, Desconhecido, Desconhecido, Desconhecido, 4950-770, Portugal</v>
          </cell>
        </row>
        <row r="476">
          <cell r="A476" t="str">
            <v>Escola Básica de Vale Rosal, Vale Fetal, Almada</v>
          </cell>
          <cell r="B476">
            <v>38.628928000000002</v>
          </cell>
          <cell r="C476">
            <v>-9.1827769999999997</v>
          </cell>
          <cell r="D476" t="str">
            <v>Rua da Escola</v>
          </cell>
          <cell r="E476" t="str">
            <v>2820-454</v>
          </cell>
          <cell r="F476" t="str">
            <v>Desconhecido</v>
          </cell>
          <cell r="G476" t="str">
            <v>Bairro da Bela Vista</v>
          </cell>
          <cell r="H476" t="str">
            <v>Almada</v>
          </cell>
          <cell r="I476" t="str">
            <v>Desconhecido</v>
          </cell>
          <cell r="J476" t="str">
            <v>Portugal</v>
          </cell>
          <cell r="K476" t="str">
            <v>Rua da Escola, Desconhecido, Bairro da Bela Vista, Almada, Desconhecido, 2820-454, Portugal</v>
          </cell>
        </row>
        <row r="477">
          <cell r="A477" t="str">
            <v>Escola Básica de Vallis Longus, Valongo</v>
          </cell>
          <cell r="B477">
            <v>41.192042000000001</v>
          </cell>
          <cell r="C477">
            <v>-8.4964890000000004</v>
          </cell>
          <cell r="D477" t="str">
            <v>Rua das Pereiras</v>
          </cell>
          <cell r="E477" t="str">
            <v>4440-584</v>
          </cell>
          <cell r="F477" t="str">
            <v>Desconhecido</v>
          </cell>
          <cell r="G477" t="str">
            <v>Desconhecido</v>
          </cell>
          <cell r="H477" t="str">
            <v>Valongo</v>
          </cell>
          <cell r="I477" t="str">
            <v>Desconhecido</v>
          </cell>
          <cell r="J477" t="str">
            <v>Portugal</v>
          </cell>
          <cell r="K477" t="str">
            <v>Rua das Pereiras, Desconhecido, Desconhecido, Valongo, Desconhecido, 4440-584, Portugal</v>
          </cell>
        </row>
        <row r="478">
          <cell r="A478" t="str">
            <v>Escola Básica de Valongo do Vouga, Águeda</v>
          </cell>
          <cell r="B478">
            <v>40.615015</v>
          </cell>
          <cell r="C478">
            <v>-8.4293370000000003</v>
          </cell>
          <cell r="D478" t="str">
            <v>Rua Inspector Arménio Gomes dos Santos</v>
          </cell>
          <cell r="E478" t="str">
            <v>3750-808</v>
          </cell>
          <cell r="F478" t="str">
            <v>14</v>
          </cell>
          <cell r="G478" t="str">
            <v>Desconhecido</v>
          </cell>
          <cell r="H478" t="str">
            <v>Águeda</v>
          </cell>
          <cell r="I478" t="str">
            <v>Desconhecido</v>
          </cell>
          <cell r="J478" t="str">
            <v>Portugal</v>
          </cell>
          <cell r="K478" t="str">
            <v>Rua Inspector Arménio Gomes dos Santos, 14, Desconhecido, Águeda, Desconhecido, 3750-808, Portugal</v>
          </cell>
        </row>
        <row r="479">
          <cell r="A479" t="str">
            <v>Escola Básica de Vidago, Chaves</v>
          </cell>
          <cell r="B479">
            <v>41.640366999999998</v>
          </cell>
          <cell r="C479">
            <v>-7.5660869999999996</v>
          </cell>
          <cell r="D479" t="str">
            <v>Rua Francisco Sá Carneiro</v>
          </cell>
          <cell r="E479" t="str">
            <v>5425-332</v>
          </cell>
          <cell r="F479" t="str">
            <v>Desconhecido</v>
          </cell>
          <cell r="G479" t="str">
            <v>Desconhecido</v>
          </cell>
          <cell r="H479" t="str">
            <v>Chaves</v>
          </cell>
          <cell r="I479" t="str">
            <v>Desconhecido</v>
          </cell>
          <cell r="J479" t="str">
            <v>Portugal</v>
          </cell>
          <cell r="K479" t="str">
            <v>Rua Francisco Sá Carneiro, Desconhecido, Desconhecido, Chaves, Desconhecido, 5425-332, Portugal</v>
          </cell>
        </row>
        <row r="480">
          <cell r="A480" t="str">
            <v>Escola Básica de Vila Boim, Elvas</v>
          </cell>
          <cell r="B480">
            <v>38.863250000000001</v>
          </cell>
          <cell r="C480">
            <v>-7.2748819999999998</v>
          </cell>
          <cell r="D480" t="str">
            <v>Rua Sargento Augusto Cordeiro</v>
          </cell>
          <cell r="E480" t="str">
            <v>7350-501</v>
          </cell>
          <cell r="F480" t="str">
            <v>Desconhecido</v>
          </cell>
          <cell r="G480" t="str">
            <v>Bairro de São João Batista</v>
          </cell>
          <cell r="H480" t="str">
            <v>Elvas</v>
          </cell>
          <cell r="I480" t="str">
            <v>Desconhecido</v>
          </cell>
          <cell r="J480" t="str">
            <v>Portugal</v>
          </cell>
          <cell r="K480" t="str">
            <v>Rua Sargento Augusto Cordeiro, Desconhecido, Bairro de São João Batista, Elvas, Desconhecido, 7350-501, Portugal</v>
          </cell>
        </row>
        <row r="481">
          <cell r="A481" t="str">
            <v>Escola Básica de Vila Caiz, Amarante</v>
          </cell>
          <cell r="B481">
            <v>41.230423000000002</v>
          </cell>
          <cell r="C481">
            <v>-8.1326929999999997</v>
          </cell>
          <cell r="D481" t="str">
            <v>EM 312</v>
          </cell>
          <cell r="E481" t="str">
            <v>4600-785</v>
          </cell>
          <cell r="F481" t="str">
            <v>Desconhecido</v>
          </cell>
          <cell r="G481" t="str">
            <v>Desconhecido</v>
          </cell>
          <cell r="H481" t="str">
            <v>Amarante</v>
          </cell>
          <cell r="I481" t="str">
            <v>Desconhecido</v>
          </cell>
          <cell r="J481" t="str">
            <v>Portugal</v>
          </cell>
          <cell r="K481" t="str">
            <v>EM 312, Desconhecido, Desconhecido, Amarante, Desconhecido, 4600-785, Portugal</v>
          </cell>
        </row>
        <row r="482">
          <cell r="A482" t="str">
            <v>Escola Básica de Vila d’Este, Vilar de Andorinho, Vila Nova de Gaia</v>
          </cell>
          <cell r="B482">
            <v>41.098720999999998</v>
          </cell>
          <cell r="C482">
            <v>-8.5918759999999992</v>
          </cell>
          <cell r="D482" t="str">
            <v>Rua de Vila D´Este</v>
          </cell>
          <cell r="E482" t="str">
            <v>4430-571</v>
          </cell>
          <cell r="F482" t="str">
            <v>Desconhecido</v>
          </cell>
          <cell r="G482" t="str">
            <v>Vilar de Andorinho</v>
          </cell>
          <cell r="H482" t="str">
            <v>Vila Nova de Gaia</v>
          </cell>
          <cell r="I482" t="str">
            <v>Desconhecido</v>
          </cell>
          <cell r="J482" t="str">
            <v>Portugal</v>
          </cell>
          <cell r="K482" t="str">
            <v>Rua de Vila D´Este, Desconhecido, Vilar de Andorinho, Vila Nova de Gaia, Desconhecido, 4430-571, Portugal</v>
          </cell>
        </row>
        <row r="483">
          <cell r="A483" t="str">
            <v>Escola Básica de Vila Franca das Naves, Trancoso</v>
          </cell>
          <cell r="B483">
            <v>40.722146000000002</v>
          </cell>
          <cell r="C483">
            <v>-7.2550990000000004</v>
          </cell>
          <cell r="D483" t="str">
            <v>EN 340</v>
          </cell>
          <cell r="E483" t="str">
            <v>6420-707</v>
          </cell>
          <cell r="F483" t="str">
            <v>Desconhecido</v>
          </cell>
          <cell r="G483" t="str">
            <v>Desconhecido</v>
          </cell>
          <cell r="H483" t="str">
            <v>Trancoso</v>
          </cell>
          <cell r="I483" t="str">
            <v>Desconhecido</v>
          </cell>
          <cell r="J483" t="str">
            <v>Portugal</v>
          </cell>
          <cell r="K483" t="str">
            <v>EN 340, Desconhecido, Desconhecido, Trancoso, Desconhecido, 6420-707, Portugal</v>
          </cell>
        </row>
        <row r="484">
          <cell r="A484" t="str">
            <v>Escola Básica de Vila Nova de Tazem, Gouveia</v>
          </cell>
          <cell r="B484">
            <v>40.508457</v>
          </cell>
          <cell r="C484">
            <v>-7.7046559999999999</v>
          </cell>
          <cell r="D484" t="str">
            <v>Rua Dona Aurélia Moura</v>
          </cell>
          <cell r="E484" t="str">
            <v>6290-632</v>
          </cell>
          <cell r="F484" t="str">
            <v>Desconhecido</v>
          </cell>
          <cell r="G484" t="str">
            <v>Desconhecido</v>
          </cell>
          <cell r="H484" t="str">
            <v>Gouveia</v>
          </cell>
          <cell r="I484" t="str">
            <v>Desconhecido</v>
          </cell>
          <cell r="J484" t="str">
            <v>Portugal</v>
          </cell>
          <cell r="K484" t="str">
            <v>Rua Dona Aurélia Moura, Desconhecido, Desconhecido, Gouveia, Desconhecido, 6290-632, Portugal</v>
          </cell>
        </row>
        <row r="485">
          <cell r="A485" t="str">
            <v>Escola Básica de Vila Velha de Ródão</v>
          </cell>
          <cell r="B485">
            <v>39.654716999999998</v>
          </cell>
          <cell r="C485">
            <v>-7.677416</v>
          </cell>
          <cell r="D485" t="str">
            <v>Rua de Santana</v>
          </cell>
          <cell r="E485" t="str">
            <v>6030-221</v>
          </cell>
          <cell r="F485" t="str">
            <v>Desconhecido</v>
          </cell>
          <cell r="G485" t="str">
            <v>Desconhecido</v>
          </cell>
          <cell r="H485" t="str">
            <v>Vila Velha de Ródão</v>
          </cell>
          <cell r="I485" t="str">
            <v>Desconhecido</v>
          </cell>
          <cell r="J485" t="str">
            <v>Portugal</v>
          </cell>
          <cell r="K485" t="str">
            <v>Rua de Santana, Desconhecido, Desconhecido, Vila Velha de Ródão, Desconhecido, 6030-221, Portugal</v>
          </cell>
        </row>
        <row r="486">
          <cell r="A486" t="str">
            <v>Escola Básica de Vila Verde</v>
          </cell>
          <cell r="B486">
            <v>40.234437</v>
          </cell>
          <cell r="C486">
            <v>-8.5587049999999998</v>
          </cell>
          <cell r="D486" t="str">
            <v>Rua Dom Duarte Nuno</v>
          </cell>
          <cell r="E486" t="str">
            <v>3025-413</v>
          </cell>
          <cell r="F486" t="str">
            <v>Desconhecido</v>
          </cell>
          <cell r="G486" t="str">
            <v>Desconhecido</v>
          </cell>
          <cell r="H486" t="str">
            <v>Coimbra</v>
          </cell>
          <cell r="I486" t="str">
            <v>Desconhecido</v>
          </cell>
          <cell r="J486" t="str">
            <v>Portugal</v>
          </cell>
          <cell r="K486" t="str">
            <v>Rua Dom Duarte Nuno, Desconhecido, Desconhecido, Coimbra, Desconhecido, 3025-413, Portugal</v>
          </cell>
        </row>
        <row r="487">
          <cell r="A487" t="str">
            <v>Escola Básica de Vilarinho do Bairro, Anadia</v>
          </cell>
          <cell r="B487">
            <v>40.417262999999998</v>
          </cell>
          <cell r="C487">
            <v>-8.5269689999999994</v>
          </cell>
          <cell r="D487" t="str">
            <v>Rua São Miguel</v>
          </cell>
          <cell r="E487" t="str">
            <v>3780-599</v>
          </cell>
          <cell r="F487" t="str">
            <v>Desconhecido</v>
          </cell>
          <cell r="G487" t="str">
            <v>Desconhecido</v>
          </cell>
          <cell r="H487" t="str">
            <v>Anadia</v>
          </cell>
          <cell r="I487" t="str">
            <v>Desconhecido</v>
          </cell>
          <cell r="J487" t="str">
            <v>Portugal</v>
          </cell>
          <cell r="K487" t="str">
            <v>Rua São Miguel, Desconhecido, Desconhecido, Anadia, Desconhecido, 3780-599, Portugal</v>
          </cell>
        </row>
        <row r="488">
          <cell r="A488" t="str">
            <v>Escola Básica de Vimioso</v>
          </cell>
          <cell r="B488">
            <v>41.619442999999997</v>
          </cell>
          <cell r="C488">
            <v>-6.4065300000000001</v>
          </cell>
          <cell r="D488" t="str">
            <v>EM 545</v>
          </cell>
          <cell r="E488" t="str">
            <v>5230-020</v>
          </cell>
          <cell r="F488" t="str">
            <v>Desconhecido</v>
          </cell>
          <cell r="G488" t="str">
            <v>Desconhecido</v>
          </cell>
          <cell r="H488" t="str">
            <v>Vimioso</v>
          </cell>
          <cell r="I488" t="str">
            <v>Desconhecido</v>
          </cell>
          <cell r="J488" t="str">
            <v>Portugal</v>
          </cell>
          <cell r="K488" t="str">
            <v>EM 545, Desconhecido, Desconhecido, Vimioso, Desconhecido, 5230-020, Portugal</v>
          </cell>
        </row>
        <row r="489">
          <cell r="A489" t="str">
            <v>Escola Básica de Viso, Viseu</v>
          </cell>
          <cell r="B489">
            <v>40.652977</v>
          </cell>
          <cell r="C489">
            <v>-7.8850379999999998</v>
          </cell>
          <cell r="D489" t="str">
            <v>Avenida da Escola Básica</v>
          </cell>
          <cell r="E489" t="str">
            <v>3505-634</v>
          </cell>
          <cell r="F489" t="str">
            <v>Desconhecido</v>
          </cell>
          <cell r="G489" t="str">
            <v>Viso Norte</v>
          </cell>
          <cell r="H489" t="str">
            <v>Viseu</v>
          </cell>
          <cell r="I489" t="str">
            <v>Desconhecido</v>
          </cell>
          <cell r="J489" t="str">
            <v>Portugal</v>
          </cell>
          <cell r="K489" t="str">
            <v>Avenida da Escola Básica, Desconhecido, Viso Norte, Viseu, Desconhecido, 3505-634, Portugal</v>
          </cell>
        </row>
        <row r="490">
          <cell r="A490" t="str">
            <v>Escola Básica de Vouzela</v>
          </cell>
          <cell r="B490">
            <v>40.668249000000003</v>
          </cell>
          <cell r="C490">
            <v>-8.222467</v>
          </cell>
          <cell r="D490" t="str">
            <v>Desconhecido</v>
          </cell>
          <cell r="E490" t="str">
            <v>3670-056</v>
          </cell>
          <cell r="F490" t="str">
            <v>Desconhecido</v>
          </cell>
          <cell r="G490" t="str">
            <v>Desconhecido</v>
          </cell>
          <cell r="H490" t="str">
            <v>Desconhecido</v>
          </cell>
          <cell r="I490" t="str">
            <v>Desconhecido</v>
          </cell>
          <cell r="J490" t="str">
            <v>Portugal</v>
          </cell>
          <cell r="K490" t="str">
            <v>Desconhecido, Desconhecido, Desconhecido, Desconhecido, Desconhecido, 3670-056, Portugal</v>
          </cell>
        </row>
        <row r="491">
          <cell r="A491" t="str">
            <v>Escola Básica Deu-la-Deu Martins, Monção</v>
          </cell>
          <cell r="B491">
            <v>42.075777000000002</v>
          </cell>
          <cell r="C491">
            <v>-8.4893219999999996</v>
          </cell>
          <cell r="D491" t="str">
            <v>Rua da Veiga Velha</v>
          </cell>
          <cell r="E491" t="str">
            <v>4950-855</v>
          </cell>
          <cell r="F491" t="str">
            <v>Desconhecido</v>
          </cell>
          <cell r="G491" t="str">
            <v>Desconhecido</v>
          </cell>
          <cell r="H491" t="str">
            <v>Mazedo e Cortes</v>
          </cell>
          <cell r="I491" t="str">
            <v>Desconhecido</v>
          </cell>
          <cell r="J491" t="str">
            <v>Portugal</v>
          </cell>
          <cell r="K491" t="str">
            <v>Rua da Veiga Velha, Desconhecido, Desconhecido, Mazedo e Cortes, Desconhecido, 4950-855, Portugal</v>
          </cell>
        </row>
        <row r="492">
          <cell r="A492" t="str">
            <v>Escola Básica Diogo Bernardes, Ponte da Barca</v>
          </cell>
          <cell r="B492">
            <v>41.801707</v>
          </cell>
          <cell r="C492">
            <v>-8.4127620000000007</v>
          </cell>
          <cell r="D492" t="str">
            <v>Praceta Frei Agostinho da Cruz</v>
          </cell>
          <cell r="E492" t="str">
            <v>4980-609</v>
          </cell>
          <cell r="F492" t="str">
            <v>Desconhecido</v>
          </cell>
          <cell r="G492" t="str">
            <v>Desconhecido</v>
          </cell>
          <cell r="H492" t="str">
            <v>Ponte da Barca</v>
          </cell>
          <cell r="I492" t="str">
            <v>Desconhecido</v>
          </cell>
          <cell r="J492" t="str">
            <v>Portugal</v>
          </cell>
          <cell r="K492" t="str">
            <v>Praceta Frei Agostinho da Cruz, Desconhecido, Desconhecido, Ponte da Barca, Desconhecido, 4980-609, Portugal</v>
          </cell>
        </row>
        <row r="493">
          <cell r="A493" t="str">
            <v>Escola Básica Diogo Cão, Vila Real</v>
          </cell>
          <cell r="B493">
            <v>41.301867000000001</v>
          </cell>
          <cell r="C493">
            <v>-7.7388170000000001</v>
          </cell>
          <cell r="D493" t="str">
            <v>Rua Doutor Manuel Cardona</v>
          </cell>
          <cell r="E493" t="str">
            <v>5000-558</v>
          </cell>
          <cell r="F493" t="str">
            <v>Desconhecido</v>
          </cell>
          <cell r="G493" t="str">
            <v>Boxes</v>
          </cell>
          <cell r="H493" t="str">
            <v>Vila Real</v>
          </cell>
          <cell r="I493" t="str">
            <v>Desconhecido</v>
          </cell>
          <cell r="J493" t="str">
            <v>Portugal</v>
          </cell>
          <cell r="K493" t="str">
            <v>Rua Doutor Manuel Cardona, Desconhecido, Boxes, Vila Real, Desconhecido, 5000-558, Portugal</v>
          </cell>
        </row>
        <row r="494">
          <cell r="A494" t="str">
            <v>Escola Básica Diogo Lopes Sequeira, Alandroal</v>
          </cell>
          <cell r="B494">
            <v>38.705055000000002</v>
          </cell>
          <cell r="C494">
            <v>-7.4037670000000002</v>
          </cell>
          <cell r="D494" t="str">
            <v>Bairro da Alfarrobeira</v>
          </cell>
          <cell r="E494" t="str">
            <v>7250-101</v>
          </cell>
          <cell r="F494" t="str">
            <v>Desconhecido</v>
          </cell>
          <cell r="G494" t="str">
            <v>Desconhecido</v>
          </cell>
          <cell r="H494" t="str">
            <v>Alandroal (Nossa Senhora da Conceição), São Brás dos Matos (Mina do Bugalho) e Juromenha (Nossa Senhora do Loreto)</v>
          </cell>
          <cell r="I494" t="str">
            <v>Desconhecido</v>
          </cell>
          <cell r="J494" t="str">
            <v>Portugal</v>
          </cell>
          <cell r="K494" t="str">
            <v>Bairro da Alfarrobeira, Desconhecido, Desconhecido, Alandroal (Nossa Senhora da Conceição), São Brás dos Matos (Mina do Bugalho) e Juromenha (Nossa Senhora do Loreto), Desconhecido, 7250-101, Portugal</v>
          </cell>
        </row>
        <row r="495">
          <cell r="A495" t="str">
            <v>Escola Básica do Alto do Lumiar, Lisboa</v>
          </cell>
          <cell r="B495">
            <v>38.774948000000002</v>
          </cell>
          <cell r="C495">
            <v>-9.1543310000000009</v>
          </cell>
          <cell r="D495" t="str">
            <v>Avenida Carlos Paredes</v>
          </cell>
          <cell r="E495" t="str">
            <v>1750-314</v>
          </cell>
          <cell r="F495" t="str">
            <v>Desconhecido</v>
          </cell>
          <cell r="G495" t="str">
            <v>Lumiar</v>
          </cell>
          <cell r="H495" t="str">
            <v>Lisboa</v>
          </cell>
          <cell r="I495" t="str">
            <v>Desconhecido</v>
          </cell>
          <cell r="J495" t="str">
            <v>Portugal</v>
          </cell>
          <cell r="K495" t="str">
            <v>Avenida Carlos Paredes, Desconhecido, Lumiar, Lisboa, Desconhecido, 1750-314, Portugal</v>
          </cell>
        </row>
        <row r="496">
          <cell r="A496" t="str">
            <v>Escola Básica do Alvito, Óbidos</v>
          </cell>
          <cell r="B496">
            <v>39.363312999999998</v>
          </cell>
          <cell r="C496">
            <v>-9.1223069999999993</v>
          </cell>
          <cell r="D496" t="str">
            <v>Desconhecido</v>
          </cell>
          <cell r="E496" t="str">
            <v>2510-700</v>
          </cell>
          <cell r="F496" t="str">
            <v>Desconhecido</v>
          </cell>
          <cell r="G496" t="str">
            <v>Desconhecido</v>
          </cell>
          <cell r="H496" t="str">
            <v>Gaeiras</v>
          </cell>
          <cell r="I496" t="str">
            <v>Desconhecido</v>
          </cell>
          <cell r="J496" t="str">
            <v>Portugal</v>
          </cell>
          <cell r="K496" t="str">
            <v>Desconhecido, Desconhecido, Desconhecido, Gaeiras, Desconhecido, 2510-700, Portugal</v>
          </cell>
        </row>
        <row r="497">
          <cell r="A497" t="str">
            <v>Escola Básica do Arco de Baúlhe, Cabeceiras de Basto</v>
          </cell>
          <cell r="B497">
            <v>41.514552000000002</v>
          </cell>
          <cell r="C497">
            <v>-7.9874479999999997</v>
          </cell>
          <cell r="D497" t="str">
            <v>Desconhecido</v>
          </cell>
          <cell r="E497" t="str">
            <v>4860-353</v>
          </cell>
          <cell r="F497" t="str">
            <v>Desconhecido</v>
          </cell>
          <cell r="G497" t="str">
            <v>Desconhecido</v>
          </cell>
          <cell r="H497" t="str">
            <v>Cabeceiras de Basto</v>
          </cell>
          <cell r="I497" t="str">
            <v>Desconhecido</v>
          </cell>
          <cell r="J497" t="str">
            <v>Portugal</v>
          </cell>
          <cell r="K497" t="str">
            <v>Desconhecido, Desconhecido, Desconhecido, Cabeceiras de Basto, Desconhecido, 4860-353, Portugal</v>
          </cell>
        </row>
        <row r="498">
          <cell r="A498" t="str">
            <v>Escola Básica do Ave, Póvoa de Lanhoso</v>
          </cell>
          <cell r="B498">
            <v>41.559480000000001</v>
          </cell>
          <cell r="C498">
            <v>-8.2205469999999998</v>
          </cell>
          <cell r="D498" t="str">
            <v>Desconhecido</v>
          </cell>
          <cell r="E498" t="str">
            <v>4830-755</v>
          </cell>
          <cell r="F498" t="str">
            <v>Desconhecido</v>
          </cell>
          <cell r="G498" t="str">
            <v>Desconhecido</v>
          </cell>
          <cell r="H498" t="str">
            <v>Póvoa de Lanhoso</v>
          </cell>
          <cell r="I498" t="str">
            <v>Desconhecido</v>
          </cell>
          <cell r="J498" t="str">
            <v>Portugal</v>
          </cell>
          <cell r="K498" t="str">
            <v>Desconhecido, Desconhecido, Desconhecido, Póvoa de Lanhoso, Desconhecido, 4830-755, Portugal</v>
          </cell>
        </row>
        <row r="499">
          <cell r="A499" t="str">
            <v>Escola Básica do Bairro Padre Cruz, Lisboa</v>
          </cell>
          <cell r="B499">
            <v>38.767809999999997</v>
          </cell>
          <cell r="C499">
            <v>-9.1940570000000008</v>
          </cell>
          <cell r="D499" t="str">
            <v>Rua Professor Sedas Nunes</v>
          </cell>
          <cell r="E499" t="str">
            <v>1600-597</v>
          </cell>
          <cell r="F499" t="str">
            <v>Desconhecido</v>
          </cell>
          <cell r="G499" t="str">
            <v>Carnide</v>
          </cell>
          <cell r="H499" t="str">
            <v>Lisboa</v>
          </cell>
          <cell r="I499" t="str">
            <v>Desconhecido</v>
          </cell>
          <cell r="J499" t="str">
            <v>Portugal</v>
          </cell>
          <cell r="K499" t="str">
            <v>Rua Professor Sedas Nunes, Desconhecido, Carnide, Lisboa, Desconhecido, 1600-597, Portugal</v>
          </cell>
        </row>
        <row r="500">
          <cell r="A500" t="str">
            <v>Escola Básica do Bom Sucesso, Alverca do Ribatejo, Vila Franca de Xira</v>
          </cell>
          <cell r="B500">
            <v>38.906725999999999</v>
          </cell>
          <cell r="C500">
            <v>-9.0436060000000005</v>
          </cell>
          <cell r="D500" t="str">
            <v>Rua Casal do Moledo</v>
          </cell>
          <cell r="E500" t="str">
            <v>2619-507</v>
          </cell>
          <cell r="F500" t="str">
            <v>9</v>
          </cell>
          <cell r="G500" t="str">
            <v>Vale de Arcena</v>
          </cell>
          <cell r="H500" t="str">
            <v>Alverca do Ribatejo</v>
          </cell>
          <cell r="I500" t="str">
            <v>Desconhecido</v>
          </cell>
          <cell r="J500" t="str">
            <v>Portugal</v>
          </cell>
          <cell r="K500" t="str">
            <v>Rua Casal do Moledo, 9, Vale de Arcena, Alverca do Ribatejo, Desconhecido, 2619-507, Portugal</v>
          </cell>
        </row>
        <row r="501">
          <cell r="A501" t="str">
            <v>Escola Básica do Carregado, Alenquer</v>
          </cell>
          <cell r="B501">
            <v>39.020541999999999</v>
          </cell>
          <cell r="C501">
            <v>-8.9682949999999995</v>
          </cell>
          <cell r="D501" t="str">
            <v>Rua Estrada da Meirinha</v>
          </cell>
          <cell r="E501" t="str">
            <v>2580-510</v>
          </cell>
          <cell r="F501" t="str">
            <v>Desconhecido</v>
          </cell>
          <cell r="G501" t="str">
            <v>Desconhecido</v>
          </cell>
          <cell r="H501" t="str">
            <v>Carregado</v>
          </cell>
          <cell r="I501" t="str">
            <v>Desconhecido</v>
          </cell>
          <cell r="J501" t="str">
            <v>Portugal</v>
          </cell>
          <cell r="K501" t="str">
            <v>Rua Estrada da Meirinha, Desconhecido, Desconhecido, Carregado, Desconhecido, 2580-510, Portugal</v>
          </cell>
        </row>
        <row r="502">
          <cell r="A502" t="str">
            <v>Escola Básica do Castêlo da Maia, Maia</v>
          </cell>
          <cell r="B502">
            <v>41.259259</v>
          </cell>
          <cell r="C502">
            <v>-8.6124840000000003</v>
          </cell>
          <cell r="D502" t="str">
            <v>Rua Serafim Cruz</v>
          </cell>
          <cell r="E502" t="str">
            <v>4475-669</v>
          </cell>
          <cell r="F502" t="str">
            <v>Desconhecido</v>
          </cell>
          <cell r="G502" t="str">
            <v>Barca</v>
          </cell>
          <cell r="H502" t="str">
            <v>Castêlo da Maia</v>
          </cell>
          <cell r="I502" t="str">
            <v>Desconhecido</v>
          </cell>
          <cell r="J502" t="str">
            <v>Portugal</v>
          </cell>
          <cell r="K502" t="str">
            <v>Rua Serafim Cruz, Desconhecido, Barca, Castêlo da Maia, Desconhecido, 4475-669, Portugal</v>
          </cell>
        </row>
        <row r="503">
          <cell r="A503" t="str">
            <v>Escola Básica do Castelo, Sesimbra</v>
          </cell>
          <cell r="B503">
            <v>38.474117999999997</v>
          </cell>
          <cell r="C503">
            <v>-9.0923370000000006</v>
          </cell>
          <cell r="D503" t="str">
            <v>Avenida Dom Manuel Martins</v>
          </cell>
          <cell r="E503" t="str">
            <v>2970-585</v>
          </cell>
          <cell r="F503" t="str">
            <v>Desconhecido</v>
          </cell>
          <cell r="G503" t="str">
            <v>Desconhecido</v>
          </cell>
          <cell r="H503" t="str">
            <v>Sesimbra</v>
          </cell>
          <cell r="I503" t="str">
            <v>Desconhecido</v>
          </cell>
          <cell r="J503" t="str">
            <v>Portugal</v>
          </cell>
          <cell r="K503" t="str">
            <v>Avenida Dom Manuel Martins, Desconhecido, Desconhecido, Sesimbra, Desconhecido, 2970-585, Portugal</v>
          </cell>
        </row>
        <row r="504">
          <cell r="A504" t="str">
            <v>Escola Básica do Castro, Alvarelhos, Trofa</v>
          </cell>
          <cell r="B504">
            <v>41.303272999999997</v>
          </cell>
          <cell r="C504">
            <v>-8.6046709999999997</v>
          </cell>
          <cell r="D504" t="str">
            <v>Rua Central do Ribeiro</v>
          </cell>
          <cell r="E504" t="str">
            <v>4745-010</v>
          </cell>
          <cell r="F504" t="str">
            <v>Desconhecido</v>
          </cell>
          <cell r="G504" t="str">
            <v>Desconhecido</v>
          </cell>
          <cell r="H504" t="str">
            <v>Trofa</v>
          </cell>
          <cell r="I504" t="str">
            <v>Desconhecido</v>
          </cell>
          <cell r="J504" t="str">
            <v>Portugal</v>
          </cell>
          <cell r="K504" t="str">
            <v>Rua Central do Ribeiro, Desconhecido, Desconhecido, Trofa, Desconhecido, 4745-010, Portugal</v>
          </cell>
        </row>
        <row r="505">
          <cell r="A505" t="str">
            <v>Escola Básica do Catujal, Loures</v>
          </cell>
          <cell r="B505">
            <v>38.815672999999997</v>
          </cell>
          <cell r="C505">
            <v>-9.1261729999999996</v>
          </cell>
          <cell r="D505" t="str">
            <v>Rua António Sérgio</v>
          </cell>
          <cell r="E505" t="str">
            <v>2680-330</v>
          </cell>
          <cell r="F505" t="str">
            <v>Desconhecido</v>
          </cell>
          <cell r="G505" t="str">
            <v>Bairro Alto do Moínho</v>
          </cell>
          <cell r="H505" t="str">
            <v>Loures</v>
          </cell>
          <cell r="I505" t="str">
            <v>Desconhecido</v>
          </cell>
          <cell r="J505" t="str">
            <v>Portugal</v>
          </cell>
          <cell r="K505" t="str">
            <v>Rua António Sérgio, Desconhecido, Bairro Alto do Moínho, Loures, Desconhecido, 2680-330, Portugal</v>
          </cell>
        </row>
        <row r="506">
          <cell r="A506" t="str">
            <v>Escola Básica do Couço, Coruche</v>
          </cell>
          <cell r="B506">
            <v>38.981963</v>
          </cell>
          <cell r="C506">
            <v>-8.2875130000000006</v>
          </cell>
          <cell r="D506" t="str">
            <v>Rua Padre João</v>
          </cell>
          <cell r="E506" t="str">
            <v>2100-314</v>
          </cell>
          <cell r="F506" t="str">
            <v>Desconhecido</v>
          </cell>
          <cell r="G506" t="str">
            <v>Desconhecido</v>
          </cell>
          <cell r="H506" t="str">
            <v>Couço</v>
          </cell>
          <cell r="I506" t="str">
            <v>Desconhecido</v>
          </cell>
          <cell r="J506" t="str">
            <v>Portugal</v>
          </cell>
          <cell r="K506" t="str">
            <v>Rua Padre João, Desconhecido, Desconhecido, Couço, Desconhecido, 2100-314, Portugal</v>
          </cell>
        </row>
        <row r="507">
          <cell r="A507" t="str">
            <v>Escola Básica do Esteval, Montijo</v>
          </cell>
          <cell r="B507">
            <v>38.709060999999998</v>
          </cell>
          <cell r="C507">
            <v>-8.9561969999999995</v>
          </cell>
          <cell r="D507" t="str">
            <v>Rua Leitão de Barros</v>
          </cell>
          <cell r="E507" t="str">
            <v>2870-484</v>
          </cell>
          <cell r="F507" t="str">
            <v>Desconhecido</v>
          </cell>
          <cell r="G507" t="str">
            <v>Colinas do Oriente</v>
          </cell>
          <cell r="H507" t="str">
            <v>Montijo</v>
          </cell>
          <cell r="I507" t="str">
            <v>Desconhecido</v>
          </cell>
          <cell r="J507" t="str">
            <v>Portugal</v>
          </cell>
          <cell r="K507" t="str">
            <v>Rua Leitão de Barros, Desconhecido, Colinas do Oriente, Montijo, Desconhecido, 2870-484, Portugal</v>
          </cell>
        </row>
        <row r="508">
          <cell r="A508" t="str">
            <v>Escola Básica do Furadouro, Óbidos</v>
          </cell>
          <cell r="B508">
            <v>39.341068999999997</v>
          </cell>
          <cell r="C508">
            <v>-9.2187149999999995</v>
          </cell>
          <cell r="D508" t="str">
            <v>Desconhecido</v>
          </cell>
          <cell r="E508" t="str">
            <v>2510-414</v>
          </cell>
          <cell r="F508" t="str">
            <v>Desconhecido</v>
          </cell>
          <cell r="G508" t="str">
            <v>Desconhecido</v>
          </cell>
          <cell r="H508" t="str">
            <v>Óbidos</v>
          </cell>
          <cell r="I508" t="str">
            <v>Desconhecido</v>
          </cell>
          <cell r="J508" t="str">
            <v>Portugal</v>
          </cell>
          <cell r="K508" t="str">
            <v>Desconhecido, Desconhecido, Desconhecido, Óbidos, Desconhecido, 2510-414, Portugal</v>
          </cell>
        </row>
        <row r="509">
          <cell r="A509" t="str">
            <v>Escola Básica do Marão, Várzea, Amarante</v>
          </cell>
          <cell r="B509">
            <v>41.268501000000001</v>
          </cell>
          <cell r="C509">
            <v>-8.0040800000000001</v>
          </cell>
          <cell r="D509" t="str">
            <v>Rua de Santo Isidoro</v>
          </cell>
          <cell r="E509" t="str">
            <v>4600-770</v>
          </cell>
          <cell r="F509" t="str">
            <v>Desconhecido</v>
          </cell>
          <cell r="G509" t="str">
            <v>Desconhecido</v>
          </cell>
          <cell r="H509" t="str">
            <v>Amarante</v>
          </cell>
          <cell r="I509" t="str">
            <v>Desconhecido</v>
          </cell>
          <cell r="J509" t="str">
            <v>Portugal</v>
          </cell>
          <cell r="K509" t="str">
            <v>Rua de Santo Isidoro, Desconhecido, Desconhecido, Amarante, Desconhecido, 4600-770, Portugal</v>
          </cell>
        </row>
        <row r="510">
          <cell r="A510" t="str">
            <v>Escola Básica do Maxial, Torres Vedras</v>
          </cell>
          <cell r="B510">
            <v>39.141748</v>
          </cell>
          <cell r="C510">
            <v>-9.1709040000000002</v>
          </cell>
          <cell r="D510" t="str">
            <v>EN 115-2</v>
          </cell>
          <cell r="E510" t="str">
            <v>2565-463</v>
          </cell>
          <cell r="F510" t="str">
            <v>Desconhecido</v>
          </cell>
          <cell r="G510" t="str">
            <v>Desconhecido</v>
          </cell>
          <cell r="H510" t="str">
            <v>Torres Vedras</v>
          </cell>
          <cell r="I510" t="str">
            <v>Desconhecido</v>
          </cell>
          <cell r="J510" t="str">
            <v>Portugal</v>
          </cell>
          <cell r="K510" t="str">
            <v>EN 115-2, Desconhecido, Desconhecido, Torres Vedras, Desconhecido, 2565-463, Portugal</v>
          </cell>
        </row>
        <row r="511">
          <cell r="A511" t="str">
            <v>Escola Básica do Miradouro de Alfazina, Monte de Caparica, Almada</v>
          </cell>
          <cell r="B511">
            <v>38.673952</v>
          </cell>
          <cell r="C511">
            <v>-9.1890820000000009</v>
          </cell>
          <cell r="D511" t="str">
            <v>Rua Miradouro de Alfazina</v>
          </cell>
          <cell r="E511" t="str">
            <v>2825-015</v>
          </cell>
          <cell r="F511" t="str">
            <v>Desconhecido</v>
          </cell>
          <cell r="G511" t="str">
            <v>Alfazina</v>
          </cell>
          <cell r="H511" t="str">
            <v>Almada</v>
          </cell>
          <cell r="I511" t="str">
            <v>Desconhecido</v>
          </cell>
          <cell r="J511" t="str">
            <v>Portugal</v>
          </cell>
          <cell r="K511" t="str">
            <v>Rua Miradouro de Alfazina, Desconhecido, Alfazina, Almada, Desconhecido, 2825-015, Portugal</v>
          </cell>
        </row>
        <row r="512">
          <cell r="A512" t="str">
            <v>Escola Básica do Olival, Vila Nova de Gaia</v>
          </cell>
          <cell r="B512">
            <v>41.077457000000003</v>
          </cell>
          <cell r="C512">
            <v>-8.5236619999999998</v>
          </cell>
          <cell r="D512" t="str">
            <v>Rua Dona Alda Bastos</v>
          </cell>
          <cell r="E512" t="str">
            <v>4415-688</v>
          </cell>
          <cell r="F512" t="str">
            <v>Desconhecido</v>
          </cell>
          <cell r="G512" t="str">
            <v>Desconhecido</v>
          </cell>
          <cell r="H512" t="str">
            <v>Vila Nova de Gaia</v>
          </cell>
          <cell r="I512" t="str">
            <v>Desconhecido</v>
          </cell>
          <cell r="J512" t="str">
            <v>Portugal</v>
          </cell>
          <cell r="K512" t="str">
            <v>Rua Dona Alda Bastos, Desconhecido, Desconhecido, Vila Nova de Gaia, Desconhecido, 4415-688, Portugal</v>
          </cell>
        </row>
        <row r="513">
          <cell r="A513" t="str">
            <v>Escola Básica do Parque das Nações, Lisboa</v>
          </cell>
          <cell r="B513">
            <v>38.755108999999997</v>
          </cell>
          <cell r="C513">
            <v>-9.098312</v>
          </cell>
          <cell r="D513" t="str">
            <v>Rua Gaivotas em Terra</v>
          </cell>
          <cell r="E513" t="str">
            <v>1990-601</v>
          </cell>
          <cell r="F513" t="str">
            <v>Lote 3.12.01</v>
          </cell>
          <cell r="G513" t="str">
            <v>Parque das Nações</v>
          </cell>
          <cell r="H513" t="str">
            <v>Lisboa</v>
          </cell>
          <cell r="I513" t="str">
            <v>Desconhecido</v>
          </cell>
          <cell r="J513" t="str">
            <v>Portugal</v>
          </cell>
          <cell r="K513" t="str">
            <v>Rua Gaivotas em Terra, Lote 3.12.01, Parque das Nações, Lisboa, Desconhecido, 1990-601, Portugal</v>
          </cell>
        </row>
        <row r="514">
          <cell r="A514" t="str">
            <v>Escola Básica do Pinhão, Alijó</v>
          </cell>
          <cell r="B514">
            <v>41.191315000000003</v>
          </cell>
          <cell r="C514">
            <v>-7.5469920000000004</v>
          </cell>
          <cell r="D514" t="str">
            <v>Rua do Bairro</v>
          </cell>
          <cell r="E514" t="str">
            <v>5085-043</v>
          </cell>
          <cell r="F514" t="str">
            <v>Desconhecido</v>
          </cell>
          <cell r="G514" t="str">
            <v>Desconhecido</v>
          </cell>
          <cell r="H514" t="str">
            <v>Pinhão</v>
          </cell>
          <cell r="I514" t="str">
            <v>Desconhecido</v>
          </cell>
          <cell r="J514" t="str">
            <v>Portugal</v>
          </cell>
          <cell r="K514" t="str">
            <v>Rua do Bairro, Desconhecido, Desconhecido, Pinhão, Desconhecido, 5085-043, Portugal</v>
          </cell>
        </row>
        <row r="515">
          <cell r="A515" t="str">
            <v>Escola Básica do Sudeste de Baião</v>
          </cell>
          <cell r="B515">
            <v>41.163246000000001</v>
          </cell>
          <cell r="C515">
            <v>-8.0320520000000002</v>
          </cell>
          <cell r="D515" t="str">
            <v>Rua Frei Domingos Vieira</v>
          </cell>
          <cell r="E515" t="str">
            <v>4640-141</v>
          </cell>
          <cell r="F515" t="str">
            <v>Desconhecido</v>
          </cell>
          <cell r="G515" t="str">
            <v>Desconhecido</v>
          </cell>
          <cell r="H515" t="str">
            <v>Baião</v>
          </cell>
          <cell r="I515" t="str">
            <v>Desconhecido</v>
          </cell>
          <cell r="J515" t="str">
            <v>Portugal</v>
          </cell>
          <cell r="K515" t="str">
            <v>Rua Frei Domingos Vieira, Desconhecido, Desconhecido, Baião, Desconhecido, 4640-141, Portugal</v>
          </cell>
        </row>
        <row r="516">
          <cell r="A516" t="str">
            <v>Escola Básica do Vale de São Torcato, Guimarães</v>
          </cell>
          <cell r="B516">
            <v>41.481912000000001</v>
          </cell>
          <cell r="C516">
            <v>-8.2640340000000005</v>
          </cell>
          <cell r="D516" t="str">
            <v>Rua Padre Arieira</v>
          </cell>
          <cell r="E516" t="str">
            <v>4800-868</v>
          </cell>
          <cell r="F516" t="str">
            <v>860</v>
          </cell>
          <cell r="G516" t="str">
            <v>Agras</v>
          </cell>
          <cell r="H516" t="str">
            <v>Guimarães</v>
          </cell>
          <cell r="I516" t="str">
            <v>Desconhecido</v>
          </cell>
          <cell r="J516" t="str">
            <v>Portugal</v>
          </cell>
          <cell r="K516" t="str">
            <v>Rua Padre Arieira, 860, Agras, Guimarães, Desconhecido, 4800-868, Portugal</v>
          </cell>
        </row>
        <row r="517">
          <cell r="A517" t="str">
            <v>Escola Básica do Viso, Porto</v>
          </cell>
          <cell r="B517">
            <v>41.178153000000002</v>
          </cell>
          <cell r="C517">
            <v>-8.6387260000000001</v>
          </cell>
          <cell r="D517" t="str">
            <v>Rua das Cegonhas</v>
          </cell>
          <cell r="E517" t="str">
            <v>4250-379</v>
          </cell>
          <cell r="F517" t="str">
            <v>Desconhecido</v>
          </cell>
          <cell r="G517" t="str">
            <v>Ramalde</v>
          </cell>
          <cell r="H517" t="str">
            <v>Porto</v>
          </cell>
          <cell r="I517" t="str">
            <v>Desconhecido</v>
          </cell>
          <cell r="J517" t="str">
            <v>Portugal</v>
          </cell>
          <cell r="K517" t="str">
            <v>Rua das Cegonhas, Desconhecido, Ramalde, Porto, Desconhecido, 4250-379, Portugal</v>
          </cell>
        </row>
        <row r="518">
          <cell r="A518" t="str">
            <v>Escola Básica dos Olivais, Lisboa</v>
          </cell>
          <cell r="B518">
            <v>38.761209999999998</v>
          </cell>
          <cell r="C518">
            <v>-9.1157059999999994</v>
          </cell>
          <cell r="D518" t="str">
            <v>Rua Cidade de Bolama</v>
          </cell>
          <cell r="E518" t="str">
            <v>1800-077</v>
          </cell>
          <cell r="F518" t="str">
            <v>Desconhecido</v>
          </cell>
          <cell r="G518" t="str">
            <v>Desconhecido</v>
          </cell>
          <cell r="H518" t="str">
            <v>Lisboa</v>
          </cell>
          <cell r="I518" t="str">
            <v>Desconhecido</v>
          </cell>
          <cell r="J518" t="str">
            <v>Portugal</v>
          </cell>
          <cell r="K518" t="str">
            <v>Rua Cidade de Bolama, Desconhecido, Desconhecido, Lisboa, Desconhecido, 1800-077, Portugal</v>
          </cell>
        </row>
        <row r="519">
          <cell r="A519" t="str">
            <v>Escola Básica Dr. Abranches Ferrão, Seia</v>
          </cell>
          <cell r="B519">
            <v>40.426951000000003</v>
          </cell>
          <cell r="C519">
            <v>-7.7015909999999996</v>
          </cell>
          <cell r="D519" t="str">
            <v>Desconhecido</v>
          </cell>
          <cell r="E519" t="str">
            <v>6270-372</v>
          </cell>
          <cell r="F519" t="str">
            <v>Desconhecido</v>
          </cell>
          <cell r="G519" t="str">
            <v>Desconhecido</v>
          </cell>
          <cell r="H519" t="str">
            <v>Seia</v>
          </cell>
          <cell r="I519" t="str">
            <v>Desconhecido</v>
          </cell>
          <cell r="J519" t="str">
            <v>Portugal</v>
          </cell>
          <cell r="K519" t="str">
            <v>Desconhecido, Desconhecido, Desconhecido, Seia, Desconhecido, 6270-372, Portugal</v>
          </cell>
        </row>
        <row r="520">
          <cell r="A520" t="str">
            <v>Escola Básica Dr. Acácio de Azevedo, Oliveira do Bairro</v>
          </cell>
          <cell r="B520">
            <v>40.872016000000002</v>
          </cell>
          <cell r="C520">
            <v>-8.5087820000000001</v>
          </cell>
          <cell r="D520" t="str">
            <v>Rua Professor Doutor António Joaquim Ferreira da Silva</v>
          </cell>
          <cell r="E520" t="str">
            <v>3720-767</v>
          </cell>
          <cell r="F520" t="str">
            <v>1692</v>
          </cell>
          <cell r="G520" t="str">
            <v>Desconhecido</v>
          </cell>
          <cell r="H520" t="str">
            <v>Oliveira de Azeméis</v>
          </cell>
          <cell r="I520" t="str">
            <v>Desconhecido</v>
          </cell>
          <cell r="J520" t="str">
            <v>Portugal</v>
          </cell>
          <cell r="K520" t="str">
            <v>Rua Professor Doutor António Joaquim Ferreira da Silva, 1692, Desconhecido, Oliveira de Azeméis, Desconhecido, 3720-767, Portugal</v>
          </cell>
        </row>
        <row r="521">
          <cell r="A521" t="str">
            <v>Escola Básica Dr. Afonso Rodrigues Pereira, Lourinhã</v>
          </cell>
          <cell r="B521">
            <v>39.240015</v>
          </cell>
          <cell r="C521">
            <v>-9.2631019999999999</v>
          </cell>
          <cell r="D521" t="str">
            <v>Rua Alto dos Moinhos</v>
          </cell>
          <cell r="E521" t="str">
            <v>2530-427</v>
          </cell>
          <cell r="F521" t="str">
            <v>Desconhecido</v>
          </cell>
          <cell r="G521" t="str">
            <v>Desconhecido</v>
          </cell>
          <cell r="H521" t="str">
            <v>Lourinhã</v>
          </cell>
          <cell r="I521" t="str">
            <v>Desconhecido</v>
          </cell>
          <cell r="J521" t="str">
            <v>Portugal</v>
          </cell>
          <cell r="K521" t="str">
            <v>Rua Alto dos Moinhos, Desconhecido, Desconhecido, Lourinhã, Desconhecido, 2530-427, Portugal</v>
          </cell>
        </row>
        <row r="522">
          <cell r="A522" t="str">
            <v>Escola Básica Dr. Alberto Iria, Olhão</v>
          </cell>
          <cell r="B522">
            <v>37.028827</v>
          </cell>
          <cell r="C522">
            <v>-7.8463969999999996</v>
          </cell>
          <cell r="D522" t="str">
            <v>Praça Doutor Alberto Iria</v>
          </cell>
          <cell r="E522" t="str">
            <v>8700-312</v>
          </cell>
          <cell r="F522" t="str">
            <v>Desconhecido</v>
          </cell>
          <cell r="G522" t="str">
            <v>Desconhecido</v>
          </cell>
          <cell r="H522" t="str">
            <v>Olhão</v>
          </cell>
          <cell r="I522" t="str">
            <v>Desconhecido</v>
          </cell>
          <cell r="J522" t="str">
            <v>Portugal</v>
          </cell>
          <cell r="K522" t="str">
            <v>Praça Doutor Alberto Iria, Desconhecido, Desconhecido, Olhão, Desconhecido, 8700-312, Portugal</v>
          </cell>
        </row>
        <row r="523">
          <cell r="A523" t="str">
            <v>Escola Básica Dr. Anastácio Gonçalves, Alcanena</v>
          </cell>
          <cell r="B523">
            <v>39.466589999999997</v>
          </cell>
          <cell r="C523">
            <v>-8.6648540000000001</v>
          </cell>
          <cell r="D523" t="str">
            <v>Rua Dom Nuno Álvares Pereira</v>
          </cell>
          <cell r="E523" t="str">
            <v>2380-061</v>
          </cell>
          <cell r="F523" t="str">
            <v>695</v>
          </cell>
          <cell r="G523" t="str">
            <v>Desconhecido</v>
          </cell>
          <cell r="H523" t="str">
            <v>Alcanena</v>
          </cell>
          <cell r="I523" t="str">
            <v>Desconhecido</v>
          </cell>
          <cell r="J523" t="str">
            <v>Portugal</v>
          </cell>
          <cell r="K523" t="str">
            <v>Rua Dom Nuno Álvares Pereira, 695, Desconhecido, Alcanena, Desconhecido, 2380-061, Portugal</v>
          </cell>
        </row>
        <row r="524">
          <cell r="A524" t="str">
            <v>Escola Básica Dr. António Augusto Louro, Arrentela, Seixal</v>
          </cell>
          <cell r="B524">
            <v>38.630101000000003</v>
          </cell>
          <cell r="C524">
            <v>-9.0948100000000007</v>
          </cell>
          <cell r="D524" t="str">
            <v>Avenida Vale da Romeira</v>
          </cell>
          <cell r="E524" t="str">
            <v>2840-447</v>
          </cell>
          <cell r="F524" t="str">
            <v>Desconhecido</v>
          </cell>
          <cell r="G524" t="str">
            <v>Arrentela</v>
          </cell>
          <cell r="H524" t="str">
            <v>Seixal</v>
          </cell>
          <cell r="I524" t="str">
            <v>Desconhecido</v>
          </cell>
          <cell r="J524" t="str">
            <v>Portugal</v>
          </cell>
          <cell r="K524" t="str">
            <v>Avenida Vale da Romeira, Desconhecido, Arrentela, Seixal, Desconhecido, 2840-447, Portugal</v>
          </cell>
        </row>
        <row r="525">
          <cell r="A525" t="str">
            <v>Escola Básica Dr. António Chora Barroso, Torres Novas</v>
          </cell>
          <cell r="B525">
            <v>39.438037000000001</v>
          </cell>
          <cell r="C525">
            <v>-8.513897</v>
          </cell>
          <cell r="D525" t="str">
            <v>Rua Raposa</v>
          </cell>
          <cell r="E525" t="str">
            <v>2350-341</v>
          </cell>
          <cell r="F525" t="str">
            <v>Desconhecido</v>
          </cell>
          <cell r="G525" t="str">
            <v>Desconhecido</v>
          </cell>
          <cell r="H525" t="str">
            <v>Torres Novas</v>
          </cell>
          <cell r="I525" t="str">
            <v>Desconhecido</v>
          </cell>
          <cell r="J525" t="str">
            <v>Portugal</v>
          </cell>
          <cell r="K525" t="str">
            <v>Rua Raposa, Desconhecido, Desconhecido, Torres Novas, Desconhecido, 2350-341, Portugal</v>
          </cell>
        </row>
        <row r="526">
          <cell r="A526" t="str">
            <v>Escola Básica Dr. António Colaço, Castro Verde</v>
          </cell>
          <cell r="B526">
            <v>37.701825999999997</v>
          </cell>
          <cell r="C526">
            <v>-8.0915879999999998</v>
          </cell>
          <cell r="D526" t="str">
            <v>Rua Luis Vaz de Camões</v>
          </cell>
          <cell r="E526" t="str">
            <v>7780-197</v>
          </cell>
          <cell r="F526" t="str">
            <v>Desconhecido</v>
          </cell>
          <cell r="G526" t="str">
            <v>Desconhecido</v>
          </cell>
          <cell r="H526" t="str">
            <v>Castro Verde</v>
          </cell>
          <cell r="I526" t="str">
            <v>Desconhecido</v>
          </cell>
          <cell r="J526" t="str">
            <v>Portugal</v>
          </cell>
          <cell r="K526" t="str">
            <v>Rua Luis Vaz de Camões, Desconhecido, Desconhecido, Castro Verde, Desconhecido, 7780-197, Portugal</v>
          </cell>
        </row>
        <row r="527">
          <cell r="A527" t="str">
            <v>Escola Básica Dr. António da Costa Contreiras, Armação de Pêra, Silves</v>
          </cell>
          <cell r="B527">
            <v>37.108781</v>
          </cell>
          <cell r="C527">
            <v>-8.3569859999999991</v>
          </cell>
          <cell r="D527" t="str">
            <v>Rua João de Deus</v>
          </cell>
          <cell r="E527" t="str">
            <v>8365-184</v>
          </cell>
          <cell r="F527" t="str">
            <v>Desconhecido</v>
          </cell>
          <cell r="G527" t="str">
            <v>Urbanização Solário da Praia</v>
          </cell>
          <cell r="H527" t="str">
            <v>Armação de Pêra</v>
          </cell>
          <cell r="I527" t="str">
            <v>Desconhecido</v>
          </cell>
          <cell r="J527" t="str">
            <v>Portugal</v>
          </cell>
          <cell r="K527" t="str">
            <v>Rua João de Deus, Desconhecido, Urbanização Solário da Praia, Armação de Pêra, Desconhecido, 8365-184, Portugal</v>
          </cell>
        </row>
        <row r="528">
          <cell r="A528" t="str">
            <v>Escola Básica Dr. António de Sousa Agostinho, Almancil, Loulé</v>
          </cell>
          <cell r="B528">
            <v>37.08437</v>
          </cell>
          <cell r="C528">
            <v>-8.0352099999999993</v>
          </cell>
          <cell r="D528" t="str">
            <v>Rua Salgueiro Maia</v>
          </cell>
          <cell r="E528" t="str">
            <v>8135-154</v>
          </cell>
          <cell r="F528" t="str">
            <v>Desconhecido</v>
          </cell>
          <cell r="G528" t="str">
            <v>Desconhecido</v>
          </cell>
          <cell r="H528" t="str">
            <v>Almancil</v>
          </cell>
          <cell r="I528" t="str">
            <v>Desconhecido</v>
          </cell>
          <cell r="J528" t="str">
            <v>Portugal</v>
          </cell>
          <cell r="K528" t="str">
            <v>Rua Salgueiro Maia, Desconhecido, Desconhecido, Almancil, Desconhecido, 8135-154, Portugal</v>
          </cell>
        </row>
        <row r="529">
          <cell r="A529" t="str">
            <v>Escola Básica Dr. António João Eusébio, Moncarapacho, Olhão</v>
          </cell>
          <cell r="B529">
            <v>37.082003999999998</v>
          </cell>
          <cell r="C529">
            <v>-7.7852870000000003</v>
          </cell>
          <cell r="D529" t="str">
            <v>Avenida Dona Maria Rosa Dias</v>
          </cell>
          <cell r="E529" t="str">
            <v>8700-082</v>
          </cell>
          <cell r="F529" t="str">
            <v>Desconhecido</v>
          </cell>
          <cell r="G529" t="str">
            <v>Desconhecido</v>
          </cell>
          <cell r="H529" t="str">
            <v>Olhão</v>
          </cell>
          <cell r="I529" t="str">
            <v>Desconhecido</v>
          </cell>
          <cell r="J529" t="str">
            <v>Portugal</v>
          </cell>
          <cell r="K529" t="str">
            <v>Avenida Dona Maria Rosa Dias, Desconhecido, Desconhecido, Olhão, Desconhecido, 8700-082, Portugal</v>
          </cell>
        </row>
        <row r="530">
          <cell r="A530" t="str">
            <v>Escola Básica Dr. Armando Lizardo, Coruche</v>
          </cell>
          <cell r="B530">
            <v>38.960056999999999</v>
          </cell>
          <cell r="C530">
            <v>-8.5306960000000007</v>
          </cell>
          <cell r="D530" t="str">
            <v>Rua Capitão Salgueiro Maia</v>
          </cell>
          <cell r="E530" t="str">
            <v>2100-042</v>
          </cell>
          <cell r="F530" t="str">
            <v>Desconhecido</v>
          </cell>
          <cell r="G530" t="str">
            <v>Santo Antonino</v>
          </cell>
          <cell r="H530" t="str">
            <v>Coruche</v>
          </cell>
          <cell r="I530" t="str">
            <v>Desconhecido</v>
          </cell>
          <cell r="J530" t="str">
            <v>Portugal</v>
          </cell>
          <cell r="K530" t="str">
            <v>Rua Capitão Salgueiro Maia, Desconhecido, Santo Antonino, Coruche, Desconhecido, 2100-042, Portugal</v>
          </cell>
        </row>
        <row r="531">
          <cell r="A531" t="str">
            <v>Escola Básica Dr. Azeredo Perdigão, Abraveses, Viseu</v>
          </cell>
          <cell r="B531">
            <v>40.680239999999998</v>
          </cell>
          <cell r="C531">
            <v>-7.9145390000000004</v>
          </cell>
          <cell r="D531" t="str">
            <v>Rua Corga</v>
          </cell>
          <cell r="E531" t="str">
            <v>3519-001</v>
          </cell>
          <cell r="F531" t="str">
            <v>1</v>
          </cell>
          <cell r="G531" t="str">
            <v>Bairro de Santa Rita</v>
          </cell>
          <cell r="H531" t="str">
            <v>Viseu</v>
          </cell>
          <cell r="I531" t="str">
            <v>Desconhecido</v>
          </cell>
          <cell r="J531" t="str">
            <v>Portugal</v>
          </cell>
          <cell r="K531" t="str">
            <v>Rua Corga, 1, Bairro de Santa Rita, Viseu, Desconhecido, 3519-001, Portugal</v>
          </cell>
        </row>
        <row r="532">
          <cell r="A532" t="str">
            <v>Escola Básica Dr. Bissaya Barreto, Castanheira de Pêra</v>
          </cell>
          <cell r="B532">
            <v>39.397159000000002</v>
          </cell>
          <cell r="C532">
            <v>-9.1413480000000007</v>
          </cell>
          <cell r="D532" t="str">
            <v>Rua Francisco Franco</v>
          </cell>
          <cell r="E532" t="str">
            <v>2500-205</v>
          </cell>
          <cell r="F532" t="str">
            <v>Desconhecido</v>
          </cell>
          <cell r="G532" t="str">
            <v>Desconhecido</v>
          </cell>
          <cell r="H532" t="str">
            <v>Caldas da Rainha</v>
          </cell>
          <cell r="I532" t="str">
            <v>Desconhecido</v>
          </cell>
          <cell r="J532" t="str">
            <v>Portugal</v>
          </cell>
          <cell r="K532" t="str">
            <v>Rua Francisco Franco, Desconhecido, Desconhecido, Caldas da Rainha, Desconhecido, 2500-205, Portugal</v>
          </cell>
        </row>
        <row r="533">
          <cell r="A533" t="str">
            <v>Escola Básica Dr. Carlos Pinto Ferreira, Junqueira, Vila do Conde</v>
          </cell>
          <cell r="B533">
            <v>41.379938000000003</v>
          </cell>
          <cell r="C533">
            <v>-8.6814730000000004</v>
          </cell>
          <cell r="D533" t="str">
            <v>Rua José Baptista da Silva</v>
          </cell>
          <cell r="E533" t="str">
            <v>4480-260</v>
          </cell>
          <cell r="F533" t="str">
            <v>Desconhecido</v>
          </cell>
          <cell r="G533" t="str">
            <v>Desconhecido</v>
          </cell>
          <cell r="H533" t="str">
            <v>Vila do Conde</v>
          </cell>
          <cell r="I533" t="str">
            <v>Desconhecido</v>
          </cell>
          <cell r="J533" t="str">
            <v>Portugal</v>
          </cell>
          <cell r="K533" t="str">
            <v>Rua José Baptista da Silva, Desconhecido, Desconhecido, Vila do Conde, Desconhecido, 4480-260, Portugal</v>
          </cell>
        </row>
        <row r="534">
          <cell r="A534" t="str">
            <v>Escola Básica Dr. Correia Alexandre, Caranguejeira, Leiria</v>
          </cell>
          <cell r="B534">
            <v>39.747087000000001</v>
          </cell>
          <cell r="C534">
            <v>-8.6982090000000003</v>
          </cell>
          <cell r="D534" t="str">
            <v>Rua Carlos Júlio Moreira</v>
          </cell>
          <cell r="E534" t="str">
            <v>2420-115</v>
          </cell>
          <cell r="F534" t="str">
            <v>Desconhecido</v>
          </cell>
          <cell r="G534" t="str">
            <v>Desconhecido</v>
          </cell>
          <cell r="H534" t="str">
            <v>Leiria</v>
          </cell>
          <cell r="I534" t="str">
            <v>Desconhecido</v>
          </cell>
          <cell r="J534" t="str">
            <v>Portugal</v>
          </cell>
          <cell r="K534" t="str">
            <v>Rua Carlos Júlio Moreira, Desconhecido, Desconhecido, Leiria, Desconhecido, 2420-115, Portugal</v>
          </cell>
        </row>
        <row r="535">
          <cell r="A535" t="str">
            <v>Escola Básica Dr. Correia Mateus, Leiria</v>
          </cell>
          <cell r="B535">
            <v>39.745669999999997</v>
          </cell>
          <cell r="C535">
            <v>-8.7926439999999992</v>
          </cell>
          <cell r="D535" t="str">
            <v>Rua Paulo VI</v>
          </cell>
          <cell r="E535" t="str">
            <v>2414-015</v>
          </cell>
          <cell r="F535" t="str">
            <v>Desconhecido</v>
          </cell>
          <cell r="G535" t="str">
            <v>Urbanização Paulo VI</v>
          </cell>
          <cell r="H535" t="str">
            <v>Leiria</v>
          </cell>
          <cell r="I535" t="str">
            <v>Desconhecido</v>
          </cell>
          <cell r="J535" t="str">
            <v>Portugal</v>
          </cell>
          <cell r="K535" t="str">
            <v>Rua Paulo VI, Desconhecido, Urbanização Paulo VI, Leiria, Desconhecido, 2414-015, Portugal</v>
          </cell>
        </row>
        <row r="536">
          <cell r="A536" t="str">
            <v>Escola Básica Dr. Costa Matos, Vila Nova de Gaia</v>
          </cell>
          <cell r="B536">
            <v>41.125484</v>
          </cell>
          <cell r="C536">
            <v>-8.6219979999999996</v>
          </cell>
          <cell r="D536" t="str">
            <v>Rua Doutor Costa Matos</v>
          </cell>
          <cell r="E536" t="str">
            <v>4400-197</v>
          </cell>
          <cell r="F536" t="str">
            <v>Desconhecido</v>
          </cell>
          <cell r="G536" t="str">
            <v>Desconhecido</v>
          </cell>
          <cell r="H536" t="str">
            <v>Vila Nova de Gaia</v>
          </cell>
          <cell r="I536" t="str">
            <v>Desconhecido</v>
          </cell>
          <cell r="J536" t="str">
            <v>Portugal</v>
          </cell>
          <cell r="K536" t="str">
            <v>Rua Doutor Costa Matos, Desconhecido, Desconhecido, Vila Nova de Gaia, Desconhecido, 4400-197, Portugal</v>
          </cell>
        </row>
        <row r="537">
          <cell r="A537" t="str">
            <v>Escola Básica Dr. Fernando Peixinho, Oiã, Oliveira do Bairro</v>
          </cell>
          <cell r="B537">
            <v>40.539687999999998</v>
          </cell>
          <cell r="C537">
            <v>-8.5415609999999997</v>
          </cell>
          <cell r="D537" t="str">
            <v>Rua Primeiro de Novembro</v>
          </cell>
          <cell r="E537" t="str">
            <v>3770-059</v>
          </cell>
          <cell r="F537" t="str">
            <v>Desconhecido</v>
          </cell>
          <cell r="G537" t="str">
            <v>Desconhecido</v>
          </cell>
          <cell r="H537" t="str">
            <v>Oliveira do Bairro</v>
          </cell>
          <cell r="I537" t="str">
            <v>Desconhecido</v>
          </cell>
          <cell r="J537" t="str">
            <v>Portugal</v>
          </cell>
          <cell r="K537" t="str">
            <v>Rua Primeiro de Novembro, Desconhecido, Desconhecido, Oliveira do Bairro, Desconhecido, 3770-059, Portugal</v>
          </cell>
        </row>
        <row r="538">
          <cell r="A538" t="str">
            <v>Escola Básica Dr. Flávio Gonçalves, Póvoa de Varzim</v>
          </cell>
          <cell r="B538">
            <v>41.387752999999996</v>
          </cell>
          <cell r="C538">
            <v>-8.7602440000000001</v>
          </cell>
          <cell r="D538" t="str">
            <v>Rua José Régio</v>
          </cell>
          <cell r="E538" t="str">
            <v>4490-648</v>
          </cell>
          <cell r="F538" t="str">
            <v>Desconhecido</v>
          </cell>
          <cell r="G538" t="str">
            <v>Nova Sintra</v>
          </cell>
          <cell r="H538" t="str">
            <v>Póvoa de Varzim</v>
          </cell>
          <cell r="I538" t="str">
            <v>Desconhecido</v>
          </cell>
          <cell r="J538" t="str">
            <v>Portugal</v>
          </cell>
          <cell r="K538" t="str">
            <v>Rua José Régio, Desconhecido, Nova Sintra, Póvoa de Varzim, Desconhecido, 4490-648, Portugal</v>
          </cell>
        </row>
        <row r="539">
          <cell r="A539" t="str">
            <v>Escola Básica Dr. Fortunato de Almeida, Nelas</v>
          </cell>
          <cell r="B539">
            <v>40.540230000000001</v>
          </cell>
          <cell r="C539">
            <v>-7.848649</v>
          </cell>
          <cell r="D539" t="str">
            <v>Avenida Professor Doutor Fortunato de Almeida</v>
          </cell>
          <cell r="E539" t="str">
            <v>3520-056</v>
          </cell>
          <cell r="F539" t="str">
            <v>Desconhecido</v>
          </cell>
          <cell r="G539" t="str">
            <v>Desconhecido</v>
          </cell>
          <cell r="H539" t="str">
            <v>Nelas</v>
          </cell>
          <cell r="I539" t="str">
            <v>Desconhecido</v>
          </cell>
          <cell r="J539" t="str">
            <v>Portugal</v>
          </cell>
          <cell r="K539" t="str">
            <v>Avenida Professor Doutor Fortunato de Almeida, Desconhecido, Desconhecido, Nelas, Desconhecido, 3520-056, Portugal</v>
          </cell>
        </row>
        <row r="540">
          <cell r="A540" t="str">
            <v>Escola Básica Dr. Francisco Cabrita, Albufeira</v>
          </cell>
          <cell r="B540">
            <v>37.099533999999998</v>
          </cell>
          <cell r="C540">
            <v>-8.2362819999999992</v>
          </cell>
          <cell r="D540" t="str">
            <v>Rua da Correeira</v>
          </cell>
          <cell r="E540" t="str">
            <v>8200-112</v>
          </cell>
          <cell r="F540" t="str">
            <v>Desconhecido</v>
          </cell>
          <cell r="G540" t="str">
            <v>Correeira</v>
          </cell>
          <cell r="H540" t="str">
            <v>Albufeira</v>
          </cell>
          <cell r="I540" t="str">
            <v>Desconhecido</v>
          </cell>
          <cell r="J540" t="str">
            <v>Portugal</v>
          </cell>
          <cell r="K540" t="str">
            <v>Rua da Correeira, Desconhecido, Correeira, Albufeira, Desconhecido, 8200-112, Portugal</v>
          </cell>
        </row>
        <row r="541">
          <cell r="A541" t="str">
            <v>Escola Básica Dr. Francisco Gonçalves Carneiro, Chaves</v>
          </cell>
          <cell r="B541">
            <v>41.738173000000003</v>
          </cell>
          <cell r="C541">
            <v>-7.4812029999999998</v>
          </cell>
          <cell r="D541" t="str">
            <v>Rua de Reis Ventura</v>
          </cell>
          <cell r="E541" t="str">
            <v>5400-205</v>
          </cell>
          <cell r="F541" t="str">
            <v>Desconhecido</v>
          </cell>
          <cell r="G541" t="str">
            <v>Quinta da Cera</v>
          </cell>
          <cell r="H541" t="str">
            <v>Chaves</v>
          </cell>
          <cell r="I541" t="str">
            <v>Desconhecido</v>
          </cell>
          <cell r="J541" t="str">
            <v>Portugal</v>
          </cell>
          <cell r="K541" t="str">
            <v>Rua de Reis Ventura, Desconhecido, Quinta da Cera, Chaves, Desconhecido, 5400-205, Portugal</v>
          </cell>
        </row>
        <row r="542">
          <cell r="A542" t="str">
            <v>Escola Básica Dr. Francisco Sanches, Braga</v>
          </cell>
          <cell r="B542">
            <v>41.553907000000002</v>
          </cell>
          <cell r="C542">
            <v>-8.4121480000000002</v>
          </cell>
          <cell r="D542" t="str">
            <v>Travessa do Taxa</v>
          </cell>
          <cell r="E542" t="str">
            <v>4710-449</v>
          </cell>
          <cell r="F542" t="str">
            <v>Desconhecido</v>
          </cell>
          <cell r="G542" t="str">
            <v>Braga (São Vítor)</v>
          </cell>
          <cell r="H542" t="str">
            <v>Braga</v>
          </cell>
          <cell r="I542" t="str">
            <v>Desconhecido</v>
          </cell>
          <cell r="J542" t="str">
            <v>Portugal</v>
          </cell>
          <cell r="K542" t="str">
            <v>Travessa do Taxa, Desconhecido, Braga (São Vítor), Braga, Desconhecido, 4710-449, Portugal</v>
          </cell>
        </row>
        <row r="543">
          <cell r="A543" t="str">
            <v>Escola Básica Dr. Garcia Domingues, Silves</v>
          </cell>
          <cell r="B543">
            <v>37.188462000000001</v>
          </cell>
          <cell r="C543">
            <v>-8.4465900000000005</v>
          </cell>
          <cell r="D543" t="str">
            <v>Praceta Gil Eanes</v>
          </cell>
          <cell r="E543" t="str">
            <v>8300-118</v>
          </cell>
          <cell r="F543" t="str">
            <v>Desconhecido</v>
          </cell>
          <cell r="G543" t="str">
            <v>Desconhecido</v>
          </cell>
          <cell r="H543" t="str">
            <v>Silves</v>
          </cell>
          <cell r="I543" t="str">
            <v>Desconhecido</v>
          </cell>
          <cell r="J543" t="str">
            <v>Portugal</v>
          </cell>
          <cell r="K543" t="str">
            <v>Praceta Gil Eanes, Desconhecido, Desconhecido, Silves, Desconhecido, 8300-118, Portugal</v>
          </cell>
        </row>
        <row r="544">
          <cell r="A544" t="str">
            <v>Escola Básica Dr. Guilherme Correia de Carvalho, Seia</v>
          </cell>
          <cell r="B544">
            <v>40.426951000000003</v>
          </cell>
          <cell r="C544">
            <v>-7.7015909999999996</v>
          </cell>
          <cell r="D544" t="str">
            <v>Desconhecido</v>
          </cell>
          <cell r="E544" t="str">
            <v>6270-372</v>
          </cell>
          <cell r="F544" t="str">
            <v>Desconhecido</v>
          </cell>
          <cell r="G544" t="str">
            <v>Desconhecido</v>
          </cell>
          <cell r="H544" t="str">
            <v>Seia</v>
          </cell>
          <cell r="I544" t="str">
            <v>Desconhecido</v>
          </cell>
          <cell r="J544" t="str">
            <v>Portugal</v>
          </cell>
          <cell r="K544" t="str">
            <v>Desconhecido, Desconhecido, Desconhecido, Seia, Desconhecido, 6270-372, Portugal</v>
          </cell>
        </row>
        <row r="545">
          <cell r="A545" t="str">
            <v>Escola Básica Dr. João das Regras, Lourinhã</v>
          </cell>
          <cell r="B545">
            <v>39.238036999999998</v>
          </cell>
          <cell r="C545">
            <v>-9.3077319999999997</v>
          </cell>
          <cell r="D545" t="str">
            <v>Avenida de Angola</v>
          </cell>
          <cell r="E545" t="str">
            <v>2530-114</v>
          </cell>
          <cell r="F545" t="str">
            <v>23</v>
          </cell>
          <cell r="G545" t="str">
            <v>Desconhecido</v>
          </cell>
          <cell r="H545" t="str">
            <v>Lourinhã</v>
          </cell>
          <cell r="I545" t="str">
            <v>Desconhecido</v>
          </cell>
          <cell r="J545" t="str">
            <v>Portugal</v>
          </cell>
          <cell r="K545" t="str">
            <v>Avenida de Angola, 23, Desconhecido, Lourinhã, Desconhecido, 2530-114, Portugal</v>
          </cell>
        </row>
        <row r="546">
          <cell r="A546" t="str">
            <v>Escola Básica Dr. João Rocha - Pai, Vagos</v>
          </cell>
          <cell r="B546">
            <v>40.545088999999997</v>
          </cell>
          <cell r="C546">
            <v>-8.6833720000000003</v>
          </cell>
          <cell r="D546" t="str">
            <v>Avenida Padre Alírio de Melo</v>
          </cell>
          <cell r="E546" t="str">
            <v>3840-429</v>
          </cell>
          <cell r="F546" t="str">
            <v>Desconhecido</v>
          </cell>
          <cell r="G546" t="str">
            <v>Desconhecido</v>
          </cell>
          <cell r="H546" t="str">
            <v>Vagos</v>
          </cell>
          <cell r="I546" t="str">
            <v>Desconhecido</v>
          </cell>
          <cell r="J546" t="str">
            <v>Portugal</v>
          </cell>
          <cell r="K546" t="str">
            <v>Avenida Padre Alírio de Melo, Desconhecido, Desconhecido, Vagos, Desconhecido, 3840-429, Portugal</v>
          </cell>
        </row>
        <row r="547">
          <cell r="A547" t="str">
            <v>Escola Básica Dr. Joaquim de Barros, Paço de Arcos, Oeiras</v>
          </cell>
          <cell r="B547">
            <v>38.698692999999999</v>
          </cell>
          <cell r="C547">
            <v>-9.2957409999999996</v>
          </cell>
          <cell r="D547" t="str">
            <v>Avenida Elvira Velez</v>
          </cell>
          <cell r="E547" t="str">
            <v>2770-053</v>
          </cell>
          <cell r="F547" t="str">
            <v>Desconhecido</v>
          </cell>
          <cell r="G547" t="str">
            <v>Bairro do Bugio</v>
          </cell>
          <cell r="H547" t="str">
            <v>Paço de Arcos</v>
          </cell>
          <cell r="I547" t="str">
            <v>Desconhecido</v>
          </cell>
          <cell r="J547" t="str">
            <v>Portugal</v>
          </cell>
          <cell r="K547" t="str">
            <v>Avenida Elvira Velez, Desconhecido, Bairro do Bugio, Paço de Arcos, Desconhecido, 2770-053, Portugal</v>
          </cell>
        </row>
        <row r="548">
          <cell r="A548" t="str">
            <v>Escola Básica Dr. Joaquim Rocha Peixoto Magalhães, Faro</v>
          </cell>
          <cell r="B548">
            <v>37.013342000000002</v>
          </cell>
          <cell r="C548">
            <v>-7.9285920000000001</v>
          </cell>
          <cell r="D548" t="str">
            <v>Rua Engenheiro Joaquim Lopes Belchior</v>
          </cell>
          <cell r="E548" t="str">
            <v>8000-543</v>
          </cell>
          <cell r="F548" t="str">
            <v>Desconhecido</v>
          </cell>
          <cell r="G548" t="str">
            <v>Horta da Areia</v>
          </cell>
          <cell r="H548" t="str">
            <v>Faro</v>
          </cell>
          <cell r="I548" t="str">
            <v>Desconhecido</v>
          </cell>
          <cell r="J548" t="str">
            <v>Portugal</v>
          </cell>
          <cell r="K548" t="str">
            <v>Rua Engenheiro Joaquim Lopes Belchior, Desconhecido, Horta da Areia, Faro, Desconhecido, 8000-543, Portugal</v>
          </cell>
        </row>
        <row r="549">
          <cell r="A549" t="str">
            <v>Escola Básica Dr. José de Jesus Neves Júnior, Faro</v>
          </cell>
          <cell r="B549">
            <v>37.194273000000003</v>
          </cell>
          <cell r="C549">
            <v>-7.4271250000000002</v>
          </cell>
          <cell r="D549" t="str">
            <v>Rua do Lusitano</v>
          </cell>
          <cell r="E549" t="str">
            <v>8900-275</v>
          </cell>
          <cell r="F549" t="str">
            <v>Desconhecido</v>
          </cell>
          <cell r="G549" t="str">
            <v>Desconhecido</v>
          </cell>
          <cell r="H549" t="str">
            <v>Vila Real de Santo António</v>
          </cell>
          <cell r="I549" t="str">
            <v>Desconhecido</v>
          </cell>
          <cell r="J549" t="str">
            <v>Portugal</v>
          </cell>
          <cell r="K549" t="str">
            <v>Rua do Lusitano, Desconhecido, Desconhecido, Vila Real de Santo António, Desconhecido, 8900-275, Portugal</v>
          </cell>
        </row>
        <row r="550">
          <cell r="A550" t="str">
            <v>Escola Básica Dr. José Domingues dos Santos, Cabanelas, Matosinhos</v>
          </cell>
          <cell r="B550">
            <v>41.248621</v>
          </cell>
          <cell r="C550">
            <v>-8.7006289999999993</v>
          </cell>
          <cell r="D550" t="str">
            <v>Rua Doutor José Domingues dos Santos</v>
          </cell>
          <cell r="E550" t="str">
            <v>4455-009</v>
          </cell>
          <cell r="F550" t="str">
            <v>Desconhecido</v>
          </cell>
          <cell r="G550" t="str">
            <v>Cabanelas</v>
          </cell>
          <cell r="H550" t="str">
            <v>Matosinhos</v>
          </cell>
          <cell r="I550" t="str">
            <v>Desconhecido</v>
          </cell>
          <cell r="J550" t="str">
            <v>Portugal</v>
          </cell>
          <cell r="K550" t="str">
            <v>Rua Doutor José Domingues dos Santos, Desconhecido, Cabanelas, Matosinhos, Desconhecido, 4455-009, Portugal</v>
          </cell>
        </row>
        <row r="551">
          <cell r="A551" t="str">
            <v>Escola Básica Dr. José dos Santos Bessa, Carapinheira, Montemor-o-Velho</v>
          </cell>
          <cell r="B551">
            <v>40.202838</v>
          </cell>
          <cell r="C551">
            <v>-8.6472540000000002</v>
          </cell>
          <cell r="D551" t="str">
            <v>Rua do Clube Desportivo Carapinheirense</v>
          </cell>
          <cell r="E551" t="str">
            <v>3140-099</v>
          </cell>
          <cell r="F551" t="str">
            <v>4</v>
          </cell>
          <cell r="G551" t="str">
            <v>Desconhecido</v>
          </cell>
          <cell r="H551" t="str">
            <v>Carapinheira</v>
          </cell>
          <cell r="I551" t="str">
            <v>Desconhecido</v>
          </cell>
          <cell r="J551" t="str">
            <v>Portugal</v>
          </cell>
          <cell r="K551" t="str">
            <v>Rua do Clube Desportivo Carapinheirense, 4, Desconhecido, Carapinheira, Desconhecido, 3140-099, Portugal</v>
          </cell>
        </row>
        <row r="552">
          <cell r="A552" t="str">
            <v>Escola Básica Dr. José Lopes de Oliveira, Mortágua</v>
          </cell>
          <cell r="B552">
            <v>40.984864000000002</v>
          </cell>
          <cell r="C552">
            <v>-7.6159920000000003</v>
          </cell>
          <cell r="D552" t="str">
            <v>Rua Doutor João Lima Gomes</v>
          </cell>
          <cell r="E552" t="str">
            <v>3620-368</v>
          </cell>
          <cell r="F552" t="str">
            <v>3</v>
          </cell>
          <cell r="G552" t="str">
            <v>Desconhecido</v>
          </cell>
          <cell r="H552" t="str">
            <v>Moimenta da Beira</v>
          </cell>
          <cell r="I552" t="str">
            <v>Desconhecido</v>
          </cell>
          <cell r="J552" t="str">
            <v>Portugal</v>
          </cell>
          <cell r="K552" t="str">
            <v>Rua Doutor João Lima Gomes, 3, Desconhecido, Moimenta da Beira, Desconhecido, 3620-368, Portugal</v>
          </cell>
        </row>
        <row r="553">
          <cell r="A553" t="str">
            <v>Escola Básica Dr. José Pereira Tavares, Pinheiro da Bemposta, Oliveira de Azeméis</v>
          </cell>
          <cell r="B553">
            <v>40.783326000000002</v>
          </cell>
          <cell r="C553">
            <v>-8.4834069999999997</v>
          </cell>
          <cell r="D553" t="str">
            <v>Rua Padre Bernardo Xavier Coutinho</v>
          </cell>
          <cell r="E553" t="str">
            <v>3720-464</v>
          </cell>
          <cell r="F553" t="str">
            <v>Desconhecido</v>
          </cell>
          <cell r="G553" t="str">
            <v>Desconhecido</v>
          </cell>
          <cell r="H553" t="str">
            <v>Oliveira de Azeméis</v>
          </cell>
          <cell r="I553" t="str">
            <v>Desconhecido</v>
          </cell>
          <cell r="J553" t="str">
            <v>Portugal</v>
          </cell>
          <cell r="K553" t="str">
            <v>Rua Padre Bernardo Xavier Coutinho, Desconhecido, Desconhecido, Oliveira de Azeméis, Desconhecido, 3720-464, Portugal</v>
          </cell>
        </row>
        <row r="554">
          <cell r="A554" t="str">
            <v>Escola Básica Dr. Leonardo Coimbra, Lixa, Felgueiras</v>
          </cell>
          <cell r="B554">
            <v>41.328302000000001</v>
          </cell>
          <cell r="C554">
            <v>-8.1449239999999996</v>
          </cell>
          <cell r="D554" t="str">
            <v>Rua Doutor António Manuel Cerqueira Magro</v>
          </cell>
          <cell r="E554" t="str">
            <v>4615-594</v>
          </cell>
          <cell r="F554" t="str">
            <v>Desconhecido</v>
          </cell>
          <cell r="G554" t="str">
            <v>Desconhecido</v>
          </cell>
          <cell r="H554" t="str">
            <v>Felgueiras</v>
          </cell>
          <cell r="I554" t="str">
            <v>Desconhecido</v>
          </cell>
          <cell r="J554" t="str">
            <v>Portugal</v>
          </cell>
          <cell r="K554" t="str">
            <v>Rua Doutor António Manuel Cerqueira Magro, Desconhecido, Desconhecido, Felgueiras, Desconhecido, 4615-594, Portugal</v>
          </cell>
        </row>
        <row r="555">
          <cell r="A555" t="str">
            <v>Escola Básica Dr. Manuel Brito Camacho, Aljustrel</v>
          </cell>
          <cell r="B555">
            <v>37.881894000000003</v>
          </cell>
          <cell r="C555">
            <v>-8.1610940000000003</v>
          </cell>
          <cell r="D555" t="str">
            <v>Rua de Beja</v>
          </cell>
          <cell r="E555" t="str">
            <v>7600-032</v>
          </cell>
          <cell r="F555" t="str">
            <v>Desconhecido</v>
          </cell>
          <cell r="G555" t="str">
            <v>Desconhecido</v>
          </cell>
          <cell r="H555" t="str">
            <v>Aljustrel e Rio de Moinhos</v>
          </cell>
          <cell r="I555" t="str">
            <v>Desconhecido</v>
          </cell>
          <cell r="J555" t="str">
            <v>Portugal</v>
          </cell>
          <cell r="K555" t="str">
            <v>Rua de Beja, Desconhecido, Desconhecido, Aljustrel e Rio de Moinhos, Desconhecido, 7600-032, Portugal</v>
          </cell>
        </row>
        <row r="556">
          <cell r="A556" t="str">
            <v>Escola Básica Dr. Manuel da Costa Brandão, Sabadim, Arcos de Valdevez</v>
          </cell>
          <cell r="B556">
            <v>41.909019999999998</v>
          </cell>
          <cell r="C556">
            <v>-8.4427330000000005</v>
          </cell>
          <cell r="D556" t="str">
            <v>Desconhecido</v>
          </cell>
          <cell r="E556" t="str">
            <v>4970-371</v>
          </cell>
          <cell r="F556" t="str">
            <v>Desconhecido</v>
          </cell>
          <cell r="G556" t="str">
            <v>Desconhecido</v>
          </cell>
          <cell r="H556" t="str">
            <v>Arcos de Valdevez</v>
          </cell>
          <cell r="I556" t="str">
            <v>Desconhecido</v>
          </cell>
          <cell r="J556" t="str">
            <v>Portugal</v>
          </cell>
          <cell r="K556" t="str">
            <v>Desconhecido, Desconhecido, Desconhecido, Arcos de Valdevez, Desconhecido, 4970-371, Portugal</v>
          </cell>
        </row>
        <row r="557">
          <cell r="A557" t="str">
            <v>Escola Básica Dr. Manuel de Oliveira Perpétua, Porto de Mós</v>
          </cell>
          <cell r="B557">
            <v>39.952641</v>
          </cell>
          <cell r="C557">
            <v>-8.7871360000000003</v>
          </cell>
          <cell r="D557" t="str">
            <v>Avenida Nossa Senhora da Guia</v>
          </cell>
          <cell r="E557" t="str">
            <v>3105-075</v>
          </cell>
          <cell r="F557" t="str">
            <v>Desconhecido</v>
          </cell>
          <cell r="G557" t="str">
            <v>Desconhecido</v>
          </cell>
          <cell r="H557" t="str">
            <v>Pombal</v>
          </cell>
          <cell r="I557" t="str">
            <v>Desconhecido</v>
          </cell>
          <cell r="J557" t="str">
            <v>Portugal</v>
          </cell>
          <cell r="K557" t="str">
            <v>Avenida Nossa Senhora da Guia, Desconhecido, Desconhecido, Pombal, Desconhecido, 3105-075, Portugal</v>
          </cell>
        </row>
        <row r="558">
          <cell r="A558" t="str">
            <v>Escola Básica Dr. Nuno Simões, Calendário, Vila Nova de Famalicão</v>
          </cell>
          <cell r="B558">
            <v>41.394751999999997</v>
          </cell>
          <cell r="C558">
            <v>-8.5345460000000006</v>
          </cell>
          <cell r="D558" t="str">
            <v>Rua Nossa Senhora da Vitória</v>
          </cell>
          <cell r="E558" t="str">
            <v>4760-420</v>
          </cell>
          <cell r="F558" t="str">
            <v>95</v>
          </cell>
          <cell r="G558" t="str">
            <v>Calendário</v>
          </cell>
          <cell r="H558" t="str">
            <v>Vila Nova de Famalicão</v>
          </cell>
          <cell r="I558" t="str">
            <v>Desconhecido</v>
          </cell>
          <cell r="J558" t="str">
            <v>Portugal</v>
          </cell>
          <cell r="K558" t="str">
            <v>Rua Nossa Senhora da Vitória, 95, Calendário, Vila Nova de Famalicão, Desconhecido, 4760-420, Portugal</v>
          </cell>
        </row>
        <row r="559">
          <cell r="A559" t="str">
            <v>Escola Básica Dr. Pedro Barbosa, Viana do Castelo</v>
          </cell>
          <cell r="B559">
            <v>41.694256000000003</v>
          </cell>
          <cell r="C559">
            <v>-8.8445750000000007</v>
          </cell>
          <cell r="D559" t="str">
            <v>Avenida do Atlântico</v>
          </cell>
          <cell r="E559" t="str">
            <v>4900-348</v>
          </cell>
          <cell r="F559" t="str">
            <v>Desconhecido</v>
          </cell>
          <cell r="G559" t="str">
            <v>Desconhecido</v>
          </cell>
          <cell r="H559" t="str">
            <v>Viana do Castelo</v>
          </cell>
          <cell r="I559" t="str">
            <v>Desconhecido</v>
          </cell>
          <cell r="J559" t="str">
            <v>Portugal</v>
          </cell>
          <cell r="K559" t="str">
            <v>Avenida do Atlântico, Desconhecido, Desconhecido, Viana do Castelo, Desconhecido, 4900-348, Portugal</v>
          </cell>
        </row>
        <row r="560">
          <cell r="A560" t="str">
            <v>Escola Básica Dr. Pedrosa Veríssimo, Paião, Figueira da Foz</v>
          </cell>
          <cell r="B560">
            <v>40.069429</v>
          </cell>
          <cell r="C560">
            <v>-8.8111060000000005</v>
          </cell>
          <cell r="D560" t="str">
            <v>Rua da Escola Doutor Pedrosa Veríssimo</v>
          </cell>
          <cell r="E560" t="str">
            <v>3090-495</v>
          </cell>
          <cell r="F560" t="str">
            <v>Desconhecido</v>
          </cell>
          <cell r="G560" t="str">
            <v>Desconhecido</v>
          </cell>
          <cell r="H560" t="str">
            <v>Figueira da Foz</v>
          </cell>
          <cell r="I560" t="str">
            <v>Desconhecido</v>
          </cell>
          <cell r="J560" t="str">
            <v>Portugal</v>
          </cell>
          <cell r="K560" t="str">
            <v>Rua da Escola Doutor Pedrosa Veríssimo, Desconhecido, Desconhecido, Figueira da Foz, Desconhecido, 3090-495, Portugal</v>
          </cell>
        </row>
        <row r="561">
          <cell r="A561" t="str">
            <v>Escola Básica Dr. Ruy de Andrade, Entroncamento</v>
          </cell>
          <cell r="B561">
            <v>38.960056999999999</v>
          </cell>
          <cell r="C561">
            <v>-8.5306960000000007</v>
          </cell>
          <cell r="D561" t="str">
            <v>Rua Capitão Salgueiro Maia</v>
          </cell>
          <cell r="E561" t="str">
            <v>2100-042</v>
          </cell>
          <cell r="F561" t="str">
            <v>Desconhecido</v>
          </cell>
          <cell r="G561" t="str">
            <v>Santo Antonino</v>
          </cell>
          <cell r="H561" t="str">
            <v>Coruche</v>
          </cell>
          <cell r="I561" t="str">
            <v>Desconhecido</v>
          </cell>
          <cell r="J561" t="str">
            <v>Portugal</v>
          </cell>
          <cell r="K561" t="str">
            <v>Rua Capitão Salgueiro Maia, Desconhecido, Santo Antonino, Coruche, Desconhecido, 2100-042, Portugal</v>
          </cell>
        </row>
        <row r="562">
          <cell r="A562" t="str">
            <v>Escola Básica Dr. Vasco Moniz, Vila Franca de Xira</v>
          </cell>
          <cell r="B562">
            <v>38.956646999999997</v>
          </cell>
          <cell r="C562">
            <v>-8.9996589999999994</v>
          </cell>
          <cell r="D562" t="str">
            <v>Rua Camilo Castelo Branco</v>
          </cell>
          <cell r="E562" t="str">
            <v>2600-030</v>
          </cell>
          <cell r="F562" t="str">
            <v>Desconhecido</v>
          </cell>
          <cell r="G562" t="str">
            <v>Quinta do Bolhão</v>
          </cell>
          <cell r="H562" t="str">
            <v>Vila Franca de Xira</v>
          </cell>
          <cell r="I562" t="str">
            <v>Desconhecido</v>
          </cell>
          <cell r="J562" t="str">
            <v>Portugal</v>
          </cell>
          <cell r="K562" t="str">
            <v>Rua Camilo Castelo Branco, Desconhecido, Quinta do Bolhão, Vila Franca de Xira, Desconhecido, 2600-030, Portugal</v>
          </cell>
        </row>
        <row r="563">
          <cell r="A563" t="str">
            <v>Escola Básica Dr.ª Maria Alice Gouveia, Coimbra</v>
          </cell>
          <cell r="B563">
            <v>40.200490000000002</v>
          </cell>
          <cell r="C563">
            <v>-8.4205860000000001</v>
          </cell>
          <cell r="D563" t="str">
            <v>Rua do Brasil</v>
          </cell>
          <cell r="E563" t="str">
            <v>3030-175</v>
          </cell>
          <cell r="F563" t="str">
            <v>49</v>
          </cell>
          <cell r="G563" t="str">
            <v>Calhabé</v>
          </cell>
          <cell r="H563" t="str">
            <v>Coimbra</v>
          </cell>
          <cell r="I563" t="str">
            <v>Desconhecido</v>
          </cell>
          <cell r="J563" t="str">
            <v>Portugal</v>
          </cell>
          <cell r="K563" t="str">
            <v>Rua do Brasil, 49, Calhabé, Coimbra, Desconhecido, 3030-175, Portugal</v>
          </cell>
        </row>
        <row r="564">
          <cell r="A564" t="str">
            <v>Escola Básica Duarte Lopes, Benavente</v>
          </cell>
          <cell r="B564">
            <v>38.974508999999998</v>
          </cell>
          <cell r="C564">
            <v>-8.8048850000000005</v>
          </cell>
          <cell r="D564" t="str">
            <v>Rua Álvaro Rodrigues de Azevedo</v>
          </cell>
          <cell r="E564" t="str">
            <v>2130-060</v>
          </cell>
          <cell r="F564" t="str">
            <v>Desconhecido</v>
          </cell>
          <cell r="G564" t="str">
            <v>Desconhecido</v>
          </cell>
          <cell r="H564" t="str">
            <v>Benavente</v>
          </cell>
          <cell r="I564" t="str">
            <v>Desconhecido</v>
          </cell>
          <cell r="J564" t="str">
            <v>Portugal</v>
          </cell>
          <cell r="K564" t="str">
            <v>Rua Álvaro Rodrigues de Azevedo, Desconhecido, Desconhecido, Benavente, Desconhecido, 2130-060, Portugal</v>
          </cell>
        </row>
        <row r="565">
          <cell r="A565" t="str">
            <v>Escola Básica e Secundária À Beira Douro, Gondomar</v>
          </cell>
          <cell r="B565">
            <v>41.072504000000002</v>
          </cell>
          <cell r="C565">
            <v>-8.4544580000000007</v>
          </cell>
          <cell r="D565" t="str">
            <v>Rua dos Crastos</v>
          </cell>
          <cell r="E565" t="str">
            <v>4515-383</v>
          </cell>
          <cell r="F565" t="str">
            <v>Desconhecido</v>
          </cell>
          <cell r="G565" t="str">
            <v>Desconhecido</v>
          </cell>
          <cell r="H565" t="str">
            <v>Gondomar</v>
          </cell>
          <cell r="I565" t="str">
            <v>Desconhecido</v>
          </cell>
          <cell r="J565" t="str">
            <v>Portugal</v>
          </cell>
          <cell r="K565" t="str">
            <v>Rua dos Crastos, Desconhecido, Desconhecido, Gondomar, Desconhecido, 4515-383, Portugal</v>
          </cell>
        </row>
        <row r="566">
          <cell r="A566" t="str">
            <v>Escola Básica e Secundária Abel Botelho, Tabuaço</v>
          </cell>
          <cell r="B566">
            <v>41.116391999999998</v>
          </cell>
          <cell r="C566">
            <v>-7.570964</v>
          </cell>
          <cell r="D566" t="str">
            <v>Avenida Marechal Carmona</v>
          </cell>
          <cell r="E566" t="str">
            <v>5120-385</v>
          </cell>
          <cell r="F566" t="str">
            <v>Desconhecido</v>
          </cell>
          <cell r="G566" t="str">
            <v>Desconhecido</v>
          </cell>
          <cell r="H566" t="str">
            <v>Tabuaço</v>
          </cell>
          <cell r="I566" t="str">
            <v>Desconhecido</v>
          </cell>
          <cell r="J566" t="str">
            <v>Portugal</v>
          </cell>
          <cell r="K566" t="str">
            <v>Avenida Marechal Carmona, Desconhecido, Desconhecido, Tabuaço, Desconhecido, 5120-385, Portugal</v>
          </cell>
        </row>
        <row r="567">
          <cell r="A567" t="str">
            <v>Escola Básica e Secundária Alfredo da Silva, Albarraque, Sintra</v>
          </cell>
          <cell r="B567">
            <v>38.785918000000002</v>
          </cell>
          <cell r="C567">
            <v>-9.3732869999999995</v>
          </cell>
          <cell r="D567" t="str">
            <v>Rua Elias Garcia</v>
          </cell>
          <cell r="E567" t="str">
            <v>2710-703</v>
          </cell>
          <cell r="F567" t="str">
            <v>2</v>
          </cell>
          <cell r="G567" t="str">
            <v>Vale das Porcas</v>
          </cell>
          <cell r="H567" t="str">
            <v>Sintra</v>
          </cell>
          <cell r="I567" t="str">
            <v>Desconhecido</v>
          </cell>
          <cell r="J567" t="str">
            <v>Portugal</v>
          </cell>
          <cell r="K567" t="str">
            <v>Rua Elias Garcia, 2, Vale das Porcas, Sintra, Desconhecido, 2710-703, Portugal</v>
          </cell>
        </row>
        <row r="568">
          <cell r="A568" t="str">
            <v>Escola Básica e Secundária Alfredo da Silva, Barreiro</v>
          </cell>
          <cell r="B568">
            <v>38.661431999999998</v>
          </cell>
          <cell r="C568">
            <v>-9.0848770000000005</v>
          </cell>
          <cell r="D568" t="str">
            <v>Rua Bento de Jesus Caraça</v>
          </cell>
          <cell r="E568" t="str">
            <v>2830-322</v>
          </cell>
          <cell r="F568" t="str">
            <v>Desconhecido</v>
          </cell>
          <cell r="G568" t="str">
            <v>Bairro Ferroviário</v>
          </cell>
          <cell r="H568" t="str">
            <v>Barreiro</v>
          </cell>
          <cell r="I568" t="str">
            <v>Desconhecido</v>
          </cell>
          <cell r="J568" t="str">
            <v>Portugal</v>
          </cell>
          <cell r="K568" t="str">
            <v>Rua Bento de Jesus Caraça, Desconhecido, Bairro Ferroviário, Barreiro, Desconhecido, 2830-322, Portugal</v>
          </cell>
        </row>
        <row r="569">
          <cell r="A569" t="str">
            <v>Escola Básica e Secundária Amadeu Gaudêncio, Nazaré</v>
          </cell>
          <cell r="B569">
            <v>39.606569999999998</v>
          </cell>
          <cell r="C569">
            <v>-9.0653079999999999</v>
          </cell>
          <cell r="D569" t="str">
            <v>Avenida Nogent-Sur-Marne</v>
          </cell>
          <cell r="E569" t="str">
            <v>2450-138</v>
          </cell>
          <cell r="F569" t="str">
            <v>30</v>
          </cell>
          <cell r="G569" t="str">
            <v>Casal do Areal</v>
          </cell>
          <cell r="H569" t="str">
            <v>Nazaré</v>
          </cell>
          <cell r="I569" t="str">
            <v>Desconhecido</v>
          </cell>
          <cell r="J569" t="str">
            <v>Portugal</v>
          </cell>
          <cell r="K569" t="str">
            <v>Avenida Nogent-Sur-Marne, 30, Casal do Areal, Nazaré, Desconhecido, 2450-138, Portugal</v>
          </cell>
        </row>
        <row r="570">
          <cell r="A570" t="str">
            <v>Escola Básica e Secundária Anselmo de Andrade, Almada</v>
          </cell>
          <cell r="B570">
            <v>38.675077999999999</v>
          </cell>
          <cell r="C570">
            <v>-9.1641530000000007</v>
          </cell>
          <cell r="D570" t="str">
            <v>Rua Ramiro Ferrão</v>
          </cell>
          <cell r="E570" t="str">
            <v>2809-011</v>
          </cell>
          <cell r="F570" t="str">
            <v>Desconhecido</v>
          </cell>
          <cell r="G570" t="str">
            <v>Pragal</v>
          </cell>
          <cell r="H570" t="str">
            <v>Almada</v>
          </cell>
          <cell r="I570" t="str">
            <v>Desconhecido</v>
          </cell>
          <cell r="J570" t="str">
            <v>Portugal</v>
          </cell>
          <cell r="K570" t="str">
            <v>Rua Ramiro Ferrão, Desconhecido, Pragal, Almada, Desconhecido, 2809-011, Portugal</v>
          </cell>
        </row>
        <row r="571">
          <cell r="A571" t="str">
            <v>Escola Básica e Secundária António Bento Franco, Ericeira, Mafra</v>
          </cell>
          <cell r="B571">
            <v>38.967340999999998</v>
          </cell>
          <cell r="C571">
            <v>-9.4112799999999996</v>
          </cell>
          <cell r="D571" t="str">
            <v>Estrada do Rego</v>
          </cell>
          <cell r="E571" t="str">
            <v>2655-250</v>
          </cell>
          <cell r="F571" t="str">
            <v>Desconhecido</v>
          </cell>
          <cell r="G571" t="str">
            <v>Desconhecido</v>
          </cell>
          <cell r="H571" t="str">
            <v>Ericeira</v>
          </cell>
          <cell r="I571" t="str">
            <v>Desconhecido</v>
          </cell>
          <cell r="J571" t="str">
            <v>Portugal</v>
          </cell>
          <cell r="K571" t="str">
            <v>Estrada do Rego, Desconhecido, Desconhecido, Ericeira, Desconhecido, 2655-250, Portugal</v>
          </cell>
        </row>
        <row r="572">
          <cell r="A572" t="str">
            <v>Escola Básica e Secundária Aquilino Ribeiro, Leião, Oeiras</v>
          </cell>
          <cell r="B572">
            <v>38.734547999999997</v>
          </cell>
          <cell r="C572">
            <v>-9.304646</v>
          </cell>
          <cell r="D572" t="str">
            <v>Avenida Domingos Vandelli</v>
          </cell>
          <cell r="E572" t="str">
            <v>2740-123</v>
          </cell>
          <cell r="F572" t="str">
            <v>Desconhecido</v>
          </cell>
          <cell r="G572" t="str">
            <v>Leião</v>
          </cell>
          <cell r="H572" t="str">
            <v>Oeiras</v>
          </cell>
          <cell r="I572" t="str">
            <v>Desconhecido</v>
          </cell>
          <cell r="J572" t="str">
            <v>Portugal</v>
          </cell>
          <cell r="K572" t="str">
            <v>Avenida Domingos Vandelli, Desconhecido, Leião, Oeiras, Desconhecido, 2740-123, Portugal</v>
          </cell>
        </row>
        <row r="573">
          <cell r="A573" t="str">
            <v>Escola Básica e Secundária Arqueólogo Mário Cardoso, Ponte, Guimarães</v>
          </cell>
          <cell r="B573">
            <v>41.477359</v>
          </cell>
          <cell r="C573">
            <v>-8.3406450000000003</v>
          </cell>
          <cell r="D573" t="str">
            <v>Rua Monte da Ínsua</v>
          </cell>
          <cell r="E573" t="str">
            <v>4805-286</v>
          </cell>
          <cell r="F573" t="str">
            <v>Desconhecido</v>
          </cell>
          <cell r="G573" t="str">
            <v>Desconhecido</v>
          </cell>
          <cell r="H573" t="str">
            <v>Guimarães</v>
          </cell>
          <cell r="I573" t="str">
            <v>Desconhecido</v>
          </cell>
          <cell r="J573" t="str">
            <v>Portugal</v>
          </cell>
          <cell r="K573" t="str">
            <v>Rua Monte da Ínsua, Desconhecido, Desconhecido, Guimarães, Desconhecido, 4805-286, Portugal</v>
          </cell>
        </row>
        <row r="574">
          <cell r="A574" t="str">
            <v>Escola Básica e Secundária Artur Gonçalves, Torres Novas</v>
          </cell>
          <cell r="B574">
            <v>39.486615</v>
          </cell>
          <cell r="C574">
            <v>-8.5428300000000004</v>
          </cell>
          <cell r="D574" t="str">
            <v>Avenida Manuel de Figueiredo</v>
          </cell>
          <cell r="E574" t="str">
            <v>2350-771</v>
          </cell>
          <cell r="F574" t="str">
            <v>Desconhecido</v>
          </cell>
          <cell r="G574" t="str">
            <v>Desconhecido</v>
          </cell>
          <cell r="H574" t="str">
            <v>Torres Novas</v>
          </cell>
          <cell r="I574" t="str">
            <v>Desconhecido</v>
          </cell>
          <cell r="J574" t="str">
            <v>Portugal</v>
          </cell>
          <cell r="K574" t="str">
            <v>Avenida Manuel de Figueiredo, Desconhecido, Desconhecido, Torres Novas, Desconhecido, 2350-771, Portugal</v>
          </cell>
        </row>
        <row r="575">
          <cell r="A575" t="str">
            <v>Escola Básica e Secundária Campo Aberto, Beiriz, Póvoa de Varzim</v>
          </cell>
          <cell r="B575">
            <v>41.399518999999998</v>
          </cell>
          <cell r="C575">
            <v>-8.7262730000000008</v>
          </cell>
          <cell r="D575" t="str">
            <v>Praça da Margarida</v>
          </cell>
          <cell r="E575" t="str">
            <v>4495-313</v>
          </cell>
          <cell r="F575" t="str">
            <v>Desconhecido</v>
          </cell>
          <cell r="G575" t="str">
            <v>Beiriz</v>
          </cell>
          <cell r="H575" t="str">
            <v>Póvoa de Varzim</v>
          </cell>
          <cell r="I575" t="str">
            <v>Desconhecido</v>
          </cell>
          <cell r="J575" t="str">
            <v>Portugal</v>
          </cell>
          <cell r="K575" t="str">
            <v>Praça da Margarida, Desconhecido, Beiriz, Póvoa de Varzim, Desconhecido, 4495-313, Portugal</v>
          </cell>
        </row>
        <row r="576">
          <cell r="A576" t="str">
            <v>Escola Básica e Secundária Carolina Michaëlis, Porto</v>
          </cell>
          <cell r="B576">
            <v>41.159632000000002</v>
          </cell>
          <cell r="C576">
            <v>-8.6220820000000007</v>
          </cell>
          <cell r="D576" t="str">
            <v>Rua da Infanta Dona Maria</v>
          </cell>
          <cell r="E576" t="str">
            <v>4050-350</v>
          </cell>
          <cell r="F576" t="str">
            <v>137</v>
          </cell>
          <cell r="G576" t="str">
            <v>Ramada Alta</v>
          </cell>
          <cell r="H576" t="str">
            <v>Porto</v>
          </cell>
          <cell r="I576" t="str">
            <v>Desconhecido</v>
          </cell>
          <cell r="J576" t="str">
            <v>Portugal</v>
          </cell>
          <cell r="K576" t="str">
            <v>Rua da Infanta Dona Maria, 137, Ramada Alta, Porto, Desconhecido, 4050-350, Portugal</v>
          </cell>
        </row>
        <row r="577">
          <cell r="A577" t="str">
            <v>Escola Básica e Secundária Clara de Resende, Porto</v>
          </cell>
          <cell r="B577">
            <v>41.116903999999998</v>
          </cell>
          <cell r="C577">
            <v>-8.2748600000000003</v>
          </cell>
          <cell r="D577" t="str">
            <v>Rua da Senhora da Lapa</v>
          </cell>
          <cell r="E577" t="str">
            <v>4575-134</v>
          </cell>
          <cell r="F577" t="str">
            <v>551</v>
          </cell>
          <cell r="G577" t="str">
            <v>Desconhecido</v>
          </cell>
          <cell r="H577" t="str">
            <v>Penafiel</v>
          </cell>
          <cell r="I577" t="str">
            <v>Desconhecido</v>
          </cell>
          <cell r="J577" t="str">
            <v>Portugal</v>
          </cell>
          <cell r="K577" t="str">
            <v>Rua da Senhora da Lapa, 551, Desconhecido, Penafiel, Desconhecido, 4575-134, Portugal</v>
          </cell>
        </row>
        <row r="578">
          <cell r="A578" t="str">
            <v>Escola Básica e Secundária Coelho e Castro, Fiães, Santa Maria da Feira</v>
          </cell>
          <cell r="B578">
            <v>40.980964999999998</v>
          </cell>
          <cell r="C578">
            <v>-8.5230779999999999</v>
          </cell>
          <cell r="D578" t="str">
            <v>Rua das Escolas</v>
          </cell>
          <cell r="E578" t="str">
            <v>4505-259</v>
          </cell>
          <cell r="F578" t="str">
            <v>25</v>
          </cell>
          <cell r="G578" t="str">
            <v>Desconhecido</v>
          </cell>
          <cell r="H578" t="str">
            <v>Fiães</v>
          </cell>
          <cell r="I578" t="str">
            <v>Desconhecido</v>
          </cell>
          <cell r="J578" t="str">
            <v>Portugal</v>
          </cell>
          <cell r="K578" t="str">
            <v>Rua das Escolas, 25, Desconhecido, Fiães, Desconhecido, 4505-259, Portugal</v>
          </cell>
        </row>
        <row r="579">
          <cell r="A579" t="str">
            <v>Escola Básica e Secundária Cunha Rivara, Arraiolos</v>
          </cell>
          <cell r="B579">
            <v>38.725186000000001</v>
          </cell>
          <cell r="C579">
            <v>-7.9916689999999999</v>
          </cell>
          <cell r="D579" t="str">
            <v>Rua Cinco de Outubro</v>
          </cell>
          <cell r="E579" t="str">
            <v>7040-028</v>
          </cell>
          <cell r="F579" t="str">
            <v>Desconhecido</v>
          </cell>
          <cell r="G579" t="str">
            <v>Desconhecido</v>
          </cell>
          <cell r="H579" t="str">
            <v>Arraiolos</v>
          </cell>
          <cell r="I579" t="str">
            <v>Desconhecido</v>
          </cell>
          <cell r="J579" t="str">
            <v>Portugal</v>
          </cell>
          <cell r="K579" t="str">
            <v>Rua Cinco de Outubro, Desconhecido, Desconhecido, Arraiolos, Desconhecido, 7040-028, Portugal</v>
          </cell>
        </row>
        <row r="580">
          <cell r="A580" t="str">
            <v>Escola Básica e Secundária D. Afonso III, Vinhais</v>
          </cell>
          <cell r="B580">
            <v>41.838931000000002</v>
          </cell>
          <cell r="C580">
            <v>-7.0029659999999998</v>
          </cell>
          <cell r="D580" t="str">
            <v>Rua da Corujeira</v>
          </cell>
          <cell r="E580" t="str">
            <v>5320-323</v>
          </cell>
          <cell r="F580" t="str">
            <v>22</v>
          </cell>
          <cell r="G580" t="str">
            <v>Arrabalde</v>
          </cell>
          <cell r="H580" t="str">
            <v>Vinhais</v>
          </cell>
          <cell r="I580" t="str">
            <v>Desconhecido</v>
          </cell>
          <cell r="J580" t="str">
            <v>Portugal</v>
          </cell>
          <cell r="K580" t="str">
            <v>Rua da Corujeira, 22, Arrabalde, Vinhais, Desconhecido, 5320-323, Portugal</v>
          </cell>
        </row>
        <row r="581">
          <cell r="A581" t="str">
            <v>Escola Básica e Secundária D. Dinis, Santo Tirso</v>
          </cell>
          <cell r="B581">
            <v>41.359686000000004</v>
          </cell>
          <cell r="C581">
            <v>-8.3688959999999994</v>
          </cell>
          <cell r="D581" t="str">
            <v>Rua da Escola Secundária</v>
          </cell>
          <cell r="E581" t="str">
            <v>4795-468</v>
          </cell>
          <cell r="F581" t="str">
            <v>Desconhecido</v>
          </cell>
          <cell r="G581" t="str">
            <v>Desconhecido</v>
          </cell>
          <cell r="H581" t="str">
            <v>Santo Tirso</v>
          </cell>
          <cell r="I581" t="str">
            <v>Desconhecido</v>
          </cell>
          <cell r="J581" t="str">
            <v>Portugal</v>
          </cell>
          <cell r="K581" t="str">
            <v>Rua da Escola Secundária, Desconhecido, Desconhecido, Santo Tirso, Desconhecido, 4795-468, Portugal</v>
          </cell>
        </row>
        <row r="582">
          <cell r="A582" t="str">
            <v>Escola Básica e Secundária D. Filipa de Lencastre, Lisboa</v>
          </cell>
          <cell r="B582">
            <v>38.739894999999997</v>
          </cell>
          <cell r="C582">
            <v>-9.1393740000000001</v>
          </cell>
          <cell r="D582" t="str">
            <v>Rua Caetano Alberto</v>
          </cell>
          <cell r="E582" t="str">
            <v>1000-197</v>
          </cell>
          <cell r="F582" t="str">
            <v>Desconhecido</v>
          </cell>
          <cell r="G582" t="str">
            <v>Areeiro</v>
          </cell>
          <cell r="H582" t="str">
            <v>Lisboa</v>
          </cell>
          <cell r="I582" t="str">
            <v>Desconhecido</v>
          </cell>
          <cell r="J582" t="str">
            <v>Portugal</v>
          </cell>
          <cell r="K582" t="str">
            <v>Rua Caetano Alberto, Desconhecido, Areeiro, Lisboa, Desconhecido, 1000-197, Portugal</v>
          </cell>
        </row>
        <row r="583">
          <cell r="A583" t="str">
            <v>Escola Básica e Secundária D. João de Portel, Portel</v>
          </cell>
          <cell r="B583">
            <v>38.309227</v>
          </cell>
          <cell r="C583">
            <v>-7.7066759999999999</v>
          </cell>
          <cell r="D583" t="str">
            <v>Rua de São Paulo</v>
          </cell>
          <cell r="E583" t="str">
            <v>7220-401</v>
          </cell>
          <cell r="F583" t="str">
            <v>Desconhecido</v>
          </cell>
          <cell r="G583" t="str">
            <v>Bairro Dias de Carvalho</v>
          </cell>
          <cell r="H583" t="str">
            <v>Portel</v>
          </cell>
          <cell r="I583" t="str">
            <v>Desconhecido</v>
          </cell>
          <cell r="J583" t="str">
            <v>Portugal</v>
          </cell>
          <cell r="K583" t="str">
            <v>Rua de São Paulo, Desconhecido, Bairro Dias de Carvalho, Portel, Desconhecido, 7220-401, Portugal</v>
          </cell>
        </row>
        <row r="584">
          <cell r="A584" t="str">
            <v>Escola Básica e Secundária D. João V, Damaia, Amadora</v>
          </cell>
          <cell r="B584">
            <v>38.742061</v>
          </cell>
          <cell r="C584">
            <v>-9.2160150000000005</v>
          </cell>
          <cell r="D584" t="str">
            <v>Rua Maria Lamas</v>
          </cell>
          <cell r="E584" t="str">
            <v>2720-364</v>
          </cell>
          <cell r="F584" t="str">
            <v>Desconhecido</v>
          </cell>
          <cell r="G584" t="str">
            <v>Damaia</v>
          </cell>
          <cell r="H584" t="str">
            <v>Amadora</v>
          </cell>
          <cell r="I584" t="str">
            <v>Desconhecido</v>
          </cell>
          <cell r="J584" t="str">
            <v>Portugal</v>
          </cell>
          <cell r="K584" t="str">
            <v>Rua Maria Lamas, Desconhecido, Damaia, Amadora, Desconhecido, 2720-364, Portugal</v>
          </cell>
        </row>
        <row r="585">
          <cell r="A585" t="str">
            <v>Escola Básica e Secundária D. Maria II, Vila Nova da Barquinha</v>
          </cell>
          <cell r="B585">
            <v>39.461418999999999</v>
          </cell>
          <cell r="C585">
            <v>-8.4442249999999994</v>
          </cell>
          <cell r="D585" t="str">
            <v>Rua Dona Maria II</v>
          </cell>
          <cell r="E585" t="str">
            <v>2260-434</v>
          </cell>
          <cell r="F585" t="str">
            <v>Desconhecido</v>
          </cell>
          <cell r="G585" t="str">
            <v>Desconhecido</v>
          </cell>
          <cell r="H585" t="str">
            <v>Vila Nova da Barquinha</v>
          </cell>
          <cell r="I585" t="str">
            <v>Desconhecido</v>
          </cell>
          <cell r="J585" t="str">
            <v>Portugal</v>
          </cell>
          <cell r="K585" t="str">
            <v>Rua Dona Maria II, Desconhecido, Desconhecido, Vila Nova da Barquinha, Desconhecido, 2260-434, Portugal</v>
          </cell>
        </row>
        <row r="586">
          <cell r="A586" t="str">
            <v>Escola Básica e Secundária D. Miguel de Almeida, Abrantes</v>
          </cell>
          <cell r="B586">
            <v>39.459066</v>
          </cell>
          <cell r="C586">
            <v>-8.1918389999999999</v>
          </cell>
          <cell r="D586" t="str">
            <v>Avenida Rainha Dona Leonor</v>
          </cell>
          <cell r="E586" t="str">
            <v>2200-196</v>
          </cell>
          <cell r="F586" t="str">
            <v>Desconhecido</v>
          </cell>
          <cell r="G586" t="str">
            <v>São João</v>
          </cell>
          <cell r="H586" t="str">
            <v>Abrantes</v>
          </cell>
          <cell r="I586" t="str">
            <v>Desconhecido</v>
          </cell>
          <cell r="J586" t="str">
            <v>Portugal</v>
          </cell>
          <cell r="K586" t="str">
            <v>Avenida Rainha Dona Leonor, Desconhecido, São João, Abrantes, Desconhecido, 2200-196, Portugal</v>
          </cell>
        </row>
        <row r="587">
          <cell r="A587" t="str">
            <v>Escola Básica e Secundária D. Pedro I, Alcobaça</v>
          </cell>
          <cell r="B587">
            <v>39.554096999999999</v>
          </cell>
          <cell r="C587">
            <v>-8.9771929999999998</v>
          </cell>
          <cell r="D587" t="str">
            <v>Rua Professor Engenheiro Joaquim Vieira Natividade</v>
          </cell>
          <cell r="E587" t="str">
            <v>2460-506</v>
          </cell>
          <cell r="F587" t="str">
            <v>Desconhecido</v>
          </cell>
          <cell r="G587" t="str">
            <v>Bairro Hipólito</v>
          </cell>
          <cell r="H587" t="str">
            <v>Alcobaça</v>
          </cell>
          <cell r="I587" t="str">
            <v>Desconhecido</v>
          </cell>
          <cell r="J587" t="str">
            <v>Portugal</v>
          </cell>
          <cell r="K587" t="str">
            <v>Rua Professor Engenheiro Joaquim Vieira Natividade, Desconhecido, Bairro Hipólito, Alcobaça, Desconhecido, 2460-506, Portugal</v>
          </cell>
        </row>
        <row r="588">
          <cell r="A588" t="str">
            <v>Escola Básica e Secundária D. Sancho II, Alijó</v>
          </cell>
          <cell r="B588">
            <v>41.191315000000003</v>
          </cell>
          <cell r="C588">
            <v>-7.5469920000000004</v>
          </cell>
          <cell r="D588" t="str">
            <v>Rua do Bairro</v>
          </cell>
          <cell r="E588" t="str">
            <v>5085-043</v>
          </cell>
          <cell r="F588" t="str">
            <v>Desconhecido</v>
          </cell>
          <cell r="G588" t="str">
            <v>Desconhecido</v>
          </cell>
          <cell r="H588" t="str">
            <v>Pinhão</v>
          </cell>
          <cell r="I588" t="str">
            <v>Desconhecido</v>
          </cell>
          <cell r="J588" t="str">
            <v>Portugal</v>
          </cell>
          <cell r="K588" t="str">
            <v>Rua do Bairro, Desconhecido, Desconhecido, Pinhão, Desconhecido, 5085-043, Portugal</v>
          </cell>
        </row>
        <row r="589">
          <cell r="A589" t="str">
            <v>Escola Básica e Secundária da Batalha</v>
          </cell>
          <cell r="B589">
            <v>39.661422999999999</v>
          </cell>
          <cell r="C589">
            <v>-8.8179449999999999</v>
          </cell>
          <cell r="D589" t="str">
            <v>Beco dos Infantes</v>
          </cell>
          <cell r="E589" t="str">
            <v>2440-062</v>
          </cell>
          <cell r="F589" t="str">
            <v>Desconhecido</v>
          </cell>
          <cell r="G589" t="str">
            <v>Desconhecido</v>
          </cell>
          <cell r="H589" t="str">
            <v>Batalha</v>
          </cell>
          <cell r="I589" t="str">
            <v>Desconhecido</v>
          </cell>
          <cell r="J589" t="str">
            <v>Portugal</v>
          </cell>
          <cell r="K589" t="str">
            <v>Beco dos Infantes, Desconhecido, Desconhecido, Batalha, Desconhecido, 2440-062, Portugal</v>
          </cell>
        </row>
        <row r="590">
          <cell r="A590" t="str">
            <v>Escola Básica e Secundária da Bemposta, Portimão</v>
          </cell>
          <cell r="B590">
            <v>37.137126000000002</v>
          </cell>
          <cell r="C590">
            <v>-8.5692529999999998</v>
          </cell>
          <cell r="D590" t="str">
            <v>Rua Pedro Osório</v>
          </cell>
          <cell r="E590" t="str">
            <v>8500-291</v>
          </cell>
          <cell r="F590" t="str">
            <v>Desconhecido</v>
          </cell>
          <cell r="G590" t="str">
            <v>Quatro Estradas</v>
          </cell>
          <cell r="H590" t="str">
            <v>Portimão</v>
          </cell>
          <cell r="I590" t="str">
            <v>Desconhecido</v>
          </cell>
          <cell r="J590" t="str">
            <v>Portugal</v>
          </cell>
          <cell r="K590" t="str">
            <v>Rua Pedro Osório, Desconhecido, Quatro Estradas, Portimão, Desconhecido, 8500-291, Portugal</v>
          </cell>
        </row>
        <row r="591">
          <cell r="A591" t="str">
            <v>Escola Básica e Secundária da Chamusca</v>
          </cell>
          <cell r="B591">
            <v>39.359203000000001</v>
          </cell>
          <cell r="C591">
            <v>-8.4772400000000001</v>
          </cell>
          <cell r="D591" t="str">
            <v>Avenida Doutor Carlos Amaro</v>
          </cell>
          <cell r="E591" t="str">
            <v>2140-054</v>
          </cell>
          <cell r="F591" t="str">
            <v>Desconhecido</v>
          </cell>
          <cell r="G591" t="str">
            <v>Desconhecido</v>
          </cell>
          <cell r="H591" t="str">
            <v>Chamusca</v>
          </cell>
          <cell r="I591" t="str">
            <v>Desconhecido</v>
          </cell>
          <cell r="J591" t="str">
            <v>Portugal</v>
          </cell>
          <cell r="K591" t="str">
            <v>Avenida Doutor Carlos Amaro, Desconhecido, Desconhecido, Chamusca, Desconhecido, 2140-054, Portugal</v>
          </cell>
        </row>
        <row r="592">
          <cell r="A592" t="str">
            <v>Escola Básica e Secundária da Cidadela, Cascais</v>
          </cell>
          <cell r="B592">
            <v>38.701988999999998</v>
          </cell>
          <cell r="C592">
            <v>-9.4291400000000003</v>
          </cell>
          <cell r="D592" t="str">
            <v>Rua Joaquim Ereira</v>
          </cell>
          <cell r="E592" t="str">
            <v>2750-503</v>
          </cell>
          <cell r="F592" t="str">
            <v>Desconhecido</v>
          </cell>
          <cell r="G592" t="str">
            <v>Torre do Pinhal</v>
          </cell>
          <cell r="H592" t="str">
            <v>Cascais</v>
          </cell>
          <cell r="I592" t="str">
            <v>Desconhecido</v>
          </cell>
          <cell r="J592" t="str">
            <v>Portugal</v>
          </cell>
          <cell r="K592" t="str">
            <v>Rua Joaquim Ereira, Desconhecido, Torre do Pinhal, Cascais, Desconhecido, 2750-503, Portugal</v>
          </cell>
        </row>
        <row r="593">
          <cell r="A593" t="str">
            <v>Escola Básica e Secundária da Sé, Guarda</v>
          </cell>
          <cell r="B593">
            <v>40.556688999999999</v>
          </cell>
          <cell r="C593">
            <v>-7.2321669999999996</v>
          </cell>
          <cell r="D593" t="str">
            <v>EN 16</v>
          </cell>
          <cell r="E593" t="str">
            <v>6300-827</v>
          </cell>
          <cell r="F593" t="str">
            <v>Desconhecido</v>
          </cell>
          <cell r="G593" t="str">
            <v>Desconhecido</v>
          </cell>
          <cell r="H593" t="str">
            <v>Guarda</v>
          </cell>
          <cell r="I593" t="str">
            <v>Desconhecido</v>
          </cell>
          <cell r="J593" t="str">
            <v>Portugal</v>
          </cell>
          <cell r="K593" t="str">
            <v>EN 16, Desconhecido, Desconhecido, Guarda, Desconhecido, 6300-827, Portugal</v>
          </cell>
        </row>
        <row r="594">
          <cell r="A594" t="str">
            <v>Escola Básica e Secundária da Sé, Lamego</v>
          </cell>
          <cell r="B594">
            <v>41.070202000000002</v>
          </cell>
          <cell r="C594">
            <v>-8.2270129999999995</v>
          </cell>
          <cell r="D594" t="str">
            <v>Rua de Santo André</v>
          </cell>
          <cell r="E594" t="str">
            <v>4690-673</v>
          </cell>
          <cell r="F594" t="str">
            <v>Desconhecido</v>
          </cell>
          <cell r="G594" t="str">
            <v>Desconhecido</v>
          </cell>
          <cell r="H594" t="str">
            <v>Souselo</v>
          </cell>
          <cell r="I594" t="str">
            <v>Desconhecido</v>
          </cell>
          <cell r="J594" t="str">
            <v>Portugal</v>
          </cell>
          <cell r="K594" t="str">
            <v>Rua de Santo André, Desconhecido, Desconhecido, Souselo, Desconhecido, 4690-673, Portugal</v>
          </cell>
        </row>
        <row r="595">
          <cell r="A595" t="str">
            <v>Escola Básica e Secundária de Águas Santas, Maia</v>
          </cell>
          <cell r="B595">
            <v>41.204334000000003</v>
          </cell>
          <cell r="C595">
            <v>-8.5734980000000007</v>
          </cell>
          <cell r="D595" t="str">
            <v>Rua Nova do Corim</v>
          </cell>
          <cell r="E595" t="str">
            <v>4425-151</v>
          </cell>
          <cell r="F595" t="str">
            <v>Desconhecido</v>
          </cell>
          <cell r="G595" t="str">
            <v>Pícua</v>
          </cell>
          <cell r="H595" t="str">
            <v>Águas Santas</v>
          </cell>
          <cell r="I595" t="str">
            <v>Desconhecido</v>
          </cell>
          <cell r="J595" t="str">
            <v>Portugal</v>
          </cell>
          <cell r="K595" t="str">
            <v>Rua Nova do Corim, Desconhecido, Pícua, Águas Santas, Desconhecido, 4425-151, Portugal</v>
          </cell>
        </row>
        <row r="596">
          <cell r="A596" t="str">
            <v>Escola Básica e Secundária de Airães, Felgueiras</v>
          </cell>
          <cell r="B596">
            <v>41.315916999999999</v>
          </cell>
          <cell r="C596">
            <v>-8.1968230000000002</v>
          </cell>
          <cell r="D596" t="str">
            <v>CM 1191</v>
          </cell>
          <cell r="E596" t="str">
            <v>4650-084</v>
          </cell>
          <cell r="F596" t="str">
            <v>2149</v>
          </cell>
          <cell r="G596" t="str">
            <v>Desconhecido</v>
          </cell>
          <cell r="H596" t="str">
            <v>Felgueiras</v>
          </cell>
          <cell r="I596" t="str">
            <v>Desconhecido</v>
          </cell>
          <cell r="J596" t="str">
            <v>Portugal</v>
          </cell>
          <cell r="K596" t="str">
            <v>CM 1191, 2149, Desconhecido, Felgueiras, Desconhecido, 4650-084, Portugal</v>
          </cell>
        </row>
        <row r="597">
          <cell r="A597" t="str">
            <v>Escola Básica e Secundária de Alcains, Castelo Branco</v>
          </cell>
          <cell r="B597">
            <v>39.911011000000002</v>
          </cell>
          <cell r="C597">
            <v>-7.4670829999999997</v>
          </cell>
          <cell r="D597" t="str">
            <v>Avenida 12 de Novembro</v>
          </cell>
          <cell r="E597" t="str">
            <v>6005-113</v>
          </cell>
          <cell r="F597" t="str">
            <v>Desconhecido</v>
          </cell>
          <cell r="G597" t="str">
            <v>Desconhecido</v>
          </cell>
          <cell r="H597" t="str">
            <v>Castelo Branco</v>
          </cell>
          <cell r="I597" t="str">
            <v>Desconhecido</v>
          </cell>
          <cell r="J597" t="str">
            <v>Portugal</v>
          </cell>
          <cell r="K597" t="str">
            <v>Avenida 12 de Novembro, Desconhecido, Desconhecido, Castelo Branco, Desconhecido, 6005-113, Portugal</v>
          </cell>
        </row>
        <row r="598">
          <cell r="A598" t="str">
            <v>Escola Básica e Secundária de Alfândega da Fé</v>
          </cell>
          <cell r="B598">
            <v>41.343826</v>
          </cell>
          <cell r="C598">
            <v>-6.9630169999999998</v>
          </cell>
          <cell r="D598" t="str">
            <v>Rua da Escola Preparatória</v>
          </cell>
          <cell r="E598" t="str">
            <v>5350-023</v>
          </cell>
          <cell r="F598" t="str">
            <v>Desconhecido</v>
          </cell>
          <cell r="G598" t="str">
            <v>Desconhecido</v>
          </cell>
          <cell r="H598" t="str">
            <v>Alfândega da Fé</v>
          </cell>
          <cell r="I598" t="str">
            <v>Desconhecido</v>
          </cell>
          <cell r="J598" t="str">
            <v>Portugal</v>
          </cell>
          <cell r="K598" t="str">
            <v>Rua da Escola Preparatória, Desconhecido, Desconhecido, Alfândega da Fé, Desconhecido, 5350-023, Portugal</v>
          </cell>
        </row>
        <row r="599">
          <cell r="A599" t="str">
            <v>Escola Básica e Secundária de Alvide, Cascais</v>
          </cell>
          <cell r="B599">
            <v>38.717641999999998</v>
          </cell>
          <cell r="C599">
            <v>-9.4255890000000004</v>
          </cell>
          <cell r="D599" t="str">
            <v>Rua das Padarias</v>
          </cell>
          <cell r="E599" t="str">
            <v>2755-062</v>
          </cell>
          <cell r="F599" t="str">
            <v>195</v>
          </cell>
          <cell r="G599" t="str">
            <v>Alvide</v>
          </cell>
          <cell r="H599" t="str">
            <v>Cascais</v>
          </cell>
          <cell r="I599" t="str">
            <v>Desconhecido</v>
          </cell>
          <cell r="J599" t="str">
            <v>Portugal</v>
          </cell>
          <cell r="K599" t="str">
            <v>Rua das Padarias, 195, Alvide, Cascais, Desconhecido, 2755-062, Portugal</v>
          </cell>
        </row>
        <row r="600">
          <cell r="A600" t="str">
            <v>Escola Básica e Secundária de Anadia</v>
          </cell>
          <cell r="B600">
            <v>40.427534000000001</v>
          </cell>
          <cell r="C600">
            <v>-8.4369069999999997</v>
          </cell>
          <cell r="D600" t="str">
            <v>Rua Alma das Domingas</v>
          </cell>
          <cell r="E600" t="str">
            <v>3780-299</v>
          </cell>
          <cell r="F600" t="str">
            <v>4</v>
          </cell>
          <cell r="G600" t="str">
            <v>Desconhecido</v>
          </cell>
          <cell r="H600" t="str">
            <v>Anadia</v>
          </cell>
          <cell r="I600" t="str">
            <v>Desconhecido</v>
          </cell>
          <cell r="J600" t="str">
            <v>Portugal</v>
          </cell>
          <cell r="K600" t="str">
            <v>Rua Alma das Domingas, 4, Desconhecido, Anadia, Desconhecido, 3780-299, Portugal</v>
          </cell>
        </row>
        <row r="601">
          <cell r="A601" t="str">
            <v>Escola Básica e Secundária de Arcozelo, Ponte de Lima</v>
          </cell>
          <cell r="B601">
            <v>41.788806999999998</v>
          </cell>
          <cell r="C601">
            <v>-8.5830660000000005</v>
          </cell>
          <cell r="D601" t="str">
            <v>A 27</v>
          </cell>
          <cell r="E601" t="str">
            <v>4990-240</v>
          </cell>
          <cell r="F601" t="str">
            <v>527</v>
          </cell>
          <cell r="G601" t="str">
            <v>Desconhecido</v>
          </cell>
          <cell r="H601" t="str">
            <v>Arcozelo</v>
          </cell>
          <cell r="I601" t="str">
            <v>Desconhecido</v>
          </cell>
          <cell r="J601" t="str">
            <v>Portugal</v>
          </cell>
          <cell r="K601" t="str">
            <v>A 27, 527, Desconhecido, Arcozelo, Desconhecido, 4990-240, Portugal</v>
          </cell>
        </row>
        <row r="602">
          <cell r="A602" t="str">
            <v>Escola Básica e Secundária de Arga e Lima, Lanheses, Viana do Castelo</v>
          </cell>
          <cell r="B602">
            <v>41.736521000000003</v>
          </cell>
          <cell r="C602">
            <v>-8.6777010000000008</v>
          </cell>
          <cell r="D602" t="str">
            <v>EN 202</v>
          </cell>
          <cell r="E602" t="str">
            <v>4925-404</v>
          </cell>
          <cell r="F602" t="str">
            <v>Desconhecido</v>
          </cell>
          <cell r="G602" t="str">
            <v>Desconhecido</v>
          </cell>
          <cell r="H602" t="str">
            <v>Viana do Castelo</v>
          </cell>
          <cell r="I602" t="str">
            <v>Desconhecido</v>
          </cell>
          <cell r="J602" t="str">
            <v>Portugal</v>
          </cell>
          <cell r="K602" t="str">
            <v>EN 202, Desconhecido, Desconhecido, Viana do Castelo, Desconhecido, 4925-404, Portugal</v>
          </cell>
        </row>
        <row r="603">
          <cell r="A603" t="str">
            <v>Escola Básica e Secundária de Arrifana, Santa Maria da Feira</v>
          </cell>
          <cell r="B603">
            <v>40.91724</v>
          </cell>
          <cell r="C603">
            <v>-8.4926119999999994</v>
          </cell>
          <cell r="D603" t="str">
            <v>Rua Amadeu Joaquim Gonçalves</v>
          </cell>
          <cell r="E603" t="str">
            <v>3700-420</v>
          </cell>
          <cell r="F603" t="str">
            <v>Desconhecido</v>
          </cell>
          <cell r="G603" t="str">
            <v>Desconhecido</v>
          </cell>
          <cell r="H603" t="str">
            <v>Santa Maria da Feira</v>
          </cell>
          <cell r="I603" t="str">
            <v>Desconhecido</v>
          </cell>
          <cell r="J603" t="str">
            <v>Portugal</v>
          </cell>
          <cell r="K603" t="str">
            <v>Rua Amadeu Joaquim Gonçalves, Desconhecido, Desconhecido, Santa Maria da Feira, Desconhecido, 3700-420, Portugal</v>
          </cell>
        </row>
        <row r="604">
          <cell r="A604" t="str">
            <v>Escola Básica e Secundária de Barroselas, Viana do Castelo</v>
          </cell>
          <cell r="B604">
            <v>41.647894000000001</v>
          </cell>
          <cell r="C604">
            <v>-8.6931779999999996</v>
          </cell>
          <cell r="D604" t="str">
            <v>Rua do Bravio</v>
          </cell>
          <cell r="E604" t="str">
            <v>4905-390</v>
          </cell>
          <cell r="F604" t="str">
            <v>Desconhecido</v>
          </cell>
          <cell r="G604" t="str">
            <v>Desconhecido</v>
          </cell>
          <cell r="H604" t="str">
            <v>Viana do Castelo</v>
          </cell>
          <cell r="I604" t="str">
            <v>Desconhecido</v>
          </cell>
          <cell r="J604" t="str">
            <v>Portugal</v>
          </cell>
          <cell r="K604" t="str">
            <v>Rua do Bravio, Desconhecido, Desconhecido, Viana do Castelo, Desconhecido, 4905-390, Portugal</v>
          </cell>
        </row>
        <row r="605">
          <cell r="A605" t="str">
            <v>Escola Básica e Secundária de Búzio, Vale de Cambra</v>
          </cell>
          <cell r="B605">
            <v>40.848776999999998</v>
          </cell>
          <cell r="C605">
            <v>-8.3867689999999993</v>
          </cell>
          <cell r="D605" t="str">
            <v>Rua da Escola Secundária</v>
          </cell>
          <cell r="E605" t="str">
            <v>3730-225</v>
          </cell>
          <cell r="F605" t="str">
            <v>501</v>
          </cell>
          <cell r="G605" t="str">
            <v>Desconhecido</v>
          </cell>
          <cell r="H605" t="str">
            <v>Vale de Cambra</v>
          </cell>
          <cell r="I605" t="str">
            <v>Desconhecido</v>
          </cell>
          <cell r="J605" t="str">
            <v>Portugal</v>
          </cell>
          <cell r="K605" t="str">
            <v>Rua da Escola Secundária, 501, Desconhecido, Vale de Cambra, Desconhecido, 3730-225, Portugal</v>
          </cell>
        </row>
        <row r="606">
          <cell r="A606" t="str">
            <v>Escola Básica e Secundária de Cabeceiras de Basto</v>
          </cell>
          <cell r="B606">
            <v>41.514552000000002</v>
          </cell>
          <cell r="C606">
            <v>-7.9874479999999997</v>
          </cell>
          <cell r="D606" t="str">
            <v>Desconhecido</v>
          </cell>
          <cell r="E606" t="str">
            <v>4860-353</v>
          </cell>
          <cell r="F606" t="str">
            <v>Desconhecido</v>
          </cell>
          <cell r="G606" t="str">
            <v>Desconhecido</v>
          </cell>
          <cell r="H606" t="str">
            <v>Cabeceiras de Basto</v>
          </cell>
          <cell r="I606" t="str">
            <v>Desconhecido</v>
          </cell>
          <cell r="J606" t="str">
            <v>Portugal</v>
          </cell>
          <cell r="K606" t="str">
            <v>Desconhecido, Desconhecido, Desconhecido, Cabeceiras de Basto, Desconhecido, 4860-353, Portugal</v>
          </cell>
        </row>
        <row r="607">
          <cell r="A607" t="str">
            <v>Escola Básica e Secundária de Caminha</v>
          </cell>
          <cell r="B607">
            <v>41.871277999999997</v>
          </cell>
          <cell r="C607">
            <v>-8.8356879999999993</v>
          </cell>
          <cell r="D607" t="str">
            <v>Praça Carolina Santiago</v>
          </cell>
          <cell r="E607" t="str">
            <v>4910-603</v>
          </cell>
          <cell r="F607" t="str">
            <v>Desconhecido</v>
          </cell>
          <cell r="G607" t="str">
            <v>Desconhecido</v>
          </cell>
          <cell r="H607" t="str">
            <v>Caminha</v>
          </cell>
          <cell r="I607" t="str">
            <v>Desconhecido</v>
          </cell>
          <cell r="J607" t="str">
            <v>Portugal</v>
          </cell>
          <cell r="K607" t="str">
            <v>Praça Carolina Santiago, Desconhecido, Desconhecido, Caminha, Desconhecido, 4910-603, Portugal</v>
          </cell>
        </row>
        <row r="608">
          <cell r="A608" t="str">
            <v>Escola Básica e Secundária de Campo, Valongo</v>
          </cell>
          <cell r="B608">
            <v>41.180579999999999</v>
          </cell>
          <cell r="C608">
            <v>-8.4744489999999999</v>
          </cell>
          <cell r="D608" t="str">
            <v>Travessa do Padre Américo</v>
          </cell>
          <cell r="E608" t="str">
            <v>4440-201</v>
          </cell>
          <cell r="F608" t="str">
            <v>Desconhecido</v>
          </cell>
          <cell r="G608" t="str">
            <v>Desconhecido</v>
          </cell>
          <cell r="H608" t="str">
            <v>Valongo</v>
          </cell>
          <cell r="I608" t="str">
            <v>Desconhecido</v>
          </cell>
          <cell r="J608" t="str">
            <v>Portugal</v>
          </cell>
          <cell r="K608" t="str">
            <v>Travessa do Padre Américo, Desconhecido, Desconhecido, Valongo, Desconhecido, 4440-201, Portugal</v>
          </cell>
        </row>
        <row r="609">
          <cell r="A609" t="str">
            <v>Escola Básica e Secundária de Canelas, Vila Nova de Gaia</v>
          </cell>
          <cell r="B609">
            <v>41.078136000000001</v>
          </cell>
          <cell r="C609">
            <v>-8.6033209999999993</v>
          </cell>
          <cell r="D609" t="str">
            <v>Rua Delfim de Lima</v>
          </cell>
          <cell r="E609" t="str">
            <v>4406-451</v>
          </cell>
          <cell r="F609" t="str">
            <v>Desconhecido</v>
          </cell>
          <cell r="G609" t="str">
            <v>Desconhecido</v>
          </cell>
          <cell r="H609" t="str">
            <v>Vila Nova de Gaia</v>
          </cell>
          <cell r="I609" t="str">
            <v>Desconhecido</v>
          </cell>
          <cell r="J609" t="str">
            <v>Portugal</v>
          </cell>
          <cell r="K609" t="str">
            <v>Rua Delfim de Lima, Desconhecido, Desconhecido, Vila Nova de Gaia, Desconhecido, 4406-451, Portugal</v>
          </cell>
        </row>
        <row r="610">
          <cell r="A610" t="str">
            <v>Escola Básica e Secundária de Carcavelos, Cascais</v>
          </cell>
          <cell r="B610">
            <v>38.698312000000001</v>
          </cell>
          <cell r="C610">
            <v>-9.3370329999999999</v>
          </cell>
          <cell r="D610" t="str">
            <v>Avenida Conde de Riba D'Ave</v>
          </cell>
          <cell r="E610" t="str">
            <v>2779-510</v>
          </cell>
          <cell r="F610" t="str">
            <v>Desconhecido</v>
          </cell>
          <cell r="G610" t="str">
            <v>Rebelva</v>
          </cell>
          <cell r="H610" t="str">
            <v>Cascais</v>
          </cell>
          <cell r="I610" t="str">
            <v>Desconhecido</v>
          </cell>
          <cell r="J610" t="str">
            <v>Portugal</v>
          </cell>
          <cell r="K610" t="str">
            <v>Avenida Conde de Riba D'Ave, Desconhecido, Rebelva, Cascais, Desconhecido, 2779-510, Portugal</v>
          </cell>
        </row>
        <row r="611">
          <cell r="A611" t="str">
            <v>Escola Básica e Secundária de Carrazeda de Ansiães</v>
          </cell>
          <cell r="B611">
            <v>41.246346000000003</v>
          </cell>
          <cell r="C611">
            <v>-7.3049099999999996</v>
          </cell>
          <cell r="D611" t="str">
            <v>Rua Engenheiro Camilo Mendonça</v>
          </cell>
          <cell r="E611" t="str">
            <v>5140-073</v>
          </cell>
          <cell r="F611" t="str">
            <v>Desconhecido</v>
          </cell>
          <cell r="G611" t="str">
            <v>Desconhecido</v>
          </cell>
          <cell r="H611" t="str">
            <v>Carrazeda de Ansiães</v>
          </cell>
          <cell r="I611" t="str">
            <v>Desconhecido</v>
          </cell>
          <cell r="J611" t="str">
            <v>Portugal</v>
          </cell>
          <cell r="K611" t="str">
            <v>Rua Engenheiro Camilo Mendonça, Desconhecido, Desconhecido, Carrazeda de Ansiães, Desconhecido, 5140-073, Portugal</v>
          </cell>
        </row>
        <row r="612">
          <cell r="A612" t="str">
            <v>Escola Básica e Secundária de Castelo de Paiva</v>
          </cell>
          <cell r="B612">
            <v>41.039834999999997</v>
          </cell>
          <cell r="C612">
            <v>-8.2604120000000005</v>
          </cell>
          <cell r="D612" t="str">
            <v>Rua Strecht Vasconcelos</v>
          </cell>
          <cell r="E612" t="str">
            <v>4550-150</v>
          </cell>
          <cell r="F612" t="str">
            <v>147</v>
          </cell>
          <cell r="G612" t="str">
            <v>Gração</v>
          </cell>
          <cell r="H612" t="str">
            <v>Castelo de Paiva</v>
          </cell>
          <cell r="I612" t="str">
            <v>Desconhecido</v>
          </cell>
          <cell r="J612" t="str">
            <v>Portugal</v>
          </cell>
          <cell r="K612" t="str">
            <v>Rua Strecht Vasconcelos, 147, Gração, Castelo de Paiva, Desconhecido, 4550-150, Portugal</v>
          </cell>
        </row>
        <row r="613">
          <cell r="A613" t="str">
            <v>Escola Básica e Secundária de Celorico de Basto</v>
          </cell>
          <cell r="B613">
            <v>41.390725000000003</v>
          </cell>
          <cell r="C613">
            <v>-8.0016770000000008</v>
          </cell>
          <cell r="D613" t="str">
            <v>Rua Doutor Baltazar Rebelo de Sousa</v>
          </cell>
          <cell r="E613" t="str">
            <v>4890-377</v>
          </cell>
          <cell r="F613" t="str">
            <v>Desconhecido</v>
          </cell>
          <cell r="G613" t="str">
            <v>Assento</v>
          </cell>
          <cell r="H613" t="str">
            <v>Celorico de Basto</v>
          </cell>
          <cell r="I613" t="str">
            <v>Desconhecido</v>
          </cell>
          <cell r="J613" t="str">
            <v>Portugal</v>
          </cell>
          <cell r="K613" t="str">
            <v>Rua Doutor Baltazar Rebelo de Sousa, Desconhecido, Assento, Celorico de Basto, Desconhecido, 4890-377, Portugal</v>
          </cell>
        </row>
        <row r="614">
          <cell r="A614" t="str">
            <v>Escola Básica e Secundária de Coronado e Castro, São Romão do Coronado, Trofa</v>
          </cell>
          <cell r="B614">
            <v>41.276223000000002</v>
          </cell>
          <cell r="C614">
            <v>-8.5582720000000005</v>
          </cell>
          <cell r="D614" t="str">
            <v>Rua da Costa</v>
          </cell>
          <cell r="E614" t="str">
            <v>4745-517</v>
          </cell>
          <cell r="F614" t="str">
            <v>Desconhecido</v>
          </cell>
          <cell r="G614" t="str">
            <v>Desconhecido</v>
          </cell>
          <cell r="H614" t="str">
            <v>Trofa</v>
          </cell>
          <cell r="I614" t="str">
            <v>Desconhecido</v>
          </cell>
          <cell r="J614" t="str">
            <v>Portugal</v>
          </cell>
          <cell r="K614" t="str">
            <v>Rua da Costa, Desconhecido, Desconhecido, Trofa, Desconhecido, 4745-517, Portugal</v>
          </cell>
        </row>
        <row r="615">
          <cell r="A615" t="str">
            <v>Escola Básica e Secundária de Cristelo, Paredes</v>
          </cell>
          <cell r="B615">
            <v>41.222254999999997</v>
          </cell>
          <cell r="C615">
            <v>-8.36646</v>
          </cell>
          <cell r="D615" t="str">
            <v>EM 595</v>
          </cell>
          <cell r="E615" t="str">
            <v>4580-352</v>
          </cell>
          <cell r="F615" t="str">
            <v>201</v>
          </cell>
          <cell r="G615" t="str">
            <v>Desconhecido</v>
          </cell>
          <cell r="H615" t="str">
            <v>Paredes</v>
          </cell>
          <cell r="I615" t="str">
            <v>Desconhecido</v>
          </cell>
          <cell r="J615" t="str">
            <v>Portugal</v>
          </cell>
          <cell r="K615" t="str">
            <v>EM 595, 201, Desconhecido, Paredes, Desconhecido, 4580-352, Portugal</v>
          </cell>
        </row>
        <row r="616">
          <cell r="A616" t="str">
            <v>Escola Básica e Secundária de Ermesinde, Valongo</v>
          </cell>
          <cell r="B616">
            <v>41.215896999999998</v>
          </cell>
          <cell r="C616">
            <v>-8.5487179999999992</v>
          </cell>
          <cell r="D616" t="str">
            <v>Praceta Dom António Ferreira Gomes</v>
          </cell>
          <cell r="E616" t="str">
            <v>4445-398</v>
          </cell>
          <cell r="F616" t="str">
            <v>Desconhecido</v>
          </cell>
          <cell r="G616" t="str">
            <v>Costa</v>
          </cell>
          <cell r="H616" t="str">
            <v>Ermesinde</v>
          </cell>
          <cell r="I616" t="str">
            <v>Desconhecido</v>
          </cell>
          <cell r="J616" t="str">
            <v>Portugal</v>
          </cell>
          <cell r="K616" t="str">
            <v>Praceta Dom António Ferreira Gomes, Desconhecido, Costa, Ermesinde, Desconhecido, 4445-398, Portugal</v>
          </cell>
        </row>
        <row r="617">
          <cell r="A617" t="str">
            <v>Escola Básica e Secundária de Escariz, Arouca</v>
          </cell>
          <cell r="B617">
            <v>40.944727</v>
          </cell>
          <cell r="C617">
            <v>-8.4049150000000008</v>
          </cell>
          <cell r="D617" t="str">
            <v>Desconhecido</v>
          </cell>
          <cell r="E617" t="str">
            <v>4540-320</v>
          </cell>
          <cell r="F617" t="str">
            <v>Desconhecido</v>
          </cell>
          <cell r="G617" t="str">
            <v>Desconhecido</v>
          </cell>
          <cell r="H617" t="str">
            <v>Arouca</v>
          </cell>
          <cell r="I617" t="str">
            <v>Desconhecido</v>
          </cell>
          <cell r="J617" t="str">
            <v>Portugal</v>
          </cell>
          <cell r="K617" t="str">
            <v>Desconhecido, Desconhecido, Desconhecido, Arouca, Desconhecido, 4540-320, Portugal</v>
          </cell>
        </row>
        <row r="618">
          <cell r="A618" t="str">
            <v>Escola Básica e Secundária de Fajões, Oliveira de Azeméis</v>
          </cell>
          <cell r="B618">
            <v>40.918588999999997</v>
          </cell>
          <cell r="C618">
            <v>-8.4304389999999998</v>
          </cell>
          <cell r="D618" t="str">
            <v>Rua Professor Veiga Simão</v>
          </cell>
          <cell r="E618" t="str">
            <v>3700-355</v>
          </cell>
          <cell r="F618" t="str">
            <v>Desconhecido</v>
          </cell>
          <cell r="G618" t="str">
            <v>Desconhecido</v>
          </cell>
          <cell r="H618" t="str">
            <v>Oliveira de Azeméis</v>
          </cell>
          <cell r="I618" t="str">
            <v>Desconhecido</v>
          </cell>
          <cell r="J618" t="str">
            <v>Portugal</v>
          </cell>
          <cell r="K618" t="str">
            <v>Rua Professor Veiga Simão, Desconhecido, Desconhecido, Oliveira de Azeméis, Desconhecido, 3700-355, Portugal</v>
          </cell>
        </row>
        <row r="619">
          <cell r="A619" t="str">
            <v>Escola Básica e Secundária de Fornos de Algodres</v>
          </cell>
          <cell r="B619">
            <v>40.615369999999999</v>
          </cell>
          <cell r="C619">
            <v>-7.5451930000000003</v>
          </cell>
          <cell r="D619" t="str">
            <v>EN 16</v>
          </cell>
          <cell r="E619" t="str">
            <v>6370-147</v>
          </cell>
          <cell r="F619" t="str">
            <v>Desconhecido</v>
          </cell>
          <cell r="G619" t="str">
            <v>Desconhecido</v>
          </cell>
          <cell r="H619" t="str">
            <v>Fornos de Algodres</v>
          </cell>
          <cell r="I619" t="str">
            <v>Desconhecido</v>
          </cell>
          <cell r="J619" t="str">
            <v>Portugal</v>
          </cell>
          <cell r="K619" t="str">
            <v>EN 16, Desconhecido, Desconhecido, Fornos de Algodres, Desconhecido, 6370-147, Portugal</v>
          </cell>
        </row>
        <row r="620">
          <cell r="A620" t="str">
            <v>Escola Básica e Secundária de Gavião</v>
          </cell>
          <cell r="B620">
            <v>39.463051</v>
          </cell>
          <cell r="C620">
            <v>-7.9376340000000001</v>
          </cell>
          <cell r="D620" t="str">
            <v>Rua 23 de Novembro</v>
          </cell>
          <cell r="E620" t="str">
            <v>6040-121</v>
          </cell>
          <cell r="F620" t="str">
            <v>Desconhecido</v>
          </cell>
          <cell r="G620" t="str">
            <v>Desconhecido</v>
          </cell>
          <cell r="H620" t="str">
            <v>Gavião</v>
          </cell>
          <cell r="I620" t="str">
            <v>Desconhecido</v>
          </cell>
          <cell r="J620" t="str">
            <v>Portugal</v>
          </cell>
          <cell r="K620" t="str">
            <v>Rua 23 de Novembro, Desconhecido, Desconhecido, Gavião, Desconhecido, 6040-121, Portugal</v>
          </cell>
        </row>
        <row r="621">
          <cell r="A621" t="str">
            <v>Escola Básica e Secundária de Guia, Pombal</v>
          </cell>
          <cell r="B621">
            <v>39.952641</v>
          </cell>
          <cell r="C621">
            <v>-8.7871360000000003</v>
          </cell>
          <cell r="D621" t="str">
            <v>Avenida Nossa Senhora da Guia</v>
          </cell>
          <cell r="E621" t="str">
            <v>3105-075</v>
          </cell>
          <cell r="F621" t="str">
            <v>Desconhecido</v>
          </cell>
          <cell r="G621" t="str">
            <v>Desconhecido</v>
          </cell>
          <cell r="H621" t="str">
            <v>Pombal</v>
          </cell>
          <cell r="I621" t="str">
            <v>Desconhecido</v>
          </cell>
          <cell r="J621" t="str">
            <v>Portugal</v>
          </cell>
          <cell r="K621" t="str">
            <v>Avenida Nossa Senhora da Guia, Desconhecido, Desconhecido, Pombal, Desconhecido, 3105-075, Portugal</v>
          </cell>
        </row>
        <row r="622">
          <cell r="A622" t="str">
            <v>Escola Básica e Secundária de Idães, Felgueiras</v>
          </cell>
          <cell r="B622">
            <v>41.327893000000003</v>
          </cell>
          <cell r="C622">
            <v>-8.2609929999999991</v>
          </cell>
          <cell r="D622" t="str">
            <v>Rua Doutor Machado de Matos</v>
          </cell>
          <cell r="E622" t="str">
            <v>4650-135</v>
          </cell>
          <cell r="F622" t="str">
            <v>203</v>
          </cell>
          <cell r="G622" t="str">
            <v>Desconhecido</v>
          </cell>
          <cell r="H622" t="str">
            <v>Felgueiras</v>
          </cell>
          <cell r="I622" t="str">
            <v>Desconhecido</v>
          </cell>
          <cell r="J622" t="str">
            <v>Portugal</v>
          </cell>
          <cell r="K622" t="str">
            <v>Rua Doutor Machado de Matos, 203, Desconhecido, Felgueiras, Desconhecido, 4650-135, Portugal</v>
          </cell>
        </row>
        <row r="623">
          <cell r="A623" t="str">
            <v>Escola Básica e Secundária de Lordelo, Paredes</v>
          </cell>
          <cell r="B623">
            <v>41.236559999999997</v>
          </cell>
          <cell r="C623">
            <v>-8.415559</v>
          </cell>
          <cell r="D623" t="str">
            <v>Praça Ribeiro da Silva</v>
          </cell>
          <cell r="E623" t="str">
            <v>4580-439</v>
          </cell>
          <cell r="F623" t="str">
            <v>3638</v>
          </cell>
          <cell r="G623" t="str">
            <v>Desconhecido</v>
          </cell>
          <cell r="H623" t="str">
            <v>Lordelo</v>
          </cell>
          <cell r="I623" t="str">
            <v>Desconhecido</v>
          </cell>
          <cell r="J623" t="str">
            <v>Portugal</v>
          </cell>
          <cell r="K623" t="str">
            <v>Praça Ribeiro da Silva, 3638, Desconhecido, Lordelo, Desconhecido, 4580-439, Portugal</v>
          </cell>
        </row>
        <row r="624">
          <cell r="A624" t="str">
            <v>Escola Básica e Secundária de Lousada Norte</v>
          </cell>
          <cell r="B624">
            <v>41.337825000000002</v>
          </cell>
          <cell r="C624">
            <v>-8.3086559999999992</v>
          </cell>
          <cell r="D624" t="str">
            <v>CM 1128</v>
          </cell>
          <cell r="E624" t="str">
            <v>4620-254</v>
          </cell>
          <cell r="F624" t="str">
            <v>20</v>
          </cell>
          <cell r="G624" t="str">
            <v>Desconhecido</v>
          </cell>
          <cell r="H624" t="str">
            <v>Lousada</v>
          </cell>
          <cell r="I624" t="str">
            <v>Desconhecido</v>
          </cell>
          <cell r="J624" t="str">
            <v>Portugal</v>
          </cell>
          <cell r="K624" t="str">
            <v>CM 1128, 20, Desconhecido, Lousada, Desconhecido, 4620-254, Portugal</v>
          </cell>
        </row>
        <row r="625">
          <cell r="A625" t="str">
            <v>Escola Básica e Secundária de Lousada Oeste</v>
          </cell>
          <cell r="B625">
            <v>41.260832000000001</v>
          </cell>
          <cell r="C625">
            <v>-8.317285</v>
          </cell>
          <cell r="D625" t="str">
            <v>Rua do Centro Escolar</v>
          </cell>
          <cell r="E625" t="str">
            <v>4620-428</v>
          </cell>
          <cell r="F625" t="str">
            <v>Desconhecido</v>
          </cell>
          <cell r="G625" t="str">
            <v>Desconhecido</v>
          </cell>
          <cell r="H625" t="str">
            <v>Lousada</v>
          </cell>
          <cell r="I625" t="str">
            <v>Desconhecido</v>
          </cell>
          <cell r="J625" t="str">
            <v>Portugal</v>
          </cell>
          <cell r="K625" t="str">
            <v>Rua do Centro Escolar, Desconhecido, Desconhecido, Lousada, Desconhecido, 4620-428, Portugal</v>
          </cell>
        </row>
        <row r="626">
          <cell r="A626" t="str">
            <v>Escola Básica e Secundária de Mação</v>
          </cell>
          <cell r="B626">
            <v>39.561836</v>
          </cell>
          <cell r="C626">
            <v>-8.0002010000000006</v>
          </cell>
          <cell r="D626" t="str">
            <v>Avenida Doutor Francisco Sá Carneiro</v>
          </cell>
          <cell r="E626" t="str">
            <v>6120-724</v>
          </cell>
          <cell r="F626" t="str">
            <v>Desconhecido</v>
          </cell>
          <cell r="G626" t="str">
            <v>Desconhecido</v>
          </cell>
          <cell r="H626" t="str">
            <v>Mação</v>
          </cell>
          <cell r="I626" t="str">
            <v>Desconhecido</v>
          </cell>
          <cell r="J626" t="str">
            <v>Portugal</v>
          </cell>
          <cell r="K626" t="str">
            <v>Avenida Doutor Francisco Sá Carneiro, Desconhecido, Desconhecido, Mação, Desconhecido, 6120-724, Portugal</v>
          </cell>
        </row>
        <row r="627">
          <cell r="A627" t="str">
            <v>Escola Básica e Secundária de Macedo de Cavaleiros</v>
          </cell>
          <cell r="B627">
            <v>41.091099999999997</v>
          </cell>
          <cell r="C627">
            <v>-6.8109599999999997</v>
          </cell>
          <cell r="D627" t="str">
            <v>Largo Sarmento Rodrigues</v>
          </cell>
          <cell r="E627" t="str">
            <v>5180-122</v>
          </cell>
          <cell r="F627" t="str">
            <v>Desconhecido</v>
          </cell>
          <cell r="G627" t="str">
            <v>Desconhecido</v>
          </cell>
          <cell r="H627" t="str">
            <v>Freixo de Espada à Cinta</v>
          </cell>
          <cell r="I627" t="str">
            <v>Desconhecido</v>
          </cell>
          <cell r="J627" t="str">
            <v>Portugal</v>
          </cell>
          <cell r="K627" t="str">
            <v>Largo Sarmento Rodrigues, Desconhecido, Desconhecido, Freixo de Espada à Cinta, Desconhecido, 5180-122, Portugal</v>
          </cell>
        </row>
        <row r="628">
          <cell r="A628" t="str">
            <v>Escola Básica e Secundária de Mães d’Água, Falagueira, Amadora</v>
          </cell>
          <cell r="B628">
            <v>38.763658</v>
          </cell>
          <cell r="C628">
            <v>-9.2247610000000009</v>
          </cell>
          <cell r="D628" t="str">
            <v>Rua da Quinta da Bolacha</v>
          </cell>
          <cell r="E628" t="str">
            <v>2700-689</v>
          </cell>
          <cell r="F628" t="str">
            <v>Desconhecido</v>
          </cell>
          <cell r="G628" t="str">
            <v>Falagueira-Venda Nova</v>
          </cell>
          <cell r="H628" t="str">
            <v>Amadora</v>
          </cell>
          <cell r="I628" t="str">
            <v>Desconhecido</v>
          </cell>
          <cell r="J628" t="str">
            <v>Portugal</v>
          </cell>
          <cell r="K628" t="str">
            <v>Rua da Quinta da Bolacha, Desconhecido, Falagueira-Venda Nova, Amadora, Desconhecido, 2700-689, Portugal</v>
          </cell>
        </row>
        <row r="629">
          <cell r="A629" t="str">
            <v>Escola Básica e Secundária de Manteigas</v>
          </cell>
          <cell r="B629">
            <v>40.403889999999997</v>
          </cell>
          <cell r="C629">
            <v>-7.5380149999999997</v>
          </cell>
          <cell r="D629" t="str">
            <v>Rua São Lourenço</v>
          </cell>
          <cell r="E629" t="str">
            <v>6260-150</v>
          </cell>
          <cell r="F629" t="str">
            <v>Desconhecido</v>
          </cell>
          <cell r="G629" t="str">
            <v>Desconhecido</v>
          </cell>
          <cell r="H629" t="str">
            <v>Manteigas</v>
          </cell>
          <cell r="I629" t="str">
            <v>Desconhecido</v>
          </cell>
          <cell r="J629" t="str">
            <v>Portugal</v>
          </cell>
          <cell r="K629" t="str">
            <v>Rua São Lourenço, Desconhecido, Desconhecido, Manteigas, Desconhecido, 6260-150, Portugal</v>
          </cell>
        </row>
        <row r="630">
          <cell r="A630" t="str">
            <v>Escola Básica e Secundária de Meda</v>
          </cell>
          <cell r="B630">
            <v>40.972405000000002</v>
          </cell>
          <cell r="C630">
            <v>-7.2625909999999996</v>
          </cell>
          <cell r="D630" t="str">
            <v>Avenida Gago Coutinho e Sacadura Cabral</v>
          </cell>
          <cell r="E630" t="str">
            <v>6430-183</v>
          </cell>
          <cell r="F630" t="str">
            <v>Desconhecido</v>
          </cell>
          <cell r="G630" t="str">
            <v>Desconhecido</v>
          </cell>
          <cell r="H630" t="str">
            <v>Mêda</v>
          </cell>
          <cell r="I630" t="str">
            <v>Desconhecido</v>
          </cell>
          <cell r="J630" t="str">
            <v>Portugal</v>
          </cell>
          <cell r="K630" t="str">
            <v>Avenida Gago Coutinho e Sacadura Cabral, Desconhecido, Desconhecido, Mêda, Desconhecido, 6430-183, Portugal</v>
          </cell>
        </row>
        <row r="631">
          <cell r="A631" t="str">
            <v>Escola Básica e Secundária de Melgaço</v>
          </cell>
          <cell r="B631">
            <v>42.107500999999999</v>
          </cell>
          <cell r="C631">
            <v>-8.2599149999999995</v>
          </cell>
          <cell r="D631" t="str">
            <v>Avenida Capitão Salgueiro Maia</v>
          </cell>
          <cell r="E631" t="str">
            <v>4960-570</v>
          </cell>
          <cell r="F631" t="str">
            <v>385</v>
          </cell>
          <cell r="G631" t="str">
            <v>Galvão</v>
          </cell>
          <cell r="H631" t="str">
            <v>Melgaço</v>
          </cell>
          <cell r="I631" t="str">
            <v>Desconhecido</v>
          </cell>
          <cell r="J631" t="str">
            <v>Portugal</v>
          </cell>
          <cell r="K631" t="str">
            <v>Avenida Capitão Salgueiro Maia, 385, Galvão, Melgaço, Desconhecido, 4960-570, Portugal</v>
          </cell>
        </row>
        <row r="632">
          <cell r="A632" t="str">
            <v>Escola Básica e Secundária de Mira de Aire, Porto de Mós</v>
          </cell>
          <cell r="B632">
            <v>39.605589999999999</v>
          </cell>
          <cell r="C632">
            <v>-8.8964420000000004</v>
          </cell>
          <cell r="D632" t="str">
            <v>Rua de Santo António</v>
          </cell>
          <cell r="E632" t="str">
            <v>2480-852</v>
          </cell>
          <cell r="F632" t="str">
            <v>Desconhecido</v>
          </cell>
          <cell r="G632" t="str">
            <v>Desconhecido</v>
          </cell>
          <cell r="H632" t="str">
            <v>Porto de Mós</v>
          </cell>
          <cell r="I632" t="str">
            <v>Desconhecido</v>
          </cell>
          <cell r="J632" t="str">
            <v>Portugal</v>
          </cell>
          <cell r="K632" t="str">
            <v>Rua de Santo António, Desconhecido, Desconhecido, Porto de Mós, Desconhecido, 2480-852, Portugal</v>
          </cell>
        </row>
        <row r="633">
          <cell r="A633" t="str">
            <v>Escola Básica e Secundária de Miragaia, Porto</v>
          </cell>
          <cell r="B633">
            <v>41.154707000000002</v>
          </cell>
          <cell r="C633">
            <v>-8.6226129999999994</v>
          </cell>
          <cell r="D633" t="str">
            <v>Praça de Pedro Nunes</v>
          </cell>
          <cell r="E633" t="str">
            <v>4050-466</v>
          </cell>
          <cell r="F633" t="str">
            <v>Desconhecido</v>
          </cell>
          <cell r="G633" t="str">
            <v>Cedofeita</v>
          </cell>
          <cell r="H633" t="str">
            <v>Porto</v>
          </cell>
          <cell r="I633" t="str">
            <v>Desconhecido</v>
          </cell>
          <cell r="J633" t="str">
            <v>Portugal</v>
          </cell>
          <cell r="K633" t="str">
            <v>Praça de Pedro Nunes, Desconhecido, Cedofeita, Porto, Desconhecido, 4050-466, Portugal</v>
          </cell>
        </row>
        <row r="634">
          <cell r="A634" t="str">
            <v>Escola Básica e Secundária de Miranda do Douro</v>
          </cell>
          <cell r="B634">
            <v>41.502049</v>
          </cell>
          <cell r="C634">
            <v>-6.280996</v>
          </cell>
          <cell r="D634" t="str">
            <v>Rue Coronel Eduardo Beça</v>
          </cell>
          <cell r="E634" t="str">
            <v>5210-192</v>
          </cell>
          <cell r="F634" t="str">
            <v>Desconhecido</v>
          </cell>
          <cell r="G634" t="str">
            <v>Desconhecido</v>
          </cell>
          <cell r="H634" t="str">
            <v>Miranda do Douro</v>
          </cell>
          <cell r="I634" t="str">
            <v>Desconhecido</v>
          </cell>
          <cell r="J634" t="str">
            <v>Portugal</v>
          </cell>
          <cell r="K634" t="str">
            <v>Rue Coronel Eduardo Beça, Desconhecido, Desconhecido, Miranda do Douro, Desconhecido, 5210-192, Portugal</v>
          </cell>
        </row>
        <row r="635">
          <cell r="A635" t="str">
            <v>Escola Básica e Secundária de Moimenta da Beira</v>
          </cell>
          <cell r="B635">
            <v>40.984864000000002</v>
          </cell>
          <cell r="C635">
            <v>-7.6159920000000003</v>
          </cell>
          <cell r="D635" t="str">
            <v>Rua Doutor João Lima Gomes</v>
          </cell>
          <cell r="E635" t="str">
            <v>3620-368</v>
          </cell>
          <cell r="F635" t="str">
            <v>3</v>
          </cell>
          <cell r="G635" t="str">
            <v>Desconhecido</v>
          </cell>
          <cell r="H635" t="str">
            <v>Moimenta da Beira</v>
          </cell>
          <cell r="I635" t="str">
            <v>Desconhecido</v>
          </cell>
          <cell r="J635" t="str">
            <v>Portugal</v>
          </cell>
          <cell r="K635" t="str">
            <v>Rua Doutor João Lima Gomes, 3, Desconhecido, Moimenta da Beira, Desconhecido, 3620-368, Portugal</v>
          </cell>
        </row>
        <row r="636">
          <cell r="A636" t="str">
            <v>Escola Básica e Secundária de Mondim de Basto</v>
          </cell>
          <cell r="B636">
            <v>41.408794</v>
          </cell>
          <cell r="C636">
            <v>-7.9554510000000001</v>
          </cell>
          <cell r="D636" t="str">
            <v>Rua da Fontela</v>
          </cell>
          <cell r="E636" t="str">
            <v>4880-231</v>
          </cell>
          <cell r="F636" t="str">
            <v>Desconhecido</v>
          </cell>
          <cell r="G636" t="str">
            <v>Lugar do Conde de Vila Real</v>
          </cell>
          <cell r="H636" t="str">
            <v>Mondim de Basto</v>
          </cell>
          <cell r="I636" t="str">
            <v>Desconhecido</v>
          </cell>
          <cell r="J636" t="str">
            <v>Portugal</v>
          </cell>
          <cell r="K636" t="str">
            <v>Rua da Fontela, Desconhecido, Lugar do Conde de Vila Real, Mondim de Basto, Desconhecido, 4880-231, Portugal</v>
          </cell>
        </row>
        <row r="637">
          <cell r="A637" t="str">
            <v>Escola Básica e Secundária de Monte da Caparica, Almada</v>
          </cell>
          <cell r="B637">
            <v>38.661233000000003</v>
          </cell>
          <cell r="C637">
            <v>-9.1971209999999992</v>
          </cell>
          <cell r="D637" t="str">
            <v>Rua 25 de Abril</v>
          </cell>
          <cell r="E637" t="str">
            <v>2825-105</v>
          </cell>
          <cell r="F637" t="str">
            <v>Desconhecido</v>
          </cell>
          <cell r="G637" t="str">
            <v>Serrado</v>
          </cell>
          <cell r="H637" t="str">
            <v>Almada</v>
          </cell>
          <cell r="I637" t="str">
            <v>Desconhecido</v>
          </cell>
          <cell r="J637" t="str">
            <v>Portugal</v>
          </cell>
          <cell r="K637" t="str">
            <v>Rua 25 de Abril, Desconhecido, Serrado, Almada, Desconhecido, 2825-105, Portugal</v>
          </cell>
        </row>
        <row r="638">
          <cell r="A638" t="str">
            <v>Escola Básica e Secundária de Monte da Ola, Viana do Castelo</v>
          </cell>
          <cell r="B638">
            <v>41.668691000000003</v>
          </cell>
          <cell r="C638">
            <v>-8.7827350000000006</v>
          </cell>
          <cell r="D638" t="str">
            <v>Rua do Alto da Ola</v>
          </cell>
          <cell r="E638" t="str">
            <v>4935-370</v>
          </cell>
          <cell r="F638" t="str">
            <v>257</v>
          </cell>
          <cell r="G638" t="str">
            <v>Desconhecido</v>
          </cell>
          <cell r="H638" t="str">
            <v>Viana do Castelo</v>
          </cell>
          <cell r="I638" t="str">
            <v>Desconhecido</v>
          </cell>
          <cell r="J638" t="str">
            <v>Portugal</v>
          </cell>
          <cell r="K638" t="str">
            <v>Rua do Alto da Ola, 257, Desconhecido, Viana do Castelo, Desconhecido, 4935-370, Portugal</v>
          </cell>
        </row>
        <row r="639">
          <cell r="A639" t="str">
            <v>Escola Básica e Secundária de Montemor-o-Velho</v>
          </cell>
          <cell r="B639">
            <v>40.181770999999998</v>
          </cell>
          <cell r="C639">
            <v>-8.6734489999999997</v>
          </cell>
          <cell r="D639" t="str">
            <v>Rotunda do Rotary Club de Montemor-o-Velho</v>
          </cell>
          <cell r="E639" t="str">
            <v>3140-000</v>
          </cell>
          <cell r="F639" t="str">
            <v>Desconhecido</v>
          </cell>
          <cell r="G639" t="str">
            <v>Desconhecido</v>
          </cell>
          <cell r="H639" t="str">
            <v>Montemor-o-Velho</v>
          </cell>
          <cell r="I639" t="str">
            <v>Desconhecido</v>
          </cell>
          <cell r="J639" t="str">
            <v>Portugal</v>
          </cell>
          <cell r="K639" t="str">
            <v>Rotunda do Rotary Club de Montemor-o-Velho, Desconhecido, Desconhecido, Montemor-o-Velho, Desconhecido, 3140-000, Portugal</v>
          </cell>
        </row>
        <row r="640">
          <cell r="A640" t="str">
            <v>Escola Básica e Secundária de Mora</v>
          </cell>
          <cell r="B640">
            <v>38.939715</v>
          </cell>
          <cell r="C640">
            <v>-8.1660730000000008</v>
          </cell>
          <cell r="D640" t="str">
            <v>Avenida do Fluviário</v>
          </cell>
          <cell r="E640" t="str">
            <v>7490-000</v>
          </cell>
          <cell r="F640" t="str">
            <v>Desconhecido</v>
          </cell>
          <cell r="G640" t="str">
            <v>Desconhecido</v>
          </cell>
          <cell r="H640" t="str">
            <v>Mora</v>
          </cell>
          <cell r="I640" t="str">
            <v>Desconhecido</v>
          </cell>
          <cell r="J640" t="str">
            <v>Portugal</v>
          </cell>
          <cell r="K640" t="str">
            <v>Avenida do Fluviário, Desconhecido, Desconhecido, Mora, Desconhecido, 7490-000, Portugal</v>
          </cell>
        </row>
        <row r="641">
          <cell r="A641" t="str">
            <v>Escola Básica e Secundária de Muralhas do Minho, Valença</v>
          </cell>
          <cell r="B641">
            <v>41.764361999999998</v>
          </cell>
          <cell r="C641">
            <v>-8.5799839999999996</v>
          </cell>
          <cell r="D641" t="str">
            <v>Rua Conego Manuel Barbosa Correia</v>
          </cell>
          <cell r="E641" t="str">
            <v>4990-114</v>
          </cell>
          <cell r="F641" t="str">
            <v>49</v>
          </cell>
          <cell r="G641" t="str">
            <v>Desconhecido</v>
          </cell>
          <cell r="H641" t="str">
            <v>Ponte de Lima</v>
          </cell>
          <cell r="I641" t="str">
            <v>Desconhecido</v>
          </cell>
          <cell r="J641" t="str">
            <v>Portugal</v>
          </cell>
          <cell r="K641" t="str">
            <v>Rua Conego Manuel Barbosa Correia, 49, Desconhecido, Ponte de Lima, Desconhecido, 4990-114, Portugal</v>
          </cell>
        </row>
        <row r="642">
          <cell r="A642" t="str">
            <v>Escola Básica e Secundária de Murça</v>
          </cell>
          <cell r="B642">
            <v>41.404747999999998</v>
          </cell>
          <cell r="C642">
            <v>-7.4527780000000003</v>
          </cell>
          <cell r="D642" t="str">
            <v>Rua Frei Dom Diogo de Murça</v>
          </cell>
          <cell r="E642" t="str">
            <v>5090-135</v>
          </cell>
          <cell r="F642" t="str">
            <v>Desconhecido</v>
          </cell>
          <cell r="G642" t="str">
            <v>Bairro da Cortinha Nova</v>
          </cell>
          <cell r="H642" t="str">
            <v>Murça</v>
          </cell>
          <cell r="I642" t="str">
            <v>Desconhecido</v>
          </cell>
          <cell r="J642" t="str">
            <v>Portugal</v>
          </cell>
          <cell r="K642" t="str">
            <v>Rua Frei Dom Diogo de Murça, Desconhecido, Bairro da Cortinha Nova, Murça, Desconhecido, 5090-135, Portugal</v>
          </cell>
        </row>
        <row r="643">
          <cell r="A643" t="str">
            <v>Escola Básica e Secundária de Oliveira de Frades</v>
          </cell>
          <cell r="B643">
            <v>40.725527999999997</v>
          </cell>
          <cell r="C643">
            <v>-8.1741519999999994</v>
          </cell>
          <cell r="D643" t="str">
            <v>Rua Nossa Senhora dos Milagres</v>
          </cell>
          <cell r="E643" t="str">
            <v>3680-077</v>
          </cell>
          <cell r="F643" t="str">
            <v>Desconhecido</v>
          </cell>
          <cell r="G643" t="str">
            <v>Desconhecido</v>
          </cell>
          <cell r="H643" t="str">
            <v>Oliveira de Frades</v>
          </cell>
          <cell r="I643" t="str">
            <v>Desconhecido</v>
          </cell>
          <cell r="J643" t="str">
            <v>Portugal</v>
          </cell>
          <cell r="K643" t="str">
            <v>Rua Nossa Senhora dos Milagres, Desconhecido, Desconhecido, Oliveira de Frades, Desconhecido, 3680-077, Portugal</v>
          </cell>
        </row>
        <row r="644">
          <cell r="A644" t="str">
            <v>Escola Básica e Secundária de Ourém</v>
          </cell>
          <cell r="B644">
            <v>39.659917999999998</v>
          </cell>
          <cell r="C644">
            <v>-8.5782139999999991</v>
          </cell>
          <cell r="D644" t="str">
            <v>Rua Doutor Armando Henrique Reis Vieira</v>
          </cell>
          <cell r="E644" t="str">
            <v>2490-552</v>
          </cell>
          <cell r="F644" t="str">
            <v>Desconhecido</v>
          </cell>
          <cell r="G644" t="str">
            <v>Desconhecido</v>
          </cell>
          <cell r="H644" t="str">
            <v>Ourém</v>
          </cell>
          <cell r="I644" t="str">
            <v>Desconhecido</v>
          </cell>
          <cell r="J644" t="str">
            <v>Portugal</v>
          </cell>
          <cell r="K644" t="str">
            <v>Rua Doutor Armando Henrique Reis Vieira, Desconhecido, Desconhecido, Ourém, Desconhecido, 2490-552, Portugal</v>
          </cell>
        </row>
        <row r="645">
          <cell r="A645" t="str">
            <v>Escola Básica e Secundária de Ourique</v>
          </cell>
          <cell r="B645">
            <v>37.650543999999996</v>
          </cell>
          <cell r="C645">
            <v>-8.2281069999999996</v>
          </cell>
          <cell r="D645" t="str">
            <v>Praça Padre António Pereira</v>
          </cell>
          <cell r="E645" t="str">
            <v>7670-253</v>
          </cell>
          <cell r="F645" t="str">
            <v>Desconhecido</v>
          </cell>
          <cell r="G645" t="str">
            <v>Loteamento da Vinha da Caçoleta</v>
          </cell>
          <cell r="H645" t="str">
            <v>Ourique</v>
          </cell>
          <cell r="I645" t="str">
            <v>Desconhecido</v>
          </cell>
          <cell r="J645" t="str">
            <v>Portugal</v>
          </cell>
          <cell r="K645" t="str">
            <v>Praça Padre António Pereira, Desconhecido, Loteamento da Vinha da Caçoleta, Ourique, Desconhecido, 7670-253, Portugal</v>
          </cell>
        </row>
        <row r="646">
          <cell r="A646" t="str">
            <v>Escola Básica e Secundária de Padrão da Légua, Matosinhos</v>
          </cell>
          <cell r="B646">
            <v>41.190691999999999</v>
          </cell>
          <cell r="C646">
            <v>-8.6354000000000006</v>
          </cell>
          <cell r="D646" t="str">
            <v>Travessa Xanana Gusmão</v>
          </cell>
          <cell r="E646" t="str">
            <v>4460-723</v>
          </cell>
          <cell r="F646" t="str">
            <v>Desconhecido</v>
          </cell>
          <cell r="G646" t="str">
            <v>Avilhó</v>
          </cell>
          <cell r="H646" t="str">
            <v>Matosinhos</v>
          </cell>
          <cell r="I646" t="str">
            <v>Desconhecido</v>
          </cell>
          <cell r="J646" t="str">
            <v>Portugal</v>
          </cell>
          <cell r="K646" t="str">
            <v>Travessa Xanana Gusmão, Desconhecido, Avilhó, Matosinhos, Desconhecido, 4460-723, Portugal</v>
          </cell>
        </row>
        <row r="647">
          <cell r="A647" t="str">
            <v>Escola Básica e Secundária de Paredes</v>
          </cell>
          <cell r="B647">
            <v>41.200825000000002</v>
          </cell>
          <cell r="C647">
            <v>-8.3351959999999998</v>
          </cell>
          <cell r="D647" t="str">
            <v>Rua António Araújo</v>
          </cell>
          <cell r="E647" t="str">
            <v>4580-045</v>
          </cell>
          <cell r="F647" t="str">
            <v>Desconhecido</v>
          </cell>
          <cell r="G647" t="str">
            <v>Desconhecido</v>
          </cell>
          <cell r="H647" t="str">
            <v>Paredes</v>
          </cell>
          <cell r="I647" t="str">
            <v>Desconhecido</v>
          </cell>
          <cell r="J647" t="str">
            <v>Portugal</v>
          </cell>
          <cell r="K647" t="str">
            <v>Rua António Araújo, Desconhecido, Desconhecido, Paredes, Desconhecido, 4580-045, Portugal</v>
          </cell>
        </row>
        <row r="648">
          <cell r="A648" t="str">
            <v>Escola Básica e Secundária de Paredes de Coura</v>
          </cell>
          <cell r="B648">
            <v>41.914833999999999</v>
          </cell>
          <cell r="C648">
            <v>-8.5527510000000007</v>
          </cell>
          <cell r="D648" t="str">
            <v>Desconhecido</v>
          </cell>
          <cell r="E648" t="str">
            <v>4940-574</v>
          </cell>
          <cell r="F648" t="str">
            <v>Desconhecido</v>
          </cell>
          <cell r="G648" t="str">
            <v>Desconhecido</v>
          </cell>
          <cell r="H648" t="str">
            <v>Paredes de Coura e Resende</v>
          </cell>
          <cell r="I648" t="str">
            <v>Desconhecido</v>
          </cell>
          <cell r="J648" t="str">
            <v>Portugal</v>
          </cell>
          <cell r="K648" t="str">
            <v>Desconhecido, Desconhecido, Desconhecido, Paredes de Coura e Resende, Desconhecido, 4940-574, Portugal</v>
          </cell>
        </row>
        <row r="649">
          <cell r="A649" t="str">
            <v>Escola Básica e Secundária de Pedrouços, Maia</v>
          </cell>
          <cell r="B649">
            <v>41.191516999999997</v>
          </cell>
          <cell r="C649">
            <v>-8.5850740000000005</v>
          </cell>
          <cell r="D649" t="str">
            <v>Rua Margarida Ferreira de Araújo Guimarães</v>
          </cell>
          <cell r="E649" t="str">
            <v>4425-296</v>
          </cell>
          <cell r="F649" t="str">
            <v>Desconhecido</v>
          </cell>
          <cell r="G649" t="str">
            <v>Cutamas</v>
          </cell>
          <cell r="H649" t="str">
            <v>Desconhecido</v>
          </cell>
          <cell r="I649" t="str">
            <v>Desconhecido</v>
          </cell>
          <cell r="J649" t="str">
            <v>Portugal</v>
          </cell>
          <cell r="K649" t="str">
            <v>Rua Margarida Ferreira de Araújo Guimarães, Desconhecido, Cutamas, Desconhecido, Desconhecido, 4425-296, Portugal</v>
          </cell>
        </row>
        <row r="650">
          <cell r="A650" t="str">
            <v>Escola Básica e Secundária de Penacova</v>
          </cell>
          <cell r="B650">
            <v>40.271973000000003</v>
          </cell>
          <cell r="C650">
            <v>-8.2860080000000007</v>
          </cell>
          <cell r="D650" t="str">
            <v>Rua das Escolas</v>
          </cell>
          <cell r="E650" t="str">
            <v>3360-344</v>
          </cell>
          <cell r="F650" t="str">
            <v>1</v>
          </cell>
          <cell r="G650" t="str">
            <v>Ponte de Penacova</v>
          </cell>
          <cell r="H650" t="str">
            <v>Penacova</v>
          </cell>
          <cell r="I650" t="str">
            <v>Desconhecido</v>
          </cell>
          <cell r="J650" t="str">
            <v>Portugal</v>
          </cell>
          <cell r="K650" t="str">
            <v>Rua das Escolas, 1, Ponte de Penacova, Penacova, Desconhecido, 3360-344, Portugal</v>
          </cell>
        </row>
        <row r="651">
          <cell r="A651" t="str">
            <v>Escola Básica e Secundária de Pinheiro, Penafiel</v>
          </cell>
          <cell r="B651">
            <v>41.122315999999998</v>
          </cell>
          <cell r="C651">
            <v>-8.2968419999999998</v>
          </cell>
          <cell r="D651" t="str">
            <v>Avenida São Miguel</v>
          </cell>
          <cell r="E651" t="str">
            <v>4575-369</v>
          </cell>
          <cell r="F651" t="str">
            <v>Desconhecido</v>
          </cell>
          <cell r="G651" t="str">
            <v>Desconhecido</v>
          </cell>
          <cell r="H651" t="str">
            <v>Penafiel</v>
          </cell>
          <cell r="I651" t="str">
            <v>Desconhecido</v>
          </cell>
          <cell r="J651" t="str">
            <v>Portugal</v>
          </cell>
          <cell r="K651" t="str">
            <v>Avenida São Miguel, Desconhecido, Desconhecido, Penafiel, Desconhecido, 4575-369, Portugal</v>
          </cell>
        </row>
        <row r="652">
          <cell r="A652" t="str">
            <v>Escola Básica e Secundária de Rebordosa, Paredes</v>
          </cell>
          <cell r="B652">
            <v>41.223382999999998</v>
          </cell>
          <cell r="C652">
            <v>-8.4129780000000007</v>
          </cell>
          <cell r="D652" t="str">
            <v>Rua da Escola Secundária</v>
          </cell>
          <cell r="E652" t="str">
            <v>4585-856</v>
          </cell>
          <cell r="F652" t="str">
            <v>Desconhecido</v>
          </cell>
          <cell r="G652" t="str">
            <v>Desconhecido</v>
          </cell>
          <cell r="H652" t="str">
            <v>Rebordosa</v>
          </cell>
          <cell r="I652" t="str">
            <v>Desconhecido</v>
          </cell>
          <cell r="J652" t="str">
            <v>Portugal</v>
          </cell>
          <cell r="K652" t="str">
            <v>Rua da Escola Secundária, Desconhecido, Desconhecido, Rebordosa, Desconhecido, 4585-856, Portugal</v>
          </cell>
        </row>
        <row r="653">
          <cell r="A653" t="str">
            <v>Escola Básica e Secundária de Ribeira de Pena</v>
          </cell>
          <cell r="B653">
            <v>41.168650999999997</v>
          </cell>
          <cell r="C653">
            <v>-7.7980600000000004</v>
          </cell>
          <cell r="D653" t="str">
            <v>Desconhecido</v>
          </cell>
          <cell r="E653" t="str">
            <v>5050-090</v>
          </cell>
          <cell r="F653" t="str">
            <v>Desconhecido</v>
          </cell>
          <cell r="G653" t="str">
            <v>Desconhecido</v>
          </cell>
          <cell r="H653" t="str">
            <v>Peso da Régua</v>
          </cell>
          <cell r="I653" t="str">
            <v>Desconhecido</v>
          </cell>
          <cell r="J653" t="str">
            <v>Portugal</v>
          </cell>
          <cell r="K653" t="str">
            <v>Desconhecido, Desconhecido, Desconhecido, Peso da Régua, Desconhecido, 5050-090, Portugal</v>
          </cell>
        </row>
        <row r="654">
          <cell r="A654" t="str">
            <v>Escola Básica e Secundária de S. Bento, Vizela</v>
          </cell>
          <cell r="B654">
            <v>41.389975999999997</v>
          </cell>
          <cell r="C654">
            <v>-8.3130760000000006</v>
          </cell>
          <cell r="D654" t="str">
            <v>Rua da Liberdade</v>
          </cell>
          <cell r="E654" t="str">
            <v>4815-384</v>
          </cell>
          <cell r="F654" t="str">
            <v>60</v>
          </cell>
          <cell r="G654" t="str">
            <v>Desconhecido</v>
          </cell>
          <cell r="H654" t="str">
            <v>Vizela</v>
          </cell>
          <cell r="I654" t="str">
            <v>Desconhecido</v>
          </cell>
          <cell r="J654" t="str">
            <v>Portugal</v>
          </cell>
          <cell r="K654" t="str">
            <v>Rua da Liberdade, 60, Desconhecido, Vizela, Desconhecido, 4815-384, Portugal</v>
          </cell>
        </row>
        <row r="655">
          <cell r="A655" t="str">
            <v>Escola Básica e Secundária de Salvaterra de Magos</v>
          </cell>
          <cell r="B655">
            <v>39.023499999999999</v>
          </cell>
          <cell r="C655">
            <v>-8.7947760000000006</v>
          </cell>
          <cell r="D655" t="str">
            <v>Rua Professora Natercia Assunção</v>
          </cell>
          <cell r="E655" t="str">
            <v>2120-099</v>
          </cell>
          <cell r="F655" t="str">
            <v>Desconhecido</v>
          </cell>
          <cell r="G655" t="str">
            <v>Desconhecido</v>
          </cell>
          <cell r="H655" t="str">
            <v>Salvaterra de Magos</v>
          </cell>
          <cell r="I655" t="str">
            <v>Desconhecido</v>
          </cell>
          <cell r="J655" t="str">
            <v>Portugal</v>
          </cell>
          <cell r="K655" t="str">
            <v>Rua Professora Natercia Assunção, Desconhecido, Desconhecido, Salvaterra de Magos, Desconhecido, 2120-099, Portugal</v>
          </cell>
        </row>
        <row r="656">
          <cell r="A656" t="str">
            <v>Escola Básica e Secundária de Santo António, Barreiro</v>
          </cell>
          <cell r="B656">
            <v>38.631807000000002</v>
          </cell>
          <cell r="C656">
            <v>-9.0381560000000007</v>
          </cell>
          <cell r="D656" t="str">
            <v>Rua António Aleixo</v>
          </cell>
          <cell r="E656" t="str">
            <v>2835-511</v>
          </cell>
          <cell r="F656" t="str">
            <v>Desconhecido</v>
          </cell>
          <cell r="G656" t="str">
            <v>Vale do Trabuco</v>
          </cell>
          <cell r="H656" t="str">
            <v>Desconhecido</v>
          </cell>
          <cell r="I656" t="str">
            <v>Desconhecido</v>
          </cell>
          <cell r="J656" t="str">
            <v>Portugal</v>
          </cell>
          <cell r="K656" t="str">
            <v>Rua António Aleixo, Desconhecido, Vale do Trabuco, Desconhecido, Desconhecido, 2835-511, Portugal</v>
          </cell>
        </row>
        <row r="657">
          <cell r="A657" t="str">
            <v>Escola Básica e Secundária de São João da Madeira</v>
          </cell>
          <cell r="B657">
            <v>40.896374999999999</v>
          </cell>
          <cell r="C657">
            <v>-8.4963909999999991</v>
          </cell>
          <cell r="D657" t="str">
            <v>Rua Teixeira de Pascoais</v>
          </cell>
          <cell r="E657" t="str">
            <v>3700-291</v>
          </cell>
          <cell r="F657" t="str">
            <v>Desconhecido</v>
          </cell>
          <cell r="G657" t="str">
            <v>Desconhecido</v>
          </cell>
          <cell r="H657" t="str">
            <v>São João da Madeira</v>
          </cell>
          <cell r="I657" t="str">
            <v>Desconhecido</v>
          </cell>
          <cell r="J657" t="str">
            <v>Portugal</v>
          </cell>
          <cell r="K657" t="str">
            <v>Rua Teixeira de Pascoais, Desconhecido, Desconhecido, São João da Madeira, Desconhecido, 3700-291, Portugal</v>
          </cell>
        </row>
        <row r="658">
          <cell r="A658" t="str">
            <v>Escola Básica e Secundária de São João da Pesqueira</v>
          </cell>
          <cell r="B658">
            <v>40.403559999999999</v>
          </cell>
          <cell r="C658">
            <v>-8.1343859999999992</v>
          </cell>
          <cell r="D658" t="str">
            <v>Avenida Sá Carneiro</v>
          </cell>
          <cell r="E658" t="str">
            <v>3440-324</v>
          </cell>
          <cell r="F658" t="str">
            <v>Desconhecido</v>
          </cell>
          <cell r="G658" t="str">
            <v>Bairro Alto</v>
          </cell>
          <cell r="H658" t="str">
            <v>Santa Comba Dão</v>
          </cell>
          <cell r="I658" t="str">
            <v>Desconhecido</v>
          </cell>
          <cell r="J658" t="str">
            <v>Portugal</v>
          </cell>
          <cell r="K658" t="str">
            <v>Avenida Sá Carneiro, Desconhecido, Bairro Alto, Santa Comba Dão, Desconhecido, 3440-324, Portugal</v>
          </cell>
        </row>
        <row r="659">
          <cell r="A659" t="str">
            <v>Escola Básica e Secundária de São Martinho do Porto, Alcobaça</v>
          </cell>
          <cell r="B659">
            <v>39.515962999999999</v>
          </cell>
          <cell r="C659">
            <v>-9.1274999999999995</v>
          </cell>
          <cell r="D659" t="str">
            <v>Rua dos Bombeiros Voluntários</v>
          </cell>
          <cell r="E659" t="str">
            <v>2460-654</v>
          </cell>
          <cell r="F659" t="str">
            <v>Desconhecido</v>
          </cell>
          <cell r="G659" t="str">
            <v>Casal das Hortas</v>
          </cell>
          <cell r="H659" t="str">
            <v>Alcobaça</v>
          </cell>
          <cell r="I659" t="str">
            <v>Desconhecido</v>
          </cell>
          <cell r="J659" t="str">
            <v>Portugal</v>
          </cell>
          <cell r="K659" t="str">
            <v>Rua dos Bombeiros Voluntários, Desconhecido, Casal das Hortas, Alcobaça, Desconhecido, 2460-654, Portugal</v>
          </cell>
        </row>
        <row r="660">
          <cell r="A660" t="str">
            <v>Escola Básica e Secundária de São Sebastião, Mértola</v>
          </cell>
          <cell r="B660">
            <v>37.643917000000002</v>
          </cell>
          <cell r="C660">
            <v>-7.6546940000000001</v>
          </cell>
          <cell r="D660" t="str">
            <v>Rua da Achada de São Sebastião</v>
          </cell>
          <cell r="E660" t="str">
            <v>7750-295</v>
          </cell>
          <cell r="F660" t="str">
            <v>Desconhecido</v>
          </cell>
          <cell r="G660" t="str">
            <v>Desconhecido</v>
          </cell>
          <cell r="H660" t="str">
            <v>Mértola</v>
          </cell>
          <cell r="I660" t="str">
            <v>Desconhecido</v>
          </cell>
          <cell r="J660" t="str">
            <v>Portugal</v>
          </cell>
          <cell r="K660" t="str">
            <v>Rua da Achada de São Sebastião, Desconhecido, Desconhecido, Mértola, Desconhecido, 7750-295, Portugal</v>
          </cell>
        </row>
        <row r="661">
          <cell r="A661" t="str">
            <v>Escola Básica e Secundária de Sever do Vouga</v>
          </cell>
          <cell r="B661">
            <v>40.728076000000001</v>
          </cell>
          <cell r="C661">
            <v>-8.3654489999999999</v>
          </cell>
          <cell r="D661" t="str">
            <v>Rua do Sobreiral</v>
          </cell>
          <cell r="E661" t="str">
            <v>3740-232</v>
          </cell>
          <cell r="F661" t="str">
            <v>562</v>
          </cell>
          <cell r="G661" t="str">
            <v>Volta da Carvalha</v>
          </cell>
          <cell r="H661" t="str">
            <v>Sever do Vouga</v>
          </cell>
          <cell r="I661" t="str">
            <v>Desconhecido</v>
          </cell>
          <cell r="J661" t="str">
            <v>Portugal</v>
          </cell>
          <cell r="K661" t="str">
            <v>Rua do Sobreiral, 562, Volta da Carvalha, Sever do Vouga, Desconhecido, 3740-232, Portugal</v>
          </cell>
        </row>
        <row r="662">
          <cell r="A662" t="str">
            <v>Escola Básica e Secundária de Sobreira, Paredes</v>
          </cell>
          <cell r="B662">
            <v>41.151668000000001</v>
          </cell>
          <cell r="C662">
            <v>-8.3969590000000007</v>
          </cell>
          <cell r="D662" t="str">
            <v>Rua da Estação</v>
          </cell>
          <cell r="E662" t="str">
            <v>4585-681</v>
          </cell>
          <cell r="F662" t="str">
            <v>410</v>
          </cell>
          <cell r="G662" t="str">
            <v>Desconhecido</v>
          </cell>
          <cell r="H662" t="str">
            <v>Paredes</v>
          </cell>
          <cell r="I662" t="str">
            <v>Desconhecido</v>
          </cell>
          <cell r="J662" t="str">
            <v>Portugal</v>
          </cell>
          <cell r="K662" t="str">
            <v>Rua da Estação, 410, Desconhecido, Paredes, Desconhecido, 4585-681, Portugal</v>
          </cell>
        </row>
        <row r="663">
          <cell r="A663" t="str">
            <v>Escola Básica e Secundária de Terras de Bouro</v>
          </cell>
          <cell r="B663">
            <v>41.717159000000002</v>
          </cell>
          <cell r="C663">
            <v>-8.3071040000000007</v>
          </cell>
          <cell r="D663" t="str">
            <v>Avenida Doutor Artur Adriano Arantes</v>
          </cell>
          <cell r="E663" t="str">
            <v>4840-100</v>
          </cell>
          <cell r="F663" t="str">
            <v>222</v>
          </cell>
          <cell r="G663" t="str">
            <v>Costa</v>
          </cell>
          <cell r="H663" t="str">
            <v>Terras de Bouro</v>
          </cell>
          <cell r="I663" t="str">
            <v>Desconhecido</v>
          </cell>
          <cell r="J663" t="str">
            <v>Portugal</v>
          </cell>
          <cell r="K663" t="str">
            <v>Avenida Doutor Artur Adriano Arantes, 222, Costa, Terras de Bouro, Desconhecido, 4840-100, Portugal</v>
          </cell>
        </row>
        <row r="664">
          <cell r="A664" t="str">
            <v>Escola Básica e Secundária de Vale de Ovil, Baião</v>
          </cell>
          <cell r="B664">
            <v>41.163246000000001</v>
          </cell>
          <cell r="C664">
            <v>-8.0320520000000002</v>
          </cell>
          <cell r="D664" t="str">
            <v>Rua Frei Domingos Vieira</v>
          </cell>
          <cell r="E664" t="str">
            <v>4640-141</v>
          </cell>
          <cell r="F664" t="str">
            <v>Desconhecido</v>
          </cell>
          <cell r="G664" t="str">
            <v>Desconhecido</v>
          </cell>
          <cell r="H664" t="str">
            <v>Baião</v>
          </cell>
          <cell r="I664" t="str">
            <v>Desconhecido</v>
          </cell>
          <cell r="J664" t="str">
            <v>Portugal</v>
          </cell>
          <cell r="K664" t="str">
            <v>Rua Frei Domingos Vieira, Desconhecido, Desconhecido, Baião, Desconhecido, 4640-141, Portugal</v>
          </cell>
        </row>
        <row r="665">
          <cell r="A665" t="str">
            <v>Escola Básica e Secundária de Vale do Tamel, Lijó, Barcelos</v>
          </cell>
          <cell r="B665">
            <v>41.562229000000002</v>
          </cell>
          <cell r="C665">
            <v>-8.6076130000000006</v>
          </cell>
          <cell r="D665" t="str">
            <v>Rua 25 de Abril</v>
          </cell>
          <cell r="E665" t="str">
            <v>4750-531</v>
          </cell>
          <cell r="F665" t="str">
            <v>350</v>
          </cell>
          <cell r="G665" t="str">
            <v>Desconhecido</v>
          </cell>
          <cell r="H665" t="str">
            <v>Barcelos</v>
          </cell>
          <cell r="I665" t="str">
            <v>Desconhecido</v>
          </cell>
          <cell r="J665" t="str">
            <v>Portugal</v>
          </cell>
          <cell r="K665" t="str">
            <v>Rua 25 de Abril, 350, Desconhecido, Barcelos, Desconhecido, 4750-531, Portugal</v>
          </cell>
        </row>
        <row r="666">
          <cell r="A666" t="str">
            <v>Escola Básica e Secundária de Vialonga, Vila Franca de Xira</v>
          </cell>
          <cell r="B666">
            <v>38.873474999999999</v>
          </cell>
          <cell r="C666">
            <v>-9.0833279999999998</v>
          </cell>
          <cell r="D666" t="str">
            <v>Rua Almirante Gago Coutinho</v>
          </cell>
          <cell r="E666" t="str">
            <v>2625-667</v>
          </cell>
          <cell r="F666" t="str">
            <v>Desconhecido</v>
          </cell>
          <cell r="G666" t="str">
            <v>Urbanização Olival da Fonte</v>
          </cell>
          <cell r="H666" t="str">
            <v>Vialonga</v>
          </cell>
          <cell r="I666" t="str">
            <v>Desconhecido</v>
          </cell>
          <cell r="J666" t="str">
            <v>Portugal</v>
          </cell>
          <cell r="K666" t="str">
            <v>Rua Almirante Gago Coutinho, Desconhecido, Urbanização Olival da Fonte, Vialonga, Desconhecido, 2625-667, Portugal</v>
          </cell>
        </row>
        <row r="667">
          <cell r="A667" t="str">
            <v>Escola Básica e Secundária de Vila Cova, Barcelos</v>
          </cell>
          <cell r="B667">
            <v>41.55003</v>
          </cell>
          <cell r="C667">
            <v>-8.7076209999999996</v>
          </cell>
          <cell r="D667" t="str">
            <v>Rua Padre Paulino Ribeiro</v>
          </cell>
          <cell r="E667" t="str">
            <v>4750-795</v>
          </cell>
          <cell r="F667" t="str">
            <v>Desconhecido</v>
          </cell>
          <cell r="G667" t="str">
            <v>Desconhecido</v>
          </cell>
          <cell r="H667" t="str">
            <v>Barcelos</v>
          </cell>
          <cell r="I667" t="str">
            <v>Desconhecido</v>
          </cell>
          <cell r="J667" t="str">
            <v>Portugal</v>
          </cell>
          <cell r="K667" t="str">
            <v>Rua Padre Paulino Ribeiro, Desconhecido, Desconhecido, Barcelos, Desconhecido, 4750-795, Portugal</v>
          </cell>
        </row>
        <row r="668">
          <cell r="A668" t="str">
            <v>Escola Básica e Secundária de Vila Flor</v>
          </cell>
          <cell r="B668">
            <v>36.957101000000002</v>
          </cell>
          <cell r="C668">
            <v>-25.144000999999999</v>
          </cell>
          <cell r="D668" t="str">
            <v>Rua do Mercado</v>
          </cell>
          <cell r="E668" t="str">
            <v>9580-501</v>
          </cell>
          <cell r="F668" t="str">
            <v>Desconhecido</v>
          </cell>
          <cell r="G668" t="str">
            <v>Desconhecido</v>
          </cell>
          <cell r="H668" t="str">
            <v>Vila do Porto</v>
          </cell>
          <cell r="I668" t="str">
            <v>Desconhecido</v>
          </cell>
          <cell r="J668" t="str">
            <v>Portugal</v>
          </cell>
          <cell r="K668" t="str">
            <v>Rua do Mercado, Desconhecido, Desconhecido, Vila do Porto, Desconhecido, 9580-501, Portugal</v>
          </cell>
        </row>
        <row r="669">
          <cell r="A669" t="str">
            <v>Escola Básica e Secundária de Vila Nova de Cerveira</v>
          </cell>
          <cell r="B669">
            <v>41.937922</v>
          </cell>
          <cell r="C669">
            <v>-8.742604</v>
          </cell>
          <cell r="D669" t="str">
            <v>Rua das Cortes</v>
          </cell>
          <cell r="E669" t="str">
            <v>4920-267</v>
          </cell>
          <cell r="F669" t="str">
            <v>Desconhecido</v>
          </cell>
          <cell r="G669" t="str">
            <v>Desconhecido</v>
          </cell>
          <cell r="H669" t="str">
            <v>Vila Nova de Cerveira</v>
          </cell>
          <cell r="I669" t="str">
            <v>Desconhecido</v>
          </cell>
          <cell r="J669" t="str">
            <v>Portugal</v>
          </cell>
          <cell r="K669" t="str">
            <v>Rua das Cortes, Desconhecido, Desconhecido, Vila Nova de Cerveira, Desconhecido, 4920-267, Portugal</v>
          </cell>
        </row>
        <row r="670">
          <cell r="A670" t="str">
            <v>Escola Básica e Secundária de Vila Pouca de Aguiar - Sul</v>
          </cell>
          <cell r="B670">
            <v>41.541097000000001</v>
          </cell>
          <cell r="C670">
            <v>-7.6053189999999997</v>
          </cell>
          <cell r="D670" t="str">
            <v>Desconhecido</v>
          </cell>
          <cell r="E670" t="str">
            <v>5450-161</v>
          </cell>
          <cell r="F670" t="str">
            <v>Desconhecido</v>
          </cell>
          <cell r="G670" t="str">
            <v>Desconhecido</v>
          </cell>
          <cell r="H670" t="str">
            <v>Vila Pouca de Aguiar</v>
          </cell>
          <cell r="I670" t="str">
            <v>Desconhecido</v>
          </cell>
          <cell r="J670" t="str">
            <v>Portugal</v>
          </cell>
          <cell r="K670" t="str">
            <v>Desconhecido, Desconhecido, Desconhecido, Vila Pouca de Aguiar, Desconhecido, 5450-161, Portugal</v>
          </cell>
        </row>
        <row r="671">
          <cell r="A671" t="str">
            <v>Escola Básica e Secundária de Vilar Formoso, Almeida</v>
          </cell>
          <cell r="B671">
            <v>40.601168999999999</v>
          </cell>
          <cell r="C671">
            <v>-6.8324980000000002</v>
          </cell>
          <cell r="D671" t="str">
            <v>Rua das Flores</v>
          </cell>
          <cell r="E671" t="str">
            <v>6355-337</v>
          </cell>
          <cell r="F671" t="str">
            <v>Desconhecido</v>
          </cell>
          <cell r="G671" t="str">
            <v>Desconhecido</v>
          </cell>
          <cell r="H671" t="str">
            <v>Vilar Formoso</v>
          </cell>
          <cell r="I671" t="str">
            <v>Desconhecido</v>
          </cell>
          <cell r="J671" t="str">
            <v>Portugal</v>
          </cell>
          <cell r="K671" t="str">
            <v>Rua das Flores, Desconhecido, Desconhecido, Vilar Formoso, Desconhecido, 6355-337, Portugal</v>
          </cell>
        </row>
        <row r="672">
          <cell r="A672" t="str">
            <v>Escola Básica e Secundária de Vilela, Paredes</v>
          </cell>
          <cell r="B672">
            <v>41.237090000000002</v>
          </cell>
          <cell r="C672">
            <v>-8.3968699999999998</v>
          </cell>
          <cell r="D672" t="str">
            <v>Avenida José Ferreira da Cruz</v>
          </cell>
          <cell r="E672" t="str">
            <v>4580-651</v>
          </cell>
          <cell r="F672" t="str">
            <v>263</v>
          </cell>
          <cell r="G672" t="str">
            <v>Desconhecido</v>
          </cell>
          <cell r="H672" t="str">
            <v>Paredes</v>
          </cell>
          <cell r="I672" t="str">
            <v>Desconhecido</v>
          </cell>
          <cell r="J672" t="str">
            <v>Portugal</v>
          </cell>
          <cell r="K672" t="str">
            <v>Avenida José Ferreira da Cruz, 263, Desconhecido, Paredes, Desconhecido, 4580-651, Portugal</v>
          </cell>
        </row>
        <row r="673">
          <cell r="A673" t="str">
            <v>Escola Básica e Secundária do Alto dos Moinhos, Terrugem, Sintra</v>
          </cell>
          <cell r="B673">
            <v>38.852975999999998</v>
          </cell>
          <cell r="C673">
            <v>-9.3830150000000003</v>
          </cell>
          <cell r="D673" t="str">
            <v>Rua do Alto dos Moinhos</v>
          </cell>
          <cell r="E673" t="str">
            <v>2705-844</v>
          </cell>
          <cell r="F673" t="str">
            <v>Desconhecido</v>
          </cell>
          <cell r="G673" t="str">
            <v>Desconhecido</v>
          </cell>
          <cell r="H673" t="str">
            <v>Terrugem</v>
          </cell>
          <cell r="I673" t="str">
            <v>Desconhecido</v>
          </cell>
          <cell r="J673" t="str">
            <v>Portugal</v>
          </cell>
          <cell r="K673" t="str">
            <v>Rua do Alto dos Moinhos, Desconhecido, Desconhecido, Terrugem, Desconhecido, 2705-844, Portugal</v>
          </cell>
        </row>
        <row r="674">
          <cell r="A674" t="str">
            <v>Escola Básica e Secundária do Baixo Barroso, Venda Nova, Montalegre</v>
          </cell>
          <cell r="B674">
            <v>41.675168999999997</v>
          </cell>
          <cell r="C674">
            <v>-7.953837</v>
          </cell>
          <cell r="D674" t="str">
            <v>EN 103</v>
          </cell>
          <cell r="E674" t="str">
            <v>5470-504</v>
          </cell>
          <cell r="F674" t="str">
            <v>2</v>
          </cell>
          <cell r="G674" t="str">
            <v>Desconhecido</v>
          </cell>
          <cell r="H674" t="str">
            <v>Montalegre</v>
          </cell>
          <cell r="I674" t="str">
            <v>Desconhecido</v>
          </cell>
          <cell r="J674" t="str">
            <v>Portugal</v>
          </cell>
          <cell r="K674" t="str">
            <v>EN 103, 2, Desconhecido, Montalegre, Desconhecido, 5470-504, Portugal</v>
          </cell>
        </row>
        <row r="675">
          <cell r="A675" t="str">
            <v>Escola Básica e Secundária do Cadaval</v>
          </cell>
          <cell r="B675">
            <v>39.243228999999999</v>
          </cell>
          <cell r="C675">
            <v>-9.1066040000000008</v>
          </cell>
          <cell r="D675" t="str">
            <v>Rua Aristides de Sousa Mendes</v>
          </cell>
          <cell r="E675" t="str">
            <v>2550-007</v>
          </cell>
          <cell r="F675" t="str">
            <v>Desconhecido</v>
          </cell>
          <cell r="G675" t="str">
            <v>Desconhecido</v>
          </cell>
          <cell r="H675" t="str">
            <v>Cadaval</v>
          </cell>
          <cell r="I675" t="str">
            <v>Desconhecido</v>
          </cell>
          <cell r="J675" t="str">
            <v>Portugal</v>
          </cell>
          <cell r="K675" t="str">
            <v>Rua Aristides de Sousa Mendes, Desconhecido, Desconhecido, Cadaval, Desconhecido, 2550-007, Portugal</v>
          </cell>
        </row>
        <row r="676">
          <cell r="A676" t="str">
            <v>Escola Básica e Secundária do Centro de Portugal, Vila de Rei</v>
          </cell>
          <cell r="B676">
            <v>39.681347000000002</v>
          </cell>
          <cell r="C676">
            <v>-8.143675</v>
          </cell>
          <cell r="D676" t="str">
            <v>Avenida José Cardoso Pires</v>
          </cell>
          <cell r="E676" t="str">
            <v>6110-117</v>
          </cell>
          <cell r="F676" t="str">
            <v>Desconhecido</v>
          </cell>
          <cell r="G676" t="str">
            <v>Desconhecido</v>
          </cell>
          <cell r="H676" t="str">
            <v>Vila de Rei</v>
          </cell>
          <cell r="I676" t="str">
            <v>Desconhecido</v>
          </cell>
          <cell r="J676" t="str">
            <v>Portugal</v>
          </cell>
          <cell r="K676" t="str">
            <v>Avenida José Cardoso Pires, Desconhecido, Desconhecido, Vila de Rei, Desconhecido, 6110-117, Portugal</v>
          </cell>
        </row>
        <row r="677">
          <cell r="A677" t="str">
            <v>Escola Básica e Secundária do Cerco do Porto, Porto</v>
          </cell>
          <cell r="B677">
            <v>41.164154000000003</v>
          </cell>
          <cell r="C677">
            <v>-8.5693090000000005</v>
          </cell>
          <cell r="D677" t="str">
            <v>Rua do Doutor José António Marques</v>
          </cell>
          <cell r="E677" t="str">
            <v>4300-357</v>
          </cell>
          <cell r="F677" t="str">
            <v>Desconhecido</v>
          </cell>
          <cell r="G677" t="str">
            <v>Campanhã</v>
          </cell>
          <cell r="H677" t="str">
            <v>Porto</v>
          </cell>
          <cell r="I677" t="str">
            <v>Desconhecido</v>
          </cell>
          <cell r="J677" t="str">
            <v>Portugal</v>
          </cell>
          <cell r="K677" t="str">
            <v>Rua do Doutor José António Marques, Desconhecido, Campanhã, Porto, Desconhecido, 4300-357, Portugal</v>
          </cell>
        </row>
        <row r="678">
          <cell r="A678" t="str">
            <v>Escola Básica e Secundária do Levante da Maia, Nogueira da Maia, Maia</v>
          </cell>
          <cell r="B678">
            <v>41.229514999999999</v>
          </cell>
          <cell r="C678">
            <v>-8.5943319999999996</v>
          </cell>
          <cell r="D678" t="str">
            <v>Rua Eusébio da Silva Ferreira</v>
          </cell>
          <cell r="E678" t="str">
            <v>4475-470</v>
          </cell>
          <cell r="F678" t="str">
            <v>Desconhecido</v>
          </cell>
          <cell r="G678" t="str">
            <v>Desconhecido</v>
          </cell>
          <cell r="H678" t="str">
            <v>Nogueira e Silva Escura</v>
          </cell>
          <cell r="I678" t="str">
            <v>Desconhecido</v>
          </cell>
          <cell r="J678" t="str">
            <v>Portugal</v>
          </cell>
          <cell r="K678" t="str">
            <v>Rua Eusébio da Silva Ferreira, Desconhecido, Desconhecido, Nogueira e Silva Escura, Desconhecido, 4475-470, Portugal</v>
          </cell>
        </row>
        <row r="679">
          <cell r="A679" t="str">
            <v>Escola Básica e Secundária do Mogadouro</v>
          </cell>
          <cell r="B679">
            <v>41.657156999999998</v>
          </cell>
          <cell r="C679">
            <v>-7.1308429999999996</v>
          </cell>
          <cell r="D679" t="str">
            <v>Rua da Escola Básica</v>
          </cell>
          <cell r="E679" t="str">
            <v>5385-122</v>
          </cell>
          <cell r="F679" t="str">
            <v>Desconhecido</v>
          </cell>
          <cell r="G679" t="str">
            <v>Desconhecido</v>
          </cell>
          <cell r="H679" t="str">
            <v>Mirandela</v>
          </cell>
          <cell r="I679" t="str">
            <v>Desconhecido</v>
          </cell>
          <cell r="J679" t="str">
            <v>Portugal</v>
          </cell>
          <cell r="K679" t="str">
            <v>Rua da Escola Básica, Desconhecido, Desconhecido, Mirandela, Desconhecido, 5385-122, Portugal</v>
          </cell>
        </row>
        <row r="680">
          <cell r="A680" t="str">
            <v>Escola Básica e Secundária do Vale do Âncora, Vila Praia de Âncora, Caminha</v>
          </cell>
          <cell r="B680">
            <v>41.809646999999998</v>
          </cell>
          <cell r="C680">
            <v>-8.8537979999999994</v>
          </cell>
          <cell r="D680" t="str">
            <v>Rua Alexandre Herculano</v>
          </cell>
          <cell r="E680" t="str">
            <v>4910-457</v>
          </cell>
          <cell r="F680" t="str">
            <v>121</v>
          </cell>
          <cell r="G680" t="str">
            <v>Desconhecido</v>
          </cell>
          <cell r="H680" t="str">
            <v>Vila Praia de Âncora</v>
          </cell>
          <cell r="I680" t="str">
            <v>Desconhecido</v>
          </cell>
          <cell r="J680" t="str">
            <v>Portugal</v>
          </cell>
          <cell r="K680" t="str">
            <v>Rua Alexandre Herculano, 121, Desconhecido, Vila Praia de Âncora, Desconhecido, 4910-457, Portugal</v>
          </cell>
        </row>
        <row r="681">
          <cell r="A681" t="str">
            <v>Escola Básica e Secundária Domingos Capela, Silvalde, Espinho</v>
          </cell>
          <cell r="B681">
            <v>40.993414999999999</v>
          </cell>
          <cell r="C681">
            <v>-8.6290189999999996</v>
          </cell>
          <cell r="D681" t="str">
            <v>Rua Dom Dinis</v>
          </cell>
          <cell r="E681" t="str">
            <v>4500-643</v>
          </cell>
          <cell r="F681" t="str">
            <v>Desconhecido</v>
          </cell>
          <cell r="G681" t="str">
            <v>Desconhecido</v>
          </cell>
          <cell r="H681" t="str">
            <v>Espinho</v>
          </cell>
          <cell r="I681" t="str">
            <v>Desconhecido</v>
          </cell>
          <cell r="J681" t="str">
            <v>Portugal</v>
          </cell>
          <cell r="K681" t="str">
            <v>Rua Dom Dinis, Desconhecido, Desconhecido, Espinho, Desconhecido, 4500-643, Portugal</v>
          </cell>
        </row>
        <row r="682">
          <cell r="A682" t="str">
            <v>Escola Básica e Secundária Dr. Azevedo Neves, Damaia, Amadora</v>
          </cell>
          <cell r="B682">
            <v>38.745536999999999</v>
          </cell>
          <cell r="C682">
            <v>-9.2280859999999993</v>
          </cell>
          <cell r="D682" t="str">
            <v>Rua Carvalho Araújo</v>
          </cell>
          <cell r="E682" t="str">
            <v>2720-001</v>
          </cell>
          <cell r="F682" t="str">
            <v>Desconhecido</v>
          </cell>
          <cell r="G682" t="str">
            <v>Damaia</v>
          </cell>
          <cell r="H682" t="str">
            <v>Amadora</v>
          </cell>
          <cell r="I682" t="str">
            <v>Desconhecido</v>
          </cell>
          <cell r="J682" t="str">
            <v>Portugal</v>
          </cell>
          <cell r="K682" t="str">
            <v>Rua Carvalho Araújo, Desconhecido, Damaia, Amadora, Desconhecido, 2720-001, Portugal</v>
          </cell>
        </row>
        <row r="683">
          <cell r="A683" t="str">
            <v>Escola Básica e Secundária Dr. Bento da Cruz, Montalegre</v>
          </cell>
          <cell r="B683">
            <v>41.827922999999998</v>
          </cell>
          <cell r="C683">
            <v>-7.7812799999999998</v>
          </cell>
          <cell r="D683" t="str">
            <v>Avenida da Noruega</v>
          </cell>
          <cell r="E683" t="str">
            <v>5470-271</v>
          </cell>
          <cell r="F683" t="str">
            <v>Desconhecido</v>
          </cell>
          <cell r="G683" t="str">
            <v>Desconhecido</v>
          </cell>
          <cell r="H683" t="str">
            <v>Montalegre</v>
          </cell>
          <cell r="I683" t="str">
            <v>Desconhecido</v>
          </cell>
          <cell r="J683" t="str">
            <v>Portugal</v>
          </cell>
          <cell r="K683" t="str">
            <v>Avenida da Noruega, Desconhecido, Desconhecido, Montalegre, Desconhecido, 5470-271, Portugal</v>
          </cell>
        </row>
        <row r="684">
          <cell r="A684" t="str">
            <v>Escola Básica e Secundária Dr. Daniel de Matos, Vila Nova de Poiares</v>
          </cell>
          <cell r="B684">
            <v>40.212595999999998</v>
          </cell>
          <cell r="C684">
            <v>-8.2519779999999994</v>
          </cell>
          <cell r="D684" t="str">
            <v>Rua Capitão Salgueiro Maia</v>
          </cell>
          <cell r="E684" t="str">
            <v>3350-079</v>
          </cell>
          <cell r="F684" t="str">
            <v>2</v>
          </cell>
          <cell r="G684" t="str">
            <v>Desconhecido</v>
          </cell>
          <cell r="H684" t="str">
            <v>Vila Nova de Poiares</v>
          </cell>
          <cell r="I684" t="str">
            <v>Desconhecido</v>
          </cell>
          <cell r="J684" t="str">
            <v>Portugal</v>
          </cell>
          <cell r="K684" t="str">
            <v>Rua Capitão Salgueiro Maia, 2, Desconhecido, Vila Nova de Poiares, Desconhecido, 3350-079, Portugal</v>
          </cell>
        </row>
        <row r="685">
          <cell r="A685" t="str">
            <v>Escola Básica e Secundária Dr. Ferreira da Silva, Cucujães, Oliveira de Azeméis</v>
          </cell>
          <cell r="B685">
            <v>40.872017</v>
          </cell>
          <cell r="C685">
            <v>-8.5087799999999998</v>
          </cell>
          <cell r="D685" t="str">
            <v>Rua Professor Doutor António Joaquim Ferreira da Silva</v>
          </cell>
          <cell r="E685" t="str">
            <v>3720-767</v>
          </cell>
          <cell r="F685" t="str">
            <v>1692</v>
          </cell>
          <cell r="G685" t="str">
            <v>Desconhecido</v>
          </cell>
          <cell r="H685" t="str">
            <v>Oliveira de Azeméis</v>
          </cell>
          <cell r="I685" t="str">
            <v>Desconhecido</v>
          </cell>
          <cell r="J685" t="str">
            <v>Portugal</v>
          </cell>
          <cell r="K685" t="str">
            <v>Rua Professor Doutor António Joaquim Ferreira da Silva, 1692, Desconhecido, Oliveira de Azeméis, Desconhecido, 3720-767, Portugal</v>
          </cell>
        </row>
        <row r="686">
          <cell r="A686" t="str">
            <v>Escola Básica e Secundária Dr. Hernâni Cidade, Redondo</v>
          </cell>
          <cell r="B686">
            <v>38.309226000000002</v>
          </cell>
          <cell r="C686">
            <v>-7.7066790000000003</v>
          </cell>
          <cell r="D686" t="str">
            <v>Rua de São Paulo</v>
          </cell>
          <cell r="E686" t="str">
            <v>7220-401</v>
          </cell>
          <cell r="F686" t="str">
            <v>Desconhecido</v>
          </cell>
          <cell r="G686" t="str">
            <v>Bairro Dias de Carvalho</v>
          </cell>
          <cell r="H686" t="str">
            <v>Portel</v>
          </cell>
          <cell r="I686" t="str">
            <v>Desconhecido</v>
          </cell>
          <cell r="J686" t="str">
            <v>Portugal</v>
          </cell>
          <cell r="K686" t="str">
            <v>Rua de São Paulo, Desconhecido, Bairro Dias de Carvalho, Portel, Desconhecido, 7220-401, Portugal</v>
          </cell>
        </row>
        <row r="687">
          <cell r="A687" t="str">
            <v>Escola Básica e Secundária Dr. Isidoro de Sousa, Viana do Alentejo</v>
          </cell>
          <cell r="B687">
            <v>38.338621000000003</v>
          </cell>
          <cell r="C687">
            <v>-8.0085829999999998</v>
          </cell>
          <cell r="D687" t="str">
            <v>EN 257</v>
          </cell>
          <cell r="E687" t="str">
            <v>7090-287</v>
          </cell>
          <cell r="F687" t="str">
            <v>Desconhecido</v>
          </cell>
          <cell r="G687" t="str">
            <v>Quinta do Marco</v>
          </cell>
          <cell r="H687" t="str">
            <v>Viana do Alentejo</v>
          </cell>
          <cell r="I687" t="str">
            <v>Desconhecido</v>
          </cell>
          <cell r="J687" t="str">
            <v>Portugal</v>
          </cell>
          <cell r="K687" t="str">
            <v>EN 257, Desconhecido, Quinta do Marco, Viana do Alentejo, Desconhecido, 7090-287, Portugal</v>
          </cell>
        </row>
        <row r="688">
          <cell r="A688" t="str">
            <v>Escola Básica e Secundária Dr. Jaime Magalhães Lima, Esgueira, Aveiro</v>
          </cell>
          <cell r="B688">
            <v>40.645091000000001</v>
          </cell>
          <cell r="C688">
            <v>-8.6323310000000006</v>
          </cell>
          <cell r="D688" t="str">
            <v>Rua Padre José Maria Taborda</v>
          </cell>
          <cell r="E688" t="str">
            <v>3804-506</v>
          </cell>
          <cell r="F688" t="str">
            <v>Desconhecido</v>
          </cell>
          <cell r="G688" t="str">
            <v>Desconhecido</v>
          </cell>
          <cell r="H688" t="str">
            <v>Aveiro</v>
          </cell>
          <cell r="I688" t="str">
            <v>Desconhecido</v>
          </cell>
          <cell r="J688" t="str">
            <v>Portugal</v>
          </cell>
          <cell r="K688" t="str">
            <v>Rua Padre José Maria Taborda, Desconhecido, Desconhecido, Aveiro, Desconhecido, 3804-506, Portugal</v>
          </cell>
        </row>
        <row r="689">
          <cell r="A689" t="str">
            <v>Escola Básica e Secundária Dr. João Brito Camacho, Almodôvar</v>
          </cell>
          <cell r="B689">
            <v>37.512650999999998</v>
          </cell>
          <cell r="C689">
            <v>-8.0557099999999995</v>
          </cell>
          <cell r="D689" t="str">
            <v>Rua da Escola Secundária</v>
          </cell>
          <cell r="E689" t="str">
            <v>7700-018</v>
          </cell>
          <cell r="F689" t="str">
            <v>Desconhecido</v>
          </cell>
          <cell r="G689" t="str">
            <v>Desconhecido</v>
          </cell>
          <cell r="H689" t="str">
            <v>Almodôvar</v>
          </cell>
          <cell r="I689" t="str">
            <v>Desconhecido</v>
          </cell>
          <cell r="J689" t="str">
            <v>Portugal</v>
          </cell>
          <cell r="K689" t="str">
            <v>Rua da Escola Secundária, Desconhecido, Desconhecido, Almodôvar, Desconhecido, 7700-018, Portugal</v>
          </cell>
        </row>
        <row r="690">
          <cell r="A690" t="str">
            <v>Escola Básica e Secundária Dr. João Lúcio, Fuseta, Olhão</v>
          </cell>
          <cell r="B690">
            <v>37.033790000000003</v>
          </cell>
          <cell r="C690">
            <v>-7.8355940000000004</v>
          </cell>
          <cell r="D690" t="str">
            <v>Rua João da Rosa</v>
          </cell>
          <cell r="E690" t="str">
            <v>8700-480</v>
          </cell>
          <cell r="F690" t="str">
            <v>Desconhecido</v>
          </cell>
          <cell r="G690" t="str">
            <v>Desconhecido</v>
          </cell>
          <cell r="H690" t="str">
            <v>Olhão</v>
          </cell>
          <cell r="I690" t="str">
            <v>Desconhecido</v>
          </cell>
          <cell r="J690" t="str">
            <v>Portugal</v>
          </cell>
          <cell r="K690" t="str">
            <v>Rua João da Rosa, Desconhecido, Desconhecido, Olhão, Desconhecido, 8700-480, Portugal</v>
          </cell>
        </row>
        <row r="691">
          <cell r="A691" t="str">
            <v>Escola Básica e Secundária Dr. José Casimiro Matias, Almeida</v>
          </cell>
          <cell r="B691">
            <v>40.822428000000002</v>
          </cell>
          <cell r="C691">
            <v>-7.5387190000000004</v>
          </cell>
          <cell r="D691" t="str">
            <v>Rua Frei Joaquim Santa Rosa Viterbo</v>
          </cell>
          <cell r="E691" t="str">
            <v>3570-077</v>
          </cell>
          <cell r="F691" t="str">
            <v>2</v>
          </cell>
          <cell r="G691" t="str">
            <v>Desconhecido</v>
          </cell>
          <cell r="H691" t="str">
            <v>Aguiar da Beira</v>
          </cell>
          <cell r="I691" t="str">
            <v>Desconhecido</v>
          </cell>
          <cell r="J691" t="str">
            <v>Portugal</v>
          </cell>
          <cell r="K691" t="str">
            <v>Rua Frei Joaquim Santa Rosa Viterbo, 2, Desconhecido, Aguiar da Beira, Desconhecido, 3570-077, Portugal</v>
          </cell>
        </row>
        <row r="692">
          <cell r="A692" t="str">
            <v>Escola Básica e Secundária Dr. José Leite de Vasconcelos, Tarouca</v>
          </cell>
          <cell r="B692">
            <v>41.021206999999997</v>
          </cell>
          <cell r="C692">
            <v>-7.7751989999999997</v>
          </cell>
          <cell r="D692" t="str">
            <v>Avenida do Vice-Almirante Adriano Sáavedra</v>
          </cell>
          <cell r="E692" t="str">
            <v>3610-134</v>
          </cell>
          <cell r="F692" t="str">
            <v>Desconhecido</v>
          </cell>
          <cell r="G692" t="str">
            <v>Desconhecido</v>
          </cell>
          <cell r="H692" t="str">
            <v>Tarouca</v>
          </cell>
          <cell r="I692" t="str">
            <v>Desconhecido</v>
          </cell>
          <cell r="J692" t="str">
            <v>Portugal</v>
          </cell>
          <cell r="K692" t="str">
            <v>Avenida do Vice-Almirante Adriano Sáavedra, Desconhecido, Desconhecido, Tarouca, Desconhecido, 3610-134, Portugal</v>
          </cell>
        </row>
        <row r="693">
          <cell r="A693" t="str">
            <v>Escola Básica e Secundária Dr. Machado de Matos, Felgueiras</v>
          </cell>
          <cell r="B693">
            <v>41.377248999999999</v>
          </cell>
          <cell r="C693">
            <v>-8.2106410000000007</v>
          </cell>
          <cell r="D693" t="str">
            <v>EN 101</v>
          </cell>
          <cell r="E693" t="str">
            <v>4610-642</v>
          </cell>
          <cell r="F693" t="str">
            <v>Desconhecido</v>
          </cell>
          <cell r="G693" t="str">
            <v>Desconhecido</v>
          </cell>
          <cell r="H693" t="str">
            <v>Felgueiras</v>
          </cell>
          <cell r="I693" t="str">
            <v>Desconhecido</v>
          </cell>
          <cell r="J693" t="str">
            <v>Portugal</v>
          </cell>
          <cell r="K693" t="str">
            <v>EN 101, Desconhecido, Desconhecido, Felgueiras, Desconhecido, 4610-642, Portugal</v>
          </cell>
        </row>
        <row r="694">
          <cell r="A694" t="str">
            <v>Escola Básica e Secundária Dr. Manuel Fernandes, Abrantes</v>
          </cell>
          <cell r="B694">
            <v>41.139944999999997</v>
          </cell>
          <cell r="C694">
            <v>-8.6383849999999995</v>
          </cell>
          <cell r="D694" t="str">
            <v>Via de Cintura Interna</v>
          </cell>
          <cell r="E694" t="str">
            <v>4400-478</v>
          </cell>
          <cell r="F694" t="str">
            <v>Desconhecido</v>
          </cell>
          <cell r="G694" t="str">
            <v>São Pedro da Afurada</v>
          </cell>
          <cell r="H694" t="str">
            <v>Vila Nova de Gaia</v>
          </cell>
          <cell r="I694" t="str">
            <v>Desconhecido</v>
          </cell>
          <cell r="J694" t="str">
            <v>Portugal</v>
          </cell>
          <cell r="K694" t="str">
            <v>Via de Cintura Interna, Desconhecido, São Pedro da Afurada, Vila Nova de Gaia, Desconhecido, 4400-478, Portugal</v>
          </cell>
        </row>
        <row r="695">
          <cell r="A695" t="str">
            <v>Escola Básica e Secundária Dr. Manuel Gomes Almeida, Espinho</v>
          </cell>
          <cell r="B695">
            <v>41.005225000000003</v>
          </cell>
          <cell r="C695">
            <v>-8.6327350000000003</v>
          </cell>
          <cell r="D695" t="str">
            <v>Rua 34</v>
          </cell>
          <cell r="E695" t="str">
            <v>4500-318</v>
          </cell>
          <cell r="F695" t="str">
            <v>884</v>
          </cell>
          <cell r="G695" t="str">
            <v>Desconhecido</v>
          </cell>
          <cell r="H695" t="str">
            <v>Espinho</v>
          </cell>
          <cell r="I695" t="str">
            <v>Desconhecido</v>
          </cell>
          <cell r="J695" t="str">
            <v>Portugal</v>
          </cell>
          <cell r="K695" t="str">
            <v>Rua 34, 884, Desconhecido, Espinho, Desconhecido, 4500-318, Portugal</v>
          </cell>
        </row>
        <row r="696">
          <cell r="A696" t="str">
            <v>Escola Básica e Secundária Dr. Manuel Laranjeira, Espinho</v>
          </cell>
          <cell r="B696">
            <v>41.009870999999997</v>
          </cell>
          <cell r="C696">
            <v>-8.6302179999999993</v>
          </cell>
          <cell r="D696" t="str">
            <v>Praceta Manuel Laranjeira</v>
          </cell>
          <cell r="E696" t="str">
            <v>4500-023</v>
          </cell>
          <cell r="F696" t="str">
            <v>Desconhecido</v>
          </cell>
          <cell r="G696" t="str">
            <v>Desconhecido</v>
          </cell>
          <cell r="H696" t="str">
            <v>Espinho</v>
          </cell>
          <cell r="I696" t="str">
            <v>Desconhecido</v>
          </cell>
          <cell r="J696" t="str">
            <v>Portugal</v>
          </cell>
          <cell r="K696" t="str">
            <v>Praceta Manuel Laranjeira, Desconhecido, Desconhecido, Espinho, Desconhecido, 4500-023, Portugal</v>
          </cell>
        </row>
        <row r="697">
          <cell r="A697" t="str">
            <v>Escola Básica e Secundária Dr. Manuel Pinto de Vasconcelos, Freamunde, Paços de Ferreira</v>
          </cell>
          <cell r="B697">
            <v>41.293491000000003</v>
          </cell>
          <cell r="C697">
            <v>-8.3393580000000007</v>
          </cell>
          <cell r="D697" t="str">
            <v>Rua Antonio Pereira da Costa</v>
          </cell>
          <cell r="E697" t="str">
            <v>4590-298</v>
          </cell>
          <cell r="F697" t="str">
            <v>Desconhecido</v>
          </cell>
          <cell r="G697" t="str">
            <v>Calvário</v>
          </cell>
          <cell r="H697" t="str">
            <v>Freamunde</v>
          </cell>
          <cell r="I697" t="str">
            <v>Desconhecido</v>
          </cell>
          <cell r="J697" t="str">
            <v>Portugal</v>
          </cell>
          <cell r="K697" t="str">
            <v>Rua Antonio Pereira da Costa, Desconhecido, Calvário, Freamunde, Desconhecido, 4590-298, Portugal</v>
          </cell>
        </row>
        <row r="698">
          <cell r="A698" t="str">
            <v>Escola Básica e Secundária Dr. Manuel Ribeiro Ferreira, Alvaiázere</v>
          </cell>
          <cell r="B698">
            <v>39.819415999999997</v>
          </cell>
          <cell r="C698">
            <v>-8.3793769999999999</v>
          </cell>
          <cell r="D698" t="str">
            <v>Rua Juiz Conselheiro José Maria Lopes da Silveira e Castro</v>
          </cell>
          <cell r="E698" t="str">
            <v>3250-112</v>
          </cell>
          <cell r="F698" t="str">
            <v>Desconhecido</v>
          </cell>
          <cell r="G698" t="str">
            <v>Desconhecido</v>
          </cell>
          <cell r="H698" t="str">
            <v>Alvaiázere</v>
          </cell>
          <cell r="I698" t="str">
            <v>Desconhecido</v>
          </cell>
          <cell r="J698" t="str">
            <v>Portugal</v>
          </cell>
          <cell r="K698" t="str">
            <v>Rua Juiz Conselheiro José Maria Lopes da Silveira e Castro, Desconhecido, Desconhecido, Alvaiázere, Desconhecido, 3250-112, Portugal</v>
          </cell>
        </row>
        <row r="699">
          <cell r="A699" t="str">
            <v>Escola Básica e Secundária Dr. Mário Fonseca, Nogueira, Lousada</v>
          </cell>
          <cell r="B699">
            <v>41.280313999999997</v>
          </cell>
          <cell r="C699">
            <v>-8.2620380000000004</v>
          </cell>
          <cell r="D699" t="str">
            <v>Rua Jogo da Bola</v>
          </cell>
          <cell r="E699" t="str">
            <v>4620-460</v>
          </cell>
          <cell r="F699" t="str">
            <v>470</v>
          </cell>
          <cell r="G699" t="str">
            <v>Desconhecido</v>
          </cell>
          <cell r="H699" t="str">
            <v>Lousada</v>
          </cell>
          <cell r="I699" t="str">
            <v>Desconhecido</v>
          </cell>
          <cell r="J699" t="str">
            <v>Portugal</v>
          </cell>
          <cell r="K699" t="str">
            <v>Rua Jogo da Bola, 470, Desconhecido, Lousada, Desconhecido, 4620-460, Portugal</v>
          </cell>
        </row>
        <row r="700">
          <cell r="A700" t="str">
            <v>Escola Básica e Secundária Dr. Pascoal José de Mello, Ansião</v>
          </cell>
          <cell r="B700">
            <v>39.911174000000003</v>
          </cell>
          <cell r="C700">
            <v>-8.4327249999999996</v>
          </cell>
          <cell r="D700" t="str">
            <v>Avenida Coronel Vitorino Henriques Godinho</v>
          </cell>
          <cell r="E700" t="str">
            <v>3240-154</v>
          </cell>
          <cell r="F700" t="str">
            <v>Desconhecido</v>
          </cell>
          <cell r="G700" t="str">
            <v>Desconhecido</v>
          </cell>
          <cell r="H700" t="str">
            <v>Ansião</v>
          </cell>
          <cell r="I700" t="str">
            <v>Desconhecido</v>
          </cell>
          <cell r="J700" t="str">
            <v>Portugal</v>
          </cell>
          <cell r="K700" t="str">
            <v>Avenida Coronel Vitorino Henriques Godinho, Desconhecido, Desconhecido, Ansião, Desconhecido, 3240-154, Portugal</v>
          </cell>
        </row>
        <row r="701">
          <cell r="A701" t="str">
            <v>Escola Básica e Secundária Dr. Ramiro Salgado, Torre de Moncorvo</v>
          </cell>
          <cell r="B701">
            <v>41.657156999999998</v>
          </cell>
          <cell r="C701">
            <v>-7.1308429999999996</v>
          </cell>
          <cell r="D701" t="str">
            <v>Rua da Escola Básica</v>
          </cell>
          <cell r="E701" t="str">
            <v>5385-122</v>
          </cell>
          <cell r="F701" t="str">
            <v>Desconhecido</v>
          </cell>
          <cell r="G701" t="str">
            <v>Desconhecido</v>
          </cell>
          <cell r="H701" t="str">
            <v>Mirandela</v>
          </cell>
          <cell r="I701" t="str">
            <v>Desconhecido</v>
          </cell>
          <cell r="J701" t="str">
            <v>Portugal</v>
          </cell>
          <cell r="K701" t="str">
            <v>Rua da Escola Básica, Desconhecido, Desconhecido, Mirandela, Desconhecido, 5385-122, Portugal</v>
          </cell>
        </row>
        <row r="702">
          <cell r="A702" t="str">
            <v>Escola Básica e Secundária Dr. Rui Grácio, Montelavar, Sintra</v>
          </cell>
          <cell r="B702">
            <v>38.863812000000003</v>
          </cell>
          <cell r="C702">
            <v>-9.328614</v>
          </cell>
          <cell r="D702" t="str">
            <v>Rua Joaquim Vicente Albogas</v>
          </cell>
          <cell r="E702" t="str">
            <v>2715-681</v>
          </cell>
          <cell r="F702" t="str">
            <v>Desconhecido</v>
          </cell>
          <cell r="G702" t="str">
            <v>Lumarinho</v>
          </cell>
          <cell r="H702" t="str">
            <v>Montelavar</v>
          </cell>
          <cell r="I702" t="str">
            <v>Desconhecido</v>
          </cell>
          <cell r="J702" t="str">
            <v>Portugal</v>
          </cell>
          <cell r="K702" t="str">
            <v>Rua Joaquim Vicente Albogas, Desconhecido, Lumarinho, Montelavar, Desconhecido, 2715-681, Portugal</v>
          </cell>
        </row>
        <row r="703">
          <cell r="A703" t="str">
            <v>Escola Básica e Secundária Dr. Serafim Leite, São João da Madeira</v>
          </cell>
          <cell r="B703">
            <v>40.896374999999999</v>
          </cell>
          <cell r="C703">
            <v>-8.4963909999999991</v>
          </cell>
          <cell r="D703" t="str">
            <v>Rua Teixeira de Pascoais</v>
          </cell>
          <cell r="E703" t="str">
            <v>3700-291</v>
          </cell>
          <cell r="F703" t="str">
            <v>Desconhecido</v>
          </cell>
          <cell r="G703" t="str">
            <v>Desconhecido</v>
          </cell>
          <cell r="H703" t="str">
            <v>São João da Madeira</v>
          </cell>
          <cell r="I703" t="str">
            <v>Desconhecido</v>
          </cell>
          <cell r="J703" t="str">
            <v>Portugal</v>
          </cell>
          <cell r="K703" t="str">
            <v>Rua Teixeira de Pascoais, Desconhecido, Desconhecido, São João da Madeira, Desconhecido, 3700-291, Portugal</v>
          </cell>
        </row>
        <row r="704">
          <cell r="A704" t="str">
            <v>Escola Básica e Secundária Dr. Solano de Abreu, Abrantes</v>
          </cell>
          <cell r="B704">
            <v>39.459066</v>
          </cell>
          <cell r="C704">
            <v>-8.1918389999999999</v>
          </cell>
          <cell r="D704" t="str">
            <v>Avenida Rainha Dona Leonor</v>
          </cell>
          <cell r="E704" t="str">
            <v>2200-196</v>
          </cell>
          <cell r="F704" t="str">
            <v>Desconhecido</v>
          </cell>
          <cell r="G704" t="str">
            <v>São João</v>
          </cell>
          <cell r="H704" t="str">
            <v>Abrantes</v>
          </cell>
          <cell r="I704" t="str">
            <v>Desconhecido</v>
          </cell>
          <cell r="J704" t="str">
            <v>Portugal</v>
          </cell>
          <cell r="K704" t="str">
            <v>Avenida Rainha Dona Leonor, Desconhecido, São João, Abrantes, Desconhecido, 2200-196, Portugal</v>
          </cell>
        </row>
        <row r="705">
          <cell r="A705" t="str">
            <v>Escola Básica e Secundária Dr. Vieira de Carvalho, Moreira da Maia, Maia</v>
          </cell>
          <cell r="B705">
            <v>41.244630999999998</v>
          </cell>
          <cell r="C705">
            <v>-8.6614199999999997</v>
          </cell>
          <cell r="D705" t="str">
            <v>Avenida Professor Doutor Marcelo Caetano</v>
          </cell>
          <cell r="E705" t="str">
            <v>4470-596</v>
          </cell>
          <cell r="F705" t="str">
            <v>Desconhecido</v>
          </cell>
          <cell r="G705" t="str">
            <v>Guardeiras</v>
          </cell>
          <cell r="H705" t="str">
            <v>Moreira</v>
          </cell>
          <cell r="I705" t="str">
            <v>Desconhecido</v>
          </cell>
          <cell r="J705" t="str">
            <v>Portugal</v>
          </cell>
          <cell r="K705" t="str">
            <v>Avenida Professor Doutor Marcelo Caetano, Desconhecido, Guardeiras, Moreira, Desconhecido, 4470-596, Portugal</v>
          </cell>
        </row>
        <row r="706">
          <cell r="A706" t="str">
            <v>Escola Básica e Secundária Dr.ª Judite Andrade, Sardoal</v>
          </cell>
          <cell r="B706">
            <v>39.251215000000002</v>
          </cell>
          <cell r="C706">
            <v>-8.6831309999999995</v>
          </cell>
          <cell r="D706" t="str">
            <v>Rua Cidade d'Agen</v>
          </cell>
          <cell r="E706" t="str">
            <v>2005-503</v>
          </cell>
          <cell r="F706" t="str">
            <v>Desconhecido</v>
          </cell>
          <cell r="G706" t="str">
            <v>São Salvador</v>
          </cell>
          <cell r="H706" t="str">
            <v>Santarém</v>
          </cell>
          <cell r="I706" t="str">
            <v>Desconhecido</v>
          </cell>
          <cell r="J706" t="str">
            <v>Portugal</v>
          </cell>
          <cell r="K706" t="str">
            <v>Rua Cidade d'Agen, Desconhecido, São Salvador, Santarém, Desconhecido, 2005-503, Portugal</v>
          </cell>
        </row>
        <row r="707">
          <cell r="A707" t="str">
            <v>Escola Básica e Secundária Eng. Dionísio Augusto Cunha, Canas de Senhorim, Nelas</v>
          </cell>
          <cell r="B707">
            <v>40.505856000000001</v>
          </cell>
          <cell r="C707">
            <v>-7.9001450000000002</v>
          </cell>
          <cell r="D707" t="str">
            <v>Rua Doutor Eduardo Maria dos Santos</v>
          </cell>
          <cell r="E707" t="str">
            <v>3525-072</v>
          </cell>
          <cell r="F707" t="str">
            <v>Desconhecido</v>
          </cell>
          <cell r="G707" t="str">
            <v>Desconhecido</v>
          </cell>
          <cell r="H707" t="str">
            <v>Canas de Senhorim</v>
          </cell>
          <cell r="I707" t="str">
            <v>Desconhecido</v>
          </cell>
          <cell r="J707" t="str">
            <v>Portugal</v>
          </cell>
          <cell r="K707" t="str">
            <v>Rua Doutor Eduardo Maria dos Santos, Desconhecido, Desconhecido, Canas de Senhorim, Desconhecido, 3525-072, Portugal</v>
          </cell>
        </row>
        <row r="708">
          <cell r="A708" t="str">
            <v>Escola Básica e Secundária Escalada, Pampilhosa da Serra</v>
          </cell>
          <cell r="B708">
            <v>40.044117999999997</v>
          </cell>
          <cell r="C708">
            <v>-7.9490090000000002</v>
          </cell>
          <cell r="D708" t="str">
            <v>Rua do Bairro São Martinho</v>
          </cell>
          <cell r="E708" t="str">
            <v>3320-206</v>
          </cell>
          <cell r="F708" t="str">
            <v>Desconhecido</v>
          </cell>
          <cell r="G708" t="str">
            <v>Desconhecido</v>
          </cell>
          <cell r="H708" t="str">
            <v>Pampilhosa da Serra</v>
          </cell>
          <cell r="I708" t="str">
            <v>Desconhecido</v>
          </cell>
          <cell r="J708" t="str">
            <v>Portugal</v>
          </cell>
          <cell r="K708" t="str">
            <v>Rua do Bairro São Martinho, Desconhecido, Desconhecido, Pampilhosa da Serra, Desconhecido, 3320-206, Portugal</v>
          </cell>
        </row>
        <row r="709">
          <cell r="A709" t="str">
            <v>Escola Básica e Secundária Fernão de Magalhães, Chaves</v>
          </cell>
          <cell r="B709">
            <v>41.640366999999998</v>
          </cell>
          <cell r="C709">
            <v>-7.5660869999999996</v>
          </cell>
          <cell r="D709" t="str">
            <v>Rua Francisco Sá Carneiro</v>
          </cell>
          <cell r="E709" t="str">
            <v>5425-332</v>
          </cell>
          <cell r="F709" t="str">
            <v>Desconhecido</v>
          </cell>
          <cell r="G709" t="str">
            <v>Desconhecido</v>
          </cell>
          <cell r="H709" t="str">
            <v>Chaves</v>
          </cell>
          <cell r="I709" t="str">
            <v>Desconhecido</v>
          </cell>
          <cell r="J709" t="str">
            <v>Portugal</v>
          </cell>
          <cell r="K709" t="str">
            <v>Rua Francisco Sá Carneiro, Desconhecido, Desconhecido, Chaves, Desconhecido, 5425-332, Portugal</v>
          </cell>
        </row>
        <row r="710">
          <cell r="A710" t="str">
            <v>Escola Básica e Secundária Fernão do Pó, Bombarral</v>
          </cell>
          <cell r="B710">
            <v>39.269848000000003</v>
          </cell>
          <cell r="C710">
            <v>-9.1636380000000006</v>
          </cell>
          <cell r="D710" t="str">
            <v>Rua Evaristo Judicibus</v>
          </cell>
          <cell r="E710" t="str">
            <v>2540-004</v>
          </cell>
          <cell r="F710" t="str">
            <v>Desconhecido</v>
          </cell>
          <cell r="G710" t="str">
            <v>Desconhecido</v>
          </cell>
          <cell r="H710" t="str">
            <v>Bombarral</v>
          </cell>
          <cell r="I710" t="str">
            <v>Desconhecido</v>
          </cell>
          <cell r="J710" t="str">
            <v>Portugal</v>
          </cell>
          <cell r="K710" t="str">
            <v>Rua Evaristo Judicibus, Desconhecido, Desconhecido, Bombarral, Desconhecido, 2540-004, Portugal</v>
          </cell>
        </row>
        <row r="711">
          <cell r="A711" t="str">
            <v>Escola Básica e Secundária Ferreira de Castro, Oliveira de Azeméis</v>
          </cell>
          <cell r="B711">
            <v>40.857774999999997</v>
          </cell>
          <cell r="C711">
            <v>-8.4689019999999999</v>
          </cell>
          <cell r="D711" t="str">
            <v>Rua Doutor Silva Lima</v>
          </cell>
          <cell r="E711" t="str">
            <v>3720-298</v>
          </cell>
          <cell r="F711" t="str">
            <v>Desconhecido</v>
          </cell>
          <cell r="G711" t="str">
            <v>Desconhecido</v>
          </cell>
          <cell r="H711" t="str">
            <v>Oliveira de Azeméis</v>
          </cell>
          <cell r="I711" t="str">
            <v>Desconhecido</v>
          </cell>
          <cell r="J711" t="str">
            <v>Portugal</v>
          </cell>
          <cell r="K711" t="str">
            <v>Rua Doutor Silva Lima, Desconhecido, Desconhecido, Oliveira de Azeméis, Desconhecido, 3720-298, Portugal</v>
          </cell>
        </row>
        <row r="712">
          <cell r="A712" t="str">
            <v>Escola Básica e Secundária Fontes Pereira de Melo, Porto</v>
          </cell>
          <cell r="B712">
            <v>41.158199000000003</v>
          </cell>
          <cell r="C712">
            <v>-8.6039329999999996</v>
          </cell>
          <cell r="D712" t="str">
            <v>Rua de Santa Catarina</v>
          </cell>
          <cell r="E712" t="str">
            <v>4000-447</v>
          </cell>
          <cell r="F712" t="str">
            <v>1334-1346</v>
          </cell>
          <cell r="G712" t="str">
            <v>Bonfim</v>
          </cell>
          <cell r="H712" t="str">
            <v>Porto</v>
          </cell>
          <cell r="I712" t="str">
            <v>Desconhecido</v>
          </cell>
          <cell r="J712" t="str">
            <v>Portugal</v>
          </cell>
          <cell r="K712" t="str">
            <v>Rua de Santa Catarina, 1334-1346, Bonfim, Porto, Desconhecido, 4000-447, Portugal</v>
          </cell>
        </row>
        <row r="713">
          <cell r="A713" t="str">
            <v>Escola Básica e Secundária Francisco Simões, Laranjeiro, Almada</v>
          </cell>
          <cell r="B713">
            <v>38.652602000000002</v>
          </cell>
          <cell r="C713">
            <v>-9.1545459999999999</v>
          </cell>
          <cell r="D713" t="str">
            <v>Rua Jorge Pereira</v>
          </cell>
          <cell r="E713" t="str">
            <v>2810-235</v>
          </cell>
          <cell r="F713" t="str">
            <v>Desconhecido</v>
          </cell>
          <cell r="G713" t="str">
            <v>Santo António do Laranjeiro</v>
          </cell>
          <cell r="H713" t="str">
            <v>Almada</v>
          </cell>
          <cell r="I713" t="str">
            <v>Desconhecido</v>
          </cell>
          <cell r="J713" t="str">
            <v>Portugal</v>
          </cell>
          <cell r="K713" t="str">
            <v>Rua Jorge Pereira, Desconhecido, Santo António do Laranjeiro, Almada, Desconhecido, 2810-235, Portugal</v>
          </cell>
        </row>
        <row r="714">
          <cell r="A714" t="str">
            <v>Escola Básica e Secundária Frei André da Veiga, Santiago do Cacém</v>
          </cell>
          <cell r="B714">
            <v>38.021653999999998</v>
          </cell>
          <cell r="C714">
            <v>-8.6948190000000007</v>
          </cell>
          <cell r="D714" t="str">
            <v>Estrada de Santa Cruz</v>
          </cell>
          <cell r="E714" t="str">
            <v>7540-121</v>
          </cell>
          <cell r="F714" t="str">
            <v>Desconhecido</v>
          </cell>
          <cell r="G714" t="str">
            <v>Vergeira</v>
          </cell>
          <cell r="H714" t="str">
            <v>Santiago do Cacém</v>
          </cell>
          <cell r="I714" t="str">
            <v>Desconhecido</v>
          </cell>
          <cell r="J714" t="str">
            <v>Portugal</v>
          </cell>
          <cell r="K714" t="str">
            <v>Estrada de Santa Cruz, Desconhecido, Vergeira, Santiago do Cacém, Desconhecido, 7540-121, Portugal</v>
          </cell>
        </row>
        <row r="715">
          <cell r="A715" t="str">
            <v>Escola Básica e Secundária Frei Gonçalo de Azevedo, São Domingos de Rana, Cascais</v>
          </cell>
          <cell r="B715">
            <v>38.716611</v>
          </cell>
          <cell r="C715">
            <v>-9.3402530000000006</v>
          </cell>
          <cell r="D715" t="str">
            <v>EN 249-4</v>
          </cell>
          <cell r="E715" t="str">
            <v>2785-260</v>
          </cell>
          <cell r="F715" t="str">
            <v>Desconhecido</v>
          </cell>
          <cell r="G715" t="str">
            <v>Matos Cheirinhos</v>
          </cell>
          <cell r="H715" t="str">
            <v>Cascais</v>
          </cell>
          <cell r="I715" t="str">
            <v>Desconhecido</v>
          </cell>
          <cell r="J715" t="str">
            <v>Portugal</v>
          </cell>
          <cell r="K715" t="str">
            <v>EN 249-4, Desconhecido, Matos Cheirinhos, Cascais, Desconhecido, 2785-260, Portugal</v>
          </cell>
        </row>
        <row r="716">
          <cell r="A716" t="str">
            <v>Escola Básica e Secundária Gama Barros, Cacém, Sintra</v>
          </cell>
          <cell r="B716">
            <v>38.771129999999999</v>
          </cell>
          <cell r="C716">
            <v>-9.3145360000000004</v>
          </cell>
          <cell r="D716" t="str">
            <v>Rua da Esperança</v>
          </cell>
          <cell r="E716" t="str">
            <v>2735-473</v>
          </cell>
          <cell r="F716" t="str">
            <v>Desconhecido</v>
          </cell>
          <cell r="G716" t="str">
            <v>Cacém</v>
          </cell>
          <cell r="H716" t="str">
            <v>Sintra</v>
          </cell>
          <cell r="I716" t="str">
            <v>Desconhecido</v>
          </cell>
          <cell r="J716" t="str">
            <v>Portugal</v>
          </cell>
          <cell r="K716" t="str">
            <v>Rua da Esperança, Desconhecido, Cacém, Sintra, Desconhecido, 2735-473, Portugal</v>
          </cell>
        </row>
        <row r="717">
          <cell r="A717" t="str">
            <v>Escola Básica e Secundária Gil Vicente, Lisboa</v>
          </cell>
          <cell r="B717">
            <v>38.716078000000003</v>
          </cell>
          <cell r="C717">
            <v>-9.1273239999999998</v>
          </cell>
          <cell r="D717" t="str">
            <v>Rua da Verónica</v>
          </cell>
          <cell r="E717" t="str">
            <v>1170-384</v>
          </cell>
          <cell r="F717" t="str">
            <v>37</v>
          </cell>
          <cell r="G717" t="str">
            <v>Graça</v>
          </cell>
          <cell r="H717" t="str">
            <v>Lisboa</v>
          </cell>
          <cell r="I717" t="str">
            <v>Desconhecido</v>
          </cell>
          <cell r="J717" t="str">
            <v>Portugal</v>
          </cell>
          <cell r="K717" t="str">
            <v>Rua da Verónica, 37, Graça, Lisboa, Desconhecido, 1170-384, Portugal</v>
          </cell>
        </row>
        <row r="718">
          <cell r="A718" t="str">
            <v>Escola Básica e Secundária Gomes Teixeira, Armamar</v>
          </cell>
          <cell r="B718">
            <v>41.105612999999998</v>
          </cell>
          <cell r="C718">
            <v>-7.6888870000000002</v>
          </cell>
          <cell r="D718" t="str">
            <v>Avenida Gomes Teixeira</v>
          </cell>
          <cell r="E718" t="str">
            <v>5110-096</v>
          </cell>
          <cell r="F718" t="str">
            <v>Desconhecido</v>
          </cell>
          <cell r="G718" t="str">
            <v>Desconhecido</v>
          </cell>
          <cell r="H718" t="str">
            <v>Armamar</v>
          </cell>
          <cell r="I718" t="str">
            <v>Desconhecido</v>
          </cell>
          <cell r="J718" t="str">
            <v>Portugal</v>
          </cell>
          <cell r="K718" t="str">
            <v>Avenida Gomes Teixeira, Desconhecido, Desconhecido, Armamar, Desconhecido, 5110-096, Portugal</v>
          </cell>
        </row>
        <row r="719">
          <cell r="A719" t="str">
            <v>Escola Básica e Secundária Henrique Sommer, Maceira, Leiria</v>
          </cell>
          <cell r="B719">
            <v>39.68629</v>
          </cell>
          <cell r="C719">
            <v>-8.8972239999999996</v>
          </cell>
          <cell r="D719" t="str">
            <v>Rua das Tílias</v>
          </cell>
          <cell r="E719" t="str">
            <v>2405-025</v>
          </cell>
          <cell r="F719" t="str">
            <v>6</v>
          </cell>
          <cell r="G719" t="str">
            <v>Desconhecido</v>
          </cell>
          <cell r="H719" t="str">
            <v>Leiria</v>
          </cell>
          <cell r="I719" t="str">
            <v>Desconhecido</v>
          </cell>
          <cell r="J719" t="str">
            <v>Portugal</v>
          </cell>
          <cell r="K719" t="str">
            <v>Rua das Tílias, 6, Desconhecido, Leiria, Desconhecido, 2405-025, Portugal</v>
          </cell>
        </row>
        <row r="720">
          <cell r="A720" t="str">
            <v>Escola Básica e Secundária Ibn Mucana, Alcabideche, Cascais</v>
          </cell>
          <cell r="B720">
            <v>38.734349000000002</v>
          </cell>
          <cell r="C720">
            <v>-9.4047630000000009</v>
          </cell>
          <cell r="D720" t="str">
            <v>Rua do Pombal</v>
          </cell>
          <cell r="E720" t="str">
            <v>2645-074</v>
          </cell>
          <cell r="F720" t="str">
            <v>Desconhecido</v>
          </cell>
          <cell r="G720" t="str">
            <v>Alto da Peça</v>
          </cell>
          <cell r="H720" t="str">
            <v>Cascais</v>
          </cell>
          <cell r="I720" t="str">
            <v>Desconhecido</v>
          </cell>
          <cell r="J720" t="str">
            <v>Portugal</v>
          </cell>
          <cell r="K720" t="str">
            <v>Rua do Pombal, Desconhecido, Alto da Peça, Cascais, Desconhecido, 2645-074, Portugal</v>
          </cell>
        </row>
        <row r="721">
          <cell r="A721" t="str">
            <v>Escola Básica e Secundária João Garcia Bacelar, Tocha, Cantanhede</v>
          </cell>
          <cell r="B721">
            <v>40.312691999999998</v>
          </cell>
          <cell r="C721">
            <v>-8.7476939999999992</v>
          </cell>
          <cell r="D721" t="str">
            <v>ER 335-1</v>
          </cell>
          <cell r="E721" t="str">
            <v>3060-708</v>
          </cell>
          <cell r="F721" t="str">
            <v>Desconhecido</v>
          </cell>
          <cell r="G721" t="str">
            <v>Desconhecido</v>
          </cell>
          <cell r="H721" t="str">
            <v>Cantanhede</v>
          </cell>
          <cell r="I721" t="str">
            <v>Desconhecido</v>
          </cell>
          <cell r="J721" t="str">
            <v>Portugal</v>
          </cell>
          <cell r="K721" t="str">
            <v>ER 335-1, Desconhecido, Desconhecido, Cantanhede, Desconhecido, 3060-708, Portugal</v>
          </cell>
        </row>
        <row r="722">
          <cell r="A722" t="str">
            <v>Escola Básica e Secundária Joaquim Inácio da Cruz Sobral, Sobral de Monte Agraço</v>
          </cell>
          <cell r="B722">
            <v>39.023586999999999</v>
          </cell>
          <cell r="C722">
            <v>-9.1489720000000005</v>
          </cell>
          <cell r="D722" t="str">
            <v>EN 115</v>
          </cell>
          <cell r="E722" t="str">
            <v>2590-001</v>
          </cell>
          <cell r="F722" t="str">
            <v>Desconhecido</v>
          </cell>
          <cell r="G722" t="str">
            <v>Desconhecido</v>
          </cell>
          <cell r="H722" t="str">
            <v>Sobral de Monte Agraço</v>
          </cell>
          <cell r="I722" t="str">
            <v>Desconhecido</v>
          </cell>
          <cell r="J722" t="str">
            <v>Portugal</v>
          </cell>
          <cell r="K722" t="str">
            <v>EN 115, Desconhecido, Desconhecido, Sobral de Monte Agraço, Desconhecido, 2590-001, Portugal</v>
          </cell>
        </row>
        <row r="723">
          <cell r="A723" t="str">
            <v>Escola Básica e Secundária José Falcão, Miranda do Corvo</v>
          </cell>
          <cell r="B723">
            <v>40.090496000000002</v>
          </cell>
          <cell r="C723">
            <v>-8.3328720000000001</v>
          </cell>
          <cell r="D723" t="str">
            <v>Rua Barreiros</v>
          </cell>
          <cell r="E723" t="str">
            <v>3220-219</v>
          </cell>
          <cell r="F723" t="str">
            <v>Desconhecido</v>
          </cell>
          <cell r="G723" t="str">
            <v>Desconhecido</v>
          </cell>
          <cell r="H723" t="str">
            <v>Miranda do Corvo</v>
          </cell>
          <cell r="I723" t="str">
            <v>Desconhecido</v>
          </cell>
          <cell r="J723" t="str">
            <v>Portugal</v>
          </cell>
          <cell r="K723" t="str">
            <v>Rua Barreiros, Desconhecido, Desconhecido, Miranda do Corvo, Desconhecido, 3220-219, Portugal</v>
          </cell>
        </row>
        <row r="724">
          <cell r="A724" t="str">
            <v>Escola Básica e Secundária José Gomes Ferreira, Ferreira do Alentejo</v>
          </cell>
          <cell r="B724">
            <v>38.062752000000003</v>
          </cell>
          <cell r="C724">
            <v>-8.1151280000000003</v>
          </cell>
          <cell r="D724" t="str">
            <v>Rua Infante Dom Henrique</v>
          </cell>
          <cell r="E724" t="str">
            <v>7900-647</v>
          </cell>
          <cell r="F724" t="str">
            <v>Desconhecido</v>
          </cell>
          <cell r="G724" t="str">
            <v>Bairro do Império</v>
          </cell>
          <cell r="H724" t="str">
            <v>Ferreira do Alentejo</v>
          </cell>
          <cell r="I724" t="str">
            <v>Desconhecido</v>
          </cell>
          <cell r="J724" t="str">
            <v>Portugal</v>
          </cell>
          <cell r="K724" t="str">
            <v>Rua Infante Dom Henrique, Desconhecido, Bairro do Império, Ferreira do Alentejo, Desconhecido, 7900-647, Portugal</v>
          </cell>
        </row>
        <row r="725">
          <cell r="A725" t="str">
            <v>Escola Básica e Secundária José Saramago, Poceirão, Palmela</v>
          </cell>
          <cell r="B725">
            <v>38.629134999999998</v>
          </cell>
          <cell r="C725">
            <v>-8.7377260000000003</v>
          </cell>
          <cell r="D725" t="str">
            <v>Rua Miguel Bombarda</v>
          </cell>
          <cell r="E725" t="str">
            <v>2965-315</v>
          </cell>
          <cell r="F725" t="str">
            <v>Desconhecido</v>
          </cell>
          <cell r="G725" t="str">
            <v>Desconhecido</v>
          </cell>
          <cell r="H725" t="str">
            <v>Palmela</v>
          </cell>
          <cell r="I725" t="str">
            <v>Desconhecido</v>
          </cell>
          <cell r="J725" t="str">
            <v>Portugal</v>
          </cell>
          <cell r="K725" t="str">
            <v>Rua Miguel Bombarda, Desconhecido, Desconhecido, Palmela, Desconhecido, 2965-315, Portugal</v>
          </cell>
        </row>
        <row r="726">
          <cell r="A726" t="str">
            <v>Escola Básica e Secundária José Silvestre Ribeiro, Idanha-a-Nova</v>
          </cell>
          <cell r="B726">
            <v>39.929212</v>
          </cell>
          <cell r="C726">
            <v>-7.2414240000000003</v>
          </cell>
          <cell r="D726" t="str">
            <v>Rua Doutor Aprigio Melo Leão de Meireles</v>
          </cell>
          <cell r="E726" t="str">
            <v>6060-101</v>
          </cell>
          <cell r="F726" t="str">
            <v>Desconhecido</v>
          </cell>
          <cell r="G726" t="str">
            <v>Desconhecido</v>
          </cell>
          <cell r="H726" t="str">
            <v>Idanha-a-Nova</v>
          </cell>
          <cell r="I726" t="str">
            <v>Desconhecido</v>
          </cell>
          <cell r="J726" t="str">
            <v>Portugal</v>
          </cell>
          <cell r="K726" t="str">
            <v>Rua Doutor Aprigio Melo Leão de Meireles, Desconhecido, Desconhecido, Idanha-a-Nova, Desconhecido, 6060-101, Portugal</v>
          </cell>
        </row>
        <row r="727">
          <cell r="A727" t="str">
            <v>Escola Básica e Secundária Josefa de Óbidos, Lisboa</v>
          </cell>
          <cell r="B727">
            <v>38.713042000000002</v>
          </cell>
          <cell r="C727">
            <v>-9.1675760000000004</v>
          </cell>
          <cell r="D727" t="str">
            <v>Rua Coronel Ribeiro Viana</v>
          </cell>
          <cell r="E727" t="str">
            <v>1399-040</v>
          </cell>
          <cell r="F727" t="str">
            <v>Desconhecido</v>
          </cell>
          <cell r="G727" t="str">
            <v>Santa Isabel</v>
          </cell>
          <cell r="H727" t="str">
            <v>Lisboa</v>
          </cell>
          <cell r="I727" t="str">
            <v>Desconhecido</v>
          </cell>
          <cell r="J727" t="str">
            <v>Portugal</v>
          </cell>
          <cell r="K727" t="str">
            <v>Rua Coronel Ribeiro Viana, Desconhecido, Santa Isabel, Lisboa, Desconhecido, 1399-040, Portugal</v>
          </cell>
        </row>
        <row r="728">
          <cell r="A728" t="str">
            <v>Escola Básica e Secundária Leonardo Coimbra - Filho, Porto</v>
          </cell>
          <cell r="B728">
            <v>41.157623000000001</v>
          </cell>
          <cell r="C728">
            <v>-8.6542209999999997</v>
          </cell>
          <cell r="D728" t="str">
            <v>Rua do Pintor António Cruz</v>
          </cell>
          <cell r="E728" t="str">
            <v>4150-084</v>
          </cell>
          <cell r="F728" t="str">
            <v>805</v>
          </cell>
          <cell r="G728" t="str">
            <v>Lordelo do Ouro</v>
          </cell>
          <cell r="H728" t="str">
            <v>Porto</v>
          </cell>
          <cell r="I728" t="str">
            <v>Desconhecido</v>
          </cell>
          <cell r="J728" t="str">
            <v>Portugal</v>
          </cell>
          <cell r="K728" t="str">
            <v>Rua do Pintor António Cruz, 805, Lordelo do Ouro, Porto, Desconhecido, 4150-084, Portugal</v>
          </cell>
        </row>
        <row r="729">
          <cell r="A729" t="str">
            <v>Escola Básica e Secundária Lima de Freitas, Setúbal</v>
          </cell>
          <cell r="B729">
            <v>38.522872</v>
          </cell>
          <cell r="C729">
            <v>-8.9142109999999999</v>
          </cell>
          <cell r="D729" t="str">
            <v>Rua Batalha do Viso</v>
          </cell>
          <cell r="E729" t="str">
            <v>2904-510</v>
          </cell>
          <cell r="F729" t="str">
            <v>Desconhecido</v>
          </cell>
          <cell r="G729" t="str">
            <v>Casal das Figueiras</v>
          </cell>
          <cell r="H729" t="str">
            <v>Setúbal</v>
          </cell>
          <cell r="I729" t="str">
            <v>Desconhecido</v>
          </cell>
          <cell r="J729" t="str">
            <v>Portugal</v>
          </cell>
          <cell r="K729" t="str">
            <v>Rua Batalha do Viso, Desconhecido, Casal das Figueiras, Setúbal, Desconhecido, 2904-510, Portugal</v>
          </cell>
        </row>
        <row r="730">
          <cell r="A730" t="str">
            <v>Escola Básica e Secundária Luís António Verney, Lisboa</v>
          </cell>
          <cell r="B730">
            <v>38.733893999999999</v>
          </cell>
          <cell r="C730">
            <v>-9.1138820000000003</v>
          </cell>
          <cell r="D730" t="str">
            <v>Rua Marquês de Olhão</v>
          </cell>
          <cell r="E730" t="str">
            <v>1900-330</v>
          </cell>
          <cell r="F730" t="str">
            <v>Desconhecido</v>
          </cell>
          <cell r="G730" t="str">
            <v>Desconhecido</v>
          </cell>
          <cell r="H730" t="str">
            <v>Lisboa</v>
          </cell>
          <cell r="I730" t="str">
            <v>Desconhecido</v>
          </cell>
          <cell r="J730" t="str">
            <v>Portugal</v>
          </cell>
          <cell r="K730" t="str">
            <v>Rua Marquês de Olhão, Desconhecido, Desconhecido, Lisboa, Desconhecido, 1900-330, Portugal</v>
          </cell>
        </row>
        <row r="731">
          <cell r="A731" t="str">
            <v>Escola Básica e Secundária Luís de Camões, Constância</v>
          </cell>
          <cell r="B731">
            <v>39.481453999999999</v>
          </cell>
          <cell r="C731">
            <v>-8.3378669999999993</v>
          </cell>
          <cell r="D731" t="str">
            <v>Rua do Moinho de Vento</v>
          </cell>
          <cell r="E731" t="str">
            <v>2250-021</v>
          </cell>
          <cell r="F731" t="str">
            <v>Desconhecido</v>
          </cell>
          <cell r="G731" t="str">
            <v>Desconhecido</v>
          </cell>
          <cell r="H731" t="str">
            <v>Constância</v>
          </cell>
          <cell r="I731" t="str">
            <v>Desconhecido</v>
          </cell>
          <cell r="J731" t="str">
            <v>Portugal</v>
          </cell>
          <cell r="K731" t="str">
            <v>Rua do Moinho de Vento, Desconhecido, Desconhecido, Constância, Desconhecido, 2250-021, Portugal</v>
          </cell>
        </row>
        <row r="732">
          <cell r="A732" t="str">
            <v>Escola Básica e Secundária Maria Lamas, Porto</v>
          </cell>
          <cell r="B732">
            <v>41.178153000000002</v>
          </cell>
          <cell r="C732">
            <v>-8.6387260000000001</v>
          </cell>
          <cell r="D732" t="str">
            <v>Rua das Cegonhas</v>
          </cell>
          <cell r="E732" t="str">
            <v>4250-379</v>
          </cell>
          <cell r="F732" t="str">
            <v>Desconhecido</v>
          </cell>
          <cell r="G732" t="str">
            <v>Ramalde</v>
          </cell>
          <cell r="H732" t="str">
            <v>Porto</v>
          </cell>
          <cell r="I732" t="str">
            <v>Desconhecido</v>
          </cell>
          <cell r="J732" t="str">
            <v>Portugal</v>
          </cell>
          <cell r="K732" t="str">
            <v>Rua das Cegonhas, Desconhecido, Ramalde, Porto, Desconhecido, 4250-379, Portugal</v>
          </cell>
        </row>
        <row r="733">
          <cell r="A733" t="str">
            <v>Escola Básica e Secundária Matilde Rosa Araújo, Matarraque, Cascais</v>
          </cell>
          <cell r="B733">
            <v>38.706006000000002</v>
          </cell>
          <cell r="C733">
            <v>-9.3512509999999995</v>
          </cell>
          <cell r="D733" t="str">
            <v>Avenida das Descobertas</v>
          </cell>
          <cell r="E733" t="str">
            <v>2785-438</v>
          </cell>
          <cell r="F733" t="str">
            <v>Desconhecido</v>
          </cell>
          <cell r="G733" t="str">
            <v>Quinta da Caramuja</v>
          </cell>
          <cell r="H733" t="str">
            <v>Cascais</v>
          </cell>
          <cell r="I733" t="str">
            <v>Desconhecido</v>
          </cell>
          <cell r="J733" t="str">
            <v>Portugal</v>
          </cell>
          <cell r="K733" t="str">
            <v>Avenida das Descobertas, Desconhecido, Quinta da Caramuja, Cascais, Desconhecido, 2785-438, Portugal</v>
          </cell>
        </row>
        <row r="734">
          <cell r="A734" t="str">
            <v>Escola Básica e Secundária Mestre Domingos Saraiva, Algueirão, Sintra</v>
          </cell>
          <cell r="B734">
            <v>38.802126000000001</v>
          </cell>
          <cell r="C734">
            <v>-9.3509349999999998</v>
          </cell>
          <cell r="D734" t="str">
            <v>Rua Doutor Coutinho Pais</v>
          </cell>
          <cell r="E734" t="str">
            <v>2725-043</v>
          </cell>
          <cell r="F734" t="str">
            <v>14,16</v>
          </cell>
          <cell r="G734" t="str">
            <v>Casal da Cavaleira</v>
          </cell>
          <cell r="H734" t="str">
            <v>Sintra</v>
          </cell>
          <cell r="I734" t="str">
            <v>Desconhecido</v>
          </cell>
          <cell r="J734" t="str">
            <v>Portugal</v>
          </cell>
          <cell r="K734" t="str">
            <v>Rua Doutor Coutinho Pais, 14,16, Casal da Cavaleira, Sintra, Desconhecido, 2725-043, Portugal</v>
          </cell>
        </row>
        <row r="735">
          <cell r="A735" t="str">
            <v>Escola Básica e Secundária Mestre Martins Correia, Golegã</v>
          </cell>
          <cell r="B735">
            <v>39.407299999999999</v>
          </cell>
          <cell r="C735">
            <v>-8.4833580000000008</v>
          </cell>
          <cell r="D735" t="str">
            <v>Rua Luís de Camões</v>
          </cell>
          <cell r="E735" t="str">
            <v>2150-202</v>
          </cell>
          <cell r="F735" t="str">
            <v>Desconhecido</v>
          </cell>
          <cell r="G735" t="str">
            <v>Casal das Flores</v>
          </cell>
          <cell r="H735" t="str">
            <v>Golegã</v>
          </cell>
          <cell r="I735" t="str">
            <v>Desconhecido</v>
          </cell>
          <cell r="J735" t="str">
            <v>Portugal</v>
          </cell>
          <cell r="K735" t="str">
            <v>Rua Luís de Camões, Desconhecido, Casal das Flores, Golegã, Desconhecido, 2150-202, Portugal</v>
          </cell>
        </row>
        <row r="736">
          <cell r="A736" t="str">
            <v>Escola Básica e Secundária Michel Giacometti, Quinta do Conde, Sesimbra</v>
          </cell>
          <cell r="B736">
            <v>38.569049</v>
          </cell>
          <cell r="C736">
            <v>-9.0408439999999999</v>
          </cell>
          <cell r="D736" t="str">
            <v>Rua das Descobertas</v>
          </cell>
          <cell r="E736" t="str">
            <v>2975-350</v>
          </cell>
          <cell r="F736" t="str">
            <v>3</v>
          </cell>
          <cell r="G736" t="str">
            <v>Desconhecido</v>
          </cell>
          <cell r="H736" t="str">
            <v>Quinta do Conde</v>
          </cell>
          <cell r="I736" t="str">
            <v>Desconhecido</v>
          </cell>
          <cell r="J736" t="str">
            <v>Portugal</v>
          </cell>
          <cell r="K736" t="str">
            <v>Rua das Descobertas, 3, Desconhecido, Quinta do Conde, Desconhecido, 2975-350, Portugal</v>
          </cell>
        </row>
        <row r="737">
          <cell r="A737" t="str">
            <v>Escola Básica e Secundária Miguel Torga, Bragança</v>
          </cell>
          <cell r="B737">
            <v>41.806609000000002</v>
          </cell>
          <cell r="C737">
            <v>-6.7483490000000002</v>
          </cell>
          <cell r="D737" t="str">
            <v>Rua Miguel Torga</v>
          </cell>
          <cell r="E737" t="str">
            <v>5300-037</v>
          </cell>
          <cell r="F737" t="str">
            <v>28</v>
          </cell>
          <cell r="G737" t="str">
            <v>Desconhecido</v>
          </cell>
          <cell r="H737" t="str">
            <v>Bragança</v>
          </cell>
          <cell r="I737" t="str">
            <v>Desconhecido</v>
          </cell>
          <cell r="J737" t="str">
            <v>Portugal</v>
          </cell>
          <cell r="K737" t="str">
            <v>Rua Miguel Torga, 28, Desconhecido, Bragança, Desconhecido, 5300-037, Portugal</v>
          </cell>
        </row>
        <row r="738">
          <cell r="A738" t="str">
            <v>Escola Básica e Secundária Miguel Torga, Sabrosa</v>
          </cell>
          <cell r="B738">
            <v>41.266581000000002</v>
          </cell>
          <cell r="C738">
            <v>-7.5776820000000003</v>
          </cell>
          <cell r="D738" t="str">
            <v>Rua das Eiras</v>
          </cell>
          <cell r="E738" t="str">
            <v>5060-320</v>
          </cell>
          <cell r="F738" t="str">
            <v>Desconhecido</v>
          </cell>
          <cell r="G738" t="str">
            <v>Desconhecido</v>
          </cell>
          <cell r="H738" t="str">
            <v>Sabrosa</v>
          </cell>
          <cell r="I738" t="str">
            <v>Desconhecido</v>
          </cell>
          <cell r="J738" t="str">
            <v>Portugal</v>
          </cell>
          <cell r="K738" t="str">
            <v>Rua das Eiras, Desconhecido, Desconhecido, Sabrosa, Desconhecido, 5060-320, Portugal</v>
          </cell>
        </row>
        <row r="739">
          <cell r="A739" t="str">
            <v>Escola Básica e Secundária Nossa Senhora da Luz, Arronches</v>
          </cell>
          <cell r="B739">
            <v>39.196615999999999</v>
          </cell>
          <cell r="C739">
            <v>-7.6624049999999997</v>
          </cell>
          <cell r="D739" t="str">
            <v>Avenida Coudelaria de Alter</v>
          </cell>
          <cell r="E739" t="str">
            <v>7440-020</v>
          </cell>
          <cell r="F739" t="str">
            <v>Desconhecido</v>
          </cell>
          <cell r="G739" t="str">
            <v>Desconhecido</v>
          </cell>
          <cell r="H739" t="str">
            <v>Alter do Chão</v>
          </cell>
          <cell r="I739" t="str">
            <v>Desconhecido</v>
          </cell>
          <cell r="J739" t="str">
            <v>Portugal</v>
          </cell>
          <cell r="K739" t="str">
            <v>Avenida Coudelaria de Alter, Desconhecido, Desconhecido, Alter do Chão, Desconhecido, 7440-020, Portugal</v>
          </cell>
        </row>
        <row r="740">
          <cell r="A740" t="str">
            <v>Escola Básica e Secundária Octávio Duarte Ferreira, Tramagal, Abrantes</v>
          </cell>
          <cell r="B740">
            <v>39.451172</v>
          </cell>
          <cell r="C740">
            <v>-8.2511109999999999</v>
          </cell>
          <cell r="D740" t="str">
            <v>Rua 6 de Outubro</v>
          </cell>
          <cell r="E740" t="str">
            <v>2205-651</v>
          </cell>
          <cell r="F740" t="str">
            <v>3</v>
          </cell>
          <cell r="G740" t="str">
            <v>Desconhecido</v>
          </cell>
          <cell r="H740" t="str">
            <v>Abrantes</v>
          </cell>
          <cell r="I740" t="str">
            <v>Desconhecido</v>
          </cell>
          <cell r="J740" t="str">
            <v>Portugal</v>
          </cell>
          <cell r="K740" t="str">
            <v>Rua 6 de Outubro, 3, Desconhecido, Abrantes, Desconhecido, 2205-651, Portugal</v>
          </cell>
        </row>
        <row r="741">
          <cell r="A741" t="str">
            <v>Escola Básica e Secundária Oliveira Júnior, São João da Madeira</v>
          </cell>
          <cell r="B741">
            <v>40.892732000000002</v>
          </cell>
          <cell r="C741">
            <v>-8.4860930000000003</v>
          </cell>
          <cell r="D741" t="str">
            <v>Rua Adelino Amaro da Costa</v>
          </cell>
          <cell r="E741" t="str">
            <v>3700-023</v>
          </cell>
          <cell r="F741" t="str">
            <v>Desconhecido</v>
          </cell>
          <cell r="G741" t="str">
            <v>Desconhecido</v>
          </cell>
          <cell r="H741" t="str">
            <v>São João da Madeira</v>
          </cell>
          <cell r="I741" t="str">
            <v>Desconhecido</v>
          </cell>
          <cell r="J741" t="str">
            <v>Portugal</v>
          </cell>
          <cell r="K741" t="str">
            <v>Rua Adelino Amaro da Costa, Desconhecido, Desconhecido, São João da Madeira, Desconhecido, 3700-023, Portugal</v>
          </cell>
        </row>
        <row r="742">
          <cell r="A742" t="str">
            <v>Escola Básica e Secundária Ordem de Sant´Iago, Setúbal</v>
          </cell>
          <cell r="B742">
            <v>38.544347999999999</v>
          </cell>
          <cell r="C742">
            <v>-8.8939839999999997</v>
          </cell>
          <cell r="D742" t="str">
            <v>Beco do Alto do Bonfim</v>
          </cell>
          <cell r="E742" t="str">
            <v>2900-495</v>
          </cell>
          <cell r="F742" t="str">
            <v>Desconhecido</v>
          </cell>
          <cell r="G742" t="str">
            <v>Amoreiras</v>
          </cell>
          <cell r="H742" t="str">
            <v>Setúbal</v>
          </cell>
          <cell r="I742" t="str">
            <v>Desconhecido</v>
          </cell>
          <cell r="J742" t="str">
            <v>Portugal</v>
          </cell>
          <cell r="K742" t="str">
            <v>Beco do Alto do Bonfim, Desconhecido, Amoreiras, Setúbal, Desconhecido, 2900-495, Portugal</v>
          </cell>
        </row>
        <row r="743">
          <cell r="A743" t="str">
            <v>Escola Básica e Secundária Padre Alberto Neto, Queluz, Sintra</v>
          </cell>
          <cell r="B743">
            <v>38.754133000000003</v>
          </cell>
          <cell r="C743">
            <v>-9.2521799999999992</v>
          </cell>
          <cell r="D743" t="str">
            <v>Rua Dom Fernando II</v>
          </cell>
          <cell r="E743" t="str">
            <v>2745-190</v>
          </cell>
          <cell r="F743" t="str">
            <v>Desconhecido</v>
          </cell>
          <cell r="G743" t="str">
            <v>Vale de Carenque</v>
          </cell>
          <cell r="H743" t="str">
            <v>Queluz</v>
          </cell>
          <cell r="I743" t="str">
            <v>Desconhecido</v>
          </cell>
          <cell r="J743" t="str">
            <v>Portugal</v>
          </cell>
          <cell r="K743" t="str">
            <v>Rua Dom Fernando II, Desconhecido, Vale de Carenque, Queluz, Desconhecido, 2745-190, Portugal</v>
          </cell>
        </row>
        <row r="744">
          <cell r="A744" t="str">
            <v>Escola Básica e Secundária Padre António de Andrade, Oleiros</v>
          </cell>
          <cell r="B744">
            <v>39.920949</v>
          </cell>
          <cell r="C744">
            <v>-7.9123330000000003</v>
          </cell>
          <cell r="D744" t="str">
            <v>Rua dos Bombeiros voluntários</v>
          </cell>
          <cell r="E744" t="str">
            <v>6160-404</v>
          </cell>
          <cell r="F744" t="str">
            <v>12</v>
          </cell>
          <cell r="G744" t="str">
            <v>Desconhecido</v>
          </cell>
          <cell r="H744" t="str">
            <v>Oleiros</v>
          </cell>
          <cell r="I744" t="str">
            <v>Desconhecido</v>
          </cell>
          <cell r="J744" t="str">
            <v>Portugal</v>
          </cell>
          <cell r="K744" t="str">
            <v>Rua dos Bombeiros voluntários, 12, Desconhecido, Oleiros, Desconhecido, 6160-404, Portugal</v>
          </cell>
        </row>
        <row r="745">
          <cell r="A745" t="str">
            <v>Escola Básica e Secundária Padre António Morais da Fonseca, Murtosa</v>
          </cell>
          <cell r="B745">
            <v>40.747463000000003</v>
          </cell>
          <cell r="C745">
            <v>-8.6416419999999992</v>
          </cell>
          <cell r="D745" t="str">
            <v>Rua da Saldida</v>
          </cell>
          <cell r="E745" t="str">
            <v>3870-153</v>
          </cell>
          <cell r="F745" t="str">
            <v>Desconhecido</v>
          </cell>
          <cell r="G745" t="str">
            <v>Desconhecido</v>
          </cell>
          <cell r="H745" t="str">
            <v>Murtosa</v>
          </cell>
          <cell r="I745" t="str">
            <v>Desconhecido</v>
          </cell>
          <cell r="J745" t="str">
            <v>Portugal</v>
          </cell>
          <cell r="K745" t="str">
            <v>Rua da Saldida, Desconhecido, Desconhecido, Murtosa, Desconhecido, 3870-153, Portugal</v>
          </cell>
        </row>
        <row r="746">
          <cell r="A746" t="str">
            <v>Escola Básica e Secundária Padre Joaquim Maria Fernandes, Sousel</v>
          </cell>
          <cell r="B746">
            <v>38.955849000000001</v>
          </cell>
          <cell r="C746">
            <v>-7.6720480000000002</v>
          </cell>
          <cell r="D746" t="str">
            <v>Estrada de Circunvalação</v>
          </cell>
          <cell r="E746" t="str">
            <v>7470-210</v>
          </cell>
          <cell r="F746" t="str">
            <v>Desconhecido</v>
          </cell>
          <cell r="G746" t="str">
            <v>Desconhecido</v>
          </cell>
          <cell r="H746" t="str">
            <v>Sousel</v>
          </cell>
          <cell r="I746" t="str">
            <v>Desconhecido</v>
          </cell>
          <cell r="J746" t="str">
            <v>Portugal</v>
          </cell>
          <cell r="K746" t="str">
            <v>Estrada de Circunvalação, Desconhecido, Desconhecido, Sousel, Desconhecido, 7470-210, Portugal</v>
          </cell>
        </row>
        <row r="747">
          <cell r="A747" t="str">
            <v>Escola Básica e Secundária Padre José Agostinho Rodrigues, Alter do Chão</v>
          </cell>
          <cell r="B747">
            <v>39.196615999999999</v>
          </cell>
          <cell r="C747">
            <v>-7.6624049999999997</v>
          </cell>
          <cell r="D747" t="str">
            <v>Avenida Coudelaria de Alter</v>
          </cell>
          <cell r="E747" t="str">
            <v>7440-020</v>
          </cell>
          <cell r="F747" t="str">
            <v>Desconhecido</v>
          </cell>
          <cell r="G747" t="str">
            <v>Desconhecido</v>
          </cell>
          <cell r="H747" t="str">
            <v>Alter do Chão</v>
          </cell>
          <cell r="I747" t="str">
            <v>Desconhecido</v>
          </cell>
          <cell r="J747" t="str">
            <v>Portugal</v>
          </cell>
          <cell r="K747" t="str">
            <v>Avenida Coudelaria de Alter, Desconhecido, Desconhecido, Alter do Chão, Desconhecido, 7440-020, Portugal</v>
          </cell>
        </row>
        <row r="748">
          <cell r="A748" t="str">
            <v>Escola Básica e Secundária Padre José Augusto da Fonseca, Aguiar da Beira</v>
          </cell>
          <cell r="B748">
            <v>40.822426999999998</v>
          </cell>
          <cell r="C748">
            <v>-7.5387190000000004</v>
          </cell>
          <cell r="D748" t="str">
            <v>Rua Frei Joaquim Santa Rosa Viterbo</v>
          </cell>
          <cell r="E748" t="str">
            <v>3570-077</v>
          </cell>
          <cell r="F748" t="str">
            <v>2</v>
          </cell>
          <cell r="G748" t="str">
            <v>Desconhecido</v>
          </cell>
          <cell r="H748" t="str">
            <v>Aguiar da Beira</v>
          </cell>
          <cell r="I748" t="str">
            <v>Desconhecido</v>
          </cell>
          <cell r="J748" t="str">
            <v>Portugal</v>
          </cell>
          <cell r="K748" t="str">
            <v>Rua Frei Joaquim Santa Rosa Viterbo, 2, Desconhecido, Aguiar da Beira, Desconhecido, 3570-077, Portugal</v>
          </cell>
        </row>
        <row r="749">
          <cell r="A749" t="str">
            <v>Escola Básica e Secundária Passos Manuel, Lisboa</v>
          </cell>
          <cell r="B749">
            <v>38.712209000000001</v>
          </cell>
          <cell r="C749">
            <v>-9.1493009999999995</v>
          </cell>
          <cell r="D749" t="str">
            <v>Travessa do Convento de Jesus</v>
          </cell>
          <cell r="E749" t="str">
            <v>1249-027</v>
          </cell>
          <cell r="F749" t="str">
            <v>Desconhecido</v>
          </cell>
          <cell r="G749" t="str">
            <v>Mercês</v>
          </cell>
          <cell r="H749" t="str">
            <v>Lisboa</v>
          </cell>
          <cell r="I749" t="str">
            <v>Desconhecido</v>
          </cell>
          <cell r="J749" t="str">
            <v>Portugal</v>
          </cell>
          <cell r="K749" t="str">
            <v>Travessa do Convento de Jesus, Desconhecido, Mercês, Lisboa, Desconhecido, 1249-027, Portugal</v>
          </cell>
        </row>
        <row r="750">
          <cell r="A750" t="str">
            <v>Escola Básica e Secundária Pedro Álvares Cabral, Belmonte</v>
          </cell>
          <cell r="B750">
            <v>40.362366000000002</v>
          </cell>
          <cell r="C750">
            <v>-7.3454990000000002</v>
          </cell>
          <cell r="D750" t="str">
            <v>Rua Varanda de Pilatos</v>
          </cell>
          <cell r="E750" t="str">
            <v>6250-046</v>
          </cell>
          <cell r="F750" t="str">
            <v>Desconhecido</v>
          </cell>
          <cell r="G750" t="str">
            <v>Desconhecido</v>
          </cell>
          <cell r="H750" t="str">
            <v>Belmonte</v>
          </cell>
          <cell r="I750" t="str">
            <v>Desconhecido</v>
          </cell>
          <cell r="J750" t="str">
            <v>Portugal</v>
          </cell>
          <cell r="K750" t="str">
            <v>Rua Varanda de Pilatos, Desconhecido, Desconhecido, Belmonte, Desconhecido, 6250-046, Portugal</v>
          </cell>
        </row>
        <row r="751">
          <cell r="A751" t="str">
            <v>Escola Básica e Secundária Pedro da Fonseca, Proença-a-Nova</v>
          </cell>
          <cell r="B751">
            <v>40.165038000000003</v>
          </cell>
          <cell r="C751">
            <v>-7.1766519999999998</v>
          </cell>
          <cell r="D751" t="str">
            <v>Desconhecido</v>
          </cell>
          <cell r="E751" t="str">
            <v>6090-531</v>
          </cell>
          <cell r="F751" t="str">
            <v>Desconhecido</v>
          </cell>
          <cell r="G751" t="str">
            <v>Desconhecido</v>
          </cell>
          <cell r="H751" t="str">
            <v>Penamacor</v>
          </cell>
          <cell r="I751" t="str">
            <v>Desconhecido</v>
          </cell>
          <cell r="J751" t="str">
            <v>Portugal</v>
          </cell>
          <cell r="K751" t="str">
            <v>Desconhecido, Desconhecido, Desconhecido, Penamacor, Desconhecido, 6090-531, Portugal</v>
          </cell>
        </row>
        <row r="752">
          <cell r="A752" t="str">
            <v>Escola Básica e Secundária Pedro Ferreiro, Ferreira do Zêzere</v>
          </cell>
          <cell r="B752">
            <v>39.690857000000001</v>
          </cell>
          <cell r="C752">
            <v>-8.2879869999999993</v>
          </cell>
          <cell r="D752" t="str">
            <v>Rua Doutor Guilherme Félix de Faria Soeiro</v>
          </cell>
          <cell r="E752" t="str">
            <v>2240-346</v>
          </cell>
          <cell r="F752" t="str">
            <v>Desconhecido</v>
          </cell>
          <cell r="G752" t="str">
            <v>Desconhecido</v>
          </cell>
          <cell r="H752" t="str">
            <v>Ferreira do Zêzere</v>
          </cell>
          <cell r="I752" t="str">
            <v>Desconhecido</v>
          </cell>
          <cell r="J752" t="str">
            <v>Portugal</v>
          </cell>
          <cell r="K752" t="str">
            <v>Rua Doutor Guilherme Félix de Faria Soeiro, Desconhecido, Desconhecido, Ferreira do Zêzere, Desconhecido, 2240-346, Portugal</v>
          </cell>
        </row>
        <row r="753">
          <cell r="A753" t="str">
            <v>Escola Básica e Secundária Pintor José de Brito, Santa Marta de Portuzelo, Viana do Castelo</v>
          </cell>
          <cell r="B753">
            <v>41.707813000000002</v>
          </cell>
          <cell r="C753">
            <v>-8.7690619999999999</v>
          </cell>
          <cell r="D753" t="str">
            <v>Rua Grupo Foclórico de Santa Marta de Portuzelo</v>
          </cell>
          <cell r="E753" t="str">
            <v>4925-062</v>
          </cell>
          <cell r="F753" t="str">
            <v>Desconhecido</v>
          </cell>
          <cell r="G753" t="str">
            <v>Desconhecido</v>
          </cell>
          <cell r="H753" t="str">
            <v>Viana do Castelo</v>
          </cell>
          <cell r="I753" t="str">
            <v>Desconhecido</v>
          </cell>
          <cell r="J753" t="str">
            <v>Portugal</v>
          </cell>
          <cell r="K753" t="str">
            <v>Rua Grupo Foclórico de Santa Marta de Portuzelo, Desconhecido, Desconhecido, Viana do Castelo, Desconhecido, 4925-062, Portugal</v>
          </cell>
        </row>
        <row r="754">
          <cell r="A754" t="str">
            <v>Escola Básica e Secundária Prof. Mendes dos Remédios, Nisa</v>
          </cell>
          <cell r="B754">
            <v>39.509898999999997</v>
          </cell>
          <cell r="C754">
            <v>-7.6478429999999999</v>
          </cell>
          <cell r="D754" t="str">
            <v>Rua João Porto</v>
          </cell>
          <cell r="E754" t="str">
            <v>6050-344</v>
          </cell>
          <cell r="F754" t="str">
            <v>Desconhecido</v>
          </cell>
          <cell r="G754" t="str">
            <v>Desconhecido</v>
          </cell>
          <cell r="H754" t="str">
            <v>Nisa</v>
          </cell>
          <cell r="I754" t="str">
            <v>Desconhecido</v>
          </cell>
          <cell r="J754" t="str">
            <v>Portugal</v>
          </cell>
          <cell r="K754" t="str">
            <v>Rua João Porto, Desconhecido, Desconhecido, Nisa, Desconhecido, 6050-344, Portugal</v>
          </cell>
        </row>
        <row r="755">
          <cell r="A755" t="str">
            <v>Escola Básica e Secundária Professor António da Natividade, Mesão Frio</v>
          </cell>
          <cell r="B755">
            <v>41.154358000000002</v>
          </cell>
          <cell r="C755">
            <v>-7.8947390000000004</v>
          </cell>
          <cell r="D755" t="str">
            <v>EM 518-1</v>
          </cell>
          <cell r="E755" t="str">
            <v>5040-352</v>
          </cell>
          <cell r="F755" t="str">
            <v>Desconhecido</v>
          </cell>
          <cell r="G755" t="str">
            <v>Urbanização Vale do Couto</v>
          </cell>
          <cell r="H755" t="str">
            <v>Mesão Frio</v>
          </cell>
          <cell r="I755" t="str">
            <v>Desconhecido</v>
          </cell>
          <cell r="J755" t="str">
            <v>Portugal</v>
          </cell>
          <cell r="K755" t="str">
            <v>EM 518-1, Desconhecido, Urbanização Vale do Couto, Mesão Frio, Desconhecido, 5040-352, Portugal</v>
          </cell>
        </row>
        <row r="756">
          <cell r="A756" t="str">
            <v>Escola Básica e Secundária Professor Armando de Lucena, Malveira, Mafra</v>
          </cell>
          <cell r="B756">
            <v>38.933846000000003</v>
          </cell>
          <cell r="C756">
            <v>-9.2592429999999997</v>
          </cell>
          <cell r="D756" t="str">
            <v>Largo da Feira de Revenda</v>
          </cell>
          <cell r="E756" t="str">
            <v>2665-226</v>
          </cell>
          <cell r="F756" t="str">
            <v>Desconhecido</v>
          </cell>
          <cell r="G756" t="str">
            <v>Desconhecido</v>
          </cell>
          <cell r="H756" t="str">
            <v>Malveira</v>
          </cell>
          <cell r="I756" t="str">
            <v>Desconhecido</v>
          </cell>
          <cell r="J756" t="str">
            <v>Portugal</v>
          </cell>
          <cell r="K756" t="str">
            <v>Largo da Feira de Revenda, Desconhecido, Desconhecido, Malveira, Desconhecido, 2665-226, Portugal</v>
          </cell>
        </row>
        <row r="757">
          <cell r="A757" t="str">
            <v>Escola Básica e Secundária Professor Reynaldo dos Santos, Vila Franca de Xira</v>
          </cell>
          <cell r="B757">
            <v>38.954210000000003</v>
          </cell>
          <cell r="C757">
            <v>-9.0013919999999992</v>
          </cell>
          <cell r="D757" t="str">
            <v>Rua 28 de Março</v>
          </cell>
          <cell r="E757" t="str">
            <v>2600-053</v>
          </cell>
          <cell r="F757" t="str">
            <v>Desconhecido</v>
          </cell>
          <cell r="G757" t="str">
            <v>Quinta do Bolhão</v>
          </cell>
          <cell r="H757" t="str">
            <v>Vila Franca de Xira</v>
          </cell>
          <cell r="I757" t="str">
            <v>Desconhecido</v>
          </cell>
          <cell r="J757" t="str">
            <v>Portugal</v>
          </cell>
          <cell r="K757" t="str">
            <v>Rua 28 de Março, Desconhecido, Quinta do Bolhão, Vila Franca de Xira, Desconhecido, 2600-053, Portugal</v>
          </cell>
        </row>
        <row r="758">
          <cell r="A758" t="str">
            <v>Escola Básica e Secundária Professor Ruy Luís Gomes, Laranjeiro, Almada</v>
          </cell>
          <cell r="B758">
            <v>38.651398</v>
          </cell>
          <cell r="C758">
            <v>-9.1465569999999996</v>
          </cell>
          <cell r="D758" t="str">
            <v>Avenida Professor Rui Luís Gomes</v>
          </cell>
          <cell r="E758" t="str">
            <v>2814-504</v>
          </cell>
          <cell r="F758" t="str">
            <v>Desconhecido</v>
          </cell>
          <cell r="G758" t="str">
            <v>Quinta dos Eucaliptos</v>
          </cell>
          <cell r="H758" t="str">
            <v>Almada</v>
          </cell>
          <cell r="I758" t="str">
            <v>Desconhecido</v>
          </cell>
          <cell r="J758" t="str">
            <v>Portugal</v>
          </cell>
          <cell r="K758" t="str">
            <v>Avenida Professor Rui Luís Gomes, Desconhecido, Quinta dos Eucaliptos, Almada, Desconhecido, 2814-504, Portugal</v>
          </cell>
        </row>
        <row r="759">
          <cell r="A759" t="str">
            <v>Escola Básica e Secundária Quinta das Flores, Coimbra</v>
          </cell>
          <cell r="B759">
            <v>40.192340000000002</v>
          </cell>
          <cell r="C759">
            <v>-8.4086960000000008</v>
          </cell>
          <cell r="D759" t="str">
            <v>Rua Pedro Nunes</v>
          </cell>
          <cell r="E759" t="str">
            <v>3030-199</v>
          </cell>
          <cell r="F759" t="str">
            <v>Desconhecido</v>
          </cell>
          <cell r="G759" t="str">
            <v>Vale das Flores</v>
          </cell>
          <cell r="H759" t="str">
            <v>Coimbra</v>
          </cell>
          <cell r="I759" t="str">
            <v>Desconhecido</v>
          </cell>
          <cell r="J759" t="str">
            <v>Portugal</v>
          </cell>
          <cell r="K759" t="str">
            <v>Rua Pedro Nunes, Desconhecido, Vale das Flores, Coimbra, Desconhecido, 3030-199, Portugal</v>
          </cell>
        </row>
        <row r="760">
          <cell r="A760" t="str">
            <v>Escola Básica e Secundária Rainha D. Leonor de Lencastre, São Marcos, Sintra</v>
          </cell>
          <cell r="B760">
            <v>38.750802999999998</v>
          </cell>
          <cell r="C760">
            <v>-9.2990589999999997</v>
          </cell>
          <cell r="D760" t="str">
            <v>Rua Cidade de Rio de Janeiro</v>
          </cell>
          <cell r="E760" t="str">
            <v>2735-659</v>
          </cell>
          <cell r="F760" t="str">
            <v>20</v>
          </cell>
          <cell r="G760" t="str">
            <v>Casal do Cotão</v>
          </cell>
          <cell r="H760" t="str">
            <v>Sintra</v>
          </cell>
          <cell r="I760" t="str">
            <v>Desconhecido</v>
          </cell>
          <cell r="J760" t="str">
            <v>Portugal</v>
          </cell>
          <cell r="K760" t="str">
            <v>Rua Cidade de Rio de Janeiro, 20, Casal do Cotão, Sintra, Desconhecido, 2735-659, Portugal</v>
          </cell>
        </row>
        <row r="761">
          <cell r="A761" t="str">
            <v>Escola Básica e Secundária Rainha Santa Isabel, Carreira, Leiria</v>
          </cell>
          <cell r="B761">
            <v>39.869079999999997</v>
          </cell>
          <cell r="C761">
            <v>-8.8415940000000006</v>
          </cell>
          <cell r="D761" t="str">
            <v>Rua da Quinta</v>
          </cell>
          <cell r="E761" t="str">
            <v>2425-281</v>
          </cell>
          <cell r="F761" t="str">
            <v>148</v>
          </cell>
          <cell r="G761" t="str">
            <v>Desconhecido</v>
          </cell>
          <cell r="H761" t="str">
            <v>Leiria</v>
          </cell>
          <cell r="I761" t="str">
            <v>Desconhecido</v>
          </cell>
          <cell r="J761" t="str">
            <v>Portugal</v>
          </cell>
          <cell r="K761" t="str">
            <v>Rua da Quinta, 148, Desconhecido, Leiria, Desconhecido, 2425-281, Portugal</v>
          </cell>
        </row>
        <row r="762">
          <cell r="A762" t="str">
            <v>Escola Básica e Secundária Ribeiro Sanches, Penamacor</v>
          </cell>
          <cell r="B762">
            <v>40.165038000000003</v>
          </cell>
          <cell r="C762">
            <v>-7.1766519999999998</v>
          </cell>
          <cell r="D762" t="str">
            <v>Desconhecido</v>
          </cell>
          <cell r="E762" t="str">
            <v>6090-531</v>
          </cell>
          <cell r="F762" t="str">
            <v>Desconhecido</v>
          </cell>
          <cell r="G762" t="str">
            <v>Desconhecido</v>
          </cell>
          <cell r="H762" t="str">
            <v>Penamacor</v>
          </cell>
          <cell r="I762" t="str">
            <v>Desconhecido</v>
          </cell>
          <cell r="J762" t="str">
            <v>Portugal</v>
          </cell>
          <cell r="K762" t="str">
            <v>Desconhecido, Desconhecido, Desconhecido, Penamacor, Desconhecido, 6090-531, Portugal</v>
          </cell>
        </row>
        <row r="763">
          <cell r="A763" t="str">
            <v>Escola Básica e Secundária Rodrigues de Freitas, Porto</v>
          </cell>
          <cell r="B763">
            <v>41.154707000000002</v>
          </cell>
          <cell r="C763">
            <v>-8.6226129999999994</v>
          </cell>
          <cell r="D763" t="str">
            <v>Praça de Pedro Nunes</v>
          </cell>
          <cell r="E763" t="str">
            <v>4050-466</v>
          </cell>
          <cell r="F763" t="str">
            <v>Desconhecido</v>
          </cell>
          <cell r="G763" t="str">
            <v>Cedofeita</v>
          </cell>
          <cell r="H763" t="str">
            <v>Porto</v>
          </cell>
          <cell r="I763" t="str">
            <v>Desconhecido</v>
          </cell>
          <cell r="J763" t="str">
            <v>Portugal</v>
          </cell>
          <cell r="K763" t="str">
            <v>Praça de Pedro Nunes, Desconhecido, Cedofeita, Porto, Desconhecido, 4050-466, Portugal</v>
          </cell>
        </row>
        <row r="764">
          <cell r="A764" t="str">
            <v>Escola Básica e Secundária Sacadura Cabral, Celorico da Beira</v>
          </cell>
          <cell r="B764">
            <v>40.632218000000002</v>
          </cell>
          <cell r="C764">
            <v>-7.3954649999999997</v>
          </cell>
          <cell r="D764" t="str">
            <v>Rua Luís Vaz de Camões</v>
          </cell>
          <cell r="E764" t="str">
            <v>6360-346</v>
          </cell>
          <cell r="F764" t="str">
            <v>Desconhecido</v>
          </cell>
          <cell r="G764" t="str">
            <v>Desconhecido</v>
          </cell>
          <cell r="H764" t="str">
            <v>Celorico da Beira</v>
          </cell>
          <cell r="I764" t="str">
            <v>Desconhecido</v>
          </cell>
          <cell r="J764" t="str">
            <v>Portugal</v>
          </cell>
          <cell r="K764" t="str">
            <v>Rua Luís Vaz de Camões, Desconhecido, Desconhecido, Celorico da Beira, Desconhecido, 6360-346, Portugal</v>
          </cell>
        </row>
        <row r="765">
          <cell r="A765" t="str">
            <v>Escola Básica e Secundária Santos Simões, Guimarães</v>
          </cell>
          <cell r="B765">
            <v>41.45187</v>
          </cell>
          <cell r="C765">
            <v>-8.2718989999999994</v>
          </cell>
          <cell r="D765" t="str">
            <v>Rua Doutor Santos Simões</v>
          </cell>
          <cell r="E765" t="str">
            <v>4810-767</v>
          </cell>
          <cell r="F765" t="str">
            <v>Desconhecido</v>
          </cell>
          <cell r="G765" t="str">
            <v>Desconhecido</v>
          </cell>
          <cell r="H765" t="str">
            <v>Guimarães</v>
          </cell>
          <cell r="I765" t="str">
            <v>Desconhecido</v>
          </cell>
          <cell r="J765" t="str">
            <v>Portugal</v>
          </cell>
          <cell r="K765" t="str">
            <v>Rua Doutor Santos Simões, Desconhecido, Desconhecido, Guimarães, Desconhecido, 4810-767, Portugal</v>
          </cell>
        </row>
        <row r="766">
          <cell r="A766" t="str">
            <v>Escola Básica e Secundária Soares Basto, Oliveira de Azeméis</v>
          </cell>
          <cell r="B766">
            <v>40.833523</v>
          </cell>
          <cell r="C766">
            <v>-8.4822389999999999</v>
          </cell>
          <cell r="D766" t="str">
            <v>Rua General Humberto Delgado</v>
          </cell>
          <cell r="E766" t="str">
            <v>3720-254</v>
          </cell>
          <cell r="F766" t="str">
            <v>Desconhecido</v>
          </cell>
          <cell r="G766" t="str">
            <v>Desconhecido</v>
          </cell>
          <cell r="H766" t="str">
            <v>Oliveira de Azeméis</v>
          </cell>
          <cell r="I766" t="str">
            <v>Desconhecido</v>
          </cell>
          <cell r="J766" t="str">
            <v>Portugal</v>
          </cell>
          <cell r="K766" t="str">
            <v>Rua General Humberto Delgado, Desconhecido, Desconhecido, Oliveira de Azeméis, Desconhecido, 3720-254, Portugal</v>
          </cell>
        </row>
        <row r="767">
          <cell r="A767" t="str">
            <v>Escola Básica e Secundária Tenente Coronel Adão Carrapatoso, Vila Nova de Foz Côa</v>
          </cell>
          <cell r="B767">
            <v>41.081200000000003</v>
          </cell>
          <cell r="C767">
            <v>-7.1453350000000002</v>
          </cell>
          <cell r="D767" t="str">
            <v>Avenida Cidade Nova</v>
          </cell>
          <cell r="E767" t="str">
            <v>5150-566</v>
          </cell>
          <cell r="F767" t="str">
            <v>4</v>
          </cell>
          <cell r="G767" t="str">
            <v>Desconhecido</v>
          </cell>
          <cell r="H767" t="str">
            <v>Vila Nova de Foz Côa</v>
          </cell>
          <cell r="I767" t="str">
            <v>Desconhecido</v>
          </cell>
          <cell r="J767" t="str">
            <v>Portugal</v>
          </cell>
          <cell r="K767" t="str">
            <v>Avenida Cidade Nova, 4, Desconhecido, Vila Nova de Foz Côa, Desconhecido, 5150-566, Portugal</v>
          </cell>
        </row>
        <row r="768">
          <cell r="A768" t="str">
            <v>Escola Básica e Secundária Vale d’Este, Viatodos, Barcelos</v>
          </cell>
          <cell r="B768">
            <v>41.456325</v>
          </cell>
          <cell r="C768">
            <v>-8.5619359999999993</v>
          </cell>
          <cell r="D768" t="str">
            <v>Rua das Regueiras</v>
          </cell>
          <cell r="E768" t="str">
            <v>4775-263</v>
          </cell>
          <cell r="F768" t="str">
            <v>175</v>
          </cell>
          <cell r="G768" t="str">
            <v>Desconhecido</v>
          </cell>
          <cell r="H768" t="str">
            <v>Barcelos</v>
          </cell>
          <cell r="I768" t="str">
            <v>Desconhecido</v>
          </cell>
          <cell r="J768" t="str">
            <v>Portugal</v>
          </cell>
          <cell r="K768" t="str">
            <v>Rua das Regueiras, 175, Desconhecido, Barcelos, Desconhecido, 4775-263, Portugal</v>
          </cell>
        </row>
        <row r="769">
          <cell r="A769" t="str">
            <v>Escola Básica e Secundária Vieira de Araújo, Vieira do Minho</v>
          </cell>
          <cell r="B769">
            <v>41.633043000000001</v>
          </cell>
          <cell r="C769">
            <v>-8.1332419999999992</v>
          </cell>
          <cell r="D769" t="str">
            <v>EM 526</v>
          </cell>
          <cell r="E769" t="str">
            <v>4850-549</v>
          </cell>
          <cell r="F769" t="str">
            <v>Desconhecido</v>
          </cell>
          <cell r="G769" t="str">
            <v>Desconhecido</v>
          </cell>
          <cell r="H769" t="str">
            <v>Vieira do Minho</v>
          </cell>
          <cell r="I769" t="str">
            <v>Desconhecido</v>
          </cell>
          <cell r="J769" t="str">
            <v>Portugal</v>
          </cell>
          <cell r="K769" t="str">
            <v>EM 526, Desconhecido, Desconhecido, Vieira do Minho, Desconhecido, 4850-549, Portugal</v>
          </cell>
        </row>
        <row r="770">
          <cell r="A770" t="str">
            <v>Escola Básica Egas Moniz, Guimarães</v>
          </cell>
          <cell r="B770">
            <v>41.445748000000002</v>
          </cell>
          <cell r="C770">
            <v>-8.2856699999999996</v>
          </cell>
          <cell r="D770" t="str">
            <v>Rua Raúl Brandão</v>
          </cell>
          <cell r="E770" t="str">
            <v>2810-282</v>
          </cell>
          <cell r="F770" t="str">
            <v>422</v>
          </cell>
          <cell r="G770" t="str">
            <v>Desconhecido</v>
          </cell>
          <cell r="H770" t="str">
            <v>Guimarães</v>
          </cell>
          <cell r="I770" t="str">
            <v>Desconhecido</v>
          </cell>
          <cell r="J770" t="str">
            <v>Portugal</v>
          </cell>
          <cell r="K770" t="str">
            <v>Rua Raúl Brandão, 422, Desconhecido, Guimarães, Desconhecido, 2810-282, Portugal</v>
          </cell>
        </row>
        <row r="771">
          <cell r="A771" t="str">
            <v>Escola Básica El Rei D. Manuel I, Alcochete</v>
          </cell>
          <cell r="B771">
            <v>38.750551000000002</v>
          </cell>
          <cell r="C771">
            <v>-8.963616</v>
          </cell>
          <cell r="D771" t="str">
            <v>Avenida da Restauração</v>
          </cell>
          <cell r="E771" t="str">
            <v>2890-012</v>
          </cell>
          <cell r="F771" t="str">
            <v>Desconhecido</v>
          </cell>
          <cell r="G771" t="str">
            <v>Bairro Coophabital</v>
          </cell>
          <cell r="H771" t="str">
            <v>Alcochete</v>
          </cell>
          <cell r="I771" t="str">
            <v>Desconhecido</v>
          </cell>
          <cell r="J771" t="str">
            <v>Portugal</v>
          </cell>
          <cell r="K771" t="str">
            <v>Avenida da Restauração, Desconhecido, Bairro Coophabital, Alcochete, Desconhecido, 2890-012, Portugal</v>
          </cell>
        </row>
        <row r="772">
          <cell r="A772" t="str">
            <v>Escola Básica Elias Garcia, Sobreda, Almada</v>
          </cell>
          <cell r="B772">
            <v>38.648533</v>
          </cell>
          <cell r="C772">
            <v>-9.1854410000000009</v>
          </cell>
          <cell r="D772" t="str">
            <v>Rua Manuel Parada</v>
          </cell>
          <cell r="E772" t="str">
            <v>2819-505</v>
          </cell>
          <cell r="F772" t="str">
            <v>Desconhecido</v>
          </cell>
          <cell r="G772" t="str">
            <v>Vale Linhoso</v>
          </cell>
          <cell r="H772" t="str">
            <v>Almada</v>
          </cell>
          <cell r="I772" t="str">
            <v>Desconhecido</v>
          </cell>
          <cell r="J772" t="str">
            <v>Portugal</v>
          </cell>
          <cell r="K772" t="str">
            <v>Rua Manuel Parada, Desconhecido, Vale Linhoso, Almada, Desconhecido, 2819-505, Portugal</v>
          </cell>
        </row>
        <row r="773">
          <cell r="A773" t="str">
            <v>Escola Básica Eng. Duarte Pacheco, Loulé</v>
          </cell>
          <cell r="B773">
            <v>37.142088999999999</v>
          </cell>
          <cell r="C773">
            <v>-8.0271419999999996</v>
          </cell>
          <cell r="D773" t="str">
            <v>Rua Jose Antonio Madeira</v>
          </cell>
          <cell r="E773" t="str">
            <v>8100-670</v>
          </cell>
          <cell r="F773" t="str">
            <v>Desconhecido</v>
          </cell>
          <cell r="G773" t="str">
            <v>Desconhecido</v>
          </cell>
          <cell r="H773" t="str">
            <v>Loulé</v>
          </cell>
          <cell r="I773" t="str">
            <v>Desconhecido</v>
          </cell>
          <cell r="J773" t="str">
            <v>Portugal</v>
          </cell>
          <cell r="K773" t="str">
            <v>Rua Jose Antonio Madeira, Desconhecido, Desconhecido, Loulé, Desconhecido, 8100-670, Portugal</v>
          </cell>
        </row>
        <row r="774">
          <cell r="A774" t="str">
            <v>Escola Básica Eng. Fernando Pinto de Oliveira, Leça da Palmeira, Matosinhos</v>
          </cell>
          <cell r="B774">
            <v>41.197704000000002</v>
          </cell>
          <cell r="C774">
            <v>-8.7006390000000007</v>
          </cell>
          <cell r="D774" t="str">
            <v>Rua do Sol Poente</v>
          </cell>
          <cell r="E774" t="str">
            <v>4450-793</v>
          </cell>
          <cell r="F774" t="str">
            <v>Desconhecido</v>
          </cell>
          <cell r="G774" t="str">
            <v>Leça da Palmeira</v>
          </cell>
          <cell r="H774" t="str">
            <v>Matosinhos</v>
          </cell>
          <cell r="I774" t="str">
            <v>Desconhecido</v>
          </cell>
          <cell r="J774" t="str">
            <v>Portugal</v>
          </cell>
          <cell r="K774" t="str">
            <v>Rua do Sol Poente, Desconhecido, Leça da Palmeira, Matosinhos, Desconhecido, 4450-793, Portugal</v>
          </cell>
        </row>
        <row r="775">
          <cell r="A775" t="str">
            <v>Escola Básica Eng. Nuno Mergulhão, Portimão</v>
          </cell>
          <cell r="B775">
            <v>37.142764999999997</v>
          </cell>
          <cell r="C775">
            <v>-8.5489169999999994</v>
          </cell>
          <cell r="D775" t="str">
            <v>Rua Alfredo Keil</v>
          </cell>
          <cell r="E775" t="str">
            <v>8500-791</v>
          </cell>
          <cell r="F775" t="str">
            <v>Desconhecido</v>
          </cell>
          <cell r="G775" t="str">
            <v>Boavista</v>
          </cell>
          <cell r="H775" t="str">
            <v>Portimão</v>
          </cell>
          <cell r="I775" t="str">
            <v>Desconhecido</v>
          </cell>
          <cell r="J775" t="str">
            <v>Portugal</v>
          </cell>
          <cell r="K775" t="str">
            <v>Rua Alfredo Keil, Desconhecido, Boavista, Portimão, Desconhecido, 8500-791, Portugal</v>
          </cell>
        </row>
        <row r="776">
          <cell r="A776" t="str">
            <v>Escola Básica Engenheiro Manuel R. Amaro da Costa, São Teotónio, Odemira</v>
          </cell>
          <cell r="B776">
            <v>37.510863999999998</v>
          </cell>
          <cell r="C776">
            <v>-8.7059029999999993</v>
          </cell>
          <cell r="D776" t="str">
            <v>Alameda dos Combatentes</v>
          </cell>
          <cell r="E776" t="str">
            <v>7630-639</v>
          </cell>
          <cell r="F776" t="str">
            <v>Desconhecido</v>
          </cell>
          <cell r="G776" t="str">
            <v>Seisseiras</v>
          </cell>
          <cell r="H776" t="str">
            <v>Odemira</v>
          </cell>
          <cell r="I776" t="str">
            <v>Desconhecido</v>
          </cell>
          <cell r="J776" t="str">
            <v>Portugal</v>
          </cell>
          <cell r="K776" t="str">
            <v>Alameda dos Combatentes, Desconhecido, Seisseiras, Odemira, Desconhecido, 7630-639, Portugal</v>
          </cell>
        </row>
        <row r="777">
          <cell r="A777" t="str">
            <v>Escola Básica Escultor António Fernandes Sá, Gervide, Vila Nova de Gaia</v>
          </cell>
          <cell r="B777">
            <v>41.123275</v>
          </cell>
          <cell r="C777">
            <v>-8.6199010000000005</v>
          </cell>
          <cell r="D777" t="str">
            <v>Rua de José Fontana</v>
          </cell>
          <cell r="E777" t="str">
            <v>4400-137</v>
          </cell>
          <cell r="F777" t="str">
            <v>Desconhecido</v>
          </cell>
          <cell r="G777" t="str">
            <v>Desconhecido</v>
          </cell>
          <cell r="H777" t="str">
            <v>Vila Nova de Gaia</v>
          </cell>
          <cell r="I777" t="str">
            <v>Desconhecido</v>
          </cell>
          <cell r="J777" t="str">
            <v>Portugal</v>
          </cell>
          <cell r="K777" t="str">
            <v>Rua de José Fontana, Desconhecido, Desconhecido, Vila Nova de Gaia, Desconhecido, 4400-137, Portugal</v>
          </cell>
        </row>
        <row r="778">
          <cell r="A778" t="str">
            <v>Escola Básica Escultor Francisco dos Santos, Fitares, Sintra</v>
          </cell>
          <cell r="B778">
            <v>38.783436999999999</v>
          </cell>
          <cell r="C778">
            <v>-9.3122419999999995</v>
          </cell>
          <cell r="D778" t="str">
            <v>Rua da Pousada</v>
          </cell>
          <cell r="E778" t="str">
            <v>2635-455</v>
          </cell>
          <cell r="F778" t="str">
            <v>Desconhecido</v>
          </cell>
          <cell r="G778" t="str">
            <v>Rinchoa</v>
          </cell>
          <cell r="H778" t="str">
            <v>Rio de Mouro</v>
          </cell>
          <cell r="I778" t="str">
            <v>Desconhecido</v>
          </cell>
          <cell r="J778" t="str">
            <v>Portugal</v>
          </cell>
          <cell r="K778" t="str">
            <v>Rua da Pousada, Desconhecido, Rinchoa, Rio de Mouro, Desconhecido, 2635-455, Portugal</v>
          </cell>
        </row>
        <row r="779">
          <cell r="A779" t="str">
            <v>Escola Básica Eugénio de Andrade, Porto</v>
          </cell>
          <cell r="B779">
            <v>41.170572999999997</v>
          </cell>
          <cell r="C779">
            <v>-8.6018279999999994</v>
          </cell>
          <cell r="D779" t="str">
            <v>Rua de Augusto Lessa</v>
          </cell>
          <cell r="E779" t="str">
            <v>4200-098</v>
          </cell>
          <cell r="F779" t="str">
            <v>402</v>
          </cell>
          <cell r="G779" t="str">
            <v>Paranhos</v>
          </cell>
          <cell r="H779" t="str">
            <v>Porto</v>
          </cell>
          <cell r="I779" t="str">
            <v>Desconhecido</v>
          </cell>
          <cell r="J779" t="str">
            <v>Portugal</v>
          </cell>
          <cell r="K779" t="str">
            <v>Rua de Augusto Lessa, 402, Paranhos, Porto, Desconhecido, 4200-098, Portugal</v>
          </cell>
        </row>
        <row r="780">
          <cell r="A780" t="str">
            <v>Escola Básica Eugénio de Castro, Coimbra</v>
          </cell>
          <cell r="B780">
            <v>40.208409000000003</v>
          </cell>
          <cell r="C780">
            <v>-8.4025379999999998</v>
          </cell>
          <cell r="D780" t="str">
            <v>Rua Comandante Sacadura Cabral</v>
          </cell>
          <cell r="E780" t="str">
            <v>3030-326</v>
          </cell>
          <cell r="F780" t="str">
            <v>Desconhecido</v>
          </cell>
          <cell r="G780" t="str">
            <v>Solum</v>
          </cell>
          <cell r="H780" t="str">
            <v>Coimbra</v>
          </cell>
          <cell r="I780" t="str">
            <v>Desconhecido</v>
          </cell>
          <cell r="J780" t="str">
            <v>Portugal</v>
          </cell>
          <cell r="K780" t="str">
            <v>Rua Comandante Sacadura Cabral, Desconhecido, Solum, Coimbra, Desconhecido, 3030-326, Portugal</v>
          </cell>
        </row>
        <row r="781">
          <cell r="A781" t="str">
            <v>Escola Básica Eugénio dos Santos, Lisboa</v>
          </cell>
          <cell r="B781">
            <v>38.755499</v>
          </cell>
          <cell r="C781">
            <v>-9.1444369999999999</v>
          </cell>
          <cell r="D781" t="str">
            <v>Rua Luís Augusto Palmeirim</v>
          </cell>
          <cell r="E781" t="str">
            <v>1700-272</v>
          </cell>
          <cell r="F781" t="str">
            <v>Desconhecido</v>
          </cell>
          <cell r="G781" t="str">
            <v>Campo Grande</v>
          </cell>
          <cell r="H781" t="str">
            <v>Lisboa</v>
          </cell>
          <cell r="I781" t="str">
            <v>Desconhecido</v>
          </cell>
          <cell r="J781" t="str">
            <v>Portugal</v>
          </cell>
          <cell r="K781" t="str">
            <v>Rua Luís Augusto Palmeirim, Desconhecido, Campo Grande, Lisboa, Desconhecido, 1700-272, Portugal</v>
          </cell>
        </row>
        <row r="782">
          <cell r="A782" t="str">
            <v>Escola Básica Febo Moniz, Almeirim</v>
          </cell>
          <cell r="B782">
            <v>39.208069000000002</v>
          </cell>
          <cell r="C782">
            <v>-8.6226640000000003</v>
          </cell>
          <cell r="D782" t="str">
            <v>Rua António Sérgio</v>
          </cell>
          <cell r="E782" t="str">
            <v>2080-062</v>
          </cell>
          <cell r="F782" t="str">
            <v>Desconhecido</v>
          </cell>
          <cell r="G782" t="str">
            <v>Desconhecido</v>
          </cell>
          <cell r="H782" t="str">
            <v>Almeirim</v>
          </cell>
          <cell r="I782" t="str">
            <v>Desconhecido</v>
          </cell>
          <cell r="J782" t="str">
            <v>Portugal</v>
          </cell>
          <cell r="K782" t="str">
            <v>Rua António Sérgio, Desconhecido, Desconhecido, Almeirim, Desconhecido, 2080-062, Portugal</v>
          </cell>
        </row>
        <row r="783">
          <cell r="A783" t="str">
            <v>Escola Básica Fernando Caldeira, Águeda</v>
          </cell>
          <cell r="B783">
            <v>40.579884999999997</v>
          </cell>
          <cell r="C783">
            <v>-8.4485919999999997</v>
          </cell>
          <cell r="D783" t="str">
            <v>Rua Heróis do Ultramar</v>
          </cell>
          <cell r="E783" t="str">
            <v>3750-150</v>
          </cell>
          <cell r="F783" t="str">
            <v>Desconhecido</v>
          </cell>
          <cell r="G783" t="str">
            <v>Caldeireiro</v>
          </cell>
          <cell r="H783" t="str">
            <v>Águeda</v>
          </cell>
          <cell r="I783" t="str">
            <v>Desconhecido</v>
          </cell>
          <cell r="J783" t="str">
            <v>Portugal</v>
          </cell>
          <cell r="K783" t="str">
            <v>Rua Heróis do Ultramar, Desconhecido, Caldeireiro, Águeda, Desconhecido, 3750-150, Portugal</v>
          </cell>
        </row>
        <row r="784">
          <cell r="A784" t="str">
            <v>Escola Básica Fernando Casimiro Pereira da Silva, Rio Maior</v>
          </cell>
          <cell r="B784">
            <v>39.341119999999997</v>
          </cell>
          <cell r="C784">
            <v>-8.9333130000000001</v>
          </cell>
          <cell r="D784" t="str">
            <v>Rua Fernando Casimiro</v>
          </cell>
          <cell r="E784" t="str">
            <v>2040-227</v>
          </cell>
          <cell r="F784" t="str">
            <v>Desconhecido</v>
          </cell>
          <cell r="G784" t="str">
            <v>Desconhecido</v>
          </cell>
          <cell r="H784" t="str">
            <v>Rio Maior</v>
          </cell>
          <cell r="I784" t="str">
            <v>Desconhecido</v>
          </cell>
          <cell r="J784" t="str">
            <v>Portugal</v>
          </cell>
          <cell r="K784" t="str">
            <v>Rua Fernando Casimiro, Desconhecido, Desconhecido, Rio Maior, Desconhecido, 2040-227, Portugal</v>
          </cell>
        </row>
        <row r="785">
          <cell r="A785" t="str">
            <v>Escola Básica Fernando Pessoa, Lisboa</v>
          </cell>
          <cell r="B785">
            <v>38.766590000000001</v>
          </cell>
          <cell r="C785">
            <v>-9.1150199999999995</v>
          </cell>
          <cell r="D785" t="str">
            <v>Rua Cidade de Carmona</v>
          </cell>
          <cell r="E785" t="str">
            <v>1800-081</v>
          </cell>
          <cell r="F785" t="str">
            <v>Desconhecido</v>
          </cell>
          <cell r="G785" t="str">
            <v>Desconhecido</v>
          </cell>
          <cell r="H785" t="str">
            <v>Lisboa</v>
          </cell>
          <cell r="I785" t="str">
            <v>Desconhecido</v>
          </cell>
          <cell r="J785" t="str">
            <v>Portugal</v>
          </cell>
          <cell r="K785" t="str">
            <v>Rua Cidade de Carmona, Desconhecido, Desconhecido, Lisboa, Desconhecido, 1800-081, Portugal</v>
          </cell>
        </row>
        <row r="786">
          <cell r="A786" t="str">
            <v>Escola Básica Fernando Pessoa, Santa Maria da Feira</v>
          </cell>
          <cell r="B786">
            <v>40.924498</v>
          </cell>
          <cell r="C786">
            <v>-8.5569030000000001</v>
          </cell>
          <cell r="D786" t="str">
            <v>Rua António Sérgio</v>
          </cell>
          <cell r="E786" t="str">
            <v>4520-203</v>
          </cell>
          <cell r="F786" t="str">
            <v>13</v>
          </cell>
          <cell r="G786" t="str">
            <v>Desconhecido</v>
          </cell>
          <cell r="H786" t="str">
            <v>Santa Maria da Feira</v>
          </cell>
          <cell r="I786" t="str">
            <v>Desconhecido</v>
          </cell>
          <cell r="J786" t="str">
            <v>Portugal</v>
          </cell>
          <cell r="K786" t="str">
            <v>Rua António Sérgio, 13, Desconhecido, Santa Maria da Feira, Desconhecido, 4520-203, Portugal</v>
          </cell>
        </row>
        <row r="787">
          <cell r="A787" t="str">
            <v>Escola Básica Ferreira de Castro, Ouressa, Sintra</v>
          </cell>
          <cell r="B787">
            <v>38.796137999999999</v>
          </cell>
          <cell r="C787">
            <v>-9.3517980000000005</v>
          </cell>
          <cell r="D787" t="str">
            <v>Rua Ferreira de Castro</v>
          </cell>
          <cell r="E787" t="str">
            <v>2725-311</v>
          </cell>
          <cell r="F787" t="str">
            <v>13</v>
          </cell>
          <cell r="G787" t="str">
            <v>Urbanização do Pinhal</v>
          </cell>
          <cell r="H787" t="str">
            <v>Sintra</v>
          </cell>
          <cell r="I787" t="str">
            <v>Desconhecido</v>
          </cell>
          <cell r="J787" t="str">
            <v>Portugal</v>
          </cell>
          <cell r="K787" t="str">
            <v>Rua Ferreira de Castro, 13, Urbanização do Pinhal, Sintra, Desconhecido, 2725-311, Portugal</v>
          </cell>
        </row>
        <row r="788">
          <cell r="A788" t="str">
            <v>Escola Básica Ferreira Lapa, Sátão</v>
          </cell>
          <cell r="B788">
            <v>40.746253000000003</v>
          </cell>
          <cell r="C788">
            <v>-7.7355929999999997</v>
          </cell>
          <cell r="D788" t="str">
            <v>EN 329</v>
          </cell>
          <cell r="E788" t="str">
            <v>3560-157</v>
          </cell>
          <cell r="F788" t="str">
            <v>Desconhecido</v>
          </cell>
          <cell r="G788" t="str">
            <v>Desconhecido</v>
          </cell>
          <cell r="H788" t="str">
            <v>Sátão</v>
          </cell>
          <cell r="I788" t="str">
            <v>Desconhecido</v>
          </cell>
          <cell r="J788" t="str">
            <v>Portugal</v>
          </cell>
          <cell r="K788" t="str">
            <v>EN 329, Desconhecido, Desconhecido, Sátão, Desconhecido, 3560-157, Portugal</v>
          </cell>
        </row>
        <row r="789">
          <cell r="A789" t="str">
            <v>Escola Básica Fialho de Almeida, Cuba</v>
          </cell>
          <cell r="B789">
            <v>38.171250000000001</v>
          </cell>
          <cell r="C789">
            <v>-7.8926340000000001</v>
          </cell>
          <cell r="D789" t="str">
            <v>Estrada da Circunvalação</v>
          </cell>
          <cell r="E789" t="str">
            <v>7940-152</v>
          </cell>
          <cell r="F789" t="str">
            <v>Desconhecido</v>
          </cell>
          <cell r="G789" t="str">
            <v>Desconhecido</v>
          </cell>
          <cell r="H789" t="str">
            <v>Cuba</v>
          </cell>
          <cell r="I789" t="str">
            <v>Desconhecido</v>
          </cell>
          <cell r="J789" t="str">
            <v>Portugal</v>
          </cell>
          <cell r="K789" t="str">
            <v>Estrada da Circunvalação, Desconhecido, Desconhecido, Cuba, Desconhecido, 7940-152, Portugal</v>
          </cell>
        </row>
        <row r="790">
          <cell r="A790" t="str">
            <v>Escola Básica Florbela Espanca, Esmoriz, Ovar</v>
          </cell>
          <cell r="B790">
            <v>40.962609999999998</v>
          </cell>
          <cell r="C790">
            <v>-8.6204280000000004</v>
          </cell>
          <cell r="D790" t="str">
            <v>Rua Florbela Espanca</v>
          </cell>
          <cell r="E790" t="str">
            <v>3885-451</v>
          </cell>
          <cell r="F790" t="str">
            <v>360</v>
          </cell>
          <cell r="G790" t="str">
            <v>Gondesende</v>
          </cell>
          <cell r="H790" t="str">
            <v>Esmoriz</v>
          </cell>
          <cell r="I790" t="str">
            <v>Desconhecido</v>
          </cell>
          <cell r="J790" t="str">
            <v>Portugal</v>
          </cell>
          <cell r="K790" t="str">
            <v>Rua Florbela Espanca, 360, Gondesende, Esmoriz, Desconhecido, 3885-451, Portugal</v>
          </cell>
        </row>
        <row r="791">
          <cell r="A791" t="str">
            <v>Escola Básica Francisco de Arruda, Lisboa</v>
          </cell>
          <cell r="B791">
            <v>38.706884000000002</v>
          </cell>
          <cell r="C791">
            <v>-9.1874020000000005</v>
          </cell>
          <cell r="D791" t="str">
            <v>Calçada da Tapada</v>
          </cell>
          <cell r="E791" t="str">
            <v>1349-048</v>
          </cell>
          <cell r="F791" t="str">
            <v>152</v>
          </cell>
          <cell r="G791" t="str">
            <v>Santo Amaro</v>
          </cell>
          <cell r="H791" t="str">
            <v>Lisboa</v>
          </cell>
          <cell r="I791" t="str">
            <v>Desconhecido</v>
          </cell>
          <cell r="J791" t="str">
            <v>Portugal</v>
          </cell>
          <cell r="K791" t="str">
            <v>Calçada da Tapada, 152, Santo Amaro, Lisboa, Desconhecido, 1349-048, Portugal</v>
          </cell>
        </row>
        <row r="792">
          <cell r="A792" t="str">
            <v>Escola Básica Francisco Torrinha, Porto</v>
          </cell>
          <cell r="B792">
            <v>41.156841999999997</v>
          </cell>
          <cell r="C792">
            <v>-8.6717169999999992</v>
          </cell>
          <cell r="D792" t="str">
            <v>Rua de São Francisco Xavier</v>
          </cell>
          <cell r="E792" t="str">
            <v>4150-673</v>
          </cell>
          <cell r="F792" t="str">
            <v>64</v>
          </cell>
          <cell r="G792" t="str">
            <v>Foz do Douro</v>
          </cell>
          <cell r="H792" t="str">
            <v>Porto</v>
          </cell>
          <cell r="I792" t="str">
            <v>Desconhecido</v>
          </cell>
          <cell r="J792" t="str">
            <v>Portugal</v>
          </cell>
          <cell r="K792" t="str">
            <v>Rua de São Francisco Xavier, 64, Foz do Douro, Porto, Desconhecido, 4150-673, Portugal</v>
          </cell>
        </row>
        <row r="793">
          <cell r="A793" t="str">
            <v>Escola Básica Frei António Chagas, Vidigueira</v>
          </cell>
          <cell r="B793">
            <v>38.207943999999998</v>
          </cell>
          <cell r="C793">
            <v>-7.8068229999999996</v>
          </cell>
          <cell r="D793" t="str">
            <v>Estrada da Circunvalação</v>
          </cell>
          <cell r="E793" t="str">
            <v>7960-304</v>
          </cell>
          <cell r="F793" t="str">
            <v>Desconhecido</v>
          </cell>
          <cell r="G793" t="str">
            <v>Loteamento da Tapada da Estrada das Tendas</v>
          </cell>
          <cell r="H793" t="str">
            <v>Vidigueira</v>
          </cell>
          <cell r="I793" t="str">
            <v>Desconhecido</v>
          </cell>
          <cell r="J793" t="str">
            <v>Portugal</v>
          </cell>
          <cell r="K793" t="str">
            <v>Estrada da Circunvalação, Desconhecido, Loteamento da Tapada da Estrada das Tendas, Vidigueira, Desconhecido, 7960-304, Portugal</v>
          </cell>
        </row>
        <row r="794">
          <cell r="A794" t="str">
            <v>Escola Básica Frei Bartolomeu dos Mártires, Viana do Castelo</v>
          </cell>
          <cell r="B794">
            <v>41.701433999999999</v>
          </cell>
          <cell r="C794">
            <v>-8.8209900000000001</v>
          </cell>
          <cell r="D794" t="str">
            <v>Avenida Capitão Gaspar de Castro</v>
          </cell>
          <cell r="E794" t="str">
            <v>4904-873</v>
          </cell>
          <cell r="F794" t="str">
            <v>Desconhecido</v>
          </cell>
          <cell r="G794" t="str">
            <v>Meadela</v>
          </cell>
          <cell r="H794" t="str">
            <v>Viana do Castelo</v>
          </cell>
          <cell r="I794" t="str">
            <v>Desconhecido</v>
          </cell>
          <cell r="J794" t="str">
            <v>Portugal</v>
          </cell>
          <cell r="K794" t="str">
            <v>Avenida Capitão Gaspar de Castro, Desconhecido, Meadela, Viana do Castelo, Desconhecido, 4904-873, Portugal</v>
          </cell>
        </row>
        <row r="795">
          <cell r="A795" t="str">
            <v>Escola Básica Frei Caetano Brandão, Maximinos, Braga</v>
          </cell>
          <cell r="B795">
            <v>41.540002999999999</v>
          </cell>
          <cell r="C795">
            <v>-8.4399529999999992</v>
          </cell>
          <cell r="D795" t="str">
            <v>Rua da Naia</v>
          </cell>
          <cell r="E795" t="str">
            <v>4700-137</v>
          </cell>
          <cell r="F795" t="str">
            <v>Desconhecido</v>
          </cell>
          <cell r="G795" t="str">
            <v>Maximinos</v>
          </cell>
          <cell r="H795" t="str">
            <v>Braga</v>
          </cell>
          <cell r="I795" t="str">
            <v>Desconhecido</v>
          </cell>
          <cell r="J795" t="str">
            <v>Portugal</v>
          </cell>
          <cell r="K795" t="str">
            <v>Rua da Naia, Desconhecido, Maximinos, Braga, Desconhecido, 4700-137, Portugal</v>
          </cell>
        </row>
        <row r="796">
          <cell r="A796" t="str">
            <v>Escola Básica Frei Estevão Martins, Alcobaça</v>
          </cell>
          <cell r="B796">
            <v>39.554099000000001</v>
          </cell>
          <cell r="C796">
            <v>-8.9771909999999995</v>
          </cell>
          <cell r="D796" t="str">
            <v>Rua Professor Engenheiro Joaquim Vieira Natividade</v>
          </cell>
          <cell r="E796" t="str">
            <v>2460-506</v>
          </cell>
          <cell r="F796" t="str">
            <v>Desconhecido</v>
          </cell>
          <cell r="G796" t="str">
            <v>Bairro Hipólito</v>
          </cell>
          <cell r="H796" t="str">
            <v>Alcobaça</v>
          </cell>
          <cell r="I796" t="str">
            <v>Desconhecido</v>
          </cell>
          <cell r="J796" t="str">
            <v>Portugal</v>
          </cell>
          <cell r="K796" t="str">
            <v>Rua Professor Engenheiro Joaquim Vieira Natividade, Desconhecido, Bairro Hipólito, Alcobaça, Desconhecido, 2460-506, Portugal</v>
          </cell>
        </row>
        <row r="797">
          <cell r="A797" t="str">
            <v>Escola Básica Frei João de Vila do Conde, Vila do Conde</v>
          </cell>
          <cell r="B797">
            <v>41.361224999999997</v>
          </cell>
          <cell r="C797">
            <v>-8.7497559999999996</v>
          </cell>
          <cell r="D797" t="str">
            <v>Rua dos Benguiados</v>
          </cell>
          <cell r="E797" t="str">
            <v>4480-794</v>
          </cell>
          <cell r="F797" t="str">
            <v>Desconhecido</v>
          </cell>
          <cell r="G797" t="str">
            <v>Alto da Pega</v>
          </cell>
          <cell r="H797" t="str">
            <v>Vila do Conde</v>
          </cell>
          <cell r="I797" t="str">
            <v>Desconhecido</v>
          </cell>
          <cell r="J797" t="str">
            <v>Portugal</v>
          </cell>
          <cell r="K797" t="str">
            <v>Rua dos Benguiados, Desconhecido, Alto da Pega, Vila do Conde, Desconhecido, 4480-794, Portugal</v>
          </cell>
        </row>
        <row r="798">
          <cell r="A798" t="str">
            <v>Escola Básica Frei Manuel Cardoso, Fronteira</v>
          </cell>
          <cell r="B798">
            <v>39.047735000000003</v>
          </cell>
          <cell r="C798">
            <v>-7.64527</v>
          </cell>
          <cell r="D798" t="str">
            <v>Rua da Estação</v>
          </cell>
          <cell r="E798" t="str">
            <v>7460-149</v>
          </cell>
          <cell r="F798" t="str">
            <v>Desconhecido</v>
          </cell>
          <cell r="G798" t="str">
            <v>Desconhecido</v>
          </cell>
          <cell r="H798" t="str">
            <v>Fronteira</v>
          </cell>
          <cell r="I798" t="str">
            <v>Desconhecido</v>
          </cell>
          <cell r="J798" t="str">
            <v>Portugal</v>
          </cell>
          <cell r="K798" t="str">
            <v>Rua da Estação, Desconhecido, Desconhecido, Fronteira, Desconhecido, 7460-149, Portugal</v>
          </cell>
        </row>
        <row r="799">
          <cell r="A799" t="str">
            <v>Escola Básica Frei Manuel de Santa Inês, Baguim do Monte, Gondomar</v>
          </cell>
          <cell r="B799">
            <v>41.190826000000001</v>
          </cell>
          <cell r="C799">
            <v>-8.5382639999999999</v>
          </cell>
          <cell r="D799" t="str">
            <v>Rua de São Brás</v>
          </cell>
          <cell r="E799" t="str">
            <v>4435-738</v>
          </cell>
          <cell r="F799" t="str">
            <v>Desconhecido</v>
          </cell>
          <cell r="G799" t="str">
            <v>Outeiro</v>
          </cell>
          <cell r="H799" t="str">
            <v>Gondomar</v>
          </cell>
          <cell r="I799" t="str">
            <v>Desconhecido</v>
          </cell>
          <cell r="J799" t="str">
            <v>Portugal</v>
          </cell>
          <cell r="K799" t="str">
            <v>Rua de São Brás, Desconhecido, Outeiro, Gondomar, Desconhecido, 4435-738, Portugal</v>
          </cell>
        </row>
        <row r="800">
          <cell r="A800" t="str">
            <v>Escola Básica Garcia da Orta, Castelo de Vide</v>
          </cell>
          <cell r="B800">
            <v>39.412706</v>
          </cell>
          <cell r="C800">
            <v>-7.4508530000000004</v>
          </cell>
          <cell r="D800" t="str">
            <v>Avenida da Europa</v>
          </cell>
          <cell r="E800" t="str">
            <v>7320-202</v>
          </cell>
          <cell r="F800" t="str">
            <v>Desconhecido</v>
          </cell>
          <cell r="G800" t="str">
            <v>Castelo</v>
          </cell>
          <cell r="H800" t="str">
            <v>Castelo de Vide</v>
          </cell>
          <cell r="I800" t="str">
            <v>Desconhecido</v>
          </cell>
          <cell r="J800" t="str">
            <v>Portugal</v>
          </cell>
          <cell r="K800" t="str">
            <v>Avenida da Europa, Desconhecido, Castelo, Castelo de Vide, Desconhecido, 7320-202, Portugal</v>
          </cell>
        </row>
        <row r="801">
          <cell r="A801" t="str">
            <v>Escola Básica Gaspar Campello, Torres Vedras</v>
          </cell>
          <cell r="B801">
            <v>39.193340999999997</v>
          </cell>
          <cell r="C801">
            <v>-9.2430959999999995</v>
          </cell>
          <cell r="D801" t="str">
            <v>Rua Padre Hermenegildo Valente Vaz</v>
          </cell>
          <cell r="E801" t="str">
            <v>2565-007</v>
          </cell>
          <cell r="F801" t="str">
            <v>Desconhecido</v>
          </cell>
          <cell r="G801" t="str">
            <v>Desconhecido</v>
          </cell>
          <cell r="H801" t="str">
            <v>Torres Vedras</v>
          </cell>
          <cell r="I801" t="str">
            <v>Desconhecido</v>
          </cell>
          <cell r="J801" t="str">
            <v>Portugal</v>
          </cell>
          <cell r="K801" t="str">
            <v>Rua Padre Hermenegildo Valente Vaz, Desconhecido, Desconhecido, Torres Vedras, Desconhecido, 2565-007, Portugal</v>
          </cell>
        </row>
        <row r="802">
          <cell r="A802" t="str">
            <v>Escola Básica Gaspar Correia, Portela, Loures</v>
          </cell>
          <cell r="B802">
            <v>38.785124000000003</v>
          </cell>
          <cell r="C802">
            <v>-9.1138870000000001</v>
          </cell>
          <cell r="D802" t="str">
            <v>Avenida das Escolas</v>
          </cell>
          <cell r="E802" t="str">
            <v>2685-204</v>
          </cell>
          <cell r="F802" t="str">
            <v>9</v>
          </cell>
          <cell r="G802" t="str">
            <v>Desconhecido</v>
          </cell>
          <cell r="H802" t="str">
            <v>Loures</v>
          </cell>
          <cell r="I802" t="str">
            <v>Desconhecido</v>
          </cell>
          <cell r="J802" t="str">
            <v>Portugal</v>
          </cell>
          <cell r="K802" t="str">
            <v>Avenida das Escolas, 9, Desconhecido, Loures, Desconhecido, 2685-204, Portugal</v>
          </cell>
        </row>
        <row r="803">
          <cell r="A803" t="str">
            <v>Escola Básica General Humberto Delgado, Santo António dos Cavaleiros, Loures</v>
          </cell>
          <cell r="B803">
            <v>38.813332000000003</v>
          </cell>
          <cell r="C803">
            <v>-9.1691000000000003</v>
          </cell>
          <cell r="D803" t="str">
            <v>Rua António Sérgio</v>
          </cell>
          <cell r="E803" t="str">
            <v>2660-228</v>
          </cell>
          <cell r="F803" t="str">
            <v>Desconhecido</v>
          </cell>
          <cell r="G803" t="str">
            <v>Cidade Nova</v>
          </cell>
          <cell r="H803" t="str">
            <v>Loures</v>
          </cell>
          <cell r="I803" t="str">
            <v>Desconhecido</v>
          </cell>
          <cell r="J803" t="str">
            <v>Portugal</v>
          </cell>
          <cell r="K803" t="str">
            <v>Rua António Sérgio, Desconhecido, Cidade Nova, Loures, Desconhecido, 2660-228, Portugal</v>
          </cell>
        </row>
        <row r="804">
          <cell r="A804" t="str">
            <v>Escola Básica General Serpa Pinto, Cinfães</v>
          </cell>
          <cell r="B804">
            <v>41.074824999999997</v>
          </cell>
          <cell r="C804">
            <v>-8.0896530000000002</v>
          </cell>
          <cell r="D804" t="str">
            <v>Rua Capitão Salgueiro Maia</v>
          </cell>
          <cell r="E804" t="str">
            <v>4690-047</v>
          </cell>
          <cell r="F804" t="str">
            <v>Desconhecido</v>
          </cell>
          <cell r="G804" t="str">
            <v>Desconhecido</v>
          </cell>
          <cell r="H804" t="str">
            <v>Cinfães</v>
          </cell>
          <cell r="I804" t="str">
            <v>Desconhecido</v>
          </cell>
          <cell r="J804" t="str">
            <v>Portugal</v>
          </cell>
          <cell r="K804" t="str">
            <v>Rua Capitão Salgueiro Maia, Desconhecido, Desconhecido, Cinfães, Desconhecido, 4690-047, Portugal</v>
          </cell>
        </row>
        <row r="805">
          <cell r="A805" t="str">
            <v>Escola Básica Gil Vicente, Urgeses, Guimarães</v>
          </cell>
          <cell r="B805">
            <v>41.424678</v>
          </cell>
          <cell r="C805">
            <v>-8.2975300000000001</v>
          </cell>
          <cell r="D805" t="str">
            <v>Avenida da Igreja</v>
          </cell>
          <cell r="E805" t="str">
            <v>4810-502</v>
          </cell>
          <cell r="F805" t="str">
            <v>Desconhecido</v>
          </cell>
          <cell r="G805" t="str">
            <v>Desconhecido</v>
          </cell>
          <cell r="H805" t="str">
            <v>Guimarães</v>
          </cell>
          <cell r="I805" t="str">
            <v>Desconhecido</v>
          </cell>
          <cell r="J805" t="str">
            <v>Portugal</v>
          </cell>
          <cell r="K805" t="str">
            <v>Avenida da Igreja, Desconhecido, Desconhecido, Guimarães, Desconhecido, 4810-502, Portugal</v>
          </cell>
        </row>
        <row r="806">
          <cell r="A806" t="str">
            <v>Escola Básica Gomes Eanes de Azurara, Mangualde</v>
          </cell>
          <cell r="B806">
            <v>40.600749999999998</v>
          </cell>
          <cell r="C806">
            <v>-7.7505199999999999</v>
          </cell>
          <cell r="D806" t="str">
            <v>Rua Manuel de Oliveira</v>
          </cell>
          <cell r="E806" t="str">
            <v>3530-159</v>
          </cell>
          <cell r="F806" t="str">
            <v>Desconhecido</v>
          </cell>
          <cell r="G806" t="str">
            <v>Desconhecido</v>
          </cell>
          <cell r="H806" t="str">
            <v>Mangualde</v>
          </cell>
          <cell r="I806" t="str">
            <v>Desconhecido</v>
          </cell>
          <cell r="J806" t="str">
            <v>Portugal</v>
          </cell>
          <cell r="K806" t="str">
            <v>Rua Manuel de Oliveira, Desconhecido, Desconhecido, Mangualde, Desconhecido, 3530-159, Portugal</v>
          </cell>
        </row>
        <row r="807">
          <cell r="A807" t="str">
            <v>Escola Básica Gomes Monteiro, Boticas</v>
          </cell>
          <cell r="B807">
            <v>41.191315000000003</v>
          </cell>
          <cell r="C807">
            <v>-7.5469920000000004</v>
          </cell>
          <cell r="D807" t="str">
            <v>Rua do Bairro</v>
          </cell>
          <cell r="E807" t="str">
            <v>5085-043</v>
          </cell>
          <cell r="F807" t="str">
            <v>Desconhecido</v>
          </cell>
          <cell r="G807" t="str">
            <v>Desconhecido</v>
          </cell>
          <cell r="H807" t="str">
            <v>Pinhão</v>
          </cell>
          <cell r="I807" t="str">
            <v>Desconhecido</v>
          </cell>
          <cell r="J807" t="str">
            <v>Portugal</v>
          </cell>
          <cell r="K807" t="str">
            <v>Rua do Bairro, Desconhecido, Desconhecido, Pinhão, Desconhecido, 5085-043, Portugal</v>
          </cell>
        </row>
        <row r="808">
          <cell r="A808" t="str">
            <v>Escola Básica Gomes Teixeira, Porto</v>
          </cell>
          <cell r="B808">
            <v>41.152994</v>
          </cell>
          <cell r="C808">
            <v>-8.6274169999999994</v>
          </cell>
          <cell r="D808" t="str">
            <v>Praça da Galiza</v>
          </cell>
          <cell r="E808" t="str">
            <v>4150-344</v>
          </cell>
          <cell r="F808" t="str">
            <v>Desconhecido</v>
          </cell>
          <cell r="G808" t="str">
            <v>Vilar</v>
          </cell>
          <cell r="H808" t="str">
            <v>Porto</v>
          </cell>
          <cell r="I808" t="str">
            <v>Desconhecido</v>
          </cell>
          <cell r="J808" t="str">
            <v>Portugal</v>
          </cell>
          <cell r="K808" t="str">
            <v>Praça da Galiza, Desconhecido, Vilar, Porto, Desconhecido, 4150-344, Portugal</v>
          </cell>
        </row>
        <row r="809">
          <cell r="A809" t="str">
            <v>Escola Básica Gonçalo Mendes da Maia, Vermoim, Maia</v>
          </cell>
          <cell r="B809">
            <v>41.232666999999999</v>
          </cell>
          <cell r="C809">
            <v>-8.6148849999999992</v>
          </cell>
          <cell r="D809" t="str">
            <v>Avenida Luís de Camões</v>
          </cell>
          <cell r="E809" t="str">
            <v>4470-194</v>
          </cell>
          <cell r="F809" t="str">
            <v>Desconhecido</v>
          </cell>
          <cell r="G809" t="str">
            <v>Vermoim</v>
          </cell>
          <cell r="H809" t="str">
            <v>Cidade da Maia</v>
          </cell>
          <cell r="I809" t="str">
            <v>Desconhecido</v>
          </cell>
          <cell r="J809" t="str">
            <v>Portugal</v>
          </cell>
          <cell r="K809" t="str">
            <v>Avenida Luís de Camões, Desconhecido, Vermoim, Cidade da Maia, Desconhecido, 4470-194, Portugal</v>
          </cell>
        </row>
        <row r="810">
          <cell r="A810" t="str">
            <v>Escola Básica Gonçalo Nunes, Arcozelo, Barcelos</v>
          </cell>
          <cell r="B810">
            <v>41.613011999999998</v>
          </cell>
          <cell r="C810">
            <v>-8.7143949999999997</v>
          </cell>
          <cell r="D810" t="str">
            <v>Rua das Carvalhas</v>
          </cell>
          <cell r="E810" t="str">
            <v>4905-097</v>
          </cell>
          <cell r="F810" t="str">
            <v>Desconhecido</v>
          </cell>
          <cell r="G810" t="str">
            <v>Desconhecido</v>
          </cell>
          <cell r="H810" t="str">
            <v>Barcelos</v>
          </cell>
          <cell r="I810" t="str">
            <v>Desconhecido</v>
          </cell>
          <cell r="J810" t="str">
            <v>Portugal</v>
          </cell>
          <cell r="K810" t="str">
            <v>Rua das Carvalhas, Desconhecido, Desconhecido, Barcelos, Desconhecido, 4905-097, Portugal</v>
          </cell>
        </row>
        <row r="811">
          <cell r="A811" t="str">
            <v>Escola Básica Gonçalo Sampaio, Póvoa de Lanhoso</v>
          </cell>
          <cell r="B811">
            <v>41.57405</v>
          </cell>
          <cell r="C811">
            <v>-8.275048</v>
          </cell>
          <cell r="D811" t="str">
            <v>EN 205</v>
          </cell>
          <cell r="E811" t="str">
            <v>4830-523</v>
          </cell>
          <cell r="F811" t="str">
            <v>Desconhecido</v>
          </cell>
          <cell r="G811" t="str">
            <v>Portela</v>
          </cell>
          <cell r="H811" t="str">
            <v>Póvoa de Lanhoso</v>
          </cell>
          <cell r="I811" t="str">
            <v>Desconhecido</v>
          </cell>
          <cell r="J811" t="str">
            <v>Portugal</v>
          </cell>
          <cell r="K811" t="str">
            <v>EN 205, Desconhecido, Portela, Póvoa de Lanhoso, Desconhecido, 4830-523, Portugal</v>
          </cell>
        </row>
        <row r="812">
          <cell r="A812" t="str">
            <v>Escola Básica Grão Vasco, Viseu</v>
          </cell>
          <cell r="B812">
            <v>40.650950999999999</v>
          </cell>
          <cell r="C812">
            <v>-7.9149070000000004</v>
          </cell>
          <cell r="D812" t="str">
            <v>Alameda Luís de Camões</v>
          </cell>
          <cell r="E812" t="str">
            <v>3500-149</v>
          </cell>
          <cell r="F812" t="str">
            <v>Desconhecido</v>
          </cell>
          <cell r="G812" t="str">
            <v>Bairro das Mesuras</v>
          </cell>
          <cell r="H812" t="str">
            <v>Viseu</v>
          </cell>
          <cell r="I812" t="str">
            <v>Desconhecido</v>
          </cell>
          <cell r="J812" t="str">
            <v>Portugal</v>
          </cell>
          <cell r="K812" t="str">
            <v>Alameda Luís de Camões, Desconhecido, Bairro das Mesuras, Viseu, Desconhecido, 3500-149, Portugal</v>
          </cell>
        </row>
        <row r="813">
          <cell r="A813" t="str">
            <v>Escola Básica Gualdim Pais, Pombal</v>
          </cell>
          <cell r="B813">
            <v>39.910806999999998</v>
          </cell>
          <cell r="C813">
            <v>-8.6424129999999995</v>
          </cell>
          <cell r="D813" t="str">
            <v>Rua Pinhal Leitão</v>
          </cell>
          <cell r="E813" t="str">
            <v>3100-399</v>
          </cell>
          <cell r="F813" t="str">
            <v>Desconhecido</v>
          </cell>
          <cell r="G813" t="str">
            <v>Desconhecido</v>
          </cell>
          <cell r="H813" t="str">
            <v>Pombal</v>
          </cell>
          <cell r="I813" t="str">
            <v>Desconhecido</v>
          </cell>
          <cell r="J813" t="str">
            <v>Portugal</v>
          </cell>
          <cell r="K813" t="str">
            <v>Rua Pinhal Leitão, Desconhecido, Desconhecido, Pombal, Desconhecido, 3100-399, Portugal</v>
          </cell>
        </row>
        <row r="814">
          <cell r="A814" t="str">
            <v>Escola Básica Gualdim Pais, Tomar</v>
          </cell>
          <cell r="B814">
            <v>39.605328</v>
          </cell>
          <cell r="C814">
            <v>-8.4013050000000007</v>
          </cell>
          <cell r="D814" t="str">
            <v>Estrada do Barreiro</v>
          </cell>
          <cell r="E814" t="str">
            <v>2300-000</v>
          </cell>
          <cell r="F814" t="str">
            <v>Desconhecido</v>
          </cell>
          <cell r="G814" t="str">
            <v>Casal Barreiro</v>
          </cell>
          <cell r="H814" t="str">
            <v>Tomar</v>
          </cell>
          <cell r="I814" t="str">
            <v>Desconhecido</v>
          </cell>
          <cell r="J814" t="str">
            <v>Portugal</v>
          </cell>
          <cell r="K814" t="str">
            <v>Estrada do Barreiro, Desconhecido, Casal Barreiro, Tomar, Desconhecido, 2300-000, Portugal</v>
          </cell>
        </row>
        <row r="815">
          <cell r="A815" t="str">
            <v>Escola Básica Guerra Junqueiro, Freixo de Espada à Cinta</v>
          </cell>
          <cell r="B815">
            <v>41.091099999999997</v>
          </cell>
          <cell r="C815">
            <v>-6.8109599999999997</v>
          </cell>
          <cell r="D815" t="str">
            <v>Largo Sarmento Rodrigues</v>
          </cell>
          <cell r="E815" t="str">
            <v>5180-122</v>
          </cell>
          <cell r="F815" t="str">
            <v>Desconhecido</v>
          </cell>
          <cell r="G815" t="str">
            <v>Desconhecido</v>
          </cell>
          <cell r="H815" t="str">
            <v>Freixo de Espada à Cinta</v>
          </cell>
          <cell r="I815" t="str">
            <v>Desconhecido</v>
          </cell>
          <cell r="J815" t="str">
            <v>Portugal</v>
          </cell>
          <cell r="K815" t="str">
            <v>Largo Sarmento Rodrigues, Desconhecido, Desconhecido, Freixo de Espada à Cinta, Desconhecido, 5180-122, Portugal</v>
          </cell>
        </row>
        <row r="816">
          <cell r="A816" t="str">
            <v>Escola Básica Guilherme Stephens, Marinha Grande</v>
          </cell>
          <cell r="B816">
            <v>39.743360000000003</v>
          </cell>
          <cell r="C816">
            <v>-8.9321940000000009</v>
          </cell>
          <cell r="D816" t="str">
            <v>Rua Professor Bento Jesus Caraça</v>
          </cell>
          <cell r="E816" t="str">
            <v>2430-000</v>
          </cell>
          <cell r="F816" t="str">
            <v>Desconhecido</v>
          </cell>
          <cell r="G816" t="str">
            <v>Casal de Malta</v>
          </cell>
          <cell r="H816" t="str">
            <v>Marinha Grande</v>
          </cell>
          <cell r="I816" t="str">
            <v>Desconhecido</v>
          </cell>
          <cell r="J816" t="str">
            <v>Portugal</v>
          </cell>
          <cell r="K816" t="str">
            <v>Rua Professor Bento Jesus Caraça, Desconhecido, Casal de Malta, Marinha Grande, Desconhecido, 2430-000, Portugal</v>
          </cell>
        </row>
        <row r="817">
          <cell r="A817" t="str">
            <v>Escola Básica Hermenegildo Capelo, Palmela</v>
          </cell>
          <cell r="B817">
            <v>38.575415999999997</v>
          </cell>
          <cell r="C817">
            <v>-8.9014509999999998</v>
          </cell>
          <cell r="D817" t="str">
            <v>Rua da Escola Preparatória Hermenegildo Capelo</v>
          </cell>
          <cell r="E817" t="str">
            <v>2950-246</v>
          </cell>
          <cell r="F817" t="str">
            <v>2</v>
          </cell>
          <cell r="G817" t="str">
            <v>Carvalhos</v>
          </cell>
          <cell r="H817" t="str">
            <v>Palmela</v>
          </cell>
          <cell r="I817" t="str">
            <v>Desconhecido</v>
          </cell>
          <cell r="J817" t="str">
            <v>Portugal</v>
          </cell>
          <cell r="K817" t="str">
            <v>Rua da Escola Preparatória Hermenegildo Capelo, 2, Carvalhos, Palmela, Desconhecido, 2950-246, Portugal</v>
          </cell>
        </row>
        <row r="818">
          <cell r="A818" t="str">
            <v>Escola Básica Inês de Castro, São Martinho do Bispo, Coimbra</v>
          </cell>
          <cell r="B818">
            <v>40.19</v>
          </cell>
          <cell r="C818">
            <v>-8.4585830000000009</v>
          </cell>
          <cell r="D818" t="str">
            <v>Desconhecido</v>
          </cell>
          <cell r="E818" t="str">
            <v>3040-226</v>
          </cell>
          <cell r="F818" t="str">
            <v>Desconhecido</v>
          </cell>
          <cell r="G818" t="str">
            <v>Desconhecido</v>
          </cell>
          <cell r="H818" t="str">
            <v>Coimbra</v>
          </cell>
          <cell r="I818" t="str">
            <v>Desconhecido</v>
          </cell>
          <cell r="J818" t="str">
            <v>Portugal</v>
          </cell>
          <cell r="K818" t="str">
            <v>Desconhecido, Desconhecido, Desconhecido, Coimbra, Desconhecido, 3040-226, Portugal</v>
          </cell>
        </row>
        <row r="819">
          <cell r="A819" t="str">
            <v>Escola Básica Infanta D. Mafalda, Rio Tinto, Gondomar</v>
          </cell>
          <cell r="B819">
            <v>41.182237999999998</v>
          </cell>
          <cell r="C819">
            <v>-8.5538050000000005</v>
          </cell>
          <cell r="D819" t="str">
            <v>Rua de São Mamede</v>
          </cell>
          <cell r="E819" t="str">
            <v>4435-140</v>
          </cell>
          <cell r="F819" t="str">
            <v>Desconhecido</v>
          </cell>
          <cell r="G819" t="str">
            <v>Perlinhas</v>
          </cell>
          <cell r="H819" t="str">
            <v>Rio Tinto</v>
          </cell>
          <cell r="I819" t="str">
            <v>Desconhecido</v>
          </cell>
          <cell r="J819" t="str">
            <v>Portugal</v>
          </cell>
          <cell r="K819" t="str">
            <v>Rua de São Mamede, Desconhecido, Perlinhas, Rio Tinto, Desconhecido, 4435-140, Portugal</v>
          </cell>
        </row>
        <row r="820">
          <cell r="A820" t="str">
            <v>Escola Básica Infante D. Fernando, Vila Nova de Cacela, Vila Real de Santo António</v>
          </cell>
          <cell r="B820">
            <v>37.174346</v>
          </cell>
          <cell r="C820">
            <v>-7.5356170000000002</v>
          </cell>
          <cell r="D820" t="str">
            <v>Largo Manuel Cabanas</v>
          </cell>
          <cell r="E820" t="str">
            <v>8900-067</v>
          </cell>
          <cell r="F820" t="str">
            <v>Desconhecido</v>
          </cell>
          <cell r="G820" t="str">
            <v>Buraco</v>
          </cell>
          <cell r="H820" t="str">
            <v>Vila Real de Santo António</v>
          </cell>
          <cell r="I820" t="str">
            <v>Desconhecido</v>
          </cell>
          <cell r="J820" t="str">
            <v>Portugal</v>
          </cell>
          <cell r="K820" t="str">
            <v>Largo Manuel Cabanas, Desconhecido, Buraco, Vila Real de Santo António, Desconhecido, 8900-067, Portugal</v>
          </cell>
        </row>
        <row r="821">
          <cell r="A821" t="str">
            <v>Escola Básica Infante D. Henrique, Repeses, Viseu</v>
          </cell>
          <cell r="B821">
            <v>40.642184999999998</v>
          </cell>
          <cell r="C821">
            <v>-7.9211600000000004</v>
          </cell>
          <cell r="D821" t="str">
            <v>Avenida Cidade Politécnica</v>
          </cell>
          <cell r="E821" t="str">
            <v>3504-513</v>
          </cell>
          <cell r="F821" t="str">
            <v>Desconhecido</v>
          </cell>
          <cell r="G821" t="str">
            <v>Bairro de Santa Eulália</v>
          </cell>
          <cell r="H821" t="str">
            <v>Viseu</v>
          </cell>
          <cell r="I821" t="str">
            <v>Desconhecido</v>
          </cell>
          <cell r="J821" t="str">
            <v>Portugal</v>
          </cell>
          <cell r="K821" t="str">
            <v>Avenida Cidade Politécnica, Desconhecido, Bairro de Santa Eulália, Viseu, Desconhecido, 3504-513, Portugal</v>
          </cell>
        </row>
        <row r="822">
          <cell r="A822" t="str">
            <v>Escola Básica Infante D. Pedro, Buarcos, Figueira da Foz</v>
          </cell>
          <cell r="B822">
            <v>40.167876999999997</v>
          </cell>
          <cell r="C822">
            <v>-8.8796540000000004</v>
          </cell>
          <cell r="D822" t="str">
            <v>Rua do Rio de Cima</v>
          </cell>
          <cell r="E822" t="str">
            <v>3080-289</v>
          </cell>
          <cell r="F822" t="str">
            <v>Desconhecido</v>
          </cell>
          <cell r="G822" t="str">
            <v>Desconhecido</v>
          </cell>
          <cell r="H822" t="str">
            <v>Figueira da Foz</v>
          </cell>
          <cell r="I822" t="str">
            <v>Desconhecido</v>
          </cell>
          <cell r="J822" t="str">
            <v>Portugal</v>
          </cell>
          <cell r="K822" t="str">
            <v>Rua do Rio de Cima, Desconhecido, Desconhecido, Figueira da Foz, Desconhecido, 3080-289, Portugal</v>
          </cell>
        </row>
        <row r="823">
          <cell r="A823" t="str">
            <v>Escola Básica Infante D. Pedro, Penela</v>
          </cell>
          <cell r="B823">
            <v>40.025536000000002</v>
          </cell>
          <cell r="C823">
            <v>-8.3878419999999991</v>
          </cell>
          <cell r="D823" t="str">
            <v>Avenida Infante Dom Pedro</v>
          </cell>
          <cell r="E823" t="str">
            <v>3230-277</v>
          </cell>
          <cell r="F823" t="str">
            <v>Desconhecido</v>
          </cell>
          <cell r="G823" t="str">
            <v>Desconhecido</v>
          </cell>
          <cell r="H823" t="str">
            <v>Penela</v>
          </cell>
          <cell r="I823" t="str">
            <v>Desconhecido</v>
          </cell>
          <cell r="J823" t="str">
            <v>Portugal</v>
          </cell>
          <cell r="K823" t="str">
            <v>Avenida Infante Dom Pedro, Desconhecido, Desconhecido, Penela, Desconhecido, 3230-277, Portugal</v>
          </cell>
        </row>
        <row r="824">
          <cell r="A824" t="str">
            <v>Escola Básica Irene Lisboa, Porto</v>
          </cell>
          <cell r="B824">
            <v>41.160950999999997</v>
          </cell>
          <cell r="C824">
            <v>-8.6124609999999997</v>
          </cell>
          <cell r="D824" t="str">
            <v>Rua de Cervantes</v>
          </cell>
          <cell r="E824" t="str">
            <v>4050-186</v>
          </cell>
          <cell r="F824" t="str">
            <v>532</v>
          </cell>
          <cell r="G824" t="str">
            <v>Cedofeita</v>
          </cell>
          <cell r="H824" t="str">
            <v>Porto</v>
          </cell>
          <cell r="I824" t="str">
            <v>Desconhecido</v>
          </cell>
          <cell r="J824" t="str">
            <v>Portugal</v>
          </cell>
          <cell r="K824" t="str">
            <v>Rua de Cervantes, 532, Cedofeita, Porto, Desconhecido, 4050-186, Portugal</v>
          </cell>
        </row>
        <row r="825">
          <cell r="A825" t="str">
            <v>Escola Básica Irmãos Passos, Guifões, Matosinhos</v>
          </cell>
          <cell r="B825">
            <v>41.196725000000001</v>
          </cell>
          <cell r="C825">
            <v>-8.6599810000000002</v>
          </cell>
          <cell r="D825" t="str">
            <v>Avenida Doutor Salgado Zenha</v>
          </cell>
          <cell r="E825" t="str">
            <v>4460-105</v>
          </cell>
          <cell r="F825" t="str">
            <v>Desconhecido</v>
          </cell>
          <cell r="G825" t="str">
            <v>Monte dos Pipos</v>
          </cell>
          <cell r="H825" t="str">
            <v>Matosinhos</v>
          </cell>
          <cell r="I825" t="str">
            <v>Desconhecido</v>
          </cell>
          <cell r="J825" t="str">
            <v>Portugal</v>
          </cell>
          <cell r="K825" t="str">
            <v>Avenida Doutor Salgado Zenha, Desconhecido, Monte dos Pipos, Matosinhos, Desconhecido, 4460-105, Portugal</v>
          </cell>
        </row>
        <row r="826">
          <cell r="A826" t="str">
            <v>Escola Básica Jacinto Correia, Lagoa</v>
          </cell>
          <cell r="B826">
            <v>37.139189000000002</v>
          </cell>
          <cell r="C826">
            <v>-8.4568650000000005</v>
          </cell>
          <cell r="D826" t="str">
            <v>Rua do Centro de Saúde</v>
          </cell>
          <cell r="E826" t="str">
            <v>8401-853</v>
          </cell>
          <cell r="F826" t="str">
            <v>Desconhecido</v>
          </cell>
          <cell r="G826" t="str">
            <v>Desconhecido</v>
          </cell>
          <cell r="H826" t="str">
            <v>Lagoa</v>
          </cell>
          <cell r="I826" t="str">
            <v>Desconhecido</v>
          </cell>
          <cell r="J826" t="str">
            <v>Portugal</v>
          </cell>
          <cell r="K826" t="str">
            <v>Rua do Centro de Saúde, Desconhecido, Desconhecido, Lagoa, Desconhecido, 8401-853, Portugal</v>
          </cell>
        </row>
        <row r="827">
          <cell r="A827" t="str">
            <v>Escola Básica João Afonso, Aveiro</v>
          </cell>
          <cell r="B827">
            <v>40.632728999999998</v>
          </cell>
          <cell r="C827">
            <v>-8.6541890000000006</v>
          </cell>
          <cell r="D827" t="str">
            <v>Rua das Pombas</v>
          </cell>
          <cell r="E827" t="str">
            <v>3810-150</v>
          </cell>
          <cell r="F827" t="str">
            <v>Desconhecido</v>
          </cell>
          <cell r="G827" t="str">
            <v>Glória</v>
          </cell>
          <cell r="H827" t="str">
            <v>Aveiro</v>
          </cell>
          <cell r="I827" t="str">
            <v>Desconhecido</v>
          </cell>
          <cell r="J827" t="str">
            <v>Portugal</v>
          </cell>
          <cell r="K827" t="str">
            <v>Rua das Pombas, Desconhecido, Glória, Aveiro, Desconhecido, 3810-150, Portugal</v>
          </cell>
        </row>
        <row r="828">
          <cell r="A828" t="str">
            <v>Escola Básica João da Rosa, Olhão</v>
          </cell>
          <cell r="B828">
            <v>37.033788999999999</v>
          </cell>
          <cell r="C828">
            <v>-7.8355940000000004</v>
          </cell>
          <cell r="D828" t="str">
            <v>Rua João da Rosa</v>
          </cell>
          <cell r="E828" t="str">
            <v>8700-480</v>
          </cell>
          <cell r="F828" t="str">
            <v>Desconhecido</v>
          </cell>
          <cell r="G828" t="str">
            <v>Desconhecido</v>
          </cell>
          <cell r="H828" t="str">
            <v>Olhão</v>
          </cell>
          <cell r="I828" t="str">
            <v>Desconhecido</v>
          </cell>
          <cell r="J828" t="str">
            <v>Portugal</v>
          </cell>
          <cell r="K828" t="str">
            <v>Rua João da Rosa, Desconhecido, Desconhecido, Olhão, Desconhecido, 8700-480, Portugal</v>
          </cell>
        </row>
        <row r="829">
          <cell r="A829" t="str">
            <v>Escola Básica João de Barros, Figueira da Foz</v>
          </cell>
          <cell r="B829">
            <v>40.158175999999997</v>
          </cell>
          <cell r="C829">
            <v>-8.8610710000000008</v>
          </cell>
          <cell r="D829" t="str">
            <v>Avenida Doutor Manuel Gaspar de Lemos</v>
          </cell>
          <cell r="E829" t="str">
            <v>3080-184</v>
          </cell>
          <cell r="F829" t="str">
            <v>29</v>
          </cell>
          <cell r="G829" t="str">
            <v>Desconhecido</v>
          </cell>
          <cell r="H829" t="str">
            <v>Figueira da Foz</v>
          </cell>
          <cell r="I829" t="str">
            <v>Desconhecido</v>
          </cell>
          <cell r="J829" t="str">
            <v>Portugal</v>
          </cell>
          <cell r="K829" t="str">
            <v>Avenida Doutor Manuel Gaspar de Lemos, 29, Desconhecido, Figueira da Foz, Desconhecido, 3080-184, Portugal</v>
          </cell>
        </row>
        <row r="830">
          <cell r="A830" t="str">
            <v>Escola Básica João de Barros, Marzovelos, Viseu</v>
          </cell>
          <cell r="B830">
            <v>40.653534999999998</v>
          </cell>
          <cell r="C830">
            <v>-7.9210459999999996</v>
          </cell>
          <cell r="D830" t="str">
            <v>Rua Doutor Fernando Mouga</v>
          </cell>
          <cell r="E830" t="str">
            <v>3510-005</v>
          </cell>
          <cell r="F830" t="str">
            <v>Desconhecido</v>
          </cell>
          <cell r="G830" t="str">
            <v>Marzovelos</v>
          </cell>
          <cell r="H830" t="str">
            <v>Viseu</v>
          </cell>
          <cell r="I830" t="str">
            <v>Desconhecido</v>
          </cell>
          <cell r="J830" t="str">
            <v>Portugal</v>
          </cell>
          <cell r="K830" t="str">
            <v>Rua Doutor Fernando Mouga, Desconhecido, Marzovelos, Viseu, Desconhecido, 3510-005, Portugal</v>
          </cell>
        </row>
        <row r="831">
          <cell r="A831" t="str">
            <v>Escola Básica João de Deus, São Bartolomeu de Messines, Silves</v>
          </cell>
          <cell r="B831">
            <v>37.256785000000001</v>
          </cell>
          <cell r="C831">
            <v>-8.2900360000000006</v>
          </cell>
          <cell r="D831" t="str">
            <v>Rua Manuel Teixeira Gomes</v>
          </cell>
          <cell r="E831" t="str">
            <v>8375-163</v>
          </cell>
          <cell r="F831" t="str">
            <v>Desconhecido</v>
          </cell>
          <cell r="G831" t="str">
            <v>Furadouro</v>
          </cell>
          <cell r="H831" t="str">
            <v>São Bartolomeu de Messines</v>
          </cell>
          <cell r="I831" t="str">
            <v>Desconhecido</v>
          </cell>
          <cell r="J831" t="str">
            <v>Portugal</v>
          </cell>
          <cell r="K831" t="str">
            <v>Rua Manuel Teixeira Gomes, Desconhecido, Furadouro, São Bartolomeu de Messines, Desconhecido, 8375-163, Portugal</v>
          </cell>
        </row>
        <row r="832">
          <cell r="A832" t="str">
            <v>Escola Básica João Franco, Fundão</v>
          </cell>
          <cell r="B832">
            <v>40.139709000000003</v>
          </cell>
          <cell r="C832">
            <v>-7.5017180000000003</v>
          </cell>
          <cell r="D832" t="str">
            <v>Avenida António José Saraiva</v>
          </cell>
          <cell r="E832" t="str">
            <v>6230-372</v>
          </cell>
          <cell r="F832" t="str">
            <v>Desconhecido</v>
          </cell>
          <cell r="G832" t="str">
            <v>Desconhecido</v>
          </cell>
          <cell r="H832" t="str">
            <v>Fundão</v>
          </cell>
          <cell r="I832" t="str">
            <v>Desconhecido</v>
          </cell>
          <cell r="J832" t="str">
            <v>Portugal</v>
          </cell>
          <cell r="K832" t="str">
            <v>Avenida António José Saraiva, Desconhecido, Desconhecido, Fundão, Desconhecido, 6230-372, Portugal</v>
          </cell>
        </row>
        <row r="833">
          <cell r="A833" t="str">
            <v>Escola Básica João Gonçalves Zarco, Cruz Quebrada-Dafundo, Oeiras</v>
          </cell>
          <cell r="B833">
            <v>38.700713999999998</v>
          </cell>
          <cell r="C833">
            <v>-9.2370999999999999</v>
          </cell>
          <cell r="D833" t="str">
            <v>Rua Quirino da Fonseca</v>
          </cell>
          <cell r="E833" t="str">
            <v>1495-768</v>
          </cell>
          <cell r="F833" t="str">
            <v>Desconhecido</v>
          </cell>
          <cell r="G833" t="str">
            <v>Junça</v>
          </cell>
          <cell r="H833" t="str">
            <v>Cruz Quebrada-Dafundo</v>
          </cell>
          <cell r="I833" t="str">
            <v>Desconhecido</v>
          </cell>
          <cell r="J833" t="str">
            <v>Portugal</v>
          </cell>
          <cell r="K833" t="str">
            <v>Rua Quirino da Fonseca, Desconhecido, Junça, Cruz Quebrada-Dafundo, Desconhecido, 1495-768, Portugal</v>
          </cell>
        </row>
        <row r="834">
          <cell r="A834" t="str">
            <v>Escola Básica João Pedro de Andrade, Ponte de Sor</v>
          </cell>
          <cell r="B834">
            <v>39.246009000000001</v>
          </cell>
          <cell r="C834">
            <v>-8.0117519999999995</v>
          </cell>
          <cell r="D834" t="str">
            <v>Rua Mouzinho da Silveira</v>
          </cell>
          <cell r="E834" t="str">
            <v>7400-254</v>
          </cell>
          <cell r="F834" t="str">
            <v>Desconhecido</v>
          </cell>
          <cell r="G834" t="str">
            <v>Horta das Vinhas</v>
          </cell>
          <cell r="H834" t="str">
            <v>Ponte de Sor</v>
          </cell>
          <cell r="I834" t="str">
            <v>Desconhecido</v>
          </cell>
          <cell r="J834" t="str">
            <v>Portugal</v>
          </cell>
          <cell r="K834" t="str">
            <v>Rua Mouzinho da Silveira, Desconhecido, Horta das Vinhas, Ponte de Sor, Desconhecido, 7400-254, Portugal</v>
          </cell>
        </row>
        <row r="835">
          <cell r="A835" t="str">
            <v>Escola Básica João Roiz de Castelo Branco, Castelo Branco</v>
          </cell>
          <cell r="B835">
            <v>39.818331000000001</v>
          </cell>
          <cell r="C835">
            <v>-7.505878</v>
          </cell>
          <cell r="D835" t="str">
            <v>Rua Doutora Ludovina Barroso</v>
          </cell>
          <cell r="E835" t="str">
            <v>6000-077</v>
          </cell>
          <cell r="F835" t="str">
            <v>Desconhecido</v>
          </cell>
          <cell r="G835" t="str">
            <v>Desconhecido</v>
          </cell>
          <cell r="H835" t="str">
            <v>Castelo Branco</v>
          </cell>
          <cell r="I835" t="str">
            <v>Desconhecido</v>
          </cell>
          <cell r="J835" t="str">
            <v>Portugal</v>
          </cell>
          <cell r="K835" t="str">
            <v>Rua Doutora Ludovina Barroso, Desconhecido, Desconhecido, Castelo Branco, Desconhecido, 6000-077, Portugal</v>
          </cell>
        </row>
        <row r="836">
          <cell r="A836" t="str">
            <v>Escola Básica João Villaret, Loures</v>
          </cell>
          <cell r="B836">
            <v>38.842751</v>
          </cell>
          <cell r="C836">
            <v>-9.1599559999999993</v>
          </cell>
          <cell r="D836" t="str">
            <v>Avenida das Descobertas</v>
          </cell>
          <cell r="E836" t="str">
            <v>2670-392</v>
          </cell>
          <cell r="F836" t="str">
            <v>Desconhecido</v>
          </cell>
          <cell r="G836" t="str">
            <v>Infantado</v>
          </cell>
          <cell r="H836" t="str">
            <v>Loures</v>
          </cell>
          <cell r="I836" t="str">
            <v>Desconhecido</v>
          </cell>
          <cell r="J836" t="str">
            <v>Portugal</v>
          </cell>
          <cell r="K836" t="str">
            <v>Avenida das Descobertas, Desconhecido, Infantado, Loures, Desconhecido, 2670-392, Portugal</v>
          </cell>
        </row>
        <row r="837">
          <cell r="A837" t="str">
            <v>Escola Básica José Afonso, Alhos Vedros, Moita</v>
          </cell>
          <cell r="B837">
            <v>38.656802999999996</v>
          </cell>
          <cell r="C837">
            <v>-9.0185390000000005</v>
          </cell>
          <cell r="D837" t="str">
            <v>Rua dos Campinos</v>
          </cell>
          <cell r="E837" t="str">
            <v>2860-089</v>
          </cell>
          <cell r="F837" t="str">
            <v>Desconhecido</v>
          </cell>
          <cell r="G837" t="str">
            <v>Lagoa da Pega</v>
          </cell>
          <cell r="H837" t="str">
            <v>Moita</v>
          </cell>
          <cell r="I837" t="str">
            <v>Desconhecido</v>
          </cell>
          <cell r="J837" t="str">
            <v>Portugal</v>
          </cell>
          <cell r="K837" t="str">
            <v>Rua dos Campinos, Desconhecido, Lagoa da Pega, Moita, Desconhecido, 2860-089, Portugal</v>
          </cell>
        </row>
        <row r="838">
          <cell r="A838" t="str">
            <v>Escola Básica José Cardoso Pires, São Brás, Amadora</v>
          </cell>
          <cell r="B838">
            <v>38.770246999999998</v>
          </cell>
          <cell r="C838">
            <v>-9.2311730000000001</v>
          </cell>
          <cell r="D838" t="str">
            <v>Rua António Nobre</v>
          </cell>
          <cell r="E838" t="str">
            <v>2700-080</v>
          </cell>
          <cell r="F838" t="str">
            <v>Desconhecido</v>
          </cell>
          <cell r="G838" t="str">
            <v>Mina</v>
          </cell>
          <cell r="H838" t="str">
            <v>Amadora</v>
          </cell>
          <cell r="I838" t="str">
            <v>Desconhecido</v>
          </cell>
          <cell r="J838" t="str">
            <v>Portugal</v>
          </cell>
          <cell r="K838" t="str">
            <v>Rua António Nobre, Desconhecido, Mina, Amadora, Desconhecido, 2700-080, Portugal</v>
          </cell>
        </row>
        <row r="839">
          <cell r="A839" t="str">
            <v>Escola Básica José Carlos da Maia, Olhão</v>
          </cell>
          <cell r="B839">
            <v>37.037930000000003</v>
          </cell>
          <cell r="C839">
            <v>-7.8386170000000002</v>
          </cell>
          <cell r="D839" t="str">
            <v>Rua João Augusto Saias</v>
          </cell>
          <cell r="E839" t="str">
            <v>8700-254</v>
          </cell>
          <cell r="F839" t="str">
            <v>Desconhecido</v>
          </cell>
          <cell r="G839" t="str">
            <v>Brancanes</v>
          </cell>
          <cell r="H839" t="str">
            <v>Olhão</v>
          </cell>
          <cell r="I839" t="str">
            <v>Desconhecido</v>
          </cell>
          <cell r="J839" t="str">
            <v>Portugal</v>
          </cell>
          <cell r="K839" t="str">
            <v>Rua João Augusto Saias, Desconhecido, Brancanes, Olhão, Desconhecido, 8700-254, Portugal</v>
          </cell>
        </row>
        <row r="840">
          <cell r="A840" t="str">
            <v>Escola Básica José dos Anjos, Carrazedo de Montenegro, Valpaços</v>
          </cell>
          <cell r="B840">
            <v>41.565387999999999</v>
          </cell>
          <cell r="C840">
            <v>-7.4318900000000001</v>
          </cell>
          <cell r="D840" t="str">
            <v>Travessa do Ciclo</v>
          </cell>
          <cell r="E840" t="str">
            <v>5445-169</v>
          </cell>
          <cell r="F840" t="str">
            <v>Desconhecido</v>
          </cell>
          <cell r="G840" t="str">
            <v>Bairro do Souto</v>
          </cell>
          <cell r="H840" t="str">
            <v>Valpaços</v>
          </cell>
          <cell r="I840" t="str">
            <v>Desconhecido</v>
          </cell>
          <cell r="J840" t="str">
            <v>Portugal</v>
          </cell>
          <cell r="K840" t="str">
            <v>Travessa do Ciclo, Desconhecido, Bairro do Souto, Valpaços, Desconhecido, 5445-169, Portugal</v>
          </cell>
        </row>
        <row r="841">
          <cell r="A841" t="str">
            <v>Escola Básica José Ferreira Pinto Basto, Ílhavo</v>
          </cell>
          <cell r="B841">
            <v>40.591931000000002</v>
          </cell>
          <cell r="C841">
            <v>-8.6722940000000008</v>
          </cell>
          <cell r="D841" t="str">
            <v>Rua Gabriel Ançã</v>
          </cell>
          <cell r="E841" t="str">
            <v>3830-197</v>
          </cell>
          <cell r="F841" t="str">
            <v>Desconhecido</v>
          </cell>
          <cell r="G841" t="str">
            <v>Desconhecido</v>
          </cell>
          <cell r="H841" t="str">
            <v>Ílhavo</v>
          </cell>
          <cell r="I841" t="str">
            <v>Desconhecido</v>
          </cell>
          <cell r="J841" t="str">
            <v>Portugal</v>
          </cell>
          <cell r="K841" t="str">
            <v>Rua Gabriel Ançã, Desconhecido, Desconhecido, Ílhavo, Desconhecido, 3830-197, Portugal</v>
          </cell>
        </row>
        <row r="842">
          <cell r="A842" t="str">
            <v>Escola Básica José Malhoa, Figueiró dos Vinhos</v>
          </cell>
          <cell r="B842">
            <v>39.904985000000003</v>
          </cell>
          <cell r="C842">
            <v>-8.2722580000000008</v>
          </cell>
          <cell r="D842" t="str">
            <v>Avenida José Malhoa</v>
          </cell>
          <cell r="E842" t="str">
            <v>3260-402</v>
          </cell>
          <cell r="F842" t="str">
            <v>Desconhecido</v>
          </cell>
          <cell r="G842" t="str">
            <v>Desconhecido</v>
          </cell>
          <cell r="H842" t="str">
            <v>Figueiró dos Vinhos</v>
          </cell>
          <cell r="I842" t="str">
            <v>Desconhecido</v>
          </cell>
          <cell r="J842" t="str">
            <v>Portugal</v>
          </cell>
          <cell r="K842" t="str">
            <v>Avenida José Malhoa, Desconhecido, Desconhecido, Figueiró dos Vinhos, Desconhecido, 3260-402, Portugal</v>
          </cell>
        </row>
        <row r="843">
          <cell r="A843" t="str">
            <v>Escola Básica José Maria dos Santos, Pinhal Novo, Palmela</v>
          </cell>
          <cell r="B843">
            <v>38.629173999999999</v>
          </cell>
          <cell r="C843">
            <v>-8.9114310000000003</v>
          </cell>
          <cell r="D843" t="str">
            <v>Rua Infante Dom Henrique</v>
          </cell>
          <cell r="E843" t="str">
            <v>2955-196</v>
          </cell>
          <cell r="F843" t="str">
            <v>Desconhecido</v>
          </cell>
          <cell r="G843" t="str">
            <v>Desconhecido</v>
          </cell>
          <cell r="H843" t="str">
            <v>Pinhal Novo</v>
          </cell>
          <cell r="I843" t="str">
            <v>Desconhecido</v>
          </cell>
          <cell r="J843" t="str">
            <v>Portugal</v>
          </cell>
          <cell r="K843" t="str">
            <v>Rua Infante Dom Henrique, Desconhecido, Desconhecido, Pinhal Novo, Desconhecido, 2955-196, Portugal</v>
          </cell>
        </row>
        <row r="844">
          <cell r="A844" t="str">
            <v>Escola Básica José Régio, Portalegre</v>
          </cell>
          <cell r="B844">
            <v>39.284005000000001</v>
          </cell>
          <cell r="C844">
            <v>-7.4255069999999996</v>
          </cell>
          <cell r="D844" t="str">
            <v>Avenida Doutor Manuel Hermenegildo Lourinho</v>
          </cell>
          <cell r="E844" t="str">
            <v>7300-190</v>
          </cell>
          <cell r="F844" t="str">
            <v>Desconhecido</v>
          </cell>
          <cell r="G844" t="str">
            <v>Sé</v>
          </cell>
          <cell r="H844" t="str">
            <v>Portalegre</v>
          </cell>
          <cell r="I844" t="str">
            <v>Desconhecido</v>
          </cell>
          <cell r="J844" t="str">
            <v>Portugal</v>
          </cell>
          <cell r="K844" t="str">
            <v>Avenida Doutor Manuel Hermenegildo Lourinho, Desconhecido, Sé, Portalegre, Desconhecido, 7300-190, Portugal</v>
          </cell>
        </row>
        <row r="845">
          <cell r="A845" t="str">
            <v>Escola Básica José Saraiva, Leiria</v>
          </cell>
          <cell r="B845">
            <v>39.727196999999997</v>
          </cell>
          <cell r="C845">
            <v>-8.8130729999999993</v>
          </cell>
          <cell r="D845" t="str">
            <v>Rua da Malaposta</v>
          </cell>
          <cell r="E845" t="str">
            <v>2410-057</v>
          </cell>
          <cell r="F845" t="str">
            <v>947</v>
          </cell>
          <cell r="G845" t="str">
            <v>Cruz d'Areia</v>
          </cell>
          <cell r="H845" t="str">
            <v>Leiria</v>
          </cell>
          <cell r="I845" t="str">
            <v>Desconhecido</v>
          </cell>
          <cell r="J845" t="str">
            <v>Portugal</v>
          </cell>
          <cell r="K845" t="str">
            <v>Rua da Malaposta, 947, Cruz d'Areia, Leiria, Desconhecido, 2410-057, Portugal</v>
          </cell>
        </row>
        <row r="846">
          <cell r="A846" t="str">
            <v>Escola Básica José Sobral, Mexilhoeira Grande, Portimão</v>
          </cell>
          <cell r="B846">
            <v>37.158178999999997</v>
          </cell>
          <cell r="C846">
            <v>-8.617051</v>
          </cell>
          <cell r="D846" t="str">
            <v>Rua Boa Vista</v>
          </cell>
          <cell r="E846" t="str">
            <v>8500-132</v>
          </cell>
          <cell r="F846" t="str">
            <v>Desconhecido</v>
          </cell>
          <cell r="G846" t="str">
            <v>Fontaínhas</v>
          </cell>
          <cell r="H846" t="str">
            <v>Portimão</v>
          </cell>
          <cell r="I846" t="str">
            <v>Desconhecido</v>
          </cell>
          <cell r="J846" t="str">
            <v>Portugal</v>
          </cell>
          <cell r="K846" t="str">
            <v>Rua Boa Vista, Desconhecido, Fontaínhas, Portimão, Desconhecido, 8500-132, Portugal</v>
          </cell>
        </row>
        <row r="847">
          <cell r="A847" t="str">
            <v>Escola Básica Júdice Fialho, Portimão</v>
          </cell>
          <cell r="B847">
            <v>37.142628000000002</v>
          </cell>
          <cell r="C847">
            <v>-8.5567580000000003</v>
          </cell>
          <cell r="D847" t="str">
            <v>Avenida Fernando Pessoa</v>
          </cell>
          <cell r="E847" t="str">
            <v>8500-305</v>
          </cell>
          <cell r="F847" t="str">
            <v>Desconhecido</v>
          </cell>
          <cell r="G847" t="str">
            <v>Pedra Mourinha e Vale Lagar</v>
          </cell>
          <cell r="H847" t="str">
            <v>Portimão</v>
          </cell>
          <cell r="I847" t="str">
            <v>Desconhecido</v>
          </cell>
          <cell r="J847" t="str">
            <v>Portugal</v>
          </cell>
          <cell r="K847" t="str">
            <v>Avenida Fernando Pessoa, Desconhecido, Pedra Mourinha e Vale Lagar, Portimão, Desconhecido, 8500-305, Portugal</v>
          </cell>
        </row>
        <row r="848">
          <cell r="A848" t="str">
            <v>Escola Básica Júlio Brandão, Vila Nova de Famalicão</v>
          </cell>
          <cell r="B848">
            <v>41.404015000000001</v>
          </cell>
          <cell r="C848">
            <v>-8.5240410000000004</v>
          </cell>
          <cell r="D848" t="str">
            <v>Rua Padre António Carvalho Guimarães</v>
          </cell>
          <cell r="E848" t="str">
            <v>4760-158</v>
          </cell>
          <cell r="F848" t="str">
            <v>Desconhecido</v>
          </cell>
          <cell r="G848" t="str">
            <v>Calendário</v>
          </cell>
          <cell r="H848" t="str">
            <v>Vila Nova de Famalicão</v>
          </cell>
          <cell r="I848" t="str">
            <v>Desconhecido</v>
          </cell>
          <cell r="J848" t="str">
            <v>Portugal</v>
          </cell>
          <cell r="K848" t="str">
            <v>Rua Padre António Carvalho Guimarães, Desconhecido, Calendário, Vila Nova de Famalicão, Desconhecido, 4760-158, Portugal</v>
          </cell>
        </row>
        <row r="849">
          <cell r="A849" t="str">
            <v>Escola Básica Júlio Dinis, Gondomar</v>
          </cell>
          <cell r="B849">
            <v>41.137991</v>
          </cell>
          <cell r="C849">
            <v>-8.5339519999999993</v>
          </cell>
          <cell r="D849" t="str">
            <v>Avenida 25 de Abril</v>
          </cell>
          <cell r="E849" t="str">
            <v>4420-353</v>
          </cell>
          <cell r="F849" t="str">
            <v>183</v>
          </cell>
          <cell r="G849" t="str">
            <v>Souto</v>
          </cell>
          <cell r="H849" t="str">
            <v>Gondomar</v>
          </cell>
          <cell r="I849" t="str">
            <v>Desconhecido</v>
          </cell>
          <cell r="J849" t="str">
            <v>Portugal</v>
          </cell>
          <cell r="K849" t="str">
            <v>Avenida 25 de Abril, 183, Souto, Gondomar, Desconhecido, 4420-353, Portugal</v>
          </cell>
        </row>
        <row r="850">
          <cell r="A850" t="str">
            <v>Escola Básica Júlio Dinis, Grijó, Vila Nova de Gaia</v>
          </cell>
          <cell r="B850">
            <v>41.027724999999997</v>
          </cell>
          <cell r="C850">
            <v>-8.5759930000000004</v>
          </cell>
          <cell r="D850" t="str">
            <v>Rua da Associação Desportiva</v>
          </cell>
          <cell r="E850" t="str">
            <v>4415-434</v>
          </cell>
          <cell r="F850" t="str">
            <v>Desconhecido</v>
          </cell>
          <cell r="G850" t="str">
            <v>Desconhecido</v>
          </cell>
          <cell r="H850" t="str">
            <v>Vila Nova de Gaia</v>
          </cell>
          <cell r="I850" t="str">
            <v>Desconhecido</v>
          </cell>
          <cell r="J850" t="str">
            <v>Portugal</v>
          </cell>
          <cell r="K850" t="str">
            <v>Rua da Associação Desportiva, Desconhecido, Desconhecido, Vila Nova de Gaia, Desconhecido, 4415-434, Portugal</v>
          </cell>
        </row>
        <row r="851">
          <cell r="A851" t="str">
            <v>Escola Básica Júlio do Carvalhal, Valpaços</v>
          </cell>
          <cell r="B851">
            <v>41.61112</v>
          </cell>
          <cell r="C851">
            <v>-7.3095119999999998</v>
          </cell>
          <cell r="D851" t="str">
            <v>Avenida Nossa Senhora da Saúde</v>
          </cell>
          <cell r="E851" t="str">
            <v>5430-423</v>
          </cell>
          <cell r="F851" t="str">
            <v>Desconhecido</v>
          </cell>
          <cell r="G851" t="str">
            <v>Desconhecido</v>
          </cell>
          <cell r="H851" t="str">
            <v>Valpaços</v>
          </cell>
          <cell r="I851" t="str">
            <v>Desconhecido</v>
          </cell>
          <cell r="J851" t="str">
            <v>Portugal</v>
          </cell>
          <cell r="K851" t="str">
            <v>Avenida Nossa Senhora da Saúde, Desconhecido, Desconhecido, Valpaços, Desconhecido, 5430-423, Portugal</v>
          </cell>
        </row>
        <row r="852">
          <cell r="A852" t="str">
            <v>Escola Básica Júlio Saúl Dias, Vila do Conde</v>
          </cell>
          <cell r="B852">
            <v>41.359903000000003</v>
          </cell>
          <cell r="C852">
            <v>-8.7313279999999995</v>
          </cell>
          <cell r="D852" t="str">
            <v>Avenida Alexandre Herculano</v>
          </cell>
          <cell r="E852" t="str">
            <v>4480-881</v>
          </cell>
          <cell r="F852" t="str">
            <v>Desconhecido</v>
          </cell>
          <cell r="G852" t="str">
            <v>Alto da Pega</v>
          </cell>
          <cell r="H852" t="str">
            <v>Vila do Conde</v>
          </cell>
          <cell r="I852" t="str">
            <v>Desconhecido</v>
          </cell>
          <cell r="J852" t="str">
            <v>Portugal</v>
          </cell>
          <cell r="K852" t="str">
            <v>Avenida Alexandre Herculano, Desconhecido, Alto da Pega, Vila do Conde, Desconhecido, 4480-881, Portugal</v>
          </cell>
        </row>
        <row r="853">
          <cell r="A853" t="str">
            <v>Escola Básica Luciano Cordeiro, Mirandela</v>
          </cell>
          <cell r="B853">
            <v>41.477586000000002</v>
          </cell>
          <cell r="C853">
            <v>-7.1827990000000002</v>
          </cell>
          <cell r="D853" t="str">
            <v>Rua Senhor dos Aflitos</v>
          </cell>
          <cell r="E853" t="str">
            <v>5370-336</v>
          </cell>
          <cell r="F853" t="str">
            <v>Desconhecido</v>
          </cell>
          <cell r="G853" t="str">
            <v>Desconhecido</v>
          </cell>
          <cell r="H853" t="str">
            <v>Mirandela</v>
          </cell>
          <cell r="I853" t="str">
            <v>Desconhecido</v>
          </cell>
          <cell r="J853" t="str">
            <v>Portugal</v>
          </cell>
          <cell r="K853" t="str">
            <v>Rua Senhor dos Aflitos, Desconhecido, Desconhecido, Mirandela, Desconhecido, 5370-336, Portugal</v>
          </cell>
        </row>
        <row r="854">
          <cell r="A854" t="str">
            <v>Escola Básica Luís de Camões, Lisboa</v>
          </cell>
          <cell r="B854">
            <v>38.744504999999997</v>
          </cell>
          <cell r="C854">
            <v>-9.1352460000000004</v>
          </cell>
          <cell r="D854" t="str">
            <v>Avenida Padre Manuel da Nóbrega</v>
          </cell>
          <cell r="E854" t="str">
            <v>1000-223</v>
          </cell>
          <cell r="F854" t="str">
            <v>15</v>
          </cell>
          <cell r="G854" t="str">
            <v>Areeiro</v>
          </cell>
          <cell r="H854" t="str">
            <v>Lisboa</v>
          </cell>
          <cell r="I854" t="str">
            <v>Desconhecido</v>
          </cell>
          <cell r="J854" t="str">
            <v>Portugal</v>
          </cell>
          <cell r="K854" t="str">
            <v>Avenida Padre Manuel da Nóbrega, 15, Areeiro, Lisboa, Desconhecido, 1000-223, Portugal</v>
          </cell>
        </row>
        <row r="855">
          <cell r="A855" t="str">
            <v>Escola Básica Luís de Sttau Monteiro, Loures</v>
          </cell>
          <cell r="B855">
            <v>38.826084999999999</v>
          </cell>
          <cell r="C855">
            <v>-9.1669579999999993</v>
          </cell>
          <cell r="D855" t="str">
            <v>Rua Guilherme Henrique Soromenho</v>
          </cell>
          <cell r="E855" t="str">
            <v>2670-430</v>
          </cell>
          <cell r="F855" t="str">
            <v>Desconhecido</v>
          </cell>
          <cell r="G855" t="str">
            <v>Bairro Almoínhas</v>
          </cell>
          <cell r="H855" t="str">
            <v>Loures</v>
          </cell>
          <cell r="I855" t="str">
            <v>Desconhecido</v>
          </cell>
          <cell r="J855" t="str">
            <v>Portugal</v>
          </cell>
          <cell r="K855" t="str">
            <v>Rua Guilherme Henrique Soromenho, Desconhecido, Bairro Almoínhas, Loures, Desconhecido, 2670-430, Portugal</v>
          </cell>
        </row>
        <row r="856">
          <cell r="A856" t="str">
            <v>Escola Básica Luísa Todi, Setúbal</v>
          </cell>
          <cell r="B856">
            <v>38.531847999999997</v>
          </cell>
          <cell r="C856">
            <v>-8.8668610000000001</v>
          </cell>
          <cell r="D856" t="str">
            <v>Rua Adriano Correia de Oliveira</v>
          </cell>
          <cell r="E856" t="str">
            <v>2910-373</v>
          </cell>
          <cell r="F856" t="str">
            <v>Desconhecido</v>
          </cell>
          <cell r="G856" t="str">
            <v>São Sebastião</v>
          </cell>
          <cell r="H856" t="str">
            <v>Setúbal</v>
          </cell>
          <cell r="I856" t="str">
            <v>Desconhecido</v>
          </cell>
          <cell r="J856" t="str">
            <v>Portugal</v>
          </cell>
          <cell r="K856" t="str">
            <v>Rua Adriano Correia de Oliveira, Desconhecido, São Sebastião, Setúbal, Desconhecido, 2910-373, Portugal</v>
          </cell>
        </row>
        <row r="857">
          <cell r="A857" t="str">
            <v>Escola Básica Manoel de Oliveira, Porto</v>
          </cell>
          <cell r="B857">
            <v>41.168551999999998</v>
          </cell>
          <cell r="C857">
            <v>-8.6667369999999995</v>
          </cell>
          <cell r="D857" t="str">
            <v>Rua de Robert Auzelle</v>
          </cell>
          <cell r="E857" t="str">
            <v>4100-431</v>
          </cell>
          <cell r="F857" t="str">
            <v>134</v>
          </cell>
          <cell r="G857" t="str">
            <v>Aldoar</v>
          </cell>
          <cell r="H857" t="str">
            <v>Porto</v>
          </cell>
          <cell r="I857" t="str">
            <v>Desconhecido</v>
          </cell>
          <cell r="J857" t="str">
            <v>Portugal</v>
          </cell>
          <cell r="K857" t="str">
            <v>Rua de Robert Auzelle, 134, Aldoar, Porto, Desconhecido, 4100-431, Portugal</v>
          </cell>
        </row>
        <row r="858">
          <cell r="A858" t="str">
            <v>Escola Básica Manuel da Maia, Lisboa</v>
          </cell>
          <cell r="B858">
            <v>38.717664999999997</v>
          </cell>
          <cell r="C858">
            <v>-9.1705500000000004</v>
          </cell>
          <cell r="D858" t="str">
            <v>Rua Freitas Gazul</v>
          </cell>
          <cell r="E858" t="str">
            <v>1350-149</v>
          </cell>
          <cell r="F858" t="str">
            <v>6</v>
          </cell>
          <cell r="G858" t="str">
            <v>Santa Isabel</v>
          </cell>
          <cell r="H858" t="str">
            <v>Lisboa</v>
          </cell>
          <cell r="I858" t="str">
            <v>Desconhecido</v>
          </cell>
          <cell r="J858" t="str">
            <v>Portugal</v>
          </cell>
          <cell r="K858" t="str">
            <v>Rua Freitas Gazul, 6, Santa Isabel, Lisboa, Desconhecido, 1350-149, Portugal</v>
          </cell>
        </row>
        <row r="859">
          <cell r="A859" t="str">
            <v>Escola Básica Manuel do Nascimento, Monchique</v>
          </cell>
          <cell r="B859">
            <v>37.319299999999998</v>
          </cell>
          <cell r="C859">
            <v>-8.5534569999999999</v>
          </cell>
          <cell r="D859" t="str">
            <v>Estrada de Sabóia</v>
          </cell>
          <cell r="E859" t="str">
            <v>8550-426</v>
          </cell>
          <cell r="F859" t="str">
            <v>Desconhecido</v>
          </cell>
          <cell r="G859" t="str">
            <v>Ceiceira</v>
          </cell>
          <cell r="H859" t="str">
            <v>Monchique</v>
          </cell>
          <cell r="I859" t="str">
            <v>Desconhecido</v>
          </cell>
          <cell r="J859" t="str">
            <v>Portugal</v>
          </cell>
          <cell r="K859" t="str">
            <v>Estrada de Sabóia, Desconhecido, Ceiceira, Monchique, Desconhecido, 8550-426, Portugal</v>
          </cell>
        </row>
        <row r="860">
          <cell r="A860" t="str">
            <v>Escola Básica Manuel Ferreira Patrício, Évora</v>
          </cell>
          <cell r="B860">
            <v>38.574243000000003</v>
          </cell>
          <cell r="C860">
            <v>-7.9239850000000001</v>
          </cell>
          <cell r="D860" t="str">
            <v>Avenida Engenheiro Arantes e Oliveira</v>
          </cell>
          <cell r="E860" t="str">
            <v>7000-758</v>
          </cell>
          <cell r="F860" t="str">
            <v>Desconhecido</v>
          </cell>
          <cell r="G860" t="str">
            <v>Malagueira</v>
          </cell>
          <cell r="H860" t="str">
            <v>Évora</v>
          </cell>
          <cell r="I860" t="str">
            <v>Desconhecido</v>
          </cell>
          <cell r="J860" t="str">
            <v>Portugal</v>
          </cell>
          <cell r="K860" t="str">
            <v>Avenida Engenheiro Arantes e Oliveira, Desconhecido, Malagueira, Évora, Desconhecido, 7000-758, Portugal</v>
          </cell>
        </row>
        <row r="861">
          <cell r="A861" t="str">
            <v>Escola Básica Manuel Figueiredo, Torres Novas</v>
          </cell>
          <cell r="B861">
            <v>39.486615</v>
          </cell>
          <cell r="C861">
            <v>-8.5428300000000004</v>
          </cell>
          <cell r="D861" t="str">
            <v>Avenida Manuel de Figueiredo</v>
          </cell>
          <cell r="E861" t="str">
            <v>2350-771</v>
          </cell>
          <cell r="F861" t="str">
            <v>Desconhecido</v>
          </cell>
          <cell r="G861" t="str">
            <v>Desconhecido</v>
          </cell>
          <cell r="H861" t="str">
            <v>Torres Novas</v>
          </cell>
          <cell r="I861" t="str">
            <v>Desconhecido</v>
          </cell>
          <cell r="J861" t="str">
            <v>Portugal</v>
          </cell>
          <cell r="K861" t="str">
            <v>Avenida Manuel de Figueiredo, Desconhecido, Desconhecido, Torres Novas, Desconhecido, 2350-771, Portugal</v>
          </cell>
        </row>
        <row r="862">
          <cell r="A862" t="str">
            <v>Escola Básica Marcelino Mesquita, Cartaxo</v>
          </cell>
          <cell r="B862">
            <v>39.164006000000001</v>
          </cell>
          <cell r="C862">
            <v>-8.7980610000000006</v>
          </cell>
          <cell r="D862" t="str">
            <v>Travessa do Vale Mosqueiro</v>
          </cell>
          <cell r="E862" t="str">
            <v>2070-147</v>
          </cell>
          <cell r="F862" t="str">
            <v>Desconhecido</v>
          </cell>
          <cell r="G862" t="str">
            <v>Desconhecido</v>
          </cell>
          <cell r="H862" t="str">
            <v>Cartaxo</v>
          </cell>
          <cell r="I862" t="str">
            <v>Desconhecido</v>
          </cell>
          <cell r="J862" t="str">
            <v>Portugal</v>
          </cell>
          <cell r="K862" t="str">
            <v>Travessa do Vale Mosqueiro, Desconhecido, Desconhecido, Cartaxo, Desconhecido, 2070-147, Portugal</v>
          </cell>
        </row>
        <row r="863">
          <cell r="A863" t="str">
            <v>Escola Básica Margarida Fierro Caeiro da Matta, Midões, Tábua</v>
          </cell>
          <cell r="B863">
            <v>40.385798000000001</v>
          </cell>
          <cell r="C863">
            <v>-7.9370390000000004</v>
          </cell>
          <cell r="D863" t="str">
            <v>EM 502</v>
          </cell>
          <cell r="E863" t="str">
            <v>3420-136</v>
          </cell>
          <cell r="F863" t="str">
            <v>Desconhecido</v>
          </cell>
          <cell r="G863" t="str">
            <v>Desconhecido</v>
          </cell>
          <cell r="H863" t="str">
            <v>Tábua</v>
          </cell>
          <cell r="I863" t="str">
            <v>Desconhecido</v>
          </cell>
          <cell r="J863" t="str">
            <v>Portugal</v>
          </cell>
          <cell r="K863" t="str">
            <v>EM 502, Desconhecido, Desconhecido, Tábua, Desconhecido, 3420-136, Portugal</v>
          </cell>
        </row>
        <row r="864">
          <cell r="A864" t="str">
            <v>Escola Básica Maria Alberta Menéres, Tapada das Mercês, Sintra</v>
          </cell>
          <cell r="B864">
            <v>38.803265000000003</v>
          </cell>
          <cell r="C864">
            <v>-9.4577709999999993</v>
          </cell>
          <cell r="D864" t="str">
            <v>Avenida Doutor Brandão de Vasconcelos</v>
          </cell>
          <cell r="E864" t="str">
            <v>2705-182</v>
          </cell>
          <cell r="F864" t="str">
            <v>355</v>
          </cell>
          <cell r="G864" t="str">
            <v>Mucifal</v>
          </cell>
          <cell r="H864" t="str">
            <v>Colares</v>
          </cell>
          <cell r="I864" t="str">
            <v>Desconhecido</v>
          </cell>
          <cell r="J864" t="str">
            <v>Portugal</v>
          </cell>
          <cell r="K864" t="str">
            <v>Avenida Doutor Brandão de Vasconcelos, 355, Mucifal, Colares, Desconhecido, 2705-182, Portugal</v>
          </cell>
        </row>
        <row r="865">
          <cell r="A865" t="str">
            <v>Escola Básica Maria Manuela Sá, São Mamede de Infesta, Matosinhos</v>
          </cell>
          <cell r="B865">
            <v>41.195236999999999</v>
          </cell>
          <cell r="C865">
            <v>-8.6073989999999991</v>
          </cell>
          <cell r="D865" t="str">
            <v>Travessa do Outeiro</v>
          </cell>
          <cell r="E865" t="str">
            <v>4465-224</v>
          </cell>
          <cell r="F865" t="str">
            <v>Desconhecido</v>
          </cell>
          <cell r="G865" t="str">
            <v>Moalde</v>
          </cell>
          <cell r="H865" t="str">
            <v>São Mamede de Infesta</v>
          </cell>
          <cell r="I865" t="str">
            <v>Desconhecido</v>
          </cell>
          <cell r="J865" t="str">
            <v>Portugal</v>
          </cell>
          <cell r="K865" t="str">
            <v>Travessa do Outeiro, Desconhecido, Moalde, São Mamede de Infesta, Desconhecido, 4465-224, Portugal</v>
          </cell>
        </row>
        <row r="866">
          <cell r="A866" t="str">
            <v>Escola Básica Maria Pais Ribeiro - A Ribeirinha, Macieira, Vila do Conde</v>
          </cell>
          <cell r="B866">
            <v>41.335652000000003</v>
          </cell>
          <cell r="C866">
            <v>-8.678248</v>
          </cell>
          <cell r="D866" t="str">
            <v>Rua do Salteiro</v>
          </cell>
          <cell r="E866" t="str">
            <v>4485-400</v>
          </cell>
          <cell r="F866" t="str">
            <v>Desconhecido</v>
          </cell>
          <cell r="G866" t="str">
            <v>Desconhecido</v>
          </cell>
          <cell r="H866" t="str">
            <v>Vila do Conde</v>
          </cell>
          <cell r="I866" t="str">
            <v>Desconhecido</v>
          </cell>
          <cell r="J866" t="str">
            <v>Portugal</v>
          </cell>
          <cell r="K866" t="str">
            <v>Rua do Salteiro, Desconhecido, Desconhecido, Vila do Conde, Desconhecido, 4485-400, Portugal</v>
          </cell>
        </row>
        <row r="867">
          <cell r="A867" t="str">
            <v>Escola Básica Maria Veleda, Loures</v>
          </cell>
          <cell r="B867">
            <v>38.816187999999997</v>
          </cell>
          <cell r="C867">
            <v>-9.1596919999999997</v>
          </cell>
          <cell r="D867" t="str">
            <v>Avenida Conde de Avranches</v>
          </cell>
          <cell r="E867" t="str">
            <v>2660-236</v>
          </cell>
          <cell r="F867" t="str">
            <v>Desconhecido</v>
          </cell>
          <cell r="G867" t="str">
            <v>Urbanização do Almirante</v>
          </cell>
          <cell r="H867" t="str">
            <v>Loures</v>
          </cell>
          <cell r="I867" t="str">
            <v>Desconhecido</v>
          </cell>
          <cell r="J867" t="str">
            <v>Portugal</v>
          </cell>
          <cell r="K867" t="str">
            <v>Avenida Conde de Avranches, Desconhecido, Urbanização do Almirante, Loures, Desconhecido, 2660-236, Portugal</v>
          </cell>
        </row>
        <row r="868">
          <cell r="A868" t="str">
            <v>Escola Básica Mário Beirão, Beja</v>
          </cell>
          <cell r="B868">
            <v>38.005859999999998</v>
          </cell>
          <cell r="C868">
            <v>-7.8564090000000002</v>
          </cell>
          <cell r="D868" t="str">
            <v>Rua Cidade de São Paulo</v>
          </cell>
          <cell r="E868" t="str">
            <v>7800-474</v>
          </cell>
          <cell r="F868" t="str">
            <v>Desconhecido</v>
          </cell>
          <cell r="G868" t="str">
            <v>Bairro de São João</v>
          </cell>
          <cell r="H868" t="str">
            <v>Beja</v>
          </cell>
          <cell r="I868" t="str">
            <v>Desconhecido</v>
          </cell>
          <cell r="J868" t="str">
            <v>Portugal</v>
          </cell>
          <cell r="K868" t="str">
            <v>Rua Cidade de São Paulo, Desconhecido, Bairro de São João, Beja, Desconhecido, 7800-474, Portugal</v>
          </cell>
        </row>
        <row r="869">
          <cell r="A869" t="str">
            <v>Escola Básica Marquês de Marialva, Cantanhede</v>
          </cell>
          <cell r="B869">
            <v>40.343708999999997</v>
          </cell>
          <cell r="C869">
            <v>-8.5837749999999993</v>
          </cell>
          <cell r="D869" t="str">
            <v>EN 234-1</v>
          </cell>
          <cell r="E869" t="str">
            <v>3060-183</v>
          </cell>
          <cell r="F869" t="str">
            <v>Desconhecido</v>
          </cell>
          <cell r="G869" t="str">
            <v>Desconhecido</v>
          </cell>
          <cell r="H869" t="str">
            <v>Cantanhede</v>
          </cell>
          <cell r="I869" t="str">
            <v>Desconhecido</v>
          </cell>
          <cell r="J869" t="str">
            <v>Portugal</v>
          </cell>
          <cell r="K869" t="str">
            <v>EN 234-1, Desconhecido, Desconhecido, Cantanhede, Desconhecido, 3060-183, Portugal</v>
          </cell>
        </row>
        <row r="870">
          <cell r="A870" t="str">
            <v>Escola Básica Marquês de Pombal, Pombal</v>
          </cell>
          <cell r="B870">
            <v>39.740096000000001</v>
          </cell>
          <cell r="C870">
            <v>-8.8049239999999998</v>
          </cell>
          <cell r="D870" t="str">
            <v>Avenida Marquês de Pombal</v>
          </cell>
          <cell r="E870" t="str">
            <v>2410-152</v>
          </cell>
          <cell r="F870" t="str">
            <v>Desconhecido</v>
          </cell>
          <cell r="G870" t="str">
            <v>Cruz d'Areia</v>
          </cell>
          <cell r="H870" t="str">
            <v>Leiria</v>
          </cell>
          <cell r="I870" t="str">
            <v>Desconhecido</v>
          </cell>
          <cell r="J870" t="str">
            <v>Portugal</v>
          </cell>
          <cell r="K870" t="str">
            <v>Avenida Marquês de Pombal, Desconhecido, Cruz d'Areia, Leiria, Desconhecido, 2410-152, Portugal</v>
          </cell>
        </row>
        <row r="871">
          <cell r="A871" t="str">
            <v>Escola Básica Marques Leitão, Valbom, Gondomar</v>
          </cell>
          <cell r="B871">
            <v>41.135910000000003</v>
          </cell>
          <cell r="C871">
            <v>-8.5561539999999994</v>
          </cell>
          <cell r="D871" t="str">
            <v>Rua Marques Leitão</v>
          </cell>
          <cell r="E871" t="str">
            <v>4420-500</v>
          </cell>
          <cell r="F871" t="str">
            <v>Desconhecido</v>
          </cell>
          <cell r="G871" t="str">
            <v>Desconhecido</v>
          </cell>
          <cell r="H871" t="str">
            <v>Gondomar</v>
          </cell>
          <cell r="I871" t="str">
            <v>Desconhecido</v>
          </cell>
          <cell r="J871" t="str">
            <v>Portugal</v>
          </cell>
          <cell r="K871" t="str">
            <v>Rua Marques Leitão, Desconhecido, Desconhecido, Gondomar, Desconhecido, 4420-500, Portugal</v>
          </cell>
        </row>
        <row r="872">
          <cell r="A872" t="str">
            <v>Escola Básica Marquesa de Alorna, Lisboa</v>
          </cell>
          <cell r="B872">
            <v>38.734724999999997</v>
          </cell>
          <cell r="C872">
            <v>-9.1590969999999992</v>
          </cell>
          <cell r="D872" t="str">
            <v>Rua Doutor Júlio Dantas</v>
          </cell>
          <cell r="E872" t="str">
            <v>1070-095</v>
          </cell>
          <cell r="F872" t="str">
            <v>Desconhecido</v>
          </cell>
          <cell r="G872" t="str">
            <v>Campolide</v>
          </cell>
          <cell r="H872" t="str">
            <v>Lisboa</v>
          </cell>
          <cell r="I872" t="str">
            <v>Desconhecido</v>
          </cell>
          <cell r="J872" t="str">
            <v>Portugal</v>
          </cell>
          <cell r="K872" t="str">
            <v>Rua Doutor Júlio Dantas, Desconhecido, Campolide, Lisboa, Desconhecido, 1070-095, Portugal</v>
          </cell>
        </row>
        <row r="873">
          <cell r="A873" t="str">
            <v>Escola Básica Martim de Freitas, Coimbra</v>
          </cell>
          <cell r="B873">
            <v>40.217072000000002</v>
          </cell>
          <cell r="C873">
            <v>-8.4148440000000004</v>
          </cell>
          <cell r="D873" t="str">
            <v>Rua André Gouveia</v>
          </cell>
          <cell r="E873" t="str">
            <v>3000-029</v>
          </cell>
          <cell r="F873" t="str">
            <v>Desconhecido</v>
          </cell>
          <cell r="G873" t="str">
            <v>Celas</v>
          </cell>
          <cell r="H873" t="str">
            <v>Coimbra</v>
          </cell>
          <cell r="I873" t="str">
            <v>Desconhecido</v>
          </cell>
          <cell r="J873" t="str">
            <v>Portugal</v>
          </cell>
          <cell r="K873" t="str">
            <v>Rua André Gouveia, Desconhecido, Celas, Coimbra, Desconhecido, 3000-029, Portugal</v>
          </cell>
        </row>
        <row r="874">
          <cell r="A874" t="str">
            <v>Escola Básica Mem Ramires, Santarém</v>
          </cell>
          <cell r="B874">
            <v>39.223815000000002</v>
          </cell>
          <cell r="C874">
            <v>-8.6893759999999993</v>
          </cell>
          <cell r="D874" t="str">
            <v>Rua Doutor Virgílio Arruda</v>
          </cell>
          <cell r="E874" t="str">
            <v>2000-217</v>
          </cell>
          <cell r="F874" t="str">
            <v>14</v>
          </cell>
          <cell r="G874" t="str">
            <v>Marvila</v>
          </cell>
          <cell r="H874" t="str">
            <v>Santarém</v>
          </cell>
          <cell r="I874" t="str">
            <v>Desconhecido</v>
          </cell>
          <cell r="J874" t="str">
            <v>Portugal</v>
          </cell>
          <cell r="K874" t="str">
            <v>Rua Doutor Virgílio Arruda, 14, Marvila, Santarém, Desconhecido, 2000-217, Portugal</v>
          </cell>
        </row>
        <row r="875">
          <cell r="A875" t="str">
            <v>Escola Básica Mestre de Avis, Avis</v>
          </cell>
          <cell r="B875">
            <v>39.053046000000002</v>
          </cell>
          <cell r="C875">
            <v>-7.8945910000000001</v>
          </cell>
          <cell r="D875" t="str">
            <v>ER 243</v>
          </cell>
          <cell r="E875" t="str">
            <v>7480-154</v>
          </cell>
          <cell r="F875" t="str">
            <v>Desconhecido</v>
          </cell>
          <cell r="G875" t="str">
            <v>Desconhecido</v>
          </cell>
          <cell r="H875" t="str">
            <v>Avis</v>
          </cell>
          <cell r="I875" t="str">
            <v>Desconhecido</v>
          </cell>
          <cell r="J875" t="str">
            <v>Portugal</v>
          </cell>
          <cell r="K875" t="str">
            <v>ER 243, Desconhecido, Desconhecido, Avis, Desconhecido, 7480-154, Portugal</v>
          </cell>
        </row>
        <row r="876">
          <cell r="A876" t="str">
            <v>Escola Básica Miguel Leitão de Andrada, Pedrógão Grande</v>
          </cell>
          <cell r="B876">
            <v>39.920112000000003</v>
          </cell>
          <cell r="C876">
            <v>-8.1512290000000007</v>
          </cell>
          <cell r="D876" t="str">
            <v>Avenida Manuel Jacinto Nunes</v>
          </cell>
          <cell r="E876" t="str">
            <v>3270-182</v>
          </cell>
          <cell r="F876" t="str">
            <v>10</v>
          </cell>
          <cell r="G876" t="str">
            <v>Tapada da Ladeira</v>
          </cell>
          <cell r="H876" t="str">
            <v>Pedrógão Grande</v>
          </cell>
          <cell r="I876" t="str">
            <v>Desconhecido</v>
          </cell>
          <cell r="J876" t="str">
            <v>Portugal</v>
          </cell>
          <cell r="K876" t="str">
            <v>Avenida Manuel Jacinto Nunes, 10, Tapada da Ladeira, Pedrógão Grande, Desconhecido, 3270-182, Portugal</v>
          </cell>
        </row>
        <row r="877">
          <cell r="A877" t="str">
            <v>Escola Básica Miguel Torga, São Brás, Amadora</v>
          </cell>
          <cell r="B877">
            <v>38.769204000000002</v>
          </cell>
          <cell r="C877">
            <v>-9.2271400000000003</v>
          </cell>
          <cell r="D877" t="str">
            <v>Praceta Padre Álvaro Proença</v>
          </cell>
          <cell r="E877" t="str">
            <v>2700-631</v>
          </cell>
          <cell r="F877" t="str">
            <v>Desconhecido</v>
          </cell>
          <cell r="G877" t="str">
            <v>Mina</v>
          </cell>
          <cell r="H877" t="str">
            <v>Amadora</v>
          </cell>
          <cell r="I877" t="str">
            <v>Desconhecido</v>
          </cell>
          <cell r="J877" t="str">
            <v>Portugal</v>
          </cell>
          <cell r="K877" t="str">
            <v>Praceta Padre Álvaro Proença, Desconhecido, Mina, Amadora, Desconhecido, 2700-631, Portugal</v>
          </cell>
        </row>
        <row r="878">
          <cell r="A878" t="str">
            <v>Escola Básica Monsenhor Elísio Araújo, Vila Verde</v>
          </cell>
          <cell r="B878">
            <v>41.68853</v>
          </cell>
          <cell r="C878">
            <v>-8.4244369999999993</v>
          </cell>
          <cell r="D878" t="str">
            <v>Rua do Bairro</v>
          </cell>
          <cell r="E878" t="str">
            <v>4730-390</v>
          </cell>
          <cell r="F878" t="str">
            <v>Desconhecido</v>
          </cell>
          <cell r="G878" t="str">
            <v>Desconhecido</v>
          </cell>
          <cell r="H878" t="str">
            <v>Vila Verde</v>
          </cell>
          <cell r="I878" t="str">
            <v>Desconhecido</v>
          </cell>
          <cell r="J878" t="str">
            <v>Portugal</v>
          </cell>
          <cell r="K878" t="str">
            <v>Rua do Bairro, Desconhecido, Desconhecido, Vila Verde, Desconhecido, 4730-390, Portugal</v>
          </cell>
        </row>
        <row r="879">
          <cell r="A879" t="str">
            <v>Escola Básica Monsenhor Jerónimo do Amaral, Vila Real</v>
          </cell>
          <cell r="B879">
            <v>41.295529999999999</v>
          </cell>
          <cell r="C879">
            <v>-7.7244409999999997</v>
          </cell>
          <cell r="D879" t="str">
            <v>Rua do Olival</v>
          </cell>
          <cell r="E879" t="str">
            <v>5000-290</v>
          </cell>
          <cell r="F879" t="str">
            <v>Desconhecido</v>
          </cell>
          <cell r="G879" t="str">
            <v>Bairro do Marrão</v>
          </cell>
          <cell r="H879" t="str">
            <v>Vila Real</v>
          </cell>
          <cell r="I879" t="str">
            <v>Desconhecido</v>
          </cell>
          <cell r="J879" t="str">
            <v>Portugal</v>
          </cell>
          <cell r="K879" t="str">
            <v>Rua do Olival, Desconhecido, Bairro do Marrão, Vila Real, Desconhecido, 5000-290, Portugal</v>
          </cell>
        </row>
        <row r="880">
          <cell r="A880" t="str">
            <v>Escola Básica Monsenhor Miguel de Oliveira, Válega, Ovar</v>
          </cell>
          <cell r="B880">
            <v>40.920744999999997</v>
          </cell>
          <cell r="C880">
            <v>-8.6132969999999993</v>
          </cell>
          <cell r="D880" t="str">
            <v>Rua Vereador Henrique Silva</v>
          </cell>
          <cell r="E880" t="str">
            <v>3885-819</v>
          </cell>
          <cell r="F880" t="str">
            <v>Desconhecido</v>
          </cell>
          <cell r="G880" t="str">
            <v>Desconhecido</v>
          </cell>
          <cell r="H880" t="str">
            <v>Ovar</v>
          </cell>
          <cell r="I880" t="str">
            <v>Desconhecido</v>
          </cell>
          <cell r="J880" t="str">
            <v>Portugal</v>
          </cell>
          <cell r="K880" t="str">
            <v>Rua Vereador Henrique Silva, Desconhecido, Desconhecido, Ovar, Desconhecido, 3885-819, Portugal</v>
          </cell>
        </row>
        <row r="881">
          <cell r="A881" t="str">
            <v>Escola Básica Mouzinho da Silveira, Baixa da Banheira, Moita</v>
          </cell>
          <cell r="B881">
            <v>38.650064999999998</v>
          </cell>
          <cell r="C881">
            <v>-9.0439919999999994</v>
          </cell>
          <cell r="D881" t="str">
            <v>Avenida 1º de Maio</v>
          </cell>
          <cell r="E881" t="str">
            <v>2835-136</v>
          </cell>
          <cell r="F881" t="str">
            <v>Desconhecido</v>
          </cell>
          <cell r="G881" t="str">
            <v>Baixa da Serra</v>
          </cell>
          <cell r="H881" t="str">
            <v>Moita</v>
          </cell>
          <cell r="I881" t="str">
            <v>Desconhecido</v>
          </cell>
          <cell r="J881" t="str">
            <v>Portugal</v>
          </cell>
          <cell r="K881" t="str">
            <v>Avenida 1º de Maio, Desconhecido, Baixa da Serra, Moita, Desconhecido, 2835-136, Portugal</v>
          </cell>
        </row>
        <row r="882">
          <cell r="A882" t="str">
            <v>Escola Básica n.º 1 de Alvito</v>
          </cell>
          <cell r="B882">
            <v>37.512650999999998</v>
          </cell>
          <cell r="C882">
            <v>-8.0557099999999995</v>
          </cell>
          <cell r="D882" t="str">
            <v>Rua da Escola Secundária</v>
          </cell>
          <cell r="E882" t="str">
            <v>7700-018</v>
          </cell>
          <cell r="F882" t="str">
            <v>Desconhecido</v>
          </cell>
          <cell r="G882" t="str">
            <v>Desconhecido</v>
          </cell>
          <cell r="H882" t="str">
            <v>Almodôvar</v>
          </cell>
          <cell r="I882" t="str">
            <v>Desconhecido</v>
          </cell>
          <cell r="J882" t="str">
            <v>Portugal</v>
          </cell>
          <cell r="K882" t="str">
            <v>Rua da Escola Secundária, Desconhecido, Desconhecido, Almodôvar, Desconhecido, 7700-018, Portugal</v>
          </cell>
        </row>
        <row r="883">
          <cell r="A883" t="str">
            <v>Escola Básica n.º 1 de Cercal do Alentejo, Santiago do Cacém</v>
          </cell>
          <cell r="B883">
            <v>37.798645</v>
          </cell>
          <cell r="C883">
            <v>-8.6670569999999998</v>
          </cell>
          <cell r="D883" t="str">
            <v>ER 390</v>
          </cell>
          <cell r="E883" t="str">
            <v>7555-149</v>
          </cell>
          <cell r="F883" t="str">
            <v>Desconhecido</v>
          </cell>
          <cell r="G883" t="str">
            <v>Loteamento Cerca dos Caeiros</v>
          </cell>
          <cell r="H883" t="str">
            <v>Santiago do Cacém</v>
          </cell>
          <cell r="I883" t="str">
            <v>Desconhecido</v>
          </cell>
          <cell r="J883" t="str">
            <v>Portugal</v>
          </cell>
          <cell r="K883" t="str">
            <v>ER 390, Desconhecido, Loteamento Cerca dos Caeiros, Santiago do Cacém, Desconhecido, 7555-149, Portugal</v>
          </cell>
        </row>
        <row r="884">
          <cell r="A884" t="str">
            <v>Escola Básica n.º 1 de Elvas</v>
          </cell>
          <cell r="B884">
            <v>38.870935000000003</v>
          </cell>
          <cell r="C884">
            <v>-7.1678889999999997</v>
          </cell>
          <cell r="D884" t="str">
            <v>Avenida Dom Sancho Manuel</v>
          </cell>
          <cell r="E884" t="str">
            <v>7350-100</v>
          </cell>
          <cell r="F884" t="str">
            <v>Desconhecido</v>
          </cell>
          <cell r="G884" t="str">
            <v>Bairro de Santa Luzia</v>
          </cell>
          <cell r="H884" t="str">
            <v>Elvas</v>
          </cell>
          <cell r="I884" t="str">
            <v>Desconhecido</v>
          </cell>
          <cell r="J884" t="str">
            <v>Portugal</v>
          </cell>
          <cell r="K884" t="str">
            <v>Avenida Dom Sancho Manuel, Desconhecido, Bairro de Santa Luzia, Elvas, Desconhecido, 7350-100, Portugal</v>
          </cell>
        </row>
        <row r="885">
          <cell r="A885" t="str">
            <v>Escola Básica n.º 1 de Lousã</v>
          </cell>
          <cell r="B885">
            <v>40.161279</v>
          </cell>
          <cell r="C885">
            <v>-8.1098909999999993</v>
          </cell>
          <cell r="D885" t="str">
            <v>Avenida Luís de Camões</v>
          </cell>
          <cell r="E885" t="str">
            <v>3330-334</v>
          </cell>
          <cell r="F885" t="str">
            <v>Desconhecido</v>
          </cell>
          <cell r="G885" t="str">
            <v>São Paulo</v>
          </cell>
          <cell r="H885" t="str">
            <v>Góis</v>
          </cell>
          <cell r="I885" t="str">
            <v>Desconhecido</v>
          </cell>
          <cell r="J885" t="str">
            <v>Portugal</v>
          </cell>
          <cell r="K885" t="str">
            <v>Avenida Luís de Camões, Desconhecido, São Paulo, Góis, Desconhecido, 3330-334, Portugal</v>
          </cell>
        </row>
        <row r="886">
          <cell r="A886" t="str">
            <v>Escola Básica n.º 1 de Monforte</v>
          </cell>
          <cell r="B886">
            <v>39.383724999999998</v>
          </cell>
          <cell r="C886">
            <v>-7.3870430000000002</v>
          </cell>
          <cell r="D886" t="str">
            <v>Rua das Escolas</v>
          </cell>
          <cell r="E886" t="str">
            <v>7330-328</v>
          </cell>
          <cell r="F886" t="str">
            <v>Desconhecido</v>
          </cell>
          <cell r="G886" t="str">
            <v>Desconhecido</v>
          </cell>
          <cell r="H886" t="str">
            <v>Marvão</v>
          </cell>
          <cell r="I886" t="str">
            <v>Desconhecido</v>
          </cell>
          <cell r="J886" t="str">
            <v>Portugal</v>
          </cell>
          <cell r="K886" t="str">
            <v>Rua das Escolas, Desconhecido, Desconhecido, Marvão, Desconhecido, 7330-328, Portugal</v>
          </cell>
        </row>
        <row r="887">
          <cell r="A887" t="str">
            <v>Escola Básica n.º 1 de Montargil, Ponte de Sor</v>
          </cell>
          <cell r="B887">
            <v>39.077393999999998</v>
          </cell>
          <cell r="C887">
            <v>-8.1769250000000007</v>
          </cell>
          <cell r="D887" t="str">
            <v>Rua Dom Fernando</v>
          </cell>
          <cell r="E887" t="str">
            <v>7425-104</v>
          </cell>
          <cell r="F887" t="str">
            <v>Desconhecido</v>
          </cell>
          <cell r="G887" t="str">
            <v>Recochina</v>
          </cell>
          <cell r="H887" t="str">
            <v>Ponte de Sor</v>
          </cell>
          <cell r="I887" t="str">
            <v>Desconhecido</v>
          </cell>
          <cell r="J887" t="str">
            <v>Portugal</v>
          </cell>
          <cell r="K887" t="str">
            <v>Rua Dom Fernando, Desconhecido, Recochina, Ponte de Sor, Desconhecido, 7425-104, Portugal</v>
          </cell>
        </row>
        <row r="888">
          <cell r="A888" t="str">
            <v>Escola Básica n.º 1 de Sabóia, Odemira</v>
          </cell>
          <cell r="B888">
            <v>37.497338999999997</v>
          </cell>
          <cell r="C888">
            <v>-8.4984179999999991</v>
          </cell>
          <cell r="D888" t="str">
            <v>Rua das Escolas</v>
          </cell>
          <cell r="E888" t="str">
            <v>7665-824</v>
          </cell>
          <cell r="F888" t="str">
            <v>Desconhecido</v>
          </cell>
          <cell r="G888" t="str">
            <v>Bairro do Bom Sítio</v>
          </cell>
          <cell r="H888" t="str">
            <v>Odemira</v>
          </cell>
          <cell r="I888" t="str">
            <v>Desconhecido</v>
          </cell>
          <cell r="J888" t="str">
            <v>Portugal</v>
          </cell>
          <cell r="K888" t="str">
            <v>Rua das Escolas, Desconhecido, Bairro do Bom Sítio, Odemira, Desconhecido, 7665-824, Portugal</v>
          </cell>
        </row>
        <row r="889">
          <cell r="A889" t="str">
            <v>Escola Básica n.º 1 de Santo André, Santiago do Cacém</v>
          </cell>
          <cell r="B889">
            <v>38.064259</v>
          </cell>
          <cell r="C889">
            <v>-8.7898689999999995</v>
          </cell>
          <cell r="D889" t="str">
            <v>Rua dos Caniços</v>
          </cell>
          <cell r="E889" t="str">
            <v>7500-190</v>
          </cell>
          <cell r="F889" t="str">
            <v>Desconhecido</v>
          </cell>
          <cell r="G889" t="str">
            <v>Bairro do Pôr do Sol</v>
          </cell>
          <cell r="H889" t="str">
            <v>Santo André</v>
          </cell>
          <cell r="I889" t="str">
            <v>Desconhecido</v>
          </cell>
          <cell r="J889" t="str">
            <v>Portugal</v>
          </cell>
          <cell r="K889" t="str">
            <v>Rua dos Caniços, Desconhecido, Bairro do Pôr do Sol, Santo André, Desconhecido, 7500-190, Portugal</v>
          </cell>
        </row>
        <row r="890">
          <cell r="A890" t="str">
            <v>Escola Básica n.º 1 de Vendas Novas</v>
          </cell>
          <cell r="B890">
            <v>38.673380999999999</v>
          </cell>
          <cell r="C890">
            <v>-8.4597879999999996</v>
          </cell>
          <cell r="D890" t="str">
            <v>Avenida 25 de Abril</v>
          </cell>
          <cell r="E890" t="str">
            <v>7080-134</v>
          </cell>
          <cell r="F890" t="str">
            <v>Desconhecido</v>
          </cell>
          <cell r="G890" t="str">
            <v>Bairro Doutor Luis Manuel da Silva Viana de Sá</v>
          </cell>
          <cell r="H890" t="str">
            <v>Vendas Novas</v>
          </cell>
          <cell r="I890" t="str">
            <v>Desconhecido</v>
          </cell>
          <cell r="J890" t="str">
            <v>Portugal</v>
          </cell>
          <cell r="K890" t="str">
            <v>Avenida 25 de Abril, Desconhecido, Bairro Doutor Luis Manuel da Silva Viana de Sá, Vendas Novas, Desconhecido, 7080-134, Portugal</v>
          </cell>
        </row>
        <row r="891">
          <cell r="A891" t="str">
            <v>Escola Básica n.º 1 de Vila Nova de S. Bento, Serpa</v>
          </cell>
          <cell r="B891">
            <v>37.929296999999998</v>
          </cell>
          <cell r="C891">
            <v>-7.4068860000000001</v>
          </cell>
          <cell r="D891" t="str">
            <v>Rua A</v>
          </cell>
          <cell r="E891" t="str">
            <v>7830-019</v>
          </cell>
          <cell r="F891" t="str">
            <v>Desconhecido</v>
          </cell>
          <cell r="G891" t="str">
            <v>Lugar dos Brejos</v>
          </cell>
          <cell r="H891" t="str">
            <v>Serpa</v>
          </cell>
          <cell r="I891" t="str">
            <v>Desconhecido</v>
          </cell>
          <cell r="J891" t="str">
            <v>Portugal</v>
          </cell>
          <cell r="K891" t="str">
            <v>Rua A, Desconhecido, Lugar dos Brejos, Serpa, Desconhecido, 7830-019, Portugal</v>
          </cell>
        </row>
        <row r="892">
          <cell r="A892" t="str">
            <v>Escola Básica n.º 2 de Arganil</v>
          </cell>
          <cell r="B892">
            <v>40.223050999999998</v>
          </cell>
          <cell r="C892">
            <v>-8.0625079999999993</v>
          </cell>
          <cell r="D892" t="str">
            <v>Rua Professora Beatriz dos Prazeres Moreira</v>
          </cell>
          <cell r="E892" t="str">
            <v>3300-122</v>
          </cell>
          <cell r="F892" t="str">
            <v>Desconhecido</v>
          </cell>
          <cell r="G892" t="str">
            <v>Bairro de Brunhós</v>
          </cell>
          <cell r="H892" t="str">
            <v>Arganil</v>
          </cell>
          <cell r="I892" t="str">
            <v>Desconhecido</v>
          </cell>
          <cell r="J892" t="str">
            <v>Portugal</v>
          </cell>
          <cell r="K892" t="str">
            <v>Rua Professora Beatriz dos Prazeres Moreira, Desconhecido, Bairro de Brunhós, Arganil, Desconhecido, 3300-122, Portugal</v>
          </cell>
        </row>
        <row r="893">
          <cell r="A893" t="str">
            <v>Escola Básica n.º 2 de Avelar, Ansião</v>
          </cell>
          <cell r="B893">
            <v>39.923793000000003</v>
          </cell>
          <cell r="C893">
            <v>-8.3682289999999995</v>
          </cell>
          <cell r="D893" t="str">
            <v>Rua Doutor Rosa Falcão</v>
          </cell>
          <cell r="E893" t="str">
            <v>3240-313</v>
          </cell>
          <cell r="F893" t="str">
            <v>Desconhecido</v>
          </cell>
          <cell r="G893" t="str">
            <v>Desconhecido</v>
          </cell>
          <cell r="H893" t="str">
            <v>Avelar</v>
          </cell>
          <cell r="I893" t="str">
            <v>Desconhecido</v>
          </cell>
          <cell r="J893" t="str">
            <v>Portugal</v>
          </cell>
          <cell r="K893" t="str">
            <v>Rua Doutor Rosa Falcão, Desconhecido, Desconhecido, Avelar, Desconhecido, 3240-313, Portugal</v>
          </cell>
        </row>
        <row r="894">
          <cell r="A894" t="str">
            <v>Escola Básica n.º 2 de Condeixa-a-Nova</v>
          </cell>
          <cell r="B894">
            <v>40.116515999999997</v>
          </cell>
          <cell r="C894">
            <v>-8.4941379999999995</v>
          </cell>
          <cell r="D894" t="str">
            <v>Rua Conde Ferreira</v>
          </cell>
          <cell r="E894" t="str">
            <v>3150-136</v>
          </cell>
          <cell r="F894" t="str">
            <v>Desconhecido</v>
          </cell>
          <cell r="G894" t="str">
            <v>Urbanização Quinta da Nogueira</v>
          </cell>
          <cell r="H894" t="str">
            <v>Condeixa-a-Nova</v>
          </cell>
          <cell r="I894" t="str">
            <v>Desconhecido</v>
          </cell>
          <cell r="J894" t="str">
            <v>Portugal</v>
          </cell>
          <cell r="K894" t="str">
            <v>Rua Conde Ferreira, Desconhecido, Urbanização Quinta da Nogueira, Condeixa-a-Nova, Desconhecido, 3150-136, Portugal</v>
          </cell>
        </row>
        <row r="895">
          <cell r="A895" t="str">
            <v>Escola Básica n.º 2 de Elvas</v>
          </cell>
          <cell r="B895">
            <v>38.885221999999999</v>
          </cell>
          <cell r="C895">
            <v>-7.1520149999999996</v>
          </cell>
          <cell r="D895" t="str">
            <v>EN 373</v>
          </cell>
          <cell r="E895" t="str">
            <v>7350-231</v>
          </cell>
          <cell r="F895" t="str">
            <v>Desconhecido</v>
          </cell>
          <cell r="G895" t="str">
            <v>Bairro da Boa-Fé</v>
          </cell>
          <cell r="H895" t="str">
            <v>Elvas</v>
          </cell>
          <cell r="I895" t="str">
            <v>Desconhecido</v>
          </cell>
          <cell r="J895" t="str">
            <v>Portugal</v>
          </cell>
          <cell r="K895" t="str">
            <v>EN 373, Desconhecido, Bairro da Boa-Fé, Elvas, Desconhecido, 7350-231, Portugal</v>
          </cell>
        </row>
        <row r="896">
          <cell r="A896" t="str">
            <v>Escola Básica n.º 2 de Figueira de Castelo Rodrigo</v>
          </cell>
          <cell r="B896">
            <v>40.632218000000002</v>
          </cell>
          <cell r="C896">
            <v>-7.3954649999999997</v>
          </cell>
          <cell r="D896" t="str">
            <v>Rua Luís Vaz de Camões</v>
          </cell>
          <cell r="E896" t="str">
            <v>6360-346</v>
          </cell>
          <cell r="F896" t="str">
            <v>Desconhecido</v>
          </cell>
          <cell r="G896" t="str">
            <v>Desconhecido</v>
          </cell>
          <cell r="H896" t="str">
            <v>Celorico da Beira</v>
          </cell>
          <cell r="I896" t="str">
            <v>Desconhecido</v>
          </cell>
          <cell r="J896" t="str">
            <v>Portugal</v>
          </cell>
          <cell r="K896" t="str">
            <v>Rua Luís Vaz de Camões, Desconhecido, Desconhecido, Celorico da Beira, Desconhecido, 6360-346, Portugal</v>
          </cell>
        </row>
        <row r="897">
          <cell r="A897" t="str">
            <v>Escola Básica n.º 2 de Lousã</v>
          </cell>
          <cell r="B897">
            <v>40.161279</v>
          </cell>
          <cell r="C897">
            <v>-8.1098909999999993</v>
          </cell>
          <cell r="D897" t="str">
            <v>Avenida Luís de Camões</v>
          </cell>
          <cell r="E897" t="str">
            <v>3330-334</v>
          </cell>
          <cell r="F897" t="str">
            <v>Desconhecido</v>
          </cell>
          <cell r="G897" t="str">
            <v>São Paulo</v>
          </cell>
          <cell r="H897" t="str">
            <v>Góis</v>
          </cell>
          <cell r="I897" t="str">
            <v>Desconhecido</v>
          </cell>
          <cell r="J897" t="str">
            <v>Portugal</v>
          </cell>
          <cell r="K897" t="str">
            <v>Avenida Luís de Camões, Desconhecido, São Paulo, Góis, Desconhecido, 3330-334, Portugal</v>
          </cell>
        </row>
        <row r="898">
          <cell r="A898" t="str">
            <v>Escola Básica n.º 2 de Marrazes, Leiria</v>
          </cell>
          <cell r="B898">
            <v>39.68629</v>
          </cell>
          <cell r="C898">
            <v>-8.8972239999999996</v>
          </cell>
          <cell r="D898" t="str">
            <v>Rua das Tílias</v>
          </cell>
          <cell r="E898" t="str">
            <v>2405-025</v>
          </cell>
          <cell r="F898" t="str">
            <v>6</v>
          </cell>
          <cell r="G898" t="str">
            <v>Desconhecido</v>
          </cell>
          <cell r="H898" t="str">
            <v>Leiria</v>
          </cell>
          <cell r="I898" t="str">
            <v>Desconhecido</v>
          </cell>
          <cell r="J898" t="str">
            <v>Portugal</v>
          </cell>
          <cell r="K898" t="str">
            <v>Rua das Tílias, 6, Desconhecido, Leiria, Desconhecido, 2405-025, Portugal</v>
          </cell>
        </row>
        <row r="899">
          <cell r="A899" t="str">
            <v>Escola Básica n.º 2 de Mealhada</v>
          </cell>
          <cell r="B899">
            <v>40.591929999999998</v>
          </cell>
          <cell r="C899">
            <v>-8.6722950000000001</v>
          </cell>
          <cell r="D899" t="str">
            <v>Rua Gabriel Ançã</v>
          </cell>
          <cell r="E899" t="str">
            <v>3830-197</v>
          </cell>
          <cell r="F899" t="str">
            <v>Desconhecido</v>
          </cell>
          <cell r="G899" t="str">
            <v>Desconhecido</v>
          </cell>
          <cell r="H899" t="str">
            <v>Ílhavo</v>
          </cell>
          <cell r="I899" t="str">
            <v>Desconhecido</v>
          </cell>
          <cell r="J899" t="str">
            <v>Portugal</v>
          </cell>
          <cell r="K899" t="str">
            <v>Rua Gabriel Ançã, Desconhecido, Desconhecido, Ílhavo, Desconhecido, 3830-197, Portugal</v>
          </cell>
        </row>
        <row r="900">
          <cell r="A900" t="str">
            <v>Escola Básica n.º 2 de Oliveira do Hospital</v>
          </cell>
          <cell r="B900">
            <v>40.355701000000003</v>
          </cell>
          <cell r="C900">
            <v>-7.854768</v>
          </cell>
          <cell r="D900" t="str">
            <v>Rua Comendador Manuel Rodrigues Lagos</v>
          </cell>
          <cell r="E900" t="str">
            <v>3400-068</v>
          </cell>
          <cell r="F900" t="str">
            <v>Desconhecido</v>
          </cell>
          <cell r="G900" t="str">
            <v>Desconhecido</v>
          </cell>
          <cell r="H900" t="str">
            <v>Oliveira do Hospital</v>
          </cell>
          <cell r="I900" t="str">
            <v>Desconhecido</v>
          </cell>
          <cell r="J900" t="str">
            <v>Portugal</v>
          </cell>
          <cell r="K900" t="str">
            <v>Rua Comendador Manuel Rodrigues Lagos, Desconhecido, Desconhecido, Oliveira do Hospital, Desconhecido, 3400-068, Portugal</v>
          </cell>
        </row>
        <row r="901">
          <cell r="A901" t="str">
            <v>Escola Básica n.º 2 de Pampilhosa, Mealhada</v>
          </cell>
          <cell r="B901">
            <v>40.591929999999998</v>
          </cell>
          <cell r="C901">
            <v>-8.6722950000000001</v>
          </cell>
          <cell r="D901" t="str">
            <v>Rua Gabriel Ançã</v>
          </cell>
          <cell r="E901" t="str">
            <v>3830-197</v>
          </cell>
          <cell r="F901" t="str">
            <v>Desconhecido</v>
          </cell>
          <cell r="G901" t="str">
            <v>Desconhecido</v>
          </cell>
          <cell r="H901" t="str">
            <v>Ílhavo</v>
          </cell>
          <cell r="I901" t="str">
            <v>Desconhecido</v>
          </cell>
          <cell r="J901" t="str">
            <v>Portugal</v>
          </cell>
          <cell r="K901" t="str">
            <v>Rua Gabriel Ançã, Desconhecido, Desconhecido, Ílhavo, Desconhecido, 3830-197, Portugal</v>
          </cell>
        </row>
        <row r="902">
          <cell r="A902" t="str">
            <v>Escola Básica n.º 2 de Paúl, Covilhã</v>
          </cell>
          <cell r="B902">
            <v>40.297066000000001</v>
          </cell>
          <cell r="C902">
            <v>-7.4955509999999999</v>
          </cell>
          <cell r="D902" t="str">
            <v>Rua das Escolas</v>
          </cell>
          <cell r="E902" t="str">
            <v>6200-441</v>
          </cell>
          <cell r="F902" t="str">
            <v>Desconhecido</v>
          </cell>
          <cell r="G902" t="str">
            <v>Desconhecido</v>
          </cell>
          <cell r="H902" t="str">
            <v>Covilhã</v>
          </cell>
          <cell r="I902" t="str">
            <v>Desconhecido</v>
          </cell>
          <cell r="J902" t="str">
            <v>Portugal</v>
          </cell>
          <cell r="K902" t="str">
            <v>Rua das Escolas, Desconhecido, Desconhecido, Covilhã, Desconhecido, 6200-441, Portugal</v>
          </cell>
        </row>
        <row r="903">
          <cell r="A903" t="str">
            <v>Escola Básica n.º 2 de Pinhel</v>
          </cell>
          <cell r="B903">
            <v>40.773611000000002</v>
          </cell>
          <cell r="C903">
            <v>-7.0707890000000004</v>
          </cell>
          <cell r="D903" t="str">
            <v>Rua Padre Pedro Maria de Aguiar</v>
          </cell>
          <cell r="E903" t="str">
            <v>6400-330</v>
          </cell>
          <cell r="F903" t="str">
            <v>1</v>
          </cell>
          <cell r="G903" t="str">
            <v>Desconhecido</v>
          </cell>
          <cell r="H903" t="str">
            <v>Pinhel</v>
          </cell>
          <cell r="I903" t="str">
            <v>Desconhecido</v>
          </cell>
          <cell r="J903" t="str">
            <v>Portugal</v>
          </cell>
          <cell r="K903" t="str">
            <v>Rua Padre Pedro Maria de Aguiar, 1, Desconhecido, Pinhel, Desconhecido, 6400-330, Portugal</v>
          </cell>
        </row>
        <row r="904">
          <cell r="A904" t="str">
            <v>Escola Básica n.º 2 de São Bernardo, Aveiro</v>
          </cell>
          <cell r="B904">
            <v>40.622976999999999</v>
          </cell>
          <cell r="C904">
            <v>-8.6365099999999995</v>
          </cell>
          <cell r="D904" t="str">
            <v>Rua Professor Egas Moniz</v>
          </cell>
          <cell r="E904" t="str">
            <v>3810-164</v>
          </cell>
          <cell r="F904" t="str">
            <v>Desconhecido</v>
          </cell>
          <cell r="G904" t="str">
            <v>Desconhecido</v>
          </cell>
          <cell r="H904" t="str">
            <v>Aveiro</v>
          </cell>
          <cell r="I904" t="str">
            <v>Desconhecido</v>
          </cell>
          <cell r="J904" t="str">
            <v>Portugal</v>
          </cell>
          <cell r="K904" t="str">
            <v>Rua Professor Egas Moniz, Desconhecido, Desconhecido, Aveiro, Desconhecido, 3810-164, Portugal</v>
          </cell>
        </row>
        <row r="905">
          <cell r="A905" t="str">
            <v>Escola Básica n.º 2 de São Pedro do Sul</v>
          </cell>
          <cell r="B905">
            <v>40.767693999999999</v>
          </cell>
          <cell r="C905">
            <v>-8.1461129999999997</v>
          </cell>
          <cell r="D905" t="str">
            <v>Avenida São Mamede de Barros</v>
          </cell>
          <cell r="E905" t="str">
            <v>3660-255</v>
          </cell>
          <cell r="F905" t="str">
            <v>112</v>
          </cell>
          <cell r="G905" t="str">
            <v>Desconhecido</v>
          </cell>
          <cell r="H905" t="str">
            <v>Santa Cruz da Trapa</v>
          </cell>
          <cell r="I905" t="str">
            <v>Desconhecido</v>
          </cell>
          <cell r="J905" t="str">
            <v>Portugal</v>
          </cell>
          <cell r="K905" t="str">
            <v>Avenida São Mamede de Barros, 112, Desconhecido, Santa Cruz da Trapa, Desconhecido, 3660-255, Portugal</v>
          </cell>
        </row>
        <row r="906">
          <cell r="A906" t="str">
            <v>Escola Básica n.º 2 de São Silvestre, Coimbra</v>
          </cell>
          <cell r="B906">
            <v>40.232992000000003</v>
          </cell>
          <cell r="C906">
            <v>-8.5360220000000009</v>
          </cell>
          <cell r="D906" t="str">
            <v>Rua dos Barreiros</v>
          </cell>
          <cell r="E906" t="str">
            <v>3025-544</v>
          </cell>
          <cell r="F906" t="str">
            <v>Desconhecido</v>
          </cell>
          <cell r="G906" t="str">
            <v>Desconhecido</v>
          </cell>
          <cell r="H906" t="str">
            <v>Coimbra</v>
          </cell>
          <cell r="I906" t="str">
            <v>Desconhecido</v>
          </cell>
          <cell r="J906" t="str">
            <v>Portugal</v>
          </cell>
          <cell r="K906" t="str">
            <v>Rua dos Barreiros, Desconhecido, Desconhecido, Coimbra, Desconhecido, 3025-544, Portugal</v>
          </cell>
        </row>
        <row r="907">
          <cell r="A907" t="str">
            <v>Escola Básica n.º 2 de Tábua</v>
          </cell>
          <cell r="B907">
            <v>40.361209000000002</v>
          </cell>
          <cell r="C907">
            <v>-8.0273509999999995</v>
          </cell>
          <cell r="D907" t="str">
            <v>Rua Doutor Caeiro da Matta</v>
          </cell>
          <cell r="E907" t="str">
            <v>3420-335</v>
          </cell>
          <cell r="F907" t="str">
            <v>Desconhecido</v>
          </cell>
          <cell r="G907" t="str">
            <v>Desconhecido</v>
          </cell>
          <cell r="H907" t="str">
            <v>Tábua</v>
          </cell>
          <cell r="I907" t="str">
            <v>Desconhecido</v>
          </cell>
          <cell r="J907" t="str">
            <v>Portugal</v>
          </cell>
          <cell r="K907" t="str">
            <v>Rua Doutor Caeiro da Matta, Desconhecido, Desconhecido, Tábua, Desconhecido, 3420-335, Portugal</v>
          </cell>
        </row>
        <row r="908">
          <cell r="A908" t="str">
            <v>Escola Básica n.º 2 de Taveiro, Coimbra</v>
          </cell>
          <cell r="B908">
            <v>40.194164000000001</v>
          </cell>
          <cell r="C908">
            <v>-8.5013059999999996</v>
          </cell>
          <cell r="D908" t="str">
            <v>Rua da Barqueira</v>
          </cell>
          <cell r="E908" t="str">
            <v>3045-459</v>
          </cell>
          <cell r="F908" t="str">
            <v>Desconhecido</v>
          </cell>
          <cell r="G908" t="str">
            <v>Urbanização Entre Vinhas</v>
          </cell>
          <cell r="H908" t="str">
            <v>Coimbra</v>
          </cell>
          <cell r="I908" t="str">
            <v>Desconhecido</v>
          </cell>
          <cell r="J908" t="str">
            <v>Portugal</v>
          </cell>
          <cell r="K908" t="str">
            <v>Rua da Barqueira, Desconhecido, Urbanização Entre Vinhas, Coimbra, Desconhecido, 3045-459, Portugal</v>
          </cell>
        </row>
        <row r="909">
          <cell r="A909" t="str">
            <v>Escola Básica n.º 2 de Teixoso, Covilhã</v>
          </cell>
          <cell r="B909">
            <v>40.315666</v>
          </cell>
          <cell r="C909">
            <v>-7.461176</v>
          </cell>
          <cell r="D909" t="str">
            <v>Desconhecido</v>
          </cell>
          <cell r="E909" t="str">
            <v>6200-652</v>
          </cell>
          <cell r="F909" t="str">
            <v>Desconhecido</v>
          </cell>
          <cell r="G909" t="str">
            <v>Desconhecido</v>
          </cell>
          <cell r="H909" t="str">
            <v>Covilhã</v>
          </cell>
          <cell r="I909" t="str">
            <v>Desconhecido</v>
          </cell>
          <cell r="J909" t="str">
            <v>Portugal</v>
          </cell>
          <cell r="K909" t="str">
            <v>Desconhecido, Desconhecido, Desconhecido, Covilhã, Desconhecido, 6200-652, Portugal</v>
          </cell>
        </row>
        <row r="910">
          <cell r="A910" t="str">
            <v>Escola Básica n.º 3 de Mundão, Viseu</v>
          </cell>
          <cell r="B910">
            <v>40.70167</v>
          </cell>
          <cell r="C910">
            <v>-7.8614220000000001</v>
          </cell>
          <cell r="D910" t="str">
            <v>EN 229</v>
          </cell>
          <cell r="E910" t="str">
            <v>3505-459</v>
          </cell>
          <cell r="F910" t="str">
            <v>Desconhecido</v>
          </cell>
          <cell r="G910" t="str">
            <v>Desconhecido</v>
          </cell>
          <cell r="H910" t="str">
            <v>Viseu</v>
          </cell>
          <cell r="I910" t="str">
            <v>Desconhecido</v>
          </cell>
          <cell r="J910" t="str">
            <v>Portugal</v>
          </cell>
          <cell r="K910" t="str">
            <v>EN 229, Desconhecido, Desconhecido, Viseu, Desconhecido, 3505-459, Portugal</v>
          </cell>
        </row>
        <row r="911">
          <cell r="A911" t="str">
            <v>Escola Básica Nadir Afonso, Chaves</v>
          </cell>
          <cell r="B911">
            <v>41.746586000000001</v>
          </cell>
          <cell r="C911">
            <v>-7.4654350000000003</v>
          </cell>
          <cell r="D911" t="str">
            <v>Avenida dos Irmãos Rui e Garcia Lopes</v>
          </cell>
          <cell r="E911" t="str">
            <v>5400-019</v>
          </cell>
          <cell r="F911" t="str">
            <v>Desconhecido</v>
          </cell>
          <cell r="G911" t="str">
            <v>Quinta da Formiguinha</v>
          </cell>
          <cell r="H911" t="str">
            <v>Chaves</v>
          </cell>
          <cell r="I911" t="str">
            <v>Desconhecido</v>
          </cell>
          <cell r="J911" t="str">
            <v>Portugal</v>
          </cell>
          <cell r="K911" t="str">
            <v>Avenida dos Irmãos Rui e Garcia Lopes, Desconhecido, Quinta da Formiguinha, Chaves, Desconhecido, 5400-019, Portugal</v>
          </cell>
        </row>
        <row r="912">
          <cell r="A912" t="str">
            <v>Escola Básica Navegador Rodrigues Soromenho, Sesimbra</v>
          </cell>
          <cell r="B912">
            <v>38.448625999999997</v>
          </cell>
          <cell r="C912">
            <v>-9.10379</v>
          </cell>
          <cell r="D912" t="str">
            <v>Rua Conselheiro Ramada Curto</v>
          </cell>
          <cell r="E912" t="str">
            <v>2970-726</v>
          </cell>
          <cell r="F912" t="str">
            <v>Desconhecido</v>
          </cell>
          <cell r="G912" t="str">
            <v>Desconhecido</v>
          </cell>
          <cell r="H912" t="str">
            <v>Sesimbra</v>
          </cell>
          <cell r="I912" t="str">
            <v>Desconhecido</v>
          </cell>
          <cell r="J912" t="str">
            <v>Portugal</v>
          </cell>
          <cell r="K912" t="str">
            <v>Rua Conselheiro Ramada Curto, Desconhecido, Desconhecido, Sesimbra, Desconhecido, 2970-726, Portugal</v>
          </cell>
        </row>
        <row r="913">
          <cell r="A913" t="str">
            <v>Escola Básica Nicolau Nasoni, Porto</v>
          </cell>
          <cell r="B913">
            <v>41.171951999999997</v>
          </cell>
          <cell r="C913">
            <v>-8.5800549999999998</v>
          </cell>
          <cell r="D913" t="str">
            <v>Rua de Santo António de Contumil</v>
          </cell>
          <cell r="E913" t="str">
            <v>4350-285</v>
          </cell>
          <cell r="F913" t="str">
            <v>Desconhecido</v>
          </cell>
          <cell r="G913" t="str">
            <v>Campanhã</v>
          </cell>
          <cell r="H913" t="str">
            <v>Porto</v>
          </cell>
          <cell r="I913" t="str">
            <v>Desconhecido</v>
          </cell>
          <cell r="J913" t="str">
            <v>Portugal</v>
          </cell>
          <cell r="K913" t="str">
            <v>Rua de Santo António de Contumil, Desconhecido, Campanhã, Porto, Desconhecido, 4350-285, Portugal</v>
          </cell>
        </row>
        <row r="914">
          <cell r="A914" t="str">
            <v>Escola Básica Nun’Álvares, Arrentela, Seixal</v>
          </cell>
          <cell r="B914">
            <v>38.629376999999998</v>
          </cell>
          <cell r="C914">
            <v>-9.1006219999999995</v>
          </cell>
          <cell r="D914" t="str">
            <v>Rua Paulo da Gama</v>
          </cell>
          <cell r="E914" t="str">
            <v>2840-250</v>
          </cell>
          <cell r="F914" t="str">
            <v>Desconhecido</v>
          </cell>
          <cell r="G914" t="str">
            <v>Arrentela</v>
          </cell>
          <cell r="H914" t="str">
            <v>Seixal</v>
          </cell>
          <cell r="I914" t="str">
            <v>Desconhecido</v>
          </cell>
          <cell r="J914" t="str">
            <v>Portugal</v>
          </cell>
          <cell r="K914" t="str">
            <v>Rua Paulo da Gama, Desconhecido, Arrentela, Seixal, Desconhecido, 2840-250, Portugal</v>
          </cell>
        </row>
        <row r="915">
          <cell r="A915" t="str">
            <v>Escola Básica Nuno Gonçalves, Lisboa</v>
          </cell>
          <cell r="B915">
            <v>38.726742999999999</v>
          </cell>
          <cell r="C915">
            <v>-9.1276430000000008</v>
          </cell>
          <cell r="D915" t="str">
            <v>Avenida General Roçadas</v>
          </cell>
          <cell r="E915" t="str">
            <v>1170-340</v>
          </cell>
          <cell r="F915" t="str">
            <v>40</v>
          </cell>
          <cell r="G915" t="str">
            <v>Desconhecido</v>
          </cell>
          <cell r="H915" t="str">
            <v>Lisboa</v>
          </cell>
          <cell r="I915" t="str">
            <v>Desconhecido</v>
          </cell>
          <cell r="J915" t="str">
            <v>Portugal</v>
          </cell>
          <cell r="K915" t="str">
            <v>Avenida General Roçadas, 40, Desconhecido, Lisboa, Desconhecido, 1170-340, Portugal</v>
          </cell>
        </row>
        <row r="916">
          <cell r="A916" t="str">
            <v>Escola Básica Padre Abílio Mendes, Barreiro</v>
          </cell>
          <cell r="B916">
            <v>38.657387999999997</v>
          </cell>
          <cell r="C916">
            <v>-9.0566469999999999</v>
          </cell>
          <cell r="D916" t="str">
            <v>Avenida do Bocage</v>
          </cell>
          <cell r="E916" t="str">
            <v>2830-088</v>
          </cell>
          <cell r="F916" t="str">
            <v>Desconhecido</v>
          </cell>
          <cell r="G916" t="str">
            <v>Verderena</v>
          </cell>
          <cell r="H916" t="str">
            <v>Alto do Seixalinho, Santo André e Verderena</v>
          </cell>
          <cell r="I916" t="str">
            <v>Desconhecido</v>
          </cell>
          <cell r="J916" t="str">
            <v>Portugal</v>
          </cell>
          <cell r="K916" t="str">
            <v>Avenida do Bocage, Desconhecido, Verderena, Alto do Seixalinho, Santo André e Verderena, Desconhecido, 2830-088, Portugal</v>
          </cell>
        </row>
        <row r="917">
          <cell r="A917" t="str">
            <v>Escola Básica Padre Alberto Neto, Rio de Mouro, Sintra</v>
          </cell>
          <cell r="B917">
            <v>38.782134999999997</v>
          </cell>
          <cell r="C917">
            <v>-9.3158809999999992</v>
          </cell>
          <cell r="D917" t="str">
            <v>Avenida Pedro Nunes</v>
          </cell>
          <cell r="E917" t="str">
            <v>2635-317</v>
          </cell>
          <cell r="F917" t="str">
            <v>3</v>
          </cell>
          <cell r="G917" t="str">
            <v>Fitares</v>
          </cell>
          <cell r="H917" t="str">
            <v>Rio de Mouro</v>
          </cell>
          <cell r="I917" t="str">
            <v>Desconhecido</v>
          </cell>
          <cell r="J917" t="str">
            <v>Portugal</v>
          </cell>
          <cell r="K917" t="str">
            <v>Avenida Pedro Nunes, 3, Fitares, Rio de Mouro, Desconhecido, 2635-317, Portugal</v>
          </cell>
        </row>
        <row r="918">
          <cell r="A918" t="str">
            <v>Escola Básica Padre António Lourenço Farinha, Sertã</v>
          </cell>
          <cell r="B918">
            <v>39.815497999999998</v>
          </cell>
          <cell r="C918">
            <v>-8.184723</v>
          </cell>
          <cell r="D918" t="str">
            <v>Rua Mário Cercal</v>
          </cell>
          <cell r="E918" t="str">
            <v>6100-251</v>
          </cell>
          <cell r="F918" t="str">
            <v>Desconhecido</v>
          </cell>
          <cell r="G918" t="str">
            <v>Desconhecido</v>
          </cell>
          <cell r="H918" t="str">
            <v>Cernache do Bonjardim</v>
          </cell>
          <cell r="I918" t="str">
            <v>Desconhecido</v>
          </cell>
          <cell r="J918" t="str">
            <v>Portugal</v>
          </cell>
          <cell r="K918" t="str">
            <v>Rua Mário Cercal, Desconhecido, Desconhecido, Cernache do Bonjardim, Desconhecido, 6100-251, Portugal</v>
          </cell>
        </row>
        <row r="919">
          <cell r="A919" t="str">
            <v>Escola Básica Padre António Luis Moreira, Carvalhos, Vila Nova de Gaia</v>
          </cell>
          <cell r="B919">
            <v>41.068603000000003</v>
          </cell>
          <cell r="C919">
            <v>-8.5712489999999999</v>
          </cell>
          <cell r="D919" t="str">
            <v>Rua Arrochada</v>
          </cell>
          <cell r="E919" t="str">
            <v>4415-162</v>
          </cell>
          <cell r="F919" t="str">
            <v>Desconhecido</v>
          </cell>
          <cell r="G919" t="str">
            <v>Desconhecido</v>
          </cell>
          <cell r="H919" t="str">
            <v>Vila Nova de Gaia</v>
          </cell>
          <cell r="I919" t="str">
            <v>Desconhecido</v>
          </cell>
          <cell r="J919" t="str">
            <v>Portugal</v>
          </cell>
          <cell r="K919" t="str">
            <v>Rua Arrochada, Desconhecido, Desconhecido, Vila Nova de Gaia, Desconhecido, 4415-162, Portugal</v>
          </cell>
        </row>
        <row r="920">
          <cell r="A920" t="str">
            <v>Escola Básica Padre Bento Pereira, Borba</v>
          </cell>
          <cell r="B920">
            <v>38.802450999999998</v>
          </cell>
          <cell r="C920">
            <v>-7.4541040000000001</v>
          </cell>
          <cell r="D920" t="str">
            <v>Rua de Monturo Alto</v>
          </cell>
          <cell r="E920" t="str">
            <v>7150-101</v>
          </cell>
          <cell r="F920" t="str">
            <v>Desconhecido</v>
          </cell>
          <cell r="G920" t="str">
            <v>Desconhecido</v>
          </cell>
          <cell r="H920" t="str">
            <v>Borba</v>
          </cell>
          <cell r="I920" t="str">
            <v>Desconhecido</v>
          </cell>
          <cell r="J920" t="str">
            <v>Portugal</v>
          </cell>
          <cell r="K920" t="str">
            <v>Rua de Monturo Alto, Desconhecido, Desconhecido, Borba, Desconhecido, 7150-101, Portugal</v>
          </cell>
        </row>
        <row r="921">
          <cell r="A921" t="str">
            <v>Escola Básica Padre Donaciano Abreu Freire, Estarreja</v>
          </cell>
          <cell r="B921">
            <v>40.763703</v>
          </cell>
          <cell r="C921">
            <v>-8.5758329999999994</v>
          </cell>
          <cell r="D921" t="str">
            <v>Rua da Arrotinha</v>
          </cell>
          <cell r="E921" t="str">
            <v>3860-206</v>
          </cell>
          <cell r="F921" t="str">
            <v>14</v>
          </cell>
          <cell r="G921" t="str">
            <v>Outeiro do Coval</v>
          </cell>
          <cell r="H921" t="str">
            <v>Estarreja</v>
          </cell>
          <cell r="I921" t="str">
            <v>Desconhecido</v>
          </cell>
          <cell r="J921" t="str">
            <v>Portugal</v>
          </cell>
          <cell r="K921" t="str">
            <v>Rua da Arrotinha, 14, Outeiro do Coval, Estarreja, Desconhecido, 3860-206, Portugal</v>
          </cell>
        </row>
        <row r="922">
          <cell r="A922" t="str">
            <v>Escola Básica Padre Francisco Soares, Torres Vedras</v>
          </cell>
          <cell r="B922">
            <v>39.084662999999999</v>
          </cell>
          <cell r="C922">
            <v>-9.2577400000000001</v>
          </cell>
          <cell r="D922" t="str">
            <v>Leonel Miranda</v>
          </cell>
          <cell r="E922" t="str">
            <v>2560-295</v>
          </cell>
          <cell r="F922" t="str">
            <v>Desconhecido</v>
          </cell>
          <cell r="G922" t="str">
            <v>Bairro de Santo António</v>
          </cell>
          <cell r="H922" t="str">
            <v>Torres Vedras</v>
          </cell>
          <cell r="I922" t="str">
            <v>Desconhecido</v>
          </cell>
          <cell r="J922" t="str">
            <v>Portugal</v>
          </cell>
          <cell r="K922" t="str">
            <v>Leonel Miranda, Desconhecido, Bairro de Santo António, Torres Vedras, Desconhecido, 2560-295, Portugal</v>
          </cell>
        </row>
        <row r="923">
          <cell r="A923" t="str">
            <v>Escola Básica Padre Franklin, Vieira de Leiria, Marinha Grande</v>
          </cell>
          <cell r="B923">
            <v>39.86289</v>
          </cell>
          <cell r="C923">
            <v>-8.9344909999999995</v>
          </cell>
          <cell r="D923" t="str">
            <v>Rua José Moreira</v>
          </cell>
          <cell r="E923" t="str">
            <v>2430-776</v>
          </cell>
          <cell r="F923" t="str">
            <v>88</v>
          </cell>
          <cell r="G923" t="str">
            <v>Desconhecido</v>
          </cell>
          <cell r="H923" t="str">
            <v>Marinha Grande</v>
          </cell>
          <cell r="I923" t="str">
            <v>Desconhecido</v>
          </cell>
          <cell r="J923" t="str">
            <v>Portugal</v>
          </cell>
          <cell r="K923" t="str">
            <v>Rua José Moreira, 88, Desconhecido, Marinha Grande, Desconhecido, 2430-776, Portugal</v>
          </cell>
        </row>
        <row r="924">
          <cell r="A924" t="str">
            <v>Escola Básica Padre Himalaya, Távora, Arcos de Valdevez</v>
          </cell>
          <cell r="B924">
            <v>41.804698000000002</v>
          </cell>
          <cell r="C924">
            <v>-8.4713390000000004</v>
          </cell>
          <cell r="D924" t="str">
            <v>IC 28</v>
          </cell>
          <cell r="E924" t="str">
            <v>4970-529</v>
          </cell>
          <cell r="F924" t="str">
            <v>15</v>
          </cell>
          <cell r="G924" t="str">
            <v>Desconhecido</v>
          </cell>
          <cell r="H924" t="str">
            <v>Arcos de Valdevez</v>
          </cell>
          <cell r="I924" t="str">
            <v>Desconhecido</v>
          </cell>
          <cell r="J924" t="str">
            <v>Portugal</v>
          </cell>
          <cell r="K924" t="str">
            <v>IC 28, 15, Desconhecido, Arcos de Valdevez, Desconhecido, 4970-529, Portugal</v>
          </cell>
        </row>
        <row r="925">
          <cell r="A925" t="str">
            <v>Escola Básica Padre João Coelho Cabanita, Loulé</v>
          </cell>
          <cell r="B925">
            <v>37.133806999999997</v>
          </cell>
          <cell r="C925">
            <v>-8.0053140000000003</v>
          </cell>
          <cell r="D925" t="str">
            <v>Rua Padre João Coelho Cabanita</v>
          </cell>
          <cell r="E925" t="str">
            <v>8100-231</v>
          </cell>
          <cell r="F925" t="str">
            <v>Desconhecido</v>
          </cell>
          <cell r="G925" t="str">
            <v>Alto Relógio</v>
          </cell>
          <cell r="H925" t="str">
            <v>Loulé</v>
          </cell>
          <cell r="I925" t="str">
            <v>Desconhecido</v>
          </cell>
          <cell r="J925" t="str">
            <v>Portugal</v>
          </cell>
          <cell r="K925" t="str">
            <v>Rua Padre João Coelho Cabanita, Desconhecido, Alto Relógio, Loulé, Desconhecido, 8100-231, Portugal</v>
          </cell>
        </row>
        <row r="926">
          <cell r="A926" t="str">
            <v>Escola Básica Padre João Rodrigues, Veiga, Sernancelhe</v>
          </cell>
          <cell r="B926">
            <v>40.794727000000002</v>
          </cell>
          <cell r="C926">
            <v>-7.6961769999999996</v>
          </cell>
          <cell r="D926" t="str">
            <v>Rua Quinta do Chaves</v>
          </cell>
          <cell r="E926" t="str">
            <v>3560-049</v>
          </cell>
          <cell r="F926" t="str">
            <v>Desconhecido</v>
          </cell>
          <cell r="G926" t="str">
            <v>Desconhecido</v>
          </cell>
          <cell r="H926" t="str">
            <v>Sátão</v>
          </cell>
          <cell r="I926" t="str">
            <v>Desconhecido</v>
          </cell>
          <cell r="J926" t="str">
            <v>Portugal</v>
          </cell>
          <cell r="K926" t="str">
            <v>Rua Quinta do Chaves, Desconhecido, Desconhecido, Sátão, Desconhecido, 3560-049, Portugal</v>
          </cell>
        </row>
        <row r="927">
          <cell r="A927" t="str">
            <v>Escola Básica Padre Joaquim Flores, Revelhe, Fafe</v>
          </cell>
          <cell r="B927">
            <v>41.480221</v>
          </cell>
          <cell r="C927">
            <v>-8.1539850000000005</v>
          </cell>
          <cell r="D927" t="str">
            <v>Rua das Senras</v>
          </cell>
          <cell r="E927" t="str">
            <v>4824-502</v>
          </cell>
          <cell r="F927" t="str">
            <v>405</v>
          </cell>
          <cell r="G927" t="str">
            <v>Desconhecido</v>
          </cell>
          <cell r="H927" t="str">
            <v>Fafe</v>
          </cell>
          <cell r="I927" t="str">
            <v>Desconhecido</v>
          </cell>
          <cell r="J927" t="str">
            <v>Portugal</v>
          </cell>
          <cell r="K927" t="str">
            <v>Rua das Senras, 405, Desconhecido, Fafe, Desconhecido, 4824-502, Portugal</v>
          </cell>
        </row>
        <row r="928">
          <cell r="A928" t="str">
            <v>Escola Básica Padre José Rota, Forte da Casa, Vila Franca de Xira</v>
          </cell>
          <cell r="B928">
            <v>38.875453999999998</v>
          </cell>
          <cell r="C928">
            <v>-9.0603040000000004</v>
          </cell>
          <cell r="D928" t="str">
            <v>Avenida Terra da Pastoria</v>
          </cell>
          <cell r="E928" t="str">
            <v>2625-000</v>
          </cell>
          <cell r="F928" t="str">
            <v>Desconhecido</v>
          </cell>
          <cell r="G928" t="str">
            <v>Desconhecido</v>
          </cell>
          <cell r="H928" t="str">
            <v>Póvoa de Santa Iria</v>
          </cell>
          <cell r="I928" t="str">
            <v>Desconhecido</v>
          </cell>
          <cell r="J928" t="str">
            <v>Portugal</v>
          </cell>
          <cell r="K928" t="str">
            <v>Avenida Terra da Pastoria, Desconhecido, Desconhecido, Póvoa de Santa Iria, Desconhecido, 2625-000, Portugal</v>
          </cell>
        </row>
        <row r="929">
          <cell r="A929" t="str">
            <v>Escola Básica Padre Vítor Melícias, Torres Vedras</v>
          </cell>
          <cell r="B929">
            <v>39.107222999999998</v>
          </cell>
          <cell r="C929">
            <v>-9.2665710000000008</v>
          </cell>
          <cell r="D929" t="str">
            <v>Rua da Liberdade</v>
          </cell>
          <cell r="E929" t="str">
            <v>2560-373</v>
          </cell>
          <cell r="F929" t="str">
            <v>Desconhecido</v>
          </cell>
          <cell r="G929" t="str">
            <v>Desconhecido</v>
          </cell>
          <cell r="H929" t="str">
            <v>Torres Vedras</v>
          </cell>
          <cell r="I929" t="str">
            <v>Desconhecido</v>
          </cell>
          <cell r="J929" t="str">
            <v>Portugal</v>
          </cell>
          <cell r="K929" t="str">
            <v>Rua da Liberdade, Desconhecido, Desconhecido, Torres Vedras, Desconhecido, 2560-373, Portugal</v>
          </cell>
        </row>
        <row r="930">
          <cell r="A930" t="str">
            <v>Escola Básica Patrício Prazeres, Lisboa</v>
          </cell>
          <cell r="B930">
            <v>38.722020999999998</v>
          </cell>
          <cell r="C930">
            <v>-9.1190870000000004</v>
          </cell>
          <cell r="D930" t="str">
            <v>Rua Matilde Rosa Araújo</v>
          </cell>
          <cell r="E930" t="str">
            <v>1900-057</v>
          </cell>
          <cell r="F930" t="str">
            <v>Desconhecido</v>
          </cell>
          <cell r="G930" t="str">
            <v>São João</v>
          </cell>
          <cell r="H930" t="str">
            <v>Lisboa</v>
          </cell>
          <cell r="I930" t="str">
            <v>Desconhecido</v>
          </cell>
          <cell r="J930" t="str">
            <v>Portugal</v>
          </cell>
          <cell r="K930" t="str">
            <v>Rua Matilde Rosa Araújo, Desconhecido, São João, Lisboa, Desconhecido, 1900-057, Portugal</v>
          </cell>
        </row>
        <row r="931">
          <cell r="A931" t="str">
            <v>Escola Básica Paula Vicente, Lisboa</v>
          </cell>
          <cell r="B931">
            <v>38.704901</v>
          </cell>
          <cell r="C931">
            <v>-9.2042629999999992</v>
          </cell>
          <cell r="D931" t="str">
            <v>Rua Gonçalves Zarco</v>
          </cell>
          <cell r="E931" t="str">
            <v>1400-203</v>
          </cell>
          <cell r="F931" t="str">
            <v>Desconhecido</v>
          </cell>
          <cell r="G931" t="str">
            <v>São Francisco Xavier</v>
          </cell>
          <cell r="H931" t="str">
            <v>Lisboa</v>
          </cell>
          <cell r="I931" t="str">
            <v>Desconhecido</v>
          </cell>
          <cell r="J931" t="str">
            <v>Portugal</v>
          </cell>
          <cell r="K931" t="str">
            <v>Rua Gonçalves Zarco, Desconhecido, São Francisco Xavier, Lisboa, Desconhecido, 1400-203, Portugal</v>
          </cell>
        </row>
        <row r="932">
          <cell r="A932" t="str">
            <v>Escola Básica Paulo da Gama, Amora, Seixal</v>
          </cell>
          <cell r="B932">
            <v>38.622767000000003</v>
          </cell>
          <cell r="C932">
            <v>-9.1109910000000003</v>
          </cell>
          <cell r="D932" t="str">
            <v>Rua Ana de Castro Osório</v>
          </cell>
          <cell r="E932" t="str">
            <v>2845-360</v>
          </cell>
          <cell r="F932" t="str">
            <v>Desconhecido</v>
          </cell>
          <cell r="G932" t="str">
            <v>Amora</v>
          </cell>
          <cell r="H932" t="str">
            <v>Amora</v>
          </cell>
          <cell r="I932" t="str">
            <v>Desconhecido</v>
          </cell>
          <cell r="J932" t="str">
            <v>Portugal</v>
          </cell>
          <cell r="K932" t="str">
            <v>Rua Ana de Castro Osório, Desconhecido, Amora, Amora, Desconhecido, 2845-360, Portugal</v>
          </cell>
        </row>
        <row r="933">
          <cell r="A933" t="str">
            <v>Escola Básica Paulo Quintela, Bragança</v>
          </cell>
          <cell r="B933">
            <v>41.808168999999999</v>
          </cell>
          <cell r="C933">
            <v>-6.7689870000000001</v>
          </cell>
          <cell r="D933" t="str">
            <v>Avenida General Humberto Delgado</v>
          </cell>
          <cell r="E933" t="str">
            <v>5300-167</v>
          </cell>
          <cell r="F933" t="str">
            <v>Desconhecido</v>
          </cell>
          <cell r="G933" t="str">
            <v>Desconhecido</v>
          </cell>
          <cell r="H933" t="str">
            <v>Bragança</v>
          </cell>
          <cell r="I933" t="str">
            <v>Desconhecido</v>
          </cell>
          <cell r="J933" t="str">
            <v>Portugal</v>
          </cell>
          <cell r="K933" t="str">
            <v>Avenida General Humberto Delgado, Desconhecido, Desconhecido, Bragança, Desconhecido, 5300-167, Portugal</v>
          </cell>
        </row>
        <row r="934">
          <cell r="A934" t="str">
            <v>Escola Básica Pedro de Santarém, Lisboa</v>
          </cell>
          <cell r="B934">
            <v>38.749068999999999</v>
          </cell>
          <cell r="C934">
            <v>-9.1940460000000002</v>
          </cell>
          <cell r="D934" t="str">
            <v>Estrada de Benfica</v>
          </cell>
          <cell r="E934" t="str">
            <v>1549-020</v>
          </cell>
          <cell r="F934" t="str">
            <v>535</v>
          </cell>
          <cell r="G934" t="str">
            <v>Benfica</v>
          </cell>
          <cell r="H934" t="str">
            <v>Lisboa</v>
          </cell>
          <cell r="I934" t="str">
            <v>Desconhecido</v>
          </cell>
          <cell r="J934" t="str">
            <v>Portugal</v>
          </cell>
          <cell r="K934" t="str">
            <v>Estrada de Benfica, 535, Benfica, Lisboa, Desconhecido, 1549-020, Portugal</v>
          </cell>
        </row>
        <row r="935">
          <cell r="A935" t="str">
            <v>Escola Básica Pedro Eanes Lobato, Amora, Seixal</v>
          </cell>
          <cell r="B935">
            <v>38.627139999999997</v>
          </cell>
          <cell r="C935">
            <v>-9.1172909999999998</v>
          </cell>
          <cell r="D935" t="str">
            <v>Praceta Joaquim Pinto Malta</v>
          </cell>
          <cell r="E935" t="str">
            <v>2845-481</v>
          </cell>
          <cell r="F935" t="str">
            <v>Desconhecido</v>
          </cell>
          <cell r="G935" t="str">
            <v>Amora</v>
          </cell>
          <cell r="H935" t="str">
            <v>Amora</v>
          </cell>
          <cell r="I935" t="str">
            <v>Desconhecido</v>
          </cell>
          <cell r="J935" t="str">
            <v>Portugal</v>
          </cell>
          <cell r="K935" t="str">
            <v>Praceta Joaquim Pinto Malta, Desconhecido, Amora, Amora, Desconhecido, 2845-481, Portugal</v>
          </cell>
        </row>
        <row r="936">
          <cell r="A936" t="str">
            <v>Escola Básica Pedro Jacques de Magalhães, Alverca do Ribatejo, Vila Franca de Xira</v>
          </cell>
          <cell r="B936">
            <v>38.889291999999998</v>
          </cell>
          <cell r="C936">
            <v>-9.0364760000000004</v>
          </cell>
          <cell r="D936" t="str">
            <v>Rua Irene Lisboa</v>
          </cell>
          <cell r="E936" t="str">
            <v>2615-205</v>
          </cell>
          <cell r="F936" t="str">
            <v>Desconhecido</v>
          </cell>
          <cell r="G936" t="str">
            <v>Desconhecido</v>
          </cell>
          <cell r="H936" t="str">
            <v>Alverca do Ribatejo</v>
          </cell>
          <cell r="I936" t="str">
            <v>Desconhecido</v>
          </cell>
          <cell r="J936" t="str">
            <v>Portugal</v>
          </cell>
          <cell r="K936" t="str">
            <v>Rua Irene Lisboa, Desconhecido, Desconhecido, Alverca do Ribatejo, Desconhecido, 2615-205, Portugal</v>
          </cell>
        </row>
        <row r="937">
          <cell r="A937" t="str">
            <v>Escola Básica Pedro Nunes, Alcácer do Sal</v>
          </cell>
          <cell r="B937">
            <v>38.376099000000004</v>
          </cell>
          <cell r="C937">
            <v>-8.5149349999999995</v>
          </cell>
          <cell r="D937" t="str">
            <v>Rua da Fonte da Talha</v>
          </cell>
          <cell r="E937" t="str">
            <v>7580-210</v>
          </cell>
          <cell r="F937" t="str">
            <v>Desconhecido</v>
          </cell>
          <cell r="G937" t="str">
            <v>Desconhecido</v>
          </cell>
          <cell r="H937" t="str">
            <v>Alcácer do Sal</v>
          </cell>
          <cell r="I937" t="str">
            <v>Desconhecido</v>
          </cell>
          <cell r="J937" t="str">
            <v>Portugal</v>
          </cell>
          <cell r="K937" t="str">
            <v>Rua da Fonte da Talha, Desconhecido, Desconhecido, Alcácer do Sal, Desconhecido, 7580-210, Portugal</v>
          </cell>
        </row>
        <row r="938">
          <cell r="A938" t="str">
            <v>Escola Básica Pêro da Covilhã, Covilhã</v>
          </cell>
          <cell r="B938">
            <v>40.274467999999999</v>
          </cell>
          <cell r="C938">
            <v>-7.5003669999999998</v>
          </cell>
          <cell r="D938" t="str">
            <v>Rua Doutor Manuel Castro Martins</v>
          </cell>
          <cell r="E938" t="str">
            <v>6201-009</v>
          </cell>
          <cell r="F938" t="str">
            <v>Desconhecido</v>
          </cell>
          <cell r="G938" t="str">
            <v>Nossa Senhora da Conceição</v>
          </cell>
          <cell r="H938" t="str">
            <v>Covilhã</v>
          </cell>
          <cell r="I938" t="str">
            <v>Desconhecido</v>
          </cell>
          <cell r="J938" t="str">
            <v>Portugal</v>
          </cell>
          <cell r="K938" t="str">
            <v>Rua Doutor Manuel Castro Martins, Desconhecido, Nossa Senhora da Conceição, Covilhã, Desconhecido, 6201-009, Portugal</v>
          </cell>
        </row>
        <row r="939">
          <cell r="A939" t="str">
            <v>Escola Básica Pêro de Alenquer, Alenquer</v>
          </cell>
          <cell r="B939">
            <v>37.182676000000001</v>
          </cell>
          <cell r="C939">
            <v>-7.4532410000000002</v>
          </cell>
          <cell r="D939" t="str">
            <v>Rua Pêro de Alenquer</v>
          </cell>
          <cell r="E939" t="str">
            <v>8900-431</v>
          </cell>
          <cell r="F939" t="str">
            <v>Desconhecido</v>
          </cell>
          <cell r="G939" t="str">
            <v>Desconhecido</v>
          </cell>
          <cell r="H939" t="str">
            <v>Vila Real de Santo António</v>
          </cell>
          <cell r="I939" t="str">
            <v>Desconhecido</v>
          </cell>
          <cell r="J939" t="str">
            <v>Portugal</v>
          </cell>
          <cell r="K939" t="str">
            <v>Rua Pêro de Alenquer, Desconhecido, Desconhecido, Vila Real de Santo António, Desconhecido, 8900-431, Portugal</v>
          </cell>
        </row>
        <row r="940">
          <cell r="A940" t="str">
            <v>Escola Básica Pêro Vaz de Caminha, Porto</v>
          </cell>
          <cell r="B940">
            <v>41.177241000000002</v>
          </cell>
          <cell r="C940">
            <v>-8.6153340000000007</v>
          </cell>
          <cell r="D940" t="str">
            <v>Rua da Telheira</v>
          </cell>
          <cell r="E940" t="str">
            <v>4250-483</v>
          </cell>
          <cell r="F940" t="str">
            <v>Desconhecido</v>
          </cell>
          <cell r="G940" t="str">
            <v>Paranhos</v>
          </cell>
          <cell r="H940" t="str">
            <v>Porto</v>
          </cell>
          <cell r="I940" t="str">
            <v>Desconhecido</v>
          </cell>
          <cell r="J940" t="str">
            <v>Portugal</v>
          </cell>
          <cell r="K940" t="str">
            <v>Rua da Telheira, Desconhecido, Paranhos, Porto, Desconhecido, 4250-483, Portugal</v>
          </cell>
        </row>
        <row r="941">
          <cell r="A941" t="str">
            <v>Escola Básica Pintor Almada Negreiros, Lisboa</v>
          </cell>
          <cell r="B941">
            <v>38.777825999999997</v>
          </cell>
          <cell r="C941">
            <v>-9.1442960000000006</v>
          </cell>
          <cell r="D941" t="str">
            <v>Rua Vasco da Gama Fernandes</v>
          </cell>
          <cell r="E941" t="str">
            <v>1750-376</v>
          </cell>
          <cell r="F941" t="str">
            <v>Desconhecido</v>
          </cell>
          <cell r="G941" t="str">
            <v>Alta de Lisboa</v>
          </cell>
          <cell r="H941" t="str">
            <v>Lisboa</v>
          </cell>
          <cell r="I941" t="str">
            <v>Desconhecido</v>
          </cell>
          <cell r="J941" t="str">
            <v>Portugal</v>
          </cell>
          <cell r="K941" t="str">
            <v>Rua Vasco da Gama Fernandes, Desconhecido, Alta de Lisboa, Lisboa, Desconhecido, 1750-376, Portugal</v>
          </cell>
        </row>
        <row r="942">
          <cell r="A942" t="str">
            <v>Escola Básica Pintor Mário Augusto, Alhadas, Figueira da Foz</v>
          </cell>
          <cell r="B942">
            <v>40.190660000000001</v>
          </cell>
          <cell r="C942">
            <v>-8.7884609999999999</v>
          </cell>
          <cell r="D942" t="str">
            <v>Desconhecido</v>
          </cell>
          <cell r="E942" t="str">
            <v>3090-401</v>
          </cell>
          <cell r="F942" t="str">
            <v>Desconhecido</v>
          </cell>
          <cell r="G942" t="str">
            <v>Desconhecido</v>
          </cell>
          <cell r="H942" t="str">
            <v>Figueira da Foz</v>
          </cell>
          <cell r="I942" t="str">
            <v>Desconhecido</v>
          </cell>
          <cell r="J942" t="str">
            <v>Portugal</v>
          </cell>
          <cell r="K942" t="str">
            <v>Desconhecido, Desconhecido, Desconhecido, Figueira da Foz, Desconhecido, 3090-401, Portugal</v>
          </cell>
        </row>
        <row r="943">
          <cell r="A943" t="str">
            <v>Escola Básica Poeta Bernardo de Passos, São Brás de Alportel</v>
          </cell>
          <cell r="B943">
            <v>37.157696999999999</v>
          </cell>
          <cell r="C943">
            <v>-7.8864679999999998</v>
          </cell>
          <cell r="D943" t="str">
            <v>Rua Primeiro de Junho</v>
          </cell>
          <cell r="E943" t="str">
            <v>8150-111</v>
          </cell>
          <cell r="F943" t="str">
            <v>Desconhecido</v>
          </cell>
          <cell r="G943" t="str">
            <v>Fonte da Pedra</v>
          </cell>
          <cell r="H943" t="str">
            <v>São Brás de Alportel</v>
          </cell>
          <cell r="I943" t="str">
            <v>Desconhecido</v>
          </cell>
          <cell r="J943" t="str">
            <v>Portugal</v>
          </cell>
          <cell r="K943" t="str">
            <v>Rua Primeiro de Junho, Desconhecido, Fonte da Pedra, São Brás de Alportel, Desconhecido, 8150-111, Portugal</v>
          </cell>
        </row>
        <row r="944">
          <cell r="A944" t="str">
            <v>Escola Básica Poeta Emiliano da Costa, Estoi, Faro</v>
          </cell>
          <cell r="B944">
            <v>37.091853</v>
          </cell>
          <cell r="C944">
            <v>-7.8947770000000004</v>
          </cell>
          <cell r="D944" t="str">
            <v>Rua Professor Amílcar Quaresma</v>
          </cell>
          <cell r="E944" t="str">
            <v>8005-479</v>
          </cell>
          <cell r="F944" t="str">
            <v>Desconhecido</v>
          </cell>
          <cell r="G944" t="str">
            <v>Desconhecido</v>
          </cell>
          <cell r="H944" t="str">
            <v>Faro</v>
          </cell>
          <cell r="I944" t="str">
            <v>Desconhecido</v>
          </cell>
          <cell r="J944" t="str">
            <v>Portugal</v>
          </cell>
          <cell r="K944" t="str">
            <v>Rua Professor Amílcar Quaresma, Desconhecido, Desconhecido, Faro, Desconhecido, 8005-479, Portugal</v>
          </cell>
        </row>
        <row r="945">
          <cell r="A945" t="str">
            <v>Escola Básica Poeta Manuel da Silva Gaio, Santa Clara, Coimbra</v>
          </cell>
          <cell r="B945">
            <v>40.208531000000001</v>
          </cell>
          <cell r="C945">
            <v>-8.4370689999999993</v>
          </cell>
          <cell r="D945" t="str">
            <v>Rua Luís António Verney</v>
          </cell>
          <cell r="E945" t="str">
            <v>3040-259</v>
          </cell>
          <cell r="F945" t="str">
            <v>Desconhecido</v>
          </cell>
          <cell r="G945" t="str">
            <v>Santa Clara</v>
          </cell>
          <cell r="H945" t="str">
            <v>Coimbra</v>
          </cell>
          <cell r="I945" t="str">
            <v>Desconhecido</v>
          </cell>
          <cell r="J945" t="str">
            <v>Portugal</v>
          </cell>
          <cell r="K945" t="str">
            <v>Rua Luís António Verney, Desconhecido, Santa Clara, Coimbra, Desconhecido, 3040-259, Portugal</v>
          </cell>
        </row>
        <row r="946">
          <cell r="A946" t="str">
            <v>Escola Básica Prof. Alberto Nery Capucho, Marinha Grande</v>
          </cell>
          <cell r="B946">
            <v>39.744078999999999</v>
          </cell>
          <cell r="C946">
            <v>-8.9187259999999995</v>
          </cell>
          <cell r="D946" t="str">
            <v>Rua Fernando Pessoa</v>
          </cell>
          <cell r="E946" t="str">
            <v>2430-000</v>
          </cell>
          <cell r="F946" t="str">
            <v>Desconhecido</v>
          </cell>
          <cell r="G946" t="str">
            <v>Benta</v>
          </cell>
          <cell r="H946" t="str">
            <v>Marinha Grande</v>
          </cell>
          <cell r="I946" t="str">
            <v>Desconhecido</v>
          </cell>
          <cell r="J946" t="str">
            <v>Portugal</v>
          </cell>
          <cell r="K946" t="str">
            <v>Rua Fernando Pessoa, Desconhecido, Benta, Marinha Grande, Desconhecido, 2430-000, Portugal</v>
          </cell>
        </row>
        <row r="947">
          <cell r="A947" t="str">
            <v>Escola Básica Prof. Arménio Lança, Alvalade do Sado, Santiago do Cacém</v>
          </cell>
          <cell r="B947">
            <v>38.064259</v>
          </cell>
          <cell r="C947">
            <v>-8.7898689999999995</v>
          </cell>
          <cell r="D947" t="str">
            <v>Rua dos Caniços</v>
          </cell>
          <cell r="E947" t="str">
            <v>7500-190</v>
          </cell>
          <cell r="F947" t="str">
            <v>Desconhecido</v>
          </cell>
          <cell r="G947" t="str">
            <v>Bairro do Pôr do Sol</v>
          </cell>
          <cell r="H947" t="str">
            <v>Santo André</v>
          </cell>
          <cell r="I947" t="str">
            <v>Desconhecido</v>
          </cell>
          <cell r="J947" t="str">
            <v>Portugal</v>
          </cell>
          <cell r="K947" t="str">
            <v>Rua dos Caniços, Desconhecido, Bairro do Pôr do Sol, Santo André, Desconhecido, 7500-190, Portugal</v>
          </cell>
        </row>
        <row r="948">
          <cell r="A948" t="str">
            <v>Escola Básica Prof. Carlos Teixeira, Fafe</v>
          </cell>
          <cell r="B948">
            <v>41.446385999999997</v>
          </cell>
          <cell r="C948">
            <v>-8.1738809999999997</v>
          </cell>
          <cell r="D948" t="str">
            <v>Avenida da Liberdade</v>
          </cell>
          <cell r="E948" t="str">
            <v>4820-118</v>
          </cell>
          <cell r="F948" t="str">
            <v>Desconhecido</v>
          </cell>
          <cell r="G948" t="str">
            <v>Desconhecido</v>
          </cell>
          <cell r="H948" t="str">
            <v>Fafe</v>
          </cell>
          <cell r="I948" t="str">
            <v>Desconhecido</v>
          </cell>
          <cell r="J948" t="str">
            <v>Portugal</v>
          </cell>
          <cell r="K948" t="str">
            <v>Avenida da Liberdade, Desconhecido, Desconhecido, Fafe, Desconhecido, 4820-118, Portugal</v>
          </cell>
        </row>
        <row r="949">
          <cell r="A949" t="str">
            <v>Escola Básica Prof. Delfim Santos, Lisboa</v>
          </cell>
          <cell r="B949">
            <v>38.749043</v>
          </cell>
          <cell r="C949">
            <v>-9.1816410000000008</v>
          </cell>
          <cell r="D949" t="str">
            <v>Rua Maestro Frederico de Freitas</v>
          </cell>
          <cell r="E949" t="str">
            <v>1500-400</v>
          </cell>
          <cell r="F949" t="str">
            <v>Desconhecido</v>
          </cell>
          <cell r="G949" t="str">
            <v>Desconhecido</v>
          </cell>
          <cell r="H949" t="str">
            <v>Lisboa</v>
          </cell>
          <cell r="I949" t="str">
            <v>Desconhecido</v>
          </cell>
          <cell r="J949" t="str">
            <v>Portugal</v>
          </cell>
          <cell r="K949" t="str">
            <v>Rua Maestro Frederico de Freitas, Desconhecido, Desconhecido, Lisboa, Desconhecido, 1500-400, Portugal</v>
          </cell>
        </row>
        <row r="950">
          <cell r="A950" t="str">
            <v>Escola Básica Prof. Dr. Aníbal Cavaco Silva, Boliqueime, Loulé</v>
          </cell>
          <cell r="B950">
            <v>37.129990999999997</v>
          </cell>
          <cell r="C950">
            <v>-8.1496770000000005</v>
          </cell>
          <cell r="D950" t="str">
            <v>Desconhecido</v>
          </cell>
          <cell r="E950" t="str">
            <v>8100-069</v>
          </cell>
          <cell r="F950" t="str">
            <v>Desconhecido</v>
          </cell>
          <cell r="G950" t="str">
            <v>Desconhecido</v>
          </cell>
          <cell r="H950" t="str">
            <v>Loulé</v>
          </cell>
          <cell r="I950" t="str">
            <v>Desconhecido</v>
          </cell>
          <cell r="J950" t="str">
            <v>Portugal</v>
          </cell>
          <cell r="K950" t="str">
            <v>Desconhecido, Desconhecido, Desconhecido, Loulé, Desconhecido, 8100-069, Portugal</v>
          </cell>
        </row>
        <row r="951">
          <cell r="A951" t="str">
            <v>Escola Básica Prof. Joaquim Moreira, Martinlongo, Alcoutim</v>
          </cell>
          <cell r="B951">
            <v>37.442120000000003</v>
          </cell>
          <cell r="C951">
            <v>-7.7706949999999999</v>
          </cell>
          <cell r="D951" t="str">
            <v>Rua das Portas dos Castelhanos</v>
          </cell>
          <cell r="E951" t="str">
            <v>8970-280</v>
          </cell>
          <cell r="F951" t="str">
            <v>Desconhecido</v>
          </cell>
          <cell r="G951" t="str">
            <v>Desconhecido</v>
          </cell>
          <cell r="H951" t="str">
            <v>Desconhecido</v>
          </cell>
          <cell r="I951" t="str">
            <v>Desconhecido</v>
          </cell>
          <cell r="J951" t="str">
            <v>Portugal</v>
          </cell>
          <cell r="K951" t="str">
            <v>Rua das Portas dos Castelhanos, Desconhecido, Desconhecido, Desconhecido, Desconhecido, 8970-280, Portugal</v>
          </cell>
        </row>
        <row r="952">
          <cell r="A952" t="str">
            <v>Escola Básica Prof. José Buísel, Portimão</v>
          </cell>
          <cell r="B952">
            <v>37.142873000000002</v>
          </cell>
          <cell r="C952">
            <v>-8.5440339999999999</v>
          </cell>
          <cell r="D952" t="str">
            <v>Rua Padre Vitorino</v>
          </cell>
          <cell r="E952" t="str">
            <v>8500-759</v>
          </cell>
          <cell r="F952" t="str">
            <v>Desconhecido</v>
          </cell>
          <cell r="G952" t="str">
            <v>Boavista</v>
          </cell>
          <cell r="H952" t="str">
            <v>Portimão</v>
          </cell>
          <cell r="I952" t="str">
            <v>Desconhecido</v>
          </cell>
          <cell r="J952" t="str">
            <v>Portugal</v>
          </cell>
          <cell r="K952" t="str">
            <v>Rua Padre Vitorino, Desconhecido, Boavista, Portimão, Desconhecido, 8500-759, Portugal</v>
          </cell>
        </row>
        <row r="953">
          <cell r="A953" t="str">
            <v>Escola Básica Prof. Napoleão Sousa Marques, São Martinho de Bougado, Trofa</v>
          </cell>
          <cell r="B953">
            <v>41.340128999999997</v>
          </cell>
          <cell r="C953">
            <v>-8.5511470000000003</v>
          </cell>
          <cell r="D953" t="str">
            <v>Interface Rodoferroviário / EN 14 (Santana)</v>
          </cell>
          <cell r="E953" t="str">
            <v>4785-275</v>
          </cell>
          <cell r="F953" t="str">
            <v>78</v>
          </cell>
          <cell r="G953" t="str">
            <v>Desconhecido</v>
          </cell>
          <cell r="H953" t="str">
            <v>Trofa</v>
          </cell>
          <cell r="I953" t="str">
            <v>Desconhecido</v>
          </cell>
          <cell r="J953" t="str">
            <v>Portugal</v>
          </cell>
          <cell r="K953" t="str">
            <v>Interface Rodoferroviário / EN 14 (Santana), 78, Desconhecido, Trofa, Desconhecido, 4785-275, Portugal</v>
          </cell>
        </row>
        <row r="954">
          <cell r="A954" t="str">
            <v>Escola Básica Prof. Pedro d’Orey da Cunha, Damaia, Amadora</v>
          </cell>
          <cell r="B954">
            <v>38.742469</v>
          </cell>
          <cell r="C954">
            <v>-9.2197069999999997</v>
          </cell>
          <cell r="D954" t="str">
            <v>Rua Bernardino Machado</v>
          </cell>
          <cell r="E954" t="str">
            <v>2720-066</v>
          </cell>
          <cell r="F954" t="str">
            <v>Desconhecido</v>
          </cell>
          <cell r="G954" t="str">
            <v>Damaia</v>
          </cell>
          <cell r="H954" t="str">
            <v>Amadora</v>
          </cell>
          <cell r="I954" t="str">
            <v>Desconhecido</v>
          </cell>
          <cell r="J954" t="str">
            <v>Portugal</v>
          </cell>
          <cell r="K954" t="str">
            <v>Rua Bernardino Machado, Desconhecido, Damaia, Amadora, Desconhecido, 2720-066, Portugal</v>
          </cell>
        </row>
        <row r="955">
          <cell r="A955" t="str">
            <v>Escola Básica Prof.ª Diamantina Negrão, Albufeira</v>
          </cell>
          <cell r="B955">
            <v>37.125616000000001</v>
          </cell>
          <cell r="C955">
            <v>-8.3045159999999996</v>
          </cell>
          <cell r="D955" t="str">
            <v>Rua Alfontes da Guia</v>
          </cell>
          <cell r="E955" t="str">
            <v>8200-435</v>
          </cell>
          <cell r="F955" t="str">
            <v>Desconhecido</v>
          </cell>
          <cell r="G955" t="str">
            <v>Desconhecido</v>
          </cell>
          <cell r="H955" t="str">
            <v>Albufeira</v>
          </cell>
          <cell r="I955" t="str">
            <v>Desconhecido</v>
          </cell>
          <cell r="J955" t="str">
            <v>Portugal</v>
          </cell>
          <cell r="K955" t="str">
            <v>Rua Alfontes da Guia, Desconhecido, Desconhecido, Albufeira, Desconhecido, 8200-435, Portugal</v>
          </cell>
        </row>
        <row r="956">
          <cell r="A956" t="str">
            <v>Escola Básica Professor Abel Avelino, Alpiarça</v>
          </cell>
          <cell r="B956">
            <v>39.251919999999998</v>
          </cell>
          <cell r="C956">
            <v>-8.5815199999999994</v>
          </cell>
          <cell r="D956" t="str">
            <v>Rua dos Lusíadas</v>
          </cell>
          <cell r="E956" t="str">
            <v>2090-071</v>
          </cell>
          <cell r="F956" t="str">
            <v>Desconhecido</v>
          </cell>
          <cell r="G956" t="str">
            <v>Desconhecido</v>
          </cell>
          <cell r="H956" t="str">
            <v>Alpiarça</v>
          </cell>
          <cell r="I956" t="str">
            <v>Desconhecido</v>
          </cell>
          <cell r="J956" t="str">
            <v>Portugal</v>
          </cell>
          <cell r="K956" t="str">
            <v>Rua dos Lusíadas, Desconhecido, Desconhecido, Alpiarça, Desconhecido, 2090-071, Portugal</v>
          </cell>
        </row>
        <row r="957">
          <cell r="A957" t="str">
            <v>Escola Básica Professor Abel Salazar, Guimarães</v>
          </cell>
          <cell r="B957">
            <v>41.443765999999997</v>
          </cell>
          <cell r="C957">
            <v>-8.3818549999999998</v>
          </cell>
          <cell r="D957" t="str">
            <v>Alameda Professor Abel Salazar</v>
          </cell>
          <cell r="E957" t="str">
            <v>4805-374</v>
          </cell>
          <cell r="F957" t="str">
            <v>Desconhecido</v>
          </cell>
          <cell r="G957" t="str">
            <v>Desconhecido</v>
          </cell>
          <cell r="H957" t="str">
            <v>Guimarães</v>
          </cell>
          <cell r="I957" t="str">
            <v>Desconhecido</v>
          </cell>
          <cell r="J957" t="str">
            <v>Portugal</v>
          </cell>
          <cell r="K957" t="str">
            <v>Alameda Professor Abel Salazar, Desconhecido, Desconhecido, Guimarães, Desconhecido, 4805-374, Portugal</v>
          </cell>
        </row>
        <row r="958">
          <cell r="A958" t="str">
            <v>Escola Básica Professor Agostinho da Silva, Casal de Cambra, Sintra</v>
          </cell>
          <cell r="B958">
            <v>38.798836000000001</v>
          </cell>
          <cell r="C958">
            <v>-9.2344629999999999</v>
          </cell>
          <cell r="D958" t="str">
            <v>Avenida de Santa Marta</v>
          </cell>
          <cell r="E958" t="str">
            <v>2605-855</v>
          </cell>
          <cell r="F958" t="str">
            <v>Desconhecido</v>
          </cell>
          <cell r="G958" t="str">
            <v>Portela de Cambra</v>
          </cell>
          <cell r="H958" t="str">
            <v>Casal de Cambra</v>
          </cell>
          <cell r="I958" t="str">
            <v>Desconhecido</v>
          </cell>
          <cell r="J958" t="str">
            <v>Portugal</v>
          </cell>
          <cell r="K958" t="str">
            <v>Avenida de Santa Marta, Desconhecido, Portela de Cambra, Casal de Cambra, Desconhecido, 2605-855, Portugal</v>
          </cell>
        </row>
        <row r="959">
          <cell r="A959" t="str">
            <v>Escola Básica Professor Artur Nunes Vidal, Fermentelos, Águeda</v>
          </cell>
          <cell r="B959">
            <v>40.557904000000001</v>
          </cell>
          <cell r="C959">
            <v>-8.5284870000000002</v>
          </cell>
          <cell r="D959" t="str">
            <v>Rua da Bela Vista</v>
          </cell>
          <cell r="E959" t="str">
            <v>3750-430</v>
          </cell>
          <cell r="F959" t="str">
            <v>Desconhecido</v>
          </cell>
          <cell r="G959" t="str">
            <v>Desconhecido</v>
          </cell>
          <cell r="H959" t="str">
            <v>Águeda</v>
          </cell>
          <cell r="I959" t="str">
            <v>Desconhecido</v>
          </cell>
          <cell r="J959" t="str">
            <v>Portugal</v>
          </cell>
          <cell r="K959" t="str">
            <v>Rua da Bela Vista, Desconhecido, Desconhecido, Águeda, Desconhecido, 3750-430, Portugal</v>
          </cell>
        </row>
        <row r="960">
          <cell r="A960" t="str">
            <v>Escola Básica Professor Doutor António Sena Faria de Vasconcelos, Castelo Branco</v>
          </cell>
          <cell r="B960">
            <v>40.362364999999997</v>
          </cell>
          <cell r="C960">
            <v>-7.3454980000000001</v>
          </cell>
          <cell r="D960" t="str">
            <v>Rua Varanda de Pilatos</v>
          </cell>
          <cell r="E960" t="str">
            <v>6250-046</v>
          </cell>
          <cell r="F960" t="str">
            <v>Desconhecido</v>
          </cell>
          <cell r="G960" t="str">
            <v>Desconhecido</v>
          </cell>
          <cell r="H960" t="str">
            <v>Belmonte</v>
          </cell>
          <cell r="I960" t="str">
            <v>Desconhecido</v>
          </cell>
          <cell r="J960" t="str">
            <v>Portugal</v>
          </cell>
          <cell r="K960" t="str">
            <v>Rua Varanda de Pilatos, Desconhecido, Desconhecido, Belmonte, Desconhecido, 6250-046, Portugal</v>
          </cell>
        </row>
        <row r="961">
          <cell r="A961" t="str">
            <v>Escola Básica Professor Doutor Carlos Mota Pinto, Lajeosa do Dão, Tondela</v>
          </cell>
          <cell r="B961">
            <v>40.540457000000004</v>
          </cell>
          <cell r="C961">
            <v>-7.9851229999999997</v>
          </cell>
          <cell r="D961" t="str">
            <v>Rua do Ciclo</v>
          </cell>
          <cell r="E961" t="str">
            <v>3460-153</v>
          </cell>
          <cell r="F961" t="str">
            <v>Desconhecido</v>
          </cell>
          <cell r="G961" t="str">
            <v>Desconhecido</v>
          </cell>
          <cell r="H961" t="str">
            <v>Tondela</v>
          </cell>
          <cell r="I961" t="str">
            <v>Desconhecido</v>
          </cell>
          <cell r="J961" t="str">
            <v>Portugal</v>
          </cell>
          <cell r="K961" t="str">
            <v>Rua do Ciclo, Desconhecido, Desconhecido, Tondela, Desconhecido, 3460-153, Portugal</v>
          </cell>
        </row>
        <row r="962">
          <cell r="A962" t="str">
            <v>Escola Básica Professor Doutor Egas Moniz, Avanca, Estarreja</v>
          </cell>
          <cell r="B962">
            <v>40.810467000000003</v>
          </cell>
          <cell r="C962">
            <v>-8.5772929999999992</v>
          </cell>
          <cell r="D962" t="str">
            <v>Rua do Morgado</v>
          </cell>
          <cell r="E962" t="str">
            <v>3860-127</v>
          </cell>
          <cell r="F962" t="str">
            <v>120</v>
          </cell>
          <cell r="G962" t="str">
            <v>Desconhecido</v>
          </cell>
          <cell r="H962" t="str">
            <v>Estarreja</v>
          </cell>
          <cell r="I962" t="str">
            <v>Desconhecido</v>
          </cell>
          <cell r="J962" t="str">
            <v>Portugal</v>
          </cell>
          <cell r="K962" t="str">
            <v>Rua do Morgado, 120, Desconhecido, Estarreja, Desconhecido, 3860-127, Portugal</v>
          </cell>
        </row>
        <row r="963">
          <cell r="A963" t="str">
            <v>Escola Básica Professor Doutor Ferreira de Almeida, Santa Maria da Feira</v>
          </cell>
          <cell r="B963">
            <v>40.941924</v>
          </cell>
          <cell r="C963">
            <v>-8.5333889999999997</v>
          </cell>
          <cell r="D963" t="str">
            <v>Rua Dom Ximenes Belo (Prémio Nobel da Paz)</v>
          </cell>
          <cell r="E963" t="str">
            <v>4520-240</v>
          </cell>
          <cell r="F963" t="str">
            <v>10</v>
          </cell>
          <cell r="G963" t="str">
            <v>Desconhecido</v>
          </cell>
          <cell r="H963" t="str">
            <v>Santa Maria da Feira</v>
          </cell>
          <cell r="I963" t="str">
            <v>Desconhecido</v>
          </cell>
          <cell r="J963" t="str">
            <v>Portugal</v>
          </cell>
          <cell r="K963" t="str">
            <v>Rua Dom Ximenes Belo (Prémio Nobel da Paz), 10, Desconhecido, Santa Maria da Feira, Desconhecido, 4520-240, Portugal</v>
          </cell>
        </row>
        <row r="964">
          <cell r="A964" t="str">
            <v>Escola Básica Professor Doutor Ferrer Correia, Senhor da Serra, Miranda do Corvo</v>
          </cell>
          <cell r="B964">
            <v>40.159635000000002</v>
          </cell>
          <cell r="C964">
            <v>-8.3450849999999992</v>
          </cell>
          <cell r="D964" t="str">
            <v>EM 568</v>
          </cell>
          <cell r="E964" t="str">
            <v>3220-431</v>
          </cell>
          <cell r="F964" t="str">
            <v>Desconhecido</v>
          </cell>
          <cell r="G964" t="str">
            <v>Desconhecido</v>
          </cell>
          <cell r="H964" t="str">
            <v>Miranda do Corvo</v>
          </cell>
          <cell r="I964" t="str">
            <v>Desconhecido</v>
          </cell>
          <cell r="J964" t="str">
            <v>Portugal</v>
          </cell>
          <cell r="K964" t="str">
            <v>EM 568, Desconhecido, Desconhecido, Miranda do Corvo, Desconhecido, 3220-431, Portugal</v>
          </cell>
        </row>
        <row r="965">
          <cell r="A965" t="str">
            <v>Escola Básica Professor Egas Moniz, Massamá, Sintra</v>
          </cell>
          <cell r="B965">
            <v>38.755099999999999</v>
          </cell>
          <cell r="C965">
            <v>-9.2845320000000005</v>
          </cell>
          <cell r="D965" t="str">
            <v>Avenida Azedo Gneco</v>
          </cell>
          <cell r="E965" t="str">
            <v>2745-000</v>
          </cell>
          <cell r="F965" t="str">
            <v>Desconhecido</v>
          </cell>
          <cell r="G965" t="str">
            <v>Alto de Tercena</v>
          </cell>
          <cell r="H965" t="str">
            <v>Sintra</v>
          </cell>
          <cell r="I965" t="str">
            <v>Desconhecido</v>
          </cell>
          <cell r="J965" t="str">
            <v>Portugal</v>
          </cell>
          <cell r="K965" t="str">
            <v>Avenida Azedo Gneco, Desconhecido, Alto de Tercena, Sintra, Desconhecido, 2745-000, Portugal</v>
          </cell>
        </row>
        <row r="966">
          <cell r="A966" t="str">
            <v>Escola Básica Professor Galopim de Carvalho, Pendão, Sintra</v>
          </cell>
          <cell r="B966">
            <v>38.768324</v>
          </cell>
          <cell r="C966">
            <v>-9.2568789999999996</v>
          </cell>
          <cell r="D966" t="str">
            <v>Largo da Boa Esperança</v>
          </cell>
          <cell r="E966" t="str">
            <v>2745-378</v>
          </cell>
          <cell r="F966" t="str">
            <v>4</v>
          </cell>
          <cell r="G966" t="str">
            <v>Pego Longo</v>
          </cell>
          <cell r="H966" t="str">
            <v>Queluz</v>
          </cell>
          <cell r="I966" t="str">
            <v>Desconhecido</v>
          </cell>
          <cell r="J966" t="str">
            <v>Portugal</v>
          </cell>
          <cell r="K966" t="str">
            <v>Largo da Boa Esperança, 4, Pego Longo, Queluz, Desconhecido, 2745-378, Portugal</v>
          </cell>
        </row>
        <row r="967">
          <cell r="A967" t="str">
            <v>Escola Básica Professor João Cónim, Estômbar, Lagoa</v>
          </cell>
          <cell r="B967">
            <v>37.146141</v>
          </cell>
          <cell r="C967">
            <v>-8.4806919999999995</v>
          </cell>
          <cell r="D967" t="str">
            <v>Rua Eça de Queiroz</v>
          </cell>
          <cell r="E967" t="str">
            <v>8400-018</v>
          </cell>
          <cell r="F967" t="str">
            <v>Desconhecido</v>
          </cell>
          <cell r="G967" t="str">
            <v>Desconhecido</v>
          </cell>
          <cell r="H967" t="str">
            <v>Estômbar e Parchal</v>
          </cell>
          <cell r="I967" t="str">
            <v>Desconhecido</v>
          </cell>
          <cell r="J967" t="str">
            <v>Portugal</v>
          </cell>
          <cell r="K967" t="str">
            <v>Rua Eça de Queiroz, Desconhecido, Desconhecido, Estômbar e Parchal, Desconhecido, 8400-018, Portugal</v>
          </cell>
        </row>
        <row r="968">
          <cell r="A968" t="str">
            <v>Escola Básica Professor João de Meira, Guimarães</v>
          </cell>
          <cell r="B968">
            <v>41.445469000000003</v>
          </cell>
          <cell r="C968">
            <v>-8.2830929999999992</v>
          </cell>
          <cell r="D968" t="str">
            <v>Rua Calouste Gulbenkian</v>
          </cell>
          <cell r="E968" t="str">
            <v>4810-257</v>
          </cell>
          <cell r="F968" t="str">
            <v>Desconhecido</v>
          </cell>
          <cell r="G968" t="str">
            <v>Costa</v>
          </cell>
          <cell r="H968" t="str">
            <v>Guimarães</v>
          </cell>
          <cell r="I968" t="str">
            <v>Desconhecido</v>
          </cell>
          <cell r="J968" t="str">
            <v>Portugal</v>
          </cell>
          <cell r="K968" t="str">
            <v>Rua Calouste Gulbenkian, Desconhecido, Costa, Guimarães, Desconhecido, 4810-257, Portugal</v>
          </cell>
        </row>
        <row r="969">
          <cell r="A969" t="str">
            <v>Escola Básica Professor Lindley Cintra, Lisboa</v>
          </cell>
          <cell r="B969">
            <v>38.769398000000002</v>
          </cell>
          <cell r="C969">
            <v>-9.1632870000000004</v>
          </cell>
          <cell r="D969" t="str">
            <v>Avenida Padre Cruz</v>
          </cell>
          <cell r="E969" t="str">
            <v>1600-674</v>
          </cell>
          <cell r="F969" t="str">
            <v>Desconhecido</v>
          </cell>
          <cell r="G969" t="str">
            <v>Lumiar</v>
          </cell>
          <cell r="H969" t="str">
            <v>Lisboa</v>
          </cell>
          <cell r="I969" t="str">
            <v>Desconhecido</v>
          </cell>
          <cell r="J969" t="str">
            <v>Portugal</v>
          </cell>
          <cell r="K969" t="str">
            <v>Avenida Padre Cruz, Desconhecido, Lumiar, Lisboa, Desconhecido, 1600-674, Portugal</v>
          </cell>
        </row>
        <row r="970">
          <cell r="A970" t="str">
            <v>Escola Básica Professor Mendes Ferrão, Coja, Arganil</v>
          </cell>
          <cell r="B970">
            <v>40.269834000000003</v>
          </cell>
          <cell r="C970">
            <v>-7.9862719999999996</v>
          </cell>
          <cell r="D970" t="str">
            <v>Avenida Padre José Vicente</v>
          </cell>
          <cell r="E970" t="str">
            <v>3305-110</v>
          </cell>
          <cell r="F970" t="str">
            <v>Desconhecido</v>
          </cell>
          <cell r="G970" t="str">
            <v>Desconhecido</v>
          </cell>
          <cell r="H970" t="str">
            <v>Côja e Barril de Alva</v>
          </cell>
          <cell r="I970" t="str">
            <v>Desconhecido</v>
          </cell>
          <cell r="J970" t="str">
            <v>Portugal</v>
          </cell>
          <cell r="K970" t="str">
            <v>Avenida Padre José Vicente, Desconhecido, Desconhecido, Côja e Barril de Alva, Desconhecido, 3305-110, Portugal</v>
          </cell>
        </row>
        <row r="971">
          <cell r="A971" t="str">
            <v>Escola Básica Professor Noronha Feio, Queijas, Oeiras</v>
          </cell>
          <cell r="B971">
            <v>38.718885999999998</v>
          </cell>
          <cell r="C971">
            <v>-9.2576610000000006</v>
          </cell>
          <cell r="D971" t="str">
            <v>Rua António Lopes Ribeiro</v>
          </cell>
          <cell r="E971" t="str">
            <v>2790-457</v>
          </cell>
          <cell r="F971" t="str">
            <v>6B</v>
          </cell>
          <cell r="G971" t="str">
            <v>Linda-a-Pastora</v>
          </cell>
          <cell r="H971" t="str">
            <v>Queijas</v>
          </cell>
          <cell r="I971" t="str">
            <v>Desconhecido</v>
          </cell>
          <cell r="J971" t="str">
            <v>Portugal</v>
          </cell>
          <cell r="K971" t="str">
            <v>Rua António Lopes Ribeiro, 6B, Linda-a-Pastora, Queijas, Desconhecido, 2790-457, Portugal</v>
          </cell>
        </row>
        <row r="972">
          <cell r="A972" t="str">
            <v>Escola Básica Professor Óscar Lopes, Matosinhos</v>
          </cell>
          <cell r="B972">
            <v>41.183458000000002</v>
          </cell>
          <cell r="C972">
            <v>-8.6710619999999992</v>
          </cell>
          <cell r="D972" t="str">
            <v>Rua Doutor António Teixeira de Melo</v>
          </cell>
          <cell r="E972" t="str">
            <v>4450-051</v>
          </cell>
          <cell r="F972" t="str">
            <v>Desconhecido</v>
          </cell>
          <cell r="G972" t="str">
            <v>Cruz de Pau</v>
          </cell>
          <cell r="H972" t="str">
            <v>Matosinhos</v>
          </cell>
          <cell r="I972" t="str">
            <v>Desconhecido</v>
          </cell>
          <cell r="J972" t="str">
            <v>Portugal</v>
          </cell>
          <cell r="K972" t="str">
            <v>Rua Doutor António Teixeira de Melo, Desconhecido, Cruz de Pau, Matosinhos, Desconhecido, 4450-051, Portugal</v>
          </cell>
        </row>
        <row r="973">
          <cell r="A973" t="str">
            <v>Escola Básica Professor Paula Nogueira, Olhão</v>
          </cell>
          <cell r="B973">
            <v>37.038558000000002</v>
          </cell>
          <cell r="C973">
            <v>-7.8499699999999999</v>
          </cell>
          <cell r="D973" t="str">
            <v>Rua da Comunidade Lusíada</v>
          </cell>
          <cell r="E973" t="str">
            <v>8700-248</v>
          </cell>
          <cell r="F973" t="str">
            <v>Desconhecido</v>
          </cell>
          <cell r="G973" t="str">
            <v>Brancanes</v>
          </cell>
          <cell r="H973" t="str">
            <v>Olhão</v>
          </cell>
          <cell r="I973" t="str">
            <v>Desconhecido</v>
          </cell>
          <cell r="J973" t="str">
            <v>Portugal</v>
          </cell>
          <cell r="K973" t="str">
            <v>Rua da Comunidade Lusíada, Desconhecido, Brancanes, Olhão, Desconhecido, 8700-248, Portugal</v>
          </cell>
        </row>
        <row r="974">
          <cell r="A974" t="str">
            <v>Escola Básica Professor Sebastião José Pires Teixeira, Salir, Loulé</v>
          </cell>
          <cell r="B974">
            <v>37.238176000000003</v>
          </cell>
          <cell r="C974">
            <v>-8.0444030000000009</v>
          </cell>
          <cell r="D974" t="str">
            <v>Rua Artur Marcos Guerreiro</v>
          </cell>
          <cell r="E974" t="str">
            <v>8100-202</v>
          </cell>
          <cell r="F974" t="str">
            <v>Desconhecido</v>
          </cell>
          <cell r="G974" t="str">
            <v>Desconhecido</v>
          </cell>
          <cell r="H974" t="str">
            <v>Loulé</v>
          </cell>
          <cell r="I974" t="str">
            <v>Desconhecido</v>
          </cell>
          <cell r="J974" t="str">
            <v>Portugal</v>
          </cell>
          <cell r="K974" t="str">
            <v>Rua Artur Marcos Guerreiro, Desconhecido, Desconhecido, Loulé, Desconhecido, 8100-202, Portugal</v>
          </cell>
        </row>
        <row r="975">
          <cell r="A975" t="str">
            <v>Escola Básica Professora Piedade Matoso, Aljezur</v>
          </cell>
          <cell r="B975">
            <v>37.442121</v>
          </cell>
          <cell r="C975">
            <v>-7.7706970000000002</v>
          </cell>
          <cell r="D975" t="str">
            <v>Rua das Portas dos Castelhanos</v>
          </cell>
          <cell r="E975" t="str">
            <v>8970-280</v>
          </cell>
          <cell r="F975" t="str">
            <v>Desconhecido</v>
          </cell>
          <cell r="G975" t="str">
            <v>Desconhecido</v>
          </cell>
          <cell r="H975" t="str">
            <v>Desconhecido</v>
          </cell>
          <cell r="I975" t="str">
            <v>Desconhecido</v>
          </cell>
          <cell r="J975" t="str">
            <v>Portugal</v>
          </cell>
          <cell r="K975" t="str">
            <v>Rua das Portas dos Castelhanos, Desconhecido, Desconhecido, Desconhecido, Desconhecido, 8970-280, Portugal</v>
          </cell>
        </row>
        <row r="976">
          <cell r="A976" t="str">
            <v>Escola Básica Rainha Santa Isabel, Pedrulha, Coimbra</v>
          </cell>
          <cell r="B976">
            <v>40.252009999999999</v>
          </cell>
          <cell r="C976">
            <v>-8.4390000000000001</v>
          </cell>
          <cell r="D976" t="str">
            <v>Ponte de Eiras</v>
          </cell>
          <cell r="E976" t="str">
            <v>3020-324</v>
          </cell>
          <cell r="F976" t="str">
            <v>Desconhecido</v>
          </cell>
          <cell r="G976" t="str">
            <v>Desconhecido</v>
          </cell>
          <cell r="H976" t="str">
            <v>Desconhecido</v>
          </cell>
          <cell r="I976" t="str">
            <v>Desconhecido</v>
          </cell>
          <cell r="J976" t="str">
            <v>Portugal</v>
          </cell>
          <cell r="K976" t="str">
            <v>Glentham Road, Desconhecido, Desconhecido, London, England, SW13 9JJ, United Kingdom</v>
          </cell>
        </row>
        <row r="977">
          <cell r="A977" t="str">
            <v>Escola Básica Ramalho Ortigão, Porto</v>
          </cell>
          <cell r="B977">
            <v>41.151876000000001</v>
          </cell>
          <cell r="C977">
            <v>-8.5893460000000008</v>
          </cell>
          <cell r="D977" t="str">
            <v>Rua do Doutor Sousa Avides</v>
          </cell>
          <cell r="E977" t="str">
            <v>4349-026</v>
          </cell>
          <cell r="F977" t="str">
            <v>Desconhecido</v>
          </cell>
          <cell r="G977" t="str">
            <v>Campanhã</v>
          </cell>
          <cell r="H977" t="str">
            <v>Porto</v>
          </cell>
          <cell r="I977" t="str">
            <v>Desconhecido</v>
          </cell>
          <cell r="J977" t="str">
            <v>Portugal</v>
          </cell>
          <cell r="K977" t="str">
            <v>Rua do Doutor Sousa Avides, Desconhecido, Campanhã, Porto, Desconhecido, 4349-026, Portugal</v>
          </cell>
        </row>
        <row r="978">
          <cell r="A978" t="str">
            <v>Escola Básica Rio Arade, Parchal, Lagoa</v>
          </cell>
          <cell r="B978">
            <v>37.136978999999997</v>
          </cell>
          <cell r="C978">
            <v>-8.5139040000000001</v>
          </cell>
          <cell r="D978" t="str">
            <v>Rua da Escola</v>
          </cell>
          <cell r="E978" t="str">
            <v>8400-615</v>
          </cell>
          <cell r="F978" t="str">
            <v>Desconhecido</v>
          </cell>
          <cell r="G978" t="str">
            <v>Desconhecido</v>
          </cell>
          <cell r="H978" t="str">
            <v>Estômbar e Parchal</v>
          </cell>
          <cell r="I978" t="str">
            <v>Desconhecido</v>
          </cell>
          <cell r="J978" t="str">
            <v>Portugal</v>
          </cell>
          <cell r="K978" t="str">
            <v>Rua da Escola, Desconhecido, Desconhecido, Estômbar e Parchal, Desconhecido, 8400-615, Portugal</v>
          </cell>
        </row>
        <row r="979">
          <cell r="A979" t="str">
            <v>Escola Básica Rio Novo do Príncipe, Cacia, Aveiro</v>
          </cell>
          <cell r="B979">
            <v>40.680768</v>
          </cell>
          <cell r="C979">
            <v>-8.5988140000000008</v>
          </cell>
          <cell r="D979" t="str">
            <v>Avenida Manuel Álvaro Lopes Pereira</v>
          </cell>
          <cell r="E979" t="str">
            <v>3800-000</v>
          </cell>
          <cell r="F979" t="str">
            <v>Desconhecido</v>
          </cell>
          <cell r="G979" t="str">
            <v>Desconhecido</v>
          </cell>
          <cell r="H979" t="str">
            <v>Aveiro</v>
          </cell>
          <cell r="I979" t="str">
            <v>Desconhecido</v>
          </cell>
          <cell r="J979" t="str">
            <v>Portugal</v>
          </cell>
          <cell r="K979" t="str">
            <v>Avenida Manuel Álvaro Lopes Pereira, Desconhecido, Desconhecido, Aveiro, Desconhecido, 3800-000, Portugal</v>
          </cell>
        </row>
        <row r="980">
          <cell r="A980" t="str">
            <v>Escola Básica Roque Gameiro, Reboleira, Amadora</v>
          </cell>
          <cell r="B980">
            <v>38.753990000000002</v>
          </cell>
          <cell r="C980">
            <v>-9.2319230000000001</v>
          </cell>
          <cell r="D980" t="str">
            <v>Avenida da Aviação Portuguesa</v>
          </cell>
          <cell r="E980" t="str">
            <v>2720-059</v>
          </cell>
          <cell r="F980" t="str">
            <v>Desconhecido</v>
          </cell>
          <cell r="G980" t="str">
            <v>Reboleira</v>
          </cell>
          <cell r="H980" t="str">
            <v>Amadora</v>
          </cell>
          <cell r="I980" t="str">
            <v>Desconhecido</v>
          </cell>
          <cell r="J980" t="str">
            <v>Portugal</v>
          </cell>
          <cell r="K980" t="str">
            <v>Avenida da Aviação Portuguesa, Desconhecido, Reboleira, Amadora, Desconhecido, 2720-059, Portugal</v>
          </cell>
        </row>
        <row r="981">
          <cell r="A981" t="str">
            <v>Escola Básica Rosa Ramalho, Barcelinhos, Barcelos</v>
          </cell>
          <cell r="B981">
            <v>41.524366000000001</v>
          </cell>
          <cell r="C981">
            <v>-8.6272819999999992</v>
          </cell>
          <cell r="D981" t="str">
            <v>Rua Professor Celestino Costa</v>
          </cell>
          <cell r="E981" t="str">
            <v>4755-058</v>
          </cell>
          <cell r="F981" t="str">
            <v>Desconhecido</v>
          </cell>
          <cell r="G981" t="str">
            <v>Barcelinhos</v>
          </cell>
          <cell r="H981" t="str">
            <v>Barcelos</v>
          </cell>
          <cell r="I981" t="str">
            <v>Desconhecido</v>
          </cell>
          <cell r="J981" t="str">
            <v>Portugal</v>
          </cell>
          <cell r="K981" t="str">
            <v>Rua Professor Celestino Costa, Desconhecido, Barcelinhos, Barcelos, Desconhecido, 4755-058, Portugal</v>
          </cell>
        </row>
        <row r="982">
          <cell r="A982" t="str">
            <v>Escola Básica Ruy Belo, Queluz, Sintra</v>
          </cell>
          <cell r="B982">
            <v>38.755099999999999</v>
          </cell>
          <cell r="C982">
            <v>-9.2845320000000005</v>
          </cell>
          <cell r="D982" t="str">
            <v>Avenida Azedo Gneco</v>
          </cell>
          <cell r="E982" t="str">
            <v>2745-000</v>
          </cell>
          <cell r="F982" t="str">
            <v>Desconhecido</v>
          </cell>
          <cell r="G982" t="str">
            <v>Alto de Tercena</v>
          </cell>
          <cell r="H982" t="str">
            <v>Sintra</v>
          </cell>
          <cell r="I982" t="str">
            <v>Desconhecido</v>
          </cell>
          <cell r="J982" t="str">
            <v>Portugal</v>
          </cell>
          <cell r="K982" t="str">
            <v>Avenida Azedo Gneco, Desconhecido, Alto de Tercena, Sintra, Desconhecido, 2745-000, Portugal</v>
          </cell>
        </row>
        <row r="983">
          <cell r="A983" t="str">
            <v>Escola Básica Sá Couto, Espinho</v>
          </cell>
          <cell r="B983">
            <v>41.005640999999997</v>
          </cell>
          <cell r="C983">
            <v>-8.6317039999999992</v>
          </cell>
          <cell r="D983" t="str">
            <v>Rua 34</v>
          </cell>
          <cell r="E983" t="str">
            <v>4504-854</v>
          </cell>
          <cell r="F983" t="str">
            <v>Desconhecido</v>
          </cell>
          <cell r="G983" t="str">
            <v>Desconhecido</v>
          </cell>
          <cell r="H983" t="str">
            <v>Espinho</v>
          </cell>
          <cell r="I983" t="str">
            <v>Desconhecido</v>
          </cell>
          <cell r="J983" t="str">
            <v>Portugal</v>
          </cell>
          <cell r="K983" t="str">
            <v>Rua 34, Desconhecido, Desconhecido, Espinho, Desconhecido, 4504-854, Portugal</v>
          </cell>
        </row>
        <row r="984">
          <cell r="A984" t="str">
            <v>Escola Básica Santa Bárbara, Fânzeres, Gondomar</v>
          </cell>
          <cell r="B984">
            <v>41.165399999999998</v>
          </cell>
          <cell r="C984">
            <v>-8.520683</v>
          </cell>
          <cell r="D984" t="str">
            <v>Rua do Alto de Barreiros</v>
          </cell>
          <cell r="E984" t="str">
            <v>4510-485</v>
          </cell>
          <cell r="F984" t="str">
            <v>790</v>
          </cell>
          <cell r="G984" t="str">
            <v>Santa Bárbara</v>
          </cell>
          <cell r="H984" t="str">
            <v>Gondomar</v>
          </cell>
          <cell r="I984" t="str">
            <v>Desconhecido</v>
          </cell>
          <cell r="J984" t="str">
            <v>Portugal</v>
          </cell>
          <cell r="K984" t="str">
            <v>Rua do Alto de Barreiros, 790, Santa Bárbara, Gondomar, Desconhecido, 4510-485, Portugal</v>
          </cell>
        </row>
        <row r="985">
          <cell r="A985" t="str">
            <v>Escola Básica Santo António, Faro</v>
          </cell>
          <cell r="B985">
            <v>37.194273000000003</v>
          </cell>
          <cell r="C985">
            <v>-7.4271260000000003</v>
          </cell>
          <cell r="D985" t="str">
            <v>Rua do Lusitano</v>
          </cell>
          <cell r="E985" t="str">
            <v>8900-275</v>
          </cell>
          <cell r="F985" t="str">
            <v>Desconhecido</v>
          </cell>
          <cell r="G985" t="str">
            <v>Desconhecido</v>
          </cell>
          <cell r="H985" t="str">
            <v>Vila Real de Santo António</v>
          </cell>
          <cell r="I985" t="str">
            <v>Desconhecido</v>
          </cell>
          <cell r="J985" t="str">
            <v>Portugal</v>
          </cell>
          <cell r="K985" t="str">
            <v>Rua do Lusitano, Desconhecido, Desconhecido, Vila Real de Santo António, Desconhecido, 8900-275, Portugal</v>
          </cell>
        </row>
        <row r="986">
          <cell r="A986" t="str">
            <v>Escola Básica Santo António, Parede, Cascais</v>
          </cell>
          <cell r="B986">
            <v>38.691186999999999</v>
          </cell>
          <cell r="C986">
            <v>-9.3462789999999991</v>
          </cell>
          <cell r="D986" t="str">
            <v>Rua Marques Leitão</v>
          </cell>
          <cell r="E986" t="str">
            <v>2775-208</v>
          </cell>
          <cell r="F986" t="str">
            <v>Desconhecido</v>
          </cell>
          <cell r="G986" t="str">
            <v>Quinta da Corriola</v>
          </cell>
          <cell r="H986" t="str">
            <v>Parede</v>
          </cell>
          <cell r="I986" t="str">
            <v>Desconhecido</v>
          </cell>
          <cell r="J986" t="str">
            <v>Portugal</v>
          </cell>
          <cell r="K986" t="str">
            <v>Rua Marques Leitão, Desconhecido, Quinta da Corriola, Parede, Desconhecido, 2775-208, Portugal</v>
          </cell>
        </row>
        <row r="987">
          <cell r="A987" t="str">
            <v>Escola Básica São Gonçalo, Torres Vedras</v>
          </cell>
          <cell r="B987">
            <v>39.081187</v>
          </cell>
          <cell r="C987">
            <v>-9.2629870000000007</v>
          </cell>
          <cell r="D987" t="str">
            <v>Rua Doutora Filomena Moura Guedes</v>
          </cell>
          <cell r="E987" t="str">
            <v>2560-253</v>
          </cell>
          <cell r="F987" t="str">
            <v>Desconhecido</v>
          </cell>
          <cell r="G987" t="str">
            <v>Bairro das Alminhas</v>
          </cell>
          <cell r="H987" t="str">
            <v>Torres Vedras</v>
          </cell>
          <cell r="I987" t="str">
            <v>Desconhecido</v>
          </cell>
          <cell r="J987" t="str">
            <v>Portugal</v>
          </cell>
          <cell r="K987" t="str">
            <v>Rua Doutora Filomena Moura Guedes, Desconhecido, Bairro das Alminhas, Torres Vedras, Desconhecido, 2560-253, Portugal</v>
          </cell>
        </row>
        <row r="988">
          <cell r="A988" t="str">
            <v>Escola Básica São João Batista, Campo Maior</v>
          </cell>
          <cell r="B988">
            <v>39.053046000000002</v>
          </cell>
          <cell r="C988">
            <v>-7.8945910000000001</v>
          </cell>
          <cell r="D988" t="str">
            <v>ER 243</v>
          </cell>
          <cell r="E988" t="str">
            <v>7480-154</v>
          </cell>
          <cell r="F988" t="str">
            <v>Desconhecido</v>
          </cell>
          <cell r="G988" t="str">
            <v>Desconhecido</v>
          </cell>
          <cell r="H988" t="str">
            <v>Avis</v>
          </cell>
          <cell r="I988" t="str">
            <v>Desconhecido</v>
          </cell>
          <cell r="J988" t="str">
            <v>Portugal</v>
          </cell>
          <cell r="K988" t="str">
            <v>ER 243, Desconhecido, Desconhecido, Avis, Desconhecido, 7480-154, Portugal</v>
          </cell>
        </row>
        <row r="989">
          <cell r="A989" t="str">
            <v>Escola Básica São João de Deus, Montemor-o-Novo</v>
          </cell>
          <cell r="B989">
            <v>38.646019000000003</v>
          </cell>
          <cell r="C989">
            <v>-8.2090580000000006</v>
          </cell>
          <cell r="D989" t="str">
            <v>Rua Doutor Adriano Vaz Velho</v>
          </cell>
          <cell r="E989" t="str">
            <v>7050-147</v>
          </cell>
          <cell r="F989" t="str">
            <v>Desconhecido</v>
          </cell>
          <cell r="G989" t="str">
            <v>Desconhecido</v>
          </cell>
          <cell r="H989" t="str">
            <v>Montemor-o-Novo</v>
          </cell>
          <cell r="I989" t="str">
            <v>Desconhecido</v>
          </cell>
          <cell r="J989" t="str">
            <v>Portugal</v>
          </cell>
          <cell r="K989" t="str">
            <v>Rua Doutor Adriano Vaz Velho, Desconhecido, Desconhecido, Montemor-o-Novo, Desconhecido, 7050-147, Portugal</v>
          </cell>
        </row>
        <row r="990">
          <cell r="A990" t="str">
            <v>Escola Básica São Pedro do Mar, Quarteira, Loulé</v>
          </cell>
          <cell r="B990">
            <v>37.069986999999998</v>
          </cell>
          <cell r="C990">
            <v>-8.0956480000000006</v>
          </cell>
          <cell r="D990" t="str">
            <v>Rua da Abelheira</v>
          </cell>
          <cell r="E990" t="str">
            <v>8125-173</v>
          </cell>
          <cell r="F990" t="str">
            <v>Desconhecido</v>
          </cell>
          <cell r="G990" t="str">
            <v>Desconhecido</v>
          </cell>
          <cell r="H990" t="str">
            <v>Quarteira</v>
          </cell>
          <cell r="I990" t="str">
            <v>Desconhecido</v>
          </cell>
          <cell r="J990" t="str">
            <v>Portugal</v>
          </cell>
          <cell r="K990" t="str">
            <v>Rua da Abelheira, Desconhecido, Desconhecido, Quarteira, Desconhecido, 8125-173, Portugal</v>
          </cell>
        </row>
        <row r="991">
          <cell r="A991" t="str">
            <v>Escola Básica São Vicente, Vila do Bispo</v>
          </cell>
          <cell r="B991">
            <v>37.082597</v>
          </cell>
          <cell r="C991">
            <v>-8.9140979999999992</v>
          </cell>
          <cell r="D991" t="str">
            <v>Praça de Tanegashima</v>
          </cell>
          <cell r="E991" t="str">
            <v>8650-416</v>
          </cell>
          <cell r="F991" t="str">
            <v>Desconhecido</v>
          </cell>
          <cell r="G991" t="str">
            <v>Desconhecido</v>
          </cell>
          <cell r="H991" t="str">
            <v>Vila do Bispo</v>
          </cell>
          <cell r="I991" t="str">
            <v>Desconhecido</v>
          </cell>
          <cell r="J991" t="str">
            <v>Portugal</v>
          </cell>
          <cell r="K991" t="str">
            <v>Praça de Tanegashima, Desconhecido, Desconhecido, Vila do Bispo, Desconhecido, 8650-416, Portugal</v>
          </cell>
        </row>
        <row r="992">
          <cell r="A992" t="str">
            <v>Escola Básica Sebastião da Gama, Estremoz</v>
          </cell>
          <cell r="B992">
            <v>38.848469999999999</v>
          </cell>
          <cell r="C992">
            <v>-7.5902640000000003</v>
          </cell>
          <cell r="D992" t="str">
            <v>Rua José Félix Ribeiro</v>
          </cell>
          <cell r="E992" t="str">
            <v>7100-123</v>
          </cell>
          <cell r="F992" t="str">
            <v>Desconhecido</v>
          </cell>
          <cell r="G992" t="str">
            <v>Santo André</v>
          </cell>
          <cell r="H992" t="str">
            <v>Estremoz</v>
          </cell>
          <cell r="I992" t="str">
            <v>Desconhecido</v>
          </cell>
          <cell r="J992" t="str">
            <v>Portugal</v>
          </cell>
          <cell r="K992" t="str">
            <v>Rua José Félix Ribeiro, Desconhecido, Santo André, Estremoz, Desconhecido, 7100-123, Portugal</v>
          </cell>
        </row>
        <row r="993">
          <cell r="A993" t="str">
            <v>Escola Básica Serra da Gardunha, Fundão</v>
          </cell>
          <cell r="B993">
            <v>40.133043999999998</v>
          </cell>
          <cell r="C993">
            <v>-7.5058540000000002</v>
          </cell>
          <cell r="D993" t="str">
            <v>Rua do Convento</v>
          </cell>
          <cell r="E993" t="str">
            <v>6230-297</v>
          </cell>
          <cell r="F993" t="str">
            <v>Desconhecido</v>
          </cell>
          <cell r="G993" t="str">
            <v>Desconhecido</v>
          </cell>
          <cell r="H993" t="str">
            <v>Fundão</v>
          </cell>
          <cell r="I993" t="str">
            <v>Desconhecido</v>
          </cell>
          <cell r="J993" t="str">
            <v>Portugal</v>
          </cell>
          <cell r="K993" t="str">
            <v>Rua do Convento, Desconhecido, Desconhecido, Fundão, Desconhecido, 6230-297, Portugal</v>
          </cell>
        </row>
        <row r="994">
          <cell r="A994" t="str">
            <v>Escola Básica Soares dos Reis, Vila Nova de Gaia</v>
          </cell>
          <cell r="B994">
            <v>41.110028999999997</v>
          </cell>
          <cell r="C994">
            <v>-8.5986170000000008</v>
          </cell>
          <cell r="D994" t="str">
            <v>Rua Conceição Fernandes</v>
          </cell>
          <cell r="E994" t="str">
            <v>4430-064</v>
          </cell>
          <cell r="F994" t="str">
            <v>Desconhecido</v>
          </cell>
          <cell r="G994" t="str">
            <v>Mafamude</v>
          </cell>
          <cell r="H994" t="str">
            <v>Vila Nova de Gaia</v>
          </cell>
          <cell r="I994" t="str">
            <v>Desconhecido</v>
          </cell>
          <cell r="J994" t="str">
            <v>Portugal</v>
          </cell>
          <cell r="K994" t="str">
            <v>Rua Conceição Fernandes, Desconhecido, Mafamude, Vila Nova de Gaia, Desconhecido, 4430-064, Portugal</v>
          </cell>
        </row>
        <row r="995">
          <cell r="A995" t="str">
            <v>Escola Básica Soeiro Pereira Gomes, Alhandra, Vila Franca de Xira</v>
          </cell>
          <cell r="B995">
            <v>38.932499</v>
          </cell>
          <cell r="C995">
            <v>-9.017925</v>
          </cell>
          <cell r="D995" t="str">
            <v>EN 248-3</v>
          </cell>
          <cell r="E995" t="str">
            <v>2600-774</v>
          </cell>
          <cell r="F995" t="str">
            <v>Desconhecido</v>
          </cell>
          <cell r="G995" t="str">
            <v>Quinta da Cruz de Pau</v>
          </cell>
          <cell r="H995" t="str">
            <v>Alhandra, São João dos Montes e Calhandriz</v>
          </cell>
          <cell r="I995" t="str">
            <v>Desconhecido</v>
          </cell>
          <cell r="J995" t="str">
            <v>Portugal</v>
          </cell>
          <cell r="K995" t="str">
            <v>EN 248-3, Desconhecido, Quinta da Cruz de Pau, Alhandra, São João dos Montes e Calhandriz, Desconhecido, 2600-774, Portugal</v>
          </cell>
        </row>
        <row r="996">
          <cell r="A996" t="str">
            <v>Escola Básica Sophia de Mello Breyner Andresen, Brandoa, Amadora</v>
          </cell>
          <cell r="B996">
            <v>38.765358999999997</v>
          </cell>
          <cell r="C996">
            <v>-9.2157429999999998</v>
          </cell>
          <cell r="D996" t="str">
            <v>Rua Luís Vaz de Camões</v>
          </cell>
          <cell r="E996" t="str">
            <v>2650-197</v>
          </cell>
          <cell r="F996" t="str">
            <v>Desconhecido</v>
          </cell>
          <cell r="G996" t="str">
            <v>Alfornelos</v>
          </cell>
          <cell r="H996" t="str">
            <v>Amadora</v>
          </cell>
          <cell r="I996" t="str">
            <v>Desconhecido</v>
          </cell>
          <cell r="J996" t="str">
            <v>Portugal</v>
          </cell>
          <cell r="K996" t="str">
            <v>Rua Luís Vaz de Camões, Desconhecido, Alfornelos, Amadora, Desconhecido, 2650-197, Portugal</v>
          </cell>
        </row>
        <row r="997">
          <cell r="A997" t="str">
            <v>Escola Básica Sophia de Mello Breyner, Corvo, Vila Nova de Gaia</v>
          </cell>
          <cell r="B997">
            <v>41.123275</v>
          </cell>
          <cell r="C997">
            <v>-8.6199010000000005</v>
          </cell>
          <cell r="D997" t="str">
            <v>Rua de José Fontana</v>
          </cell>
          <cell r="E997" t="str">
            <v>4400-137</v>
          </cell>
          <cell r="F997" t="str">
            <v>Desconhecido</v>
          </cell>
          <cell r="G997" t="str">
            <v>Desconhecido</v>
          </cell>
          <cell r="H997" t="str">
            <v>Vila Nova de Gaia</v>
          </cell>
          <cell r="I997" t="str">
            <v>Desconhecido</v>
          </cell>
          <cell r="J997" t="str">
            <v>Portugal</v>
          </cell>
          <cell r="K997" t="str">
            <v>Rua de José Fontana, Desconhecido, Desconhecido, Vila Nova de Gaia, Desconhecido, 4400-137, Portugal</v>
          </cell>
        </row>
        <row r="998">
          <cell r="A998" t="str">
            <v>Escola Básica Sophia de Mello Breyner, Portela, Oeiras</v>
          </cell>
          <cell r="B998">
            <v>38.720123000000001</v>
          </cell>
          <cell r="C998">
            <v>-9.2238319999999998</v>
          </cell>
          <cell r="D998" t="str">
            <v>Rua Pedro Homem de Melo</v>
          </cell>
          <cell r="E998" t="str">
            <v>2794-053</v>
          </cell>
          <cell r="F998" t="str">
            <v>Desconhecido</v>
          </cell>
          <cell r="G998" t="str">
            <v>Bairro da Portela</v>
          </cell>
          <cell r="H998" t="str">
            <v>Carnaxide</v>
          </cell>
          <cell r="I998" t="str">
            <v>Desconhecido</v>
          </cell>
          <cell r="J998" t="str">
            <v>Portugal</v>
          </cell>
          <cell r="K998" t="str">
            <v>Rua Pedro Homem de Melo, Desconhecido, Bairro da Portela, Carnaxide, Desconhecido, 2794-053, Portugal</v>
          </cell>
        </row>
        <row r="999">
          <cell r="A999" t="str">
            <v>Escola Básica Tecnopolis de Lagos</v>
          </cell>
          <cell r="B999">
            <v>37.105479000000003</v>
          </cell>
          <cell r="C999">
            <v>-8.6895880000000005</v>
          </cell>
          <cell r="D999" t="str">
            <v>Rua Dom Gaspar de Leão</v>
          </cell>
          <cell r="E999" t="str">
            <v>8600-001</v>
          </cell>
          <cell r="F999" t="str">
            <v>Desconhecido</v>
          </cell>
          <cell r="G999" t="str">
            <v>Bairro da Abrótea</v>
          </cell>
          <cell r="H999" t="str">
            <v>Lagos</v>
          </cell>
          <cell r="I999" t="str">
            <v>Desconhecido</v>
          </cell>
          <cell r="J999" t="str">
            <v>Portugal</v>
          </cell>
          <cell r="K999" t="str">
            <v>Rua Dom Gaspar de Leão, Desconhecido, Bairro da Abrótea, Lagos, Desconhecido, 8600-001, Portugal</v>
          </cell>
        </row>
        <row r="1000">
          <cell r="A1000" t="str">
            <v>Escola Básica Teixeira de Pascoaes, Amarante</v>
          </cell>
          <cell r="B1000">
            <v>41.275973</v>
          </cell>
          <cell r="C1000">
            <v>-8.0763300000000005</v>
          </cell>
          <cell r="D1000" t="str">
            <v>Avenida General Vitorino Laranjeira</v>
          </cell>
          <cell r="E1000" t="str">
            <v>4600-018</v>
          </cell>
          <cell r="F1000" t="str">
            <v>Desconhecido</v>
          </cell>
          <cell r="G1000" t="str">
            <v>Bouça de Pombal</v>
          </cell>
          <cell r="H1000" t="str">
            <v>Amarante</v>
          </cell>
          <cell r="I1000" t="str">
            <v>Desconhecido</v>
          </cell>
          <cell r="J1000" t="str">
            <v>Portugal</v>
          </cell>
          <cell r="K1000" t="str">
            <v>Avenida General Vitorino Laranjeira, Desconhecido, Bouça de Pombal, Amarante, Desconhecido, 4600-018, Portugal</v>
          </cell>
        </row>
        <row r="1001">
          <cell r="A1001" t="str">
            <v>Escola Básica Vale Aveiras, Aveiras de Cima, Azambuja</v>
          </cell>
          <cell r="B1001">
            <v>39.138891999999998</v>
          </cell>
          <cell r="C1001">
            <v>-8.9070459999999994</v>
          </cell>
          <cell r="D1001" t="str">
            <v>Rua do Carrasco</v>
          </cell>
          <cell r="E1001" t="str">
            <v>2050-095</v>
          </cell>
          <cell r="F1001" t="str">
            <v>1</v>
          </cell>
          <cell r="G1001" t="str">
            <v>Desconhecido</v>
          </cell>
          <cell r="H1001" t="str">
            <v>Aveiras de Cima</v>
          </cell>
          <cell r="I1001" t="str">
            <v>Desconhecido</v>
          </cell>
          <cell r="J1001" t="str">
            <v>Portugal</v>
          </cell>
          <cell r="K1001" t="str">
            <v>Rua do Carrasco, 1, Desconhecido, Aveiras de Cima, Desconhecido, 2050-095, Portugal</v>
          </cell>
        </row>
        <row r="1002">
          <cell r="A1002" t="str">
            <v>Escola Básica Vasco da Gama, Lisboa</v>
          </cell>
          <cell r="B1002">
            <v>38.778334000000001</v>
          </cell>
          <cell r="C1002">
            <v>-9.0935170000000003</v>
          </cell>
          <cell r="D1002" t="str">
            <v>Rua da Ilha dos Amores</v>
          </cell>
          <cell r="E1002" t="str">
            <v>1990-009</v>
          </cell>
          <cell r="F1002" t="str">
            <v>Desconhecido</v>
          </cell>
          <cell r="G1002" t="str">
            <v>Parque das Nações</v>
          </cell>
          <cell r="H1002" t="str">
            <v>Lisboa</v>
          </cell>
          <cell r="I1002" t="str">
            <v>Desconhecido</v>
          </cell>
          <cell r="J1002" t="str">
            <v>Portugal</v>
          </cell>
          <cell r="K1002" t="str">
            <v>Rua da Ilha dos Amores, Desconhecido, Parque das Nações, Lisboa, Desconhecido, 1990-009, Portugal</v>
          </cell>
        </row>
        <row r="1003">
          <cell r="A1003" t="str">
            <v>Escola Básica Vasco da Gama, Sines</v>
          </cell>
          <cell r="B1003">
            <v>37.960335000000001</v>
          </cell>
          <cell r="C1003">
            <v>-8.8718389999999996</v>
          </cell>
          <cell r="D1003" t="str">
            <v>Rua da Reforma Agrária</v>
          </cell>
          <cell r="E1003" t="str">
            <v>7520-189</v>
          </cell>
          <cell r="F1003" t="str">
            <v>Desconhecido</v>
          </cell>
          <cell r="G1003" t="str">
            <v>Bairro Operário</v>
          </cell>
          <cell r="H1003" t="str">
            <v>Sines</v>
          </cell>
          <cell r="I1003" t="str">
            <v>Desconhecido</v>
          </cell>
          <cell r="J1003" t="str">
            <v>Portugal</v>
          </cell>
          <cell r="K1003" t="str">
            <v>Rua da Reforma Agrária, Desconhecido, Bairro Operário, Sines, Desconhecido, 7520-189, Portugal</v>
          </cell>
        </row>
        <row r="1004">
          <cell r="A1004" t="str">
            <v>Escola Básica Vasco Santana, Ramada, Odivelas</v>
          </cell>
          <cell r="B1004">
            <v>38.803510000000003</v>
          </cell>
          <cell r="C1004">
            <v>-9.1826889999999999</v>
          </cell>
          <cell r="D1004" t="str">
            <v>Rua 25 de Agosto</v>
          </cell>
          <cell r="E1004" t="str">
            <v>2620-297</v>
          </cell>
          <cell r="F1004" t="str">
            <v>Desconhecido</v>
          </cell>
          <cell r="G1004" t="str">
            <v>Pedernais</v>
          </cell>
          <cell r="H1004" t="str">
            <v>Odivelas</v>
          </cell>
          <cell r="I1004" t="str">
            <v>Desconhecido</v>
          </cell>
          <cell r="J1004" t="str">
            <v>Portugal</v>
          </cell>
          <cell r="K1004" t="str">
            <v>Rua 25 de Agosto, Desconhecido, Pedernais, Odivelas, Desconhecido, 2620-297, Portugal</v>
          </cell>
        </row>
        <row r="1005">
          <cell r="A1005" t="str">
            <v>Escola Básica Vieira da Silva, Carnaxide, Oeiras</v>
          </cell>
          <cell r="B1005">
            <v>38.729421000000002</v>
          </cell>
          <cell r="C1005">
            <v>-9.2449630000000003</v>
          </cell>
          <cell r="D1005" t="str">
            <v>Rua Aquilino Ribeiro</v>
          </cell>
          <cell r="E1005" t="str">
            <v>2790-461</v>
          </cell>
          <cell r="F1005" t="str">
            <v>Desconhecido</v>
          </cell>
          <cell r="G1005" t="str">
            <v>Bairro do Aqueduto</v>
          </cell>
          <cell r="H1005" t="str">
            <v>Carnaxide</v>
          </cell>
          <cell r="I1005" t="str">
            <v>Desconhecido</v>
          </cell>
          <cell r="J1005" t="str">
            <v>Portugal</v>
          </cell>
          <cell r="K1005" t="str">
            <v>Rua Aquilino Ribeiro, Desconhecido, Bairro do Aqueduto, Carnaxide, Desconhecido, 2790-461, Portugal</v>
          </cell>
        </row>
        <row r="1006">
          <cell r="A1006" t="str">
            <v>Escola Básica Virgínia Moura, Moreira de Cónegos, Guimarães</v>
          </cell>
          <cell r="B1006">
            <v>41.372036000000001</v>
          </cell>
          <cell r="C1006">
            <v>-8.3551009999999994</v>
          </cell>
          <cell r="D1006" t="str">
            <v>Avenida do Primeiro de Agosto</v>
          </cell>
          <cell r="E1006" t="str">
            <v>4815-254</v>
          </cell>
          <cell r="F1006" t="str">
            <v>Desconhecido</v>
          </cell>
          <cell r="G1006" t="str">
            <v>Desconhecido</v>
          </cell>
          <cell r="H1006" t="str">
            <v>Guimarães</v>
          </cell>
          <cell r="I1006" t="str">
            <v>Desconhecido</v>
          </cell>
          <cell r="J1006" t="str">
            <v>Portugal</v>
          </cell>
          <cell r="K1006" t="str">
            <v>Avenida do Primeiro de Agosto, Desconhecido, Desconhecido, Guimarães, Desconhecido, 4815-254, Portugal</v>
          </cell>
        </row>
        <row r="1007">
          <cell r="A1007" t="str">
            <v>Escola Básica Visconde de Chanceleiros, Merceana, Alenquer</v>
          </cell>
          <cell r="B1007">
            <v>39.093226999999999</v>
          </cell>
          <cell r="C1007">
            <v>-9.1150610000000007</v>
          </cell>
          <cell r="D1007" t="str">
            <v>Praça Dom Luis de Camões</v>
          </cell>
          <cell r="E1007" t="str">
            <v>2580-087</v>
          </cell>
          <cell r="F1007" t="str">
            <v>Desconhecido</v>
          </cell>
          <cell r="G1007" t="str">
            <v>Desconhecido</v>
          </cell>
          <cell r="H1007" t="str">
            <v>Alenquer</v>
          </cell>
          <cell r="I1007" t="str">
            <v>Desconhecido</v>
          </cell>
          <cell r="J1007" t="str">
            <v>Portugal</v>
          </cell>
          <cell r="K1007" t="str">
            <v>Praça Dom Luis de Camões, Desconhecido, Desconhecido, Alenquer, Desconhecido, 2580-087, Portugal</v>
          </cell>
        </row>
        <row r="1008">
          <cell r="A1008" t="str">
            <v>Escola Básica Visconde de Juromenha, Mem Martins, Sintra</v>
          </cell>
          <cell r="B1008">
            <v>38.797348999999997</v>
          </cell>
          <cell r="C1008">
            <v>-9.3268120000000003</v>
          </cell>
          <cell r="D1008" t="str">
            <v>Rua Quinta da Marquesa</v>
          </cell>
          <cell r="E1008" t="str">
            <v>2729-012</v>
          </cell>
          <cell r="F1008" t="str">
            <v>Desconhecido</v>
          </cell>
          <cell r="G1008" t="str">
            <v>Tapada das Mercês</v>
          </cell>
          <cell r="H1008" t="str">
            <v>Sintra</v>
          </cell>
          <cell r="I1008" t="str">
            <v>Desconhecido</v>
          </cell>
          <cell r="J1008" t="str">
            <v>Portugal</v>
          </cell>
          <cell r="K1008" t="str">
            <v>Rua Quinta da Marquesa, Desconhecido, Tapada das Mercês, Sintra, Desconhecido, 2729-012, Portugal</v>
          </cell>
        </row>
        <row r="1009">
          <cell r="A1009" t="str">
            <v>Escola Casa da Floresta</v>
          </cell>
          <cell r="B1009">
            <v>38.739280000000001</v>
          </cell>
          <cell r="C1009">
            <v>-9.1815440000000006</v>
          </cell>
          <cell r="D1009" t="str">
            <v>Desconhecido</v>
          </cell>
          <cell r="E1009" t="str">
            <v>1500-554</v>
          </cell>
          <cell r="F1009" t="str">
            <v>9</v>
          </cell>
          <cell r="G1009" t="str">
            <v>Desconhecido</v>
          </cell>
          <cell r="H1009" t="str">
            <v>Lisboa</v>
          </cell>
          <cell r="I1009" t="str">
            <v>Desconhecido</v>
          </cell>
          <cell r="J1009" t="str">
            <v>Portugal</v>
          </cell>
          <cell r="K1009" t="str">
            <v>Desconhecido, 9, Desconhecido, Lisboa, Desconhecido, 1500-554, Portugal</v>
          </cell>
        </row>
        <row r="1010">
          <cell r="A1010" t="str">
            <v>Escola de Música São Teotónio</v>
          </cell>
          <cell r="B1010">
            <v>40.200473000000002</v>
          </cell>
          <cell r="C1010">
            <v>-8.4204650000000001</v>
          </cell>
          <cell r="D1010" t="str">
            <v>Rua do Brasil</v>
          </cell>
          <cell r="E1010" t="str">
            <v>3030-175</v>
          </cell>
          <cell r="F1010" t="str">
            <v>49</v>
          </cell>
          <cell r="G1010" t="str">
            <v>Calhabé</v>
          </cell>
          <cell r="H1010" t="str">
            <v>Coimbra</v>
          </cell>
          <cell r="I1010" t="str">
            <v>Desconhecido</v>
          </cell>
          <cell r="J1010" t="str">
            <v>Portugal</v>
          </cell>
          <cell r="K1010" t="str">
            <v>Rua do Brasil, 49, Calhabé, Coimbra, Desconhecido, 3030-175, Portugal</v>
          </cell>
        </row>
        <row r="1011">
          <cell r="A1011" t="str">
            <v>Escola do Grémio de Instrução Liberal de Campo de Ourique</v>
          </cell>
          <cell r="B1011">
            <v>38.717908000000001</v>
          </cell>
          <cell r="C1011">
            <v>-9.1616090000000003</v>
          </cell>
          <cell r="D1011" t="str">
            <v>Largo Doutor António Viana</v>
          </cell>
          <cell r="E1011" t="str">
            <v>1250-096</v>
          </cell>
          <cell r="F1011" t="str">
            <v>4</v>
          </cell>
          <cell r="G1011" t="str">
            <v>Santa Isabel</v>
          </cell>
          <cell r="H1011" t="str">
            <v>Lisboa</v>
          </cell>
          <cell r="I1011" t="str">
            <v>Desconhecido</v>
          </cell>
          <cell r="J1011" t="str">
            <v>Portugal</v>
          </cell>
          <cell r="K1011" t="str">
            <v>Largo Doutor António Viana, 4, Santa Isabel, Lisboa, Desconhecido, 1250-096, Portugal</v>
          </cell>
        </row>
        <row r="1012">
          <cell r="A1012" t="str">
            <v>Escola Internacional de Torres Vedras</v>
          </cell>
          <cell r="B1012">
            <v>39.130206999999999</v>
          </cell>
          <cell r="C1012">
            <v>-9.2574349999999992</v>
          </cell>
          <cell r="D1012" t="str">
            <v>Desconhecido</v>
          </cell>
          <cell r="E1012" t="str">
            <v>2560-000</v>
          </cell>
          <cell r="F1012" t="str">
            <v>Desconhecido</v>
          </cell>
          <cell r="G1012" t="str">
            <v>Desconhecido</v>
          </cell>
          <cell r="H1012" t="str">
            <v>Torres Vedras</v>
          </cell>
          <cell r="I1012" t="str">
            <v>Desconhecido</v>
          </cell>
          <cell r="J1012" t="str">
            <v>Portugal</v>
          </cell>
          <cell r="K1012" t="str">
            <v>Desconhecido, Desconhecido, Desconhecido, Torres Vedras, Desconhecido, 2560-000, Portugal</v>
          </cell>
        </row>
        <row r="1013">
          <cell r="A1013" t="str">
            <v>Escola Luis Madureira (Stª Casa Misericórdia da Amadora)</v>
          </cell>
          <cell r="B1013">
            <v>38.753990999999999</v>
          </cell>
          <cell r="C1013">
            <v>-9.2319220000000008</v>
          </cell>
          <cell r="D1013" t="str">
            <v>Avenida da Aviação Portuguesa</v>
          </cell>
          <cell r="E1013" t="str">
            <v>2720-059</v>
          </cell>
          <cell r="F1013" t="str">
            <v>Desconhecido</v>
          </cell>
          <cell r="G1013" t="str">
            <v>Reboleira</v>
          </cell>
          <cell r="H1013" t="str">
            <v>Amadora</v>
          </cell>
          <cell r="I1013" t="str">
            <v>Desconhecido</v>
          </cell>
          <cell r="J1013" t="str">
            <v>Portugal</v>
          </cell>
          <cell r="K1013" t="str">
            <v>Avenida da Aviação Portuguesa, Desconhecido, Reboleira, Amadora, Desconhecido, 2720-059, Portugal</v>
          </cell>
        </row>
        <row r="1014">
          <cell r="A1014" t="str">
            <v>Escola Privativa n.º 1 de A Voz do Operário</v>
          </cell>
          <cell r="B1014">
            <v>38.715546000000003</v>
          </cell>
          <cell r="C1014">
            <v>-9.1293190000000006</v>
          </cell>
          <cell r="D1014" t="str">
            <v>Rua da Voz do Operário</v>
          </cell>
          <cell r="E1014" t="str">
            <v>1100-620</v>
          </cell>
          <cell r="F1014" t="str">
            <v>13</v>
          </cell>
          <cell r="G1014" t="str">
            <v>Graça</v>
          </cell>
          <cell r="H1014" t="str">
            <v>Lisboa</v>
          </cell>
          <cell r="I1014" t="str">
            <v>Desconhecido</v>
          </cell>
          <cell r="J1014" t="str">
            <v>Portugal</v>
          </cell>
          <cell r="K1014" t="str">
            <v>Rua da Voz do Operário, 13, Graça, Lisboa, Desconhecido, 1100-620, Portugal</v>
          </cell>
        </row>
        <row r="1015">
          <cell r="A1015" t="str">
            <v>Escola Raiz</v>
          </cell>
          <cell r="B1015">
            <v>38.699376999999998</v>
          </cell>
          <cell r="C1015">
            <v>-9.2128010000000007</v>
          </cell>
          <cell r="D1015" t="str">
            <v>Avenida do Restelo</v>
          </cell>
          <cell r="E1015" t="str">
            <v>1400-343</v>
          </cell>
          <cell r="F1015" t="str">
            <v>23</v>
          </cell>
          <cell r="G1015" t="str">
            <v>São Francisco Xavier</v>
          </cell>
          <cell r="H1015" t="str">
            <v>Lisboa</v>
          </cell>
          <cell r="I1015" t="str">
            <v>Desconhecido</v>
          </cell>
          <cell r="J1015" t="str">
            <v>Portugal</v>
          </cell>
          <cell r="K1015" t="str">
            <v>Avenida do Restelo, 23, São Francisco Xavier, Lisboa, Desconhecido, 1400-343, Portugal</v>
          </cell>
        </row>
        <row r="1016">
          <cell r="A1016" t="str">
            <v>Escola Regional Dr. José Dinis da Fonseca, Cerdeira</v>
          </cell>
          <cell r="B1016">
            <v>40.512407000000003</v>
          </cell>
          <cell r="C1016">
            <v>-7.0470810000000004</v>
          </cell>
          <cell r="D1016" t="str">
            <v>Rua Maria Rita Guimarães Pestana Dinis da Fonseca</v>
          </cell>
          <cell r="E1016" t="str">
            <v>6320-131</v>
          </cell>
          <cell r="F1016" t="str">
            <v>1</v>
          </cell>
          <cell r="G1016" t="str">
            <v>Desconhecido</v>
          </cell>
          <cell r="H1016" t="str">
            <v>Desconhecido</v>
          </cell>
          <cell r="I1016" t="str">
            <v>Desconhecido</v>
          </cell>
          <cell r="J1016" t="str">
            <v>Portugal</v>
          </cell>
          <cell r="K1016" t="str">
            <v>Rua Maria Rita Guimarães Pestana Dinis da Fonseca, 1, Desconhecido, Desconhecido, Desconhecido, 6320-131, Portugal</v>
          </cell>
        </row>
        <row r="1017">
          <cell r="A1017" t="str">
            <v>Escola Secundária Fonseca Benevides, Lisboa</v>
          </cell>
          <cell r="B1017">
            <v>38.701673</v>
          </cell>
          <cell r="C1017">
            <v>-9.1877910000000007</v>
          </cell>
          <cell r="D1017" t="str">
            <v>Rua Jau</v>
          </cell>
          <cell r="E1017" t="str">
            <v>1300-312</v>
          </cell>
          <cell r="F1017" t="str">
            <v>Desconhecido</v>
          </cell>
          <cell r="G1017" t="str">
            <v>Junqueira</v>
          </cell>
          <cell r="H1017" t="str">
            <v>Lisboa</v>
          </cell>
          <cell r="I1017" t="str">
            <v>Desconhecido</v>
          </cell>
          <cell r="J1017" t="str">
            <v>Portugal</v>
          </cell>
          <cell r="K1017" t="str">
            <v>Rua Jau, Desconhecido, Junqueira, Lisboa, Desconhecido, 1300-312, Portugal</v>
          </cell>
        </row>
        <row r="1018">
          <cell r="A1018" t="str">
            <v>Escola Selecta Amadeu Andrés</v>
          </cell>
          <cell r="B1018">
            <v>38.729050999999998</v>
          </cell>
          <cell r="C1018">
            <v>-9.1337960000000002</v>
          </cell>
          <cell r="D1018" t="str">
            <v>Rua Marques da Silva</v>
          </cell>
          <cell r="E1018" t="str">
            <v>1170-222</v>
          </cell>
          <cell r="F1018" t="str">
            <v>79</v>
          </cell>
          <cell r="G1018" t="str">
            <v>Anjos</v>
          </cell>
          <cell r="H1018" t="str">
            <v>Lisboa</v>
          </cell>
          <cell r="I1018" t="str">
            <v>Desconhecido</v>
          </cell>
          <cell r="J1018" t="str">
            <v>Portugal</v>
          </cell>
          <cell r="K1018" t="str">
            <v>Rua Marques da Silva, 79, Anjos, Lisboa, Desconhecido, 1170-222, Portugal</v>
          </cell>
        </row>
        <row r="1019">
          <cell r="A1019" t="str">
            <v>Escola Waldorf - A Oliveira</v>
          </cell>
          <cell r="B1019">
            <v>37.073917999999999</v>
          </cell>
          <cell r="C1019">
            <v>-8.8405939999999994</v>
          </cell>
          <cell r="D1019" t="str">
            <v>Largo 1° de Maio</v>
          </cell>
          <cell r="E1019" t="str">
            <v>8650-171</v>
          </cell>
          <cell r="F1019" t="str">
            <v>Desconhecido</v>
          </cell>
          <cell r="G1019" t="str">
            <v>Desconhecido</v>
          </cell>
          <cell r="H1019" t="str">
            <v>Vila do Bispo</v>
          </cell>
          <cell r="I1019" t="str">
            <v>Desconhecido</v>
          </cell>
          <cell r="J1019" t="str">
            <v>Portugal</v>
          </cell>
          <cell r="K1019" t="str">
            <v>Largo 1° de Maio, Desconhecido, Desconhecido, Vila do Bispo, Desconhecido, 8650-171, Portugal</v>
          </cell>
        </row>
        <row r="1020">
          <cell r="A1020" t="str">
            <v>Escola Waldorf a Oliveira - Polo de Vila do Bispo</v>
          </cell>
          <cell r="B1020">
            <v>37.118926000000002</v>
          </cell>
          <cell r="C1020">
            <v>-7.652056</v>
          </cell>
          <cell r="D1020" t="str">
            <v>Rua Doutor Fausto Cansado</v>
          </cell>
          <cell r="E1020" t="str">
            <v>8800-413</v>
          </cell>
          <cell r="F1020" t="str">
            <v>Desconhecido</v>
          </cell>
          <cell r="G1020" t="str">
            <v>Desconhecido</v>
          </cell>
          <cell r="H1020" t="str">
            <v>Tavira</v>
          </cell>
          <cell r="I1020" t="str">
            <v>Desconhecido</v>
          </cell>
          <cell r="J1020" t="str">
            <v>Portugal</v>
          </cell>
          <cell r="K1020" t="str">
            <v>Rua Doutor Fausto Cansado, Desconhecido, Desconhecido, Tavira, Desconhecido, 8800-413, Portugal</v>
          </cell>
        </row>
        <row r="1021">
          <cell r="A1021" t="str">
            <v>Externato Alfredo Binet</v>
          </cell>
          <cell r="B1021">
            <v>38.704611999999997</v>
          </cell>
          <cell r="C1021">
            <v>-9.2134330000000002</v>
          </cell>
          <cell r="D1021" t="str">
            <v>Rua Paulo da Gama</v>
          </cell>
          <cell r="E1021" t="str">
            <v>1400-267</v>
          </cell>
          <cell r="F1021" t="str">
            <v>14</v>
          </cell>
          <cell r="G1021" t="str">
            <v>São Francisco Xavier</v>
          </cell>
          <cell r="H1021" t="str">
            <v>Lisboa</v>
          </cell>
          <cell r="I1021" t="str">
            <v>Desconhecido</v>
          </cell>
          <cell r="J1021" t="str">
            <v>Portugal</v>
          </cell>
          <cell r="K1021" t="str">
            <v>Rua Paulo da Gama, 14, São Francisco Xavier, Lisboa, Desconhecido, 1400-267, Portugal</v>
          </cell>
        </row>
        <row r="1022">
          <cell r="A1022" t="str">
            <v>Externato Capitão Santiago de Carvalho</v>
          </cell>
          <cell r="B1022">
            <v>40.097428000000001</v>
          </cell>
          <cell r="C1022">
            <v>-7.4675849999999997</v>
          </cell>
          <cell r="D1022" t="str">
            <v>Calçada dos Britos</v>
          </cell>
          <cell r="E1022" t="str">
            <v>6230-068</v>
          </cell>
          <cell r="F1022" t="str">
            <v>6</v>
          </cell>
          <cell r="G1022" t="str">
            <v>Desconhecido</v>
          </cell>
          <cell r="H1022" t="str">
            <v>Fundão</v>
          </cell>
          <cell r="I1022" t="str">
            <v>Desconhecido</v>
          </cell>
          <cell r="J1022" t="str">
            <v>Portugal</v>
          </cell>
          <cell r="K1022" t="str">
            <v>Calçada dos Britos, 6, Desconhecido, Fundão, Desconhecido, 6230-068, Portugal</v>
          </cell>
        </row>
        <row r="1023">
          <cell r="A1023" t="str">
            <v>Externato Carvalho Araújo</v>
          </cell>
          <cell r="B1023">
            <v>41.558475000000001</v>
          </cell>
          <cell r="C1023">
            <v>-8.4407390000000007</v>
          </cell>
          <cell r="D1023" t="str">
            <v>Avenida de São Frutuoso</v>
          </cell>
          <cell r="E1023" t="str">
            <v>4700-291</v>
          </cell>
          <cell r="F1023" t="str">
            <v>Desconhecido</v>
          </cell>
          <cell r="G1023" t="str">
            <v>Desconhecido</v>
          </cell>
          <cell r="H1023" t="str">
            <v>Braga</v>
          </cell>
          <cell r="I1023" t="str">
            <v>Desconhecido</v>
          </cell>
          <cell r="J1023" t="str">
            <v>Portugal</v>
          </cell>
          <cell r="K1023" t="str">
            <v>Avenida de São Frutuoso, Desconhecido, Desconhecido, Braga, Desconhecido, 4700-291, Portugal</v>
          </cell>
        </row>
        <row r="1024">
          <cell r="A1024" t="str">
            <v>Externato Cinderela</v>
          </cell>
          <cell r="B1024">
            <v>38.748865000000002</v>
          </cell>
          <cell r="C1024">
            <v>-9.2319209999999998</v>
          </cell>
          <cell r="D1024" t="str">
            <v>Rua Doutor Quirino Rosa</v>
          </cell>
          <cell r="E1024" t="str">
            <v>2720-208</v>
          </cell>
          <cell r="F1024" t="str">
            <v>5, 7</v>
          </cell>
          <cell r="G1024" t="str">
            <v>Damaia</v>
          </cell>
          <cell r="H1024" t="str">
            <v>Amadora</v>
          </cell>
          <cell r="I1024" t="str">
            <v>Desconhecido</v>
          </cell>
          <cell r="J1024" t="str">
            <v>Portugal</v>
          </cell>
          <cell r="K1024" t="str">
            <v>Rua Doutor Quirino Rosa, 5, 7, Damaia, Amadora, Desconhecido, 2720-208, Portugal</v>
          </cell>
        </row>
        <row r="1025">
          <cell r="A1025" t="str">
            <v>Externato Frei Luís de Sousa</v>
          </cell>
          <cell r="B1025">
            <v>38.679972999999997</v>
          </cell>
          <cell r="C1025">
            <v>-9.1547540000000005</v>
          </cell>
          <cell r="D1025" t="str">
            <v>Praça do Movimento das Forças Armadas</v>
          </cell>
          <cell r="E1025" t="str">
            <v>2800-171</v>
          </cell>
          <cell r="F1025" t="str">
            <v>Desconhecido</v>
          </cell>
          <cell r="G1025" t="str">
            <v>Cova da Piedade</v>
          </cell>
          <cell r="H1025" t="str">
            <v>Almada</v>
          </cell>
          <cell r="I1025" t="str">
            <v>Desconhecido</v>
          </cell>
          <cell r="J1025" t="str">
            <v>Portugal</v>
          </cell>
          <cell r="K1025" t="str">
            <v>Praça do Movimento das Forças Armadas, Desconhecido, Cova da Piedade, Almada, Desconhecido, 2800-171, Portugal</v>
          </cell>
        </row>
        <row r="1026">
          <cell r="A1026" t="str">
            <v>Externato João XXIII</v>
          </cell>
          <cell r="B1026">
            <v>38.759194000000001</v>
          </cell>
          <cell r="C1026">
            <v>-9.0981459999999998</v>
          </cell>
          <cell r="D1026" t="str">
            <v>Rua Corsário das Ilhas</v>
          </cell>
          <cell r="E1026" t="str">
            <v>1990-249</v>
          </cell>
          <cell r="F1026" t="str">
            <v>LT 3 27.02</v>
          </cell>
          <cell r="G1026" t="str">
            <v>Parque das Nações</v>
          </cell>
          <cell r="H1026" t="str">
            <v>Lisboa</v>
          </cell>
          <cell r="I1026" t="str">
            <v>Desconhecido</v>
          </cell>
          <cell r="J1026" t="str">
            <v>Portugal</v>
          </cell>
          <cell r="K1026" t="str">
            <v>Rua Corsário das Ilhas, LT 3 27.02, Parque das Nações, Lisboa, Desconhecido, 1990-249, Portugal</v>
          </cell>
        </row>
        <row r="1027">
          <cell r="A1027" t="str">
            <v>Externato Maria Droste</v>
          </cell>
          <cell r="B1027">
            <v>41.209086999999997</v>
          </cell>
          <cell r="C1027">
            <v>-8.5542979999999993</v>
          </cell>
          <cell r="D1027" t="str">
            <v>Rua de Ermesinde</v>
          </cell>
          <cell r="E1027" t="str">
            <v>4445-419</v>
          </cell>
          <cell r="F1027" t="str">
            <v>Desconhecido</v>
          </cell>
          <cell r="G1027" t="str">
            <v>Saibreiras</v>
          </cell>
          <cell r="H1027" t="str">
            <v>Ermesinde</v>
          </cell>
          <cell r="I1027" t="str">
            <v>Desconhecido</v>
          </cell>
          <cell r="J1027" t="str">
            <v>Portugal</v>
          </cell>
          <cell r="K1027" t="str">
            <v>Rua de Ermesinde, Desconhecido, Saibreiras, Ermesinde, Desconhecido, 4445-419, Portugal</v>
          </cell>
        </row>
        <row r="1028">
          <cell r="A1028" t="str">
            <v>Externato Nossa Senhora do Perpétuo Socorro</v>
          </cell>
          <cell r="B1028">
            <v>41.162523999999998</v>
          </cell>
          <cell r="C1028">
            <v>-8.6023540000000001</v>
          </cell>
          <cell r="D1028" t="str">
            <v>Rua de Costa Cabral</v>
          </cell>
          <cell r="E1028" t="str">
            <v>4200-208</v>
          </cell>
          <cell r="F1028" t="str">
            <v>120-130</v>
          </cell>
          <cell r="G1028" t="str">
            <v>Bonfim</v>
          </cell>
          <cell r="H1028" t="str">
            <v>Porto</v>
          </cell>
          <cell r="I1028" t="str">
            <v>Desconhecido</v>
          </cell>
          <cell r="J1028" t="str">
            <v>Portugal</v>
          </cell>
          <cell r="K1028" t="str">
            <v>Rua de Costa Cabral, 120-130, Bonfim, Porto, Desconhecido, 4200-208, Portugal</v>
          </cell>
        </row>
        <row r="1029">
          <cell r="A1029" t="str">
            <v>Externato Padre António Vieira</v>
          </cell>
          <cell r="B1029">
            <v>38.710858000000002</v>
          </cell>
          <cell r="C1029">
            <v>-9.2424850000000003</v>
          </cell>
          <cell r="D1029" t="str">
            <v>Avenida Tomás Ribeiro</v>
          </cell>
          <cell r="E1029" t="str">
            <v>2795-183</v>
          </cell>
          <cell r="F1029" t="str">
            <v>16</v>
          </cell>
          <cell r="G1029" t="str">
            <v>Núcleo Urbano Histórico de Linda-a-Velha</v>
          </cell>
          <cell r="H1029" t="str">
            <v>Oeiras</v>
          </cell>
          <cell r="I1029" t="str">
            <v>Desconhecido</v>
          </cell>
          <cell r="J1029" t="str">
            <v>Portugal</v>
          </cell>
          <cell r="K1029" t="str">
            <v>Avenida Tomás Ribeiro, 16, Núcleo Urbano Histórico de Linda-a-Velha, Oeiras, Desconhecido, 2795-183, Portugal</v>
          </cell>
        </row>
        <row r="1030">
          <cell r="A1030" t="str">
            <v>Externato Paulo VI</v>
          </cell>
          <cell r="B1030">
            <v>41.552394999999997</v>
          </cell>
          <cell r="C1030">
            <v>-8.4211360000000006</v>
          </cell>
          <cell r="D1030" t="str">
            <v>Avenida Central</v>
          </cell>
          <cell r="E1030" t="str">
            <v>4710-310</v>
          </cell>
          <cell r="F1030" t="str">
            <v>Desconhecido</v>
          </cell>
          <cell r="G1030" t="str">
            <v>São João do Souto</v>
          </cell>
          <cell r="H1030" t="str">
            <v>Braga</v>
          </cell>
          <cell r="I1030" t="str">
            <v>Desconhecido</v>
          </cell>
          <cell r="J1030" t="str">
            <v>Portugal</v>
          </cell>
          <cell r="K1030" t="str">
            <v>Avenida Central, Desconhecido, São João do Souto, Braga, Desconhecido, 4710-310, Portugal</v>
          </cell>
        </row>
        <row r="1031">
          <cell r="A1031" t="str">
            <v>Externato Ribadouro</v>
          </cell>
          <cell r="B1031">
            <v>41.158199000000003</v>
          </cell>
          <cell r="C1031">
            <v>-8.6039329999999996</v>
          </cell>
          <cell r="D1031" t="str">
            <v>Rua de Santa Catarina</v>
          </cell>
          <cell r="E1031" t="str">
            <v>4000-447</v>
          </cell>
          <cell r="F1031" t="str">
            <v>1334-1346</v>
          </cell>
          <cell r="G1031" t="str">
            <v>Bonfim</v>
          </cell>
          <cell r="H1031" t="str">
            <v>Porto</v>
          </cell>
          <cell r="I1031" t="str">
            <v>Desconhecido</v>
          </cell>
          <cell r="J1031" t="str">
            <v>Portugal</v>
          </cell>
          <cell r="K1031" t="str">
            <v>Rua de Santa Catarina, 1334-1346, Bonfim, Porto, Desconhecido, 4000-447, Portugal</v>
          </cell>
        </row>
        <row r="1032">
          <cell r="A1032" t="str">
            <v>Externato S. João Bosco</v>
          </cell>
          <cell r="B1032">
            <v>41.694553999999997</v>
          </cell>
          <cell r="C1032">
            <v>-8.8352199999999996</v>
          </cell>
          <cell r="D1032" t="str">
            <v>Avenida 25 de Abril</v>
          </cell>
          <cell r="E1032" t="str">
            <v>4900-496</v>
          </cell>
          <cell r="F1032" t="str">
            <v>534</v>
          </cell>
          <cell r="G1032" t="str">
            <v>Desconhecido</v>
          </cell>
          <cell r="H1032" t="str">
            <v>Viana do Castelo</v>
          </cell>
          <cell r="I1032" t="str">
            <v>Desconhecido</v>
          </cell>
          <cell r="J1032" t="str">
            <v>Portugal</v>
          </cell>
          <cell r="K1032" t="str">
            <v>Avenida 25 de Abril, 534, Desconhecido, Viana do Castelo, Desconhecido, 4900-496, Portugal</v>
          </cell>
        </row>
        <row r="1033">
          <cell r="A1033" t="str">
            <v>Externato S. Miguel Arcanjo</v>
          </cell>
          <cell r="B1033">
            <v>38.779615</v>
          </cell>
          <cell r="C1033">
            <v>-9.1146890000000003</v>
          </cell>
          <cell r="D1033" t="str">
            <v>Avenida Doutor Alfredo Bensaúde</v>
          </cell>
          <cell r="E1033" t="str">
            <v>1800-175</v>
          </cell>
          <cell r="F1033" t="str">
            <v>175</v>
          </cell>
          <cell r="G1033" t="str">
            <v>Desconhecido</v>
          </cell>
          <cell r="H1033" t="str">
            <v>Lisboa</v>
          </cell>
          <cell r="I1033" t="str">
            <v>Desconhecido</v>
          </cell>
          <cell r="J1033" t="str">
            <v>Portugal</v>
          </cell>
          <cell r="K1033" t="str">
            <v>Avenida Doutor Alfredo Bensaúde, 175, Desconhecido, Lisboa, Desconhecido, 1800-175, Portugal</v>
          </cell>
        </row>
        <row r="1034">
          <cell r="A1034" t="str">
            <v>Externato Santa Joana</v>
          </cell>
          <cell r="B1034">
            <v>38.444823</v>
          </cell>
          <cell r="C1034">
            <v>-9.1005959999999995</v>
          </cell>
          <cell r="D1034" t="str">
            <v>Avenida da Liberdade</v>
          </cell>
          <cell r="E1034" t="str">
            <v>2970-635</v>
          </cell>
          <cell r="F1034" t="str">
            <v>44</v>
          </cell>
          <cell r="G1034" t="str">
            <v>Desconhecido</v>
          </cell>
          <cell r="H1034" t="str">
            <v>Sesimbra</v>
          </cell>
          <cell r="I1034" t="str">
            <v>Desconhecido</v>
          </cell>
          <cell r="J1034" t="str">
            <v>Portugal</v>
          </cell>
          <cell r="K1034" t="str">
            <v>Avenida da Liberdade, 44, Desconhecido, Sesimbra, Desconhecido, 2970-635, Portugal</v>
          </cell>
        </row>
        <row r="1035">
          <cell r="A1035" t="str">
            <v>Externato António Nobre</v>
          </cell>
          <cell r="B1035">
            <v>41.185661000000003</v>
          </cell>
          <cell r="C1035">
            <v>-8.6881810000000002</v>
          </cell>
          <cell r="D1035" t="str">
            <v>Rua Conde Alto Mearim</v>
          </cell>
          <cell r="E1035" t="str">
            <v>4450-034</v>
          </cell>
          <cell r="F1035" t="str">
            <v>477</v>
          </cell>
          <cell r="G1035" t="str">
            <v>Carcavelos</v>
          </cell>
          <cell r="H1035" t="str">
            <v>Matosinhos</v>
          </cell>
          <cell r="I1035" t="str">
            <v>Desconhecido</v>
          </cell>
          <cell r="J1035" t="str">
            <v>Portugal</v>
          </cell>
          <cell r="K1035" t="str">
            <v>Rua Conde Alto Mearim, 477, Carcavelos, Matosinhos, Desconhecido, 4450-034, Portugal</v>
          </cell>
        </row>
        <row r="1036">
          <cell r="A1036" t="str">
            <v>Externato António Sérgio</v>
          </cell>
          <cell r="B1036">
            <v>38.056091000000002</v>
          </cell>
          <cell r="C1036">
            <v>-7.9841759999999997</v>
          </cell>
          <cell r="D1036" t="str">
            <v>Largo Doutor Carlos Moreira</v>
          </cell>
          <cell r="E1036" t="str">
            <v>7800-811</v>
          </cell>
          <cell r="F1036" t="str">
            <v>Desconhecido</v>
          </cell>
          <cell r="G1036" t="str">
            <v>Desconhecido</v>
          </cell>
          <cell r="H1036" t="str">
            <v>Beja</v>
          </cell>
          <cell r="I1036" t="str">
            <v>Desconhecido</v>
          </cell>
          <cell r="J1036" t="str">
            <v>Portugal</v>
          </cell>
          <cell r="K1036" t="str">
            <v>Largo Doutor Carlos Moreira, Desconhecido, Desconhecido, Beja, Desconhecido, 7800-811, Portugal</v>
          </cell>
        </row>
        <row r="1037">
          <cell r="A1037" t="str">
            <v>Externato As Descobertas</v>
          </cell>
          <cell r="B1037">
            <v>38.707996000000001</v>
          </cell>
          <cell r="C1037">
            <v>-9.2073300000000007</v>
          </cell>
          <cell r="D1037" t="str">
            <v>Rua Capitão-Mor Pedro Teixeira</v>
          </cell>
          <cell r="E1037" t="str">
            <v>1400-041</v>
          </cell>
          <cell r="F1037" t="str">
            <v>11</v>
          </cell>
          <cell r="G1037" t="str">
            <v>São Francisco Xavier</v>
          </cell>
          <cell r="H1037" t="str">
            <v>Lisboa</v>
          </cell>
          <cell r="I1037" t="str">
            <v>Desconhecido</v>
          </cell>
          <cell r="J1037" t="str">
            <v>Portugal</v>
          </cell>
          <cell r="K1037" t="str">
            <v>Rua Capitão-Mor Pedro Teixeira, 11, São Francisco Xavier, Lisboa, Desconhecido, 1400-041, Portugal</v>
          </cell>
        </row>
        <row r="1038">
          <cell r="A1038" t="str">
            <v>Externato Camões</v>
          </cell>
          <cell r="B1038">
            <v>40.858237000000003</v>
          </cell>
          <cell r="C1038">
            <v>-8.6302660000000007</v>
          </cell>
          <cell r="D1038" t="str">
            <v>Rua Doutor Francisco Zagalo</v>
          </cell>
          <cell r="E1038" t="str">
            <v>3880-225</v>
          </cell>
          <cell r="F1038" t="str">
            <v>Desconhecido</v>
          </cell>
          <cell r="G1038" t="str">
            <v>Alto do Saboga</v>
          </cell>
          <cell r="H1038" t="str">
            <v>Ovar</v>
          </cell>
          <cell r="I1038" t="str">
            <v>Desconhecido</v>
          </cell>
          <cell r="J1038" t="str">
            <v>Portugal</v>
          </cell>
          <cell r="K1038" t="str">
            <v>Rua Doutor Francisco Zagalo, Desconhecido, Alto do Saboga, Ovar, Desconhecido, 3880-225, Portugal</v>
          </cell>
        </row>
        <row r="1039">
          <cell r="A1039" t="str">
            <v>Externato da Luz</v>
          </cell>
          <cell r="B1039">
            <v>38.762932999999997</v>
          </cell>
          <cell r="C1039">
            <v>-9.1816630000000004</v>
          </cell>
          <cell r="D1039" t="str">
            <v>Largo da Luz</v>
          </cell>
          <cell r="E1039" t="str">
            <v>1600-498</v>
          </cell>
          <cell r="F1039" t="str">
            <v>11</v>
          </cell>
          <cell r="G1039" t="str">
            <v>Carnide</v>
          </cell>
          <cell r="H1039" t="str">
            <v>Lisboa</v>
          </cell>
          <cell r="I1039" t="str">
            <v>Desconhecido</v>
          </cell>
          <cell r="J1039" t="str">
            <v>Portugal</v>
          </cell>
          <cell r="K1039" t="str">
            <v>Largo da Luz, 11, Carnide, Lisboa, Desconhecido, 1600-498, Portugal</v>
          </cell>
        </row>
        <row r="1040">
          <cell r="A1040" t="str">
            <v>Externato das Escravas do Sagrado Coração de Jesus</v>
          </cell>
          <cell r="B1040">
            <v>41.160421999999997</v>
          </cell>
          <cell r="C1040">
            <v>-8.5962420000000002</v>
          </cell>
          <cell r="D1040" t="str">
            <v>Rua de Carlos Malheiro Dias</v>
          </cell>
          <cell r="E1040" t="str">
            <v>4200-154</v>
          </cell>
          <cell r="F1040" t="str">
            <v>197</v>
          </cell>
          <cell r="G1040" t="str">
            <v>Bonfim</v>
          </cell>
          <cell r="H1040" t="str">
            <v>Porto</v>
          </cell>
          <cell r="I1040" t="str">
            <v>Desconhecido</v>
          </cell>
          <cell r="J1040" t="str">
            <v>Portugal</v>
          </cell>
          <cell r="K1040" t="str">
            <v>Rua de Carlos Malheiro Dias, 197, Bonfim, Porto, Desconhecido, 4200-154, Portugal</v>
          </cell>
        </row>
        <row r="1041">
          <cell r="A1041" t="str">
            <v>Externato de Dona Luísa Sigea</v>
          </cell>
          <cell r="B1041">
            <v>38.706006000000002</v>
          </cell>
          <cell r="C1041">
            <v>-9.3512509999999995</v>
          </cell>
          <cell r="D1041" t="str">
            <v>Avenida das Descobertas</v>
          </cell>
          <cell r="E1041" t="str">
            <v>2785-438</v>
          </cell>
          <cell r="F1041" t="str">
            <v>Desconhecido</v>
          </cell>
          <cell r="G1041" t="str">
            <v>Quinta da Caramuja</v>
          </cell>
          <cell r="H1041" t="str">
            <v>Cascais</v>
          </cell>
          <cell r="I1041" t="str">
            <v>Desconhecido</v>
          </cell>
          <cell r="J1041" t="str">
            <v>Portugal</v>
          </cell>
          <cell r="K1041" t="str">
            <v>Avenida das Descobertas, Desconhecido, Quinta da Caramuja, Cascais, Desconhecido, 2785-438, Portugal</v>
          </cell>
        </row>
        <row r="1042">
          <cell r="A1042" t="str">
            <v>Externato de Nossa Senhora da Penha de França</v>
          </cell>
          <cell r="B1042">
            <v>38.730133000000002</v>
          </cell>
          <cell r="C1042">
            <v>-9.1297949999999997</v>
          </cell>
          <cell r="D1042" t="str">
            <v>Travessa do Calado</v>
          </cell>
          <cell r="E1042" t="str">
            <v>1170-070</v>
          </cell>
          <cell r="F1042" t="str">
            <v>26</v>
          </cell>
          <cell r="G1042" t="str">
            <v>Desconhecido</v>
          </cell>
          <cell r="H1042" t="str">
            <v>Lisboa</v>
          </cell>
          <cell r="I1042" t="str">
            <v>Desconhecido</v>
          </cell>
          <cell r="J1042" t="str">
            <v>Portugal</v>
          </cell>
          <cell r="K1042" t="str">
            <v>Travessa do Calado, 26, Desconhecido, Lisboa, Desconhecido, 1170-070, Portugal</v>
          </cell>
        </row>
        <row r="1043">
          <cell r="A1043" t="str">
            <v>Externato de Penafirme</v>
          </cell>
          <cell r="B1043">
            <v>39.143200999999998</v>
          </cell>
          <cell r="C1043">
            <v>-9.3535439999999994</v>
          </cell>
          <cell r="D1043" t="str">
            <v>ER 247</v>
          </cell>
          <cell r="E1043" t="str">
            <v>2560-046</v>
          </cell>
          <cell r="F1043" t="str">
            <v>Desconhecido</v>
          </cell>
          <cell r="G1043" t="str">
            <v>Desconhecido</v>
          </cell>
          <cell r="H1043" t="str">
            <v>Torres Vedras</v>
          </cell>
          <cell r="I1043" t="str">
            <v>Desconhecido</v>
          </cell>
          <cell r="J1043" t="str">
            <v>Portugal</v>
          </cell>
          <cell r="K1043" t="str">
            <v>ER 247, Desconhecido, Desconhecido, Torres Vedras, Desconhecido, 2560-046, Portugal</v>
          </cell>
        </row>
        <row r="1044">
          <cell r="A1044" t="str">
            <v>Externato de S. José</v>
          </cell>
          <cell r="B1044">
            <v>38.710332000000001</v>
          </cell>
          <cell r="C1044">
            <v>-9.2164619999999999</v>
          </cell>
          <cell r="D1044" t="str">
            <v>Avenida das Descobertas</v>
          </cell>
          <cell r="E1044" t="str">
            <v>1400-091</v>
          </cell>
          <cell r="F1044" t="str">
            <v>27</v>
          </cell>
          <cell r="G1044" t="str">
            <v>São Francisco Xavier</v>
          </cell>
          <cell r="H1044" t="str">
            <v>Lisboa</v>
          </cell>
          <cell r="I1044" t="str">
            <v>Desconhecido</v>
          </cell>
          <cell r="J1044" t="str">
            <v>Portugal</v>
          </cell>
          <cell r="K1044" t="str">
            <v>Avenida das Descobertas, 27, São Francisco Xavier, Lisboa, Desconhecido, 1400-091, Portugal</v>
          </cell>
        </row>
        <row r="1045">
          <cell r="A1045" t="str">
            <v>Externato de S. Miguel de Refojos</v>
          </cell>
          <cell r="B1045">
            <v>41.513840999999999</v>
          </cell>
          <cell r="C1045">
            <v>-7.9929819999999996</v>
          </cell>
          <cell r="D1045" t="str">
            <v>Rua Doutor Francisco Botelho</v>
          </cell>
          <cell r="E1045" t="str">
            <v>4860-356</v>
          </cell>
          <cell r="F1045" t="str">
            <v>456</v>
          </cell>
          <cell r="G1045" t="str">
            <v>Desconhecido</v>
          </cell>
          <cell r="H1045" t="str">
            <v>Cabeceiras de Basto</v>
          </cell>
          <cell r="I1045" t="str">
            <v>Desconhecido</v>
          </cell>
          <cell r="J1045" t="str">
            <v>Portugal</v>
          </cell>
          <cell r="K1045" t="str">
            <v>Rua Doutor Francisco Botelho, 456, Desconhecido, Cabeceiras de Basto, Desconhecido, 4860-356, Portugal</v>
          </cell>
        </row>
        <row r="1046">
          <cell r="A1046" t="str">
            <v>Externato de Vila Meã</v>
          </cell>
          <cell r="B1046">
            <v>41.250067999999999</v>
          </cell>
          <cell r="C1046">
            <v>-8.1920760000000001</v>
          </cell>
          <cell r="D1046" t="str">
            <v>EM 211-1</v>
          </cell>
          <cell r="E1046" t="str">
            <v>4605-032</v>
          </cell>
          <cell r="F1046" t="str">
            <v>12</v>
          </cell>
          <cell r="G1046" t="str">
            <v>Desconhecido</v>
          </cell>
          <cell r="H1046" t="str">
            <v>Amarante</v>
          </cell>
          <cell r="I1046" t="str">
            <v>Desconhecido</v>
          </cell>
          <cell r="J1046" t="str">
            <v>Portugal</v>
          </cell>
          <cell r="K1046" t="str">
            <v>EM 211-1, 12, Desconhecido, Amarante, Desconhecido, 4605-032, Portugal</v>
          </cell>
        </row>
        <row r="1047">
          <cell r="A1047" t="str">
            <v>Externato Educação Popular</v>
          </cell>
          <cell r="B1047">
            <v>38.730587999999997</v>
          </cell>
          <cell r="C1047">
            <v>-9.1719880000000007</v>
          </cell>
          <cell r="D1047" t="str">
            <v>Rua dos Arcos</v>
          </cell>
          <cell r="E1047" t="str">
            <v>1070-181</v>
          </cell>
          <cell r="F1047" t="str">
            <v>Desconhecido</v>
          </cell>
          <cell r="G1047" t="str">
            <v>Campolide</v>
          </cell>
          <cell r="H1047" t="str">
            <v>Lisboa</v>
          </cell>
          <cell r="I1047" t="str">
            <v>Desconhecido</v>
          </cell>
          <cell r="J1047" t="str">
            <v>Portugal</v>
          </cell>
          <cell r="K1047" t="str">
            <v>Rua dos Arcos, Desconhecido, Campolide, Lisboa, Desconhecido, 1070-181, Portugal</v>
          </cell>
        </row>
        <row r="1048">
          <cell r="A1048" t="str">
            <v>Externato Flor do Campo</v>
          </cell>
          <cell r="B1048">
            <v>38.808588999999998</v>
          </cell>
          <cell r="C1048">
            <v>-9.1891610000000004</v>
          </cell>
          <cell r="D1048" t="str">
            <v>Rua 4 de Outubro</v>
          </cell>
          <cell r="E1048" t="str">
            <v>2620-206</v>
          </cell>
          <cell r="F1048" t="str">
            <v>LT 134</v>
          </cell>
          <cell r="G1048" t="str">
            <v>Bairro do Casal da Caróchia</v>
          </cell>
          <cell r="H1048" t="str">
            <v>Odivelas</v>
          </cell>
          <cell r="I1048" t="str">
            <v>Desconhecido</v>
          </cell>
          <cell r="J1048" t="str">
            <v>Portugal</v>
          </cell>
          <cell r="K1048" t="str">
            <v>Rua 4 de Outubro, LT 134, Bairro do Casal da Caróchia, Odivelas, Desconhecido, 2620-206, Portugal</v>
          </cell>
        </row>
        <row r="1049">
          <cell r="A1049" t="str">
            <v>Externato João Alberto Faria</v>
          </cell>
          <cell r="B1049">
            <v>38.980710000000002</v>
          </cell>
          <cell r="C1049">
            <v>-9.0841239999999992</v>
          </cell>
          <cell r="D1049" t="str">
            <v>Desconhecido</v>
          </cell>
          <cell r="E1049" t="str">
            <v>2630-299</v>
          </cell>
          <cell r="F1049" t="str">
            <v>Desconhecido</v>
          </cell>
          <cell r="G1049" t="str">
            <v>Desconhecido</v>
          </cell>
          <cell r="H1049" t="str">
            <v>Arruda dos Vinhos</v>
          </cell>
          <cell r="I1049" t="str">
            <v>Desconhecido</v>
          </cell>
          <cell r="J1049" t="str">
            <v>Portugal</v>
          </cell>
          <cell r="K1049" t="str">
            <v>Desconhecido, Desconhecido, Desconhecido, Arruda dos Vinhos, Desconhecido, 2630-299, Portugal</v>
          </cell>
        </row>
        <row r="1050">
          <cell r="A1050" t="str">
            <v>Externato Liceal das Casas de S. Vicente de Paulo</v>
          </cell>
          <cell r="B1050">
            <v>38.741830999999998</v>
          </cell>
          <cell r="C1050">
            <v>-9.1807499999999997</v>
          </cell>
          <cell r="D1050" t="str">
            <v>Largo de São Domingos de Benfica</v>
          </cell>
          <cell r="E1050" t="str">
            <v>1500-554</v>
          </cell>
          <cell r="F1050" t="str">
            <v>Desconhecido</v>
          </cell>
          <cell r="G1050" t="str">
            <v>Desconhecido</v>
          </cell>
          <cell r="H1050" t="str">
            <v>Lisboa</v>
          </cell>
          <cell r="I1050" t="str">
            <v>Desconhecido</v>
          </cell>
          <cell r="J1050" t="str">
            <v>Portugal</v>
          </cell>
          <cell r="K1050" t="str">
            <v>Largo de São Domingos de Benfica, Desconhecido, Desconhecido, Lisboa, Desconhecido, 1500-554, Portugal</v>
          </cell>
        </row>
        <row r="1051">
          <cell r="A1051" t="str">
            <v>Externato Liceal de Albergaria dos Doze</v>
          </cell>
          <cell r="B1051">
            <v>39.801786999999997</v>
          </cell>
          <cell r="C1051">
            <v>-8.5834600000000005</v>
          </cell>
          <cell r="D1051" t="str">
            <v>Rua do Colégio</v>
          </cell>
          <cell r="E1051" t="str">
            <v>3100-081</v>
          </cell>
          <cell r="F1051" t="str">
            <v>Desconhecido</v>
          </cell>
          <cell r="G1051" t="str">
            <v>Desconhecido</v>
          </cell>
          <cell r="H1051" t="str">
            <v>Pombal</v>
          </cell>
          <cell r="I1051" t="str">
            <v>Desconhecido</v>
          </cell>
          <cell r="J1051" t="str">
            <v>Portugal</v>
          </cell>
          <cell r="K1051" t="str">
            <v>Rua do Colégio, Desconhecido, Desconhecido, Pombal, Desconhecido, 3100-081, Portugal</v>
          </cell>
        </row>
        <row r="1052">
          <cell r="A1052" t="str">
            <v>Externato Marcelino Champagnat</v>
          </cell>
          <cell r="B1052">
            <v>38.778433</v>
          </cell>
          <cell r="C1052">
            <v>-9.1261949999999992</v>
          </cell>
          <cell r="D1052" t="str">
            <v>Azinhaga da Vila Formosa</v>
          </cell>
          <cell r="E1052" t="str">
            <v>1700-008</v>
          </cell>
          <cell r="F1052" t="str">
            <v>Desconhecido</v>
          </cell>
          <cell r="G1052" t="str">
            <v>Desconhecido</v>
          </cell>
          <cell r="H1052" t="str">
            <v>Lisboa</v>
          </cell>
          <cell r="I1052" t="str">
            <v>Desconhecido</v>
          </cell>
          <cell r="J1052" t="str">
            <v>Portugal</v>
          </cell>
          <cell r="K1052" t="str">
            <v>Azinhaga da Vila Formosa, Desconhecido, Desconhecido, Lisboa, Desconhecido, 1700-008, Portugal</v>
          </cell>
        </row>
        <row r="1053">
          <cell r="A1053" t="str">
            <v>Externato Marista de Lisboa</v>
          </cell>
          <cell r="B1053">
            <v>38.747562000000002</v>
          </cell>
          <cell r="C1053">
            <v>-9.1823060000000005</v>
          </cell>
          <cell r="D1053" t="str">
            <v>Rua Major Neutel de Abreu</v>
          </cell>
          <cell r="E1053" t="str">
            <v>1500-459</v>
          </cell>
          <cell r="F1053" t="str">
            <v>11</v>
          </cell>
          <cell r="G1053" t="str">
            <v>Desconhecido</v>
          </cell>
          <cell r="H1053" t="str">
            <v>Lisboa</v>
          </cell>
          <cell r="I1053" t="str">
            <v>Desconhecido</v>
          </cell>
          <cell r="J1053" t="str">
            <v>Portugal</v>
          </cell>
          <cell r="K1053" t="str">
            <v>Rua Major Neutel de Abreu, 11, Desconhecido, Lisboa, Desconhecido, 1500-459, Portugal</v>
          </cell>
        </row>
        <row r="1054">
          <cell r="A1054" t="str">
            <v>Externato Nossa Senhora das Graças</v>
          </cell>
          <cell r="B1054">
            <v>41.578722999999997</v>
          </cell>
          <cell r="C1054">
            <v>-8.4640430000000002</v>
          </cell>
          <cell r="D1054" t="str">
            <v>Rua da Veiguinha</v>
          </cell>
          <cell r="E1054" t="str">
            <v>4700-760</v>
          </cell>
          <cell r="F1054" t="str">
            <v>Desconhecido</v>
          </cell>
          <cell r="G1054" t="str">
            <v>Desconhecido</v>
          </cell>
          <cell r="H1054" t="str">
            <v>Braga</v>
          </cell>
          <cell r="I1054" t="str">
            <v>Desconhecido</v>
          </cell>
          <cell r="J1054" t="str">
            <v>Portugal</v>
          </cell>
          <cell r="K1054" t="str">
            <v>Rua da Veiguinha, Desconhecido, Desconhecido, Braga, Desconhecido, 4700-760, Portugal</v>
          </cell>
        </row>
        <row r="1055">
          <cell r="A1055" t="str">
            <v>Externato Nossa Senhora do Rosário</v>
          </cell>
          <cell r="B1055">
            <v>38.701732999999997</v>
          </cell>
          <cell r="C1055">
            <v>-9.4377390000000005</v>
          </cell>
          <cell r="D1055" t="str">
            <v>Rua Maria Auxiliadora</v>
          </cell>
          <cell r="E1055" t="str">
            <v>2750-616</v>
          </cell>
          <cell r="F1055" t="str">
            <v>53</v>
          </cell>
          <cell r="G1055" t="str">
            <v>Torre do Pinhal</v>
          </cell>
          <cell r="H1055" t="str">
            <v>Cascais</v>
          </cell>
          <cell r="I1055" t="str">
            <v>Desconhecido</v>
          </cell>
          <cell r="J1055" t="str">
            <v>Portugal</v>
          </cell>
          <cell r="K1055" t="str">
            <v>Rua Maria Auxiliadora, 53, Torre do Pinhal, Cascais, Desconhecido, 2750-616, Portugal</v>
          </cell>
        </row>
        <row r="1056">
          <cell r="A1056" t="str">
            <v>Externato Patronato Imaculada Conceição</v>
          </cell>
          <cell r="B1056">
            <v>41.259259</v>
          </cell>
          <cell r="C1056">
            <v>-8.6124840000000003</v>
          </cell>
          <cell r="D1056" t="str">
            <v>Rua Serafim Cruz</v>
          </cell>
          <cell r="E1056" t="str">
            <v>4475-669</v>
          </cell>
          <cell r="F1056" t="str">
            <v>Desconhecido</v>
          </cell>
          <cell r="G1056" t="str">
            <v>Barca</v>
          </cell>
          <cell r="H1056" t="str">
            <v>Castêlo da Maia</v>
          </cell>
          <cell r="I1056" t="str">
            <v>Desconhecido</v>
          </cell>
          <cell r="J1056" t="str">
            <v>Portugal</v>
          </cell>
          <cell r="K1056" t="str">
            <v>Rua Serafim Cruz, Desconhecido, Barca, Castêlo da Maia, Desconhecido, 4475-669, Portugal</v>
          </cell>
        </row>
        <row r="1057">
          <cell r="A1057" t="str">
            <v>Externato Senhora do Carmo</v>
          </cell>
          <cell r="B1057">
            <v>41.287638999999999</v>
          </cell>
          <cell r="C1057">
            <v>-8.2132509999999996</v>
          </cell>
          <cell r="D1057" t="str">
            <v>Rua Externato Senhora do Carmo</v>
          </cell>
          <cell r="E1057" t="str">
            <v>4620-823</v>
          </cell>
          <cell r="F1057" t="str">
            <v>Desconhecido</v>
          </cell>
          <cell r="G1057" t="str">
            <v>Desconhecido</v>
          </cell>
          <cell r="H1057" t="str">
            <v>Lousada</v>
          </cell>
          <cell r="I1057" t="str">
            <v>Desconhecido</v>
          </cell>
          <cell r="J1057" t="str">
            <v>Portugal</v>
          </cell>
          <cell r="K1057" t="str">
            <v>Rua Externato Senhora do Carmo, Desconhecido, Desconhecido, Lousada, Desconhecido, 4620-823, Portugal</v>
          </cell>
        </row>
        <row r="1058">
          <cell r="A1058" t="str">
            <v>Grande Colégio Universal</v>
          </cell>
          <cell r="B1058">
            <v>41.156027000000002</v>
          </cell>
          <cell r="C1058">
            <v>-8.6152789999999992</v>
          </cell>
          <cell r="D1058" t="str">
            <v>Rua da Boavista</v>
          </cell>
          <cell r="E1058" t="str">
            <v>4050-102</v>
          </cell>
          <cell r="F1058" t="str">
            <v>158,168</v>
          </cell>
          <cell r="G1058" t="str">
            <v>Figueiroa</v>
          </cell>
          <cell r="H1058" t="str">
            <v>Porto</v>
          </cell>
          <cell r="I1058" t="str">
            <v>Desconhecido</v>
          </cell>
          <cell r="J1058" t="str">
            <v>Portugal</v>
          </cell>
          <cell r="K1058" t="str">
            <v>Rua da Boavista, 158,168, Figueiroa, Porto, Desconhecido, 4050-102, Portugal</v>
          </cell>
        </row>
        <row r="1059">
          <cell r="A1059" t="str">
            <v>Instituto Pedro Hispano</v>
          </cell>
          <cell r="B1059">
            <v>40.161425999999999</v>
          </cell>
          <cell r="C1059">
            <v>-8.6335510000000006</v>
          </cell>
          <cell r="D1059" t="str">
            <v>Rua de Gabrielos</v>
          </cell>
          <cell r="E1059" t="str">
            <v>3130-080</v>
          </cell>
          <cell r="F1059" t="str">
            <v>Desconhecido</v>
          </cell>
          <cell r="G1059" t="str">
            <v>Desconhecido</v>
          </cell>
          <cell r="H1059" t="str">
            <v>Soure</v>
          </cell>
          <cell r="I1059" t="str">
            <v>Desconhecido</v>
          </cell>
          <cell r="J1059" t="str">
            <v>Portugal</v>
          </cell>
          <cell r="K1059" t="str">
            <v>Rua de Gabrielos, Desconhecido, Desconhecido, Soure, Desconhecido, 3130-080, Portugal</v>
          </cell>
        </row>
        <row r="1060">
          <cell r="A1060" t="str">
            <v>Instituto Vaz Serra</v>
          </cell>
          <cell r="B1060">
            <v>39.815067999999997</v>
          </cell>
          <cell r="C1060">
            <v>-8.1828179999999993</v>
          </cell>
          <cell r="D1060" t="str">
            <v>Rua Libânio Vaz Serra</v>
          </cell>
          <cell r="E1060" t="str">
            <v>6100-268</v>
          </cell>
          <cell r="F1060" t="str">
            <v>Desconhecido</v>
          </cell>
          <cell r="G1060" t="str">
            <v>Desconhecido</v>
          </cell>
          <cell r="H1060" t="str">
            <v>Cernache do Bonjardim</v>
          </cell>
          <cell r="I1060" t="str">
            <v>Desconhecido</v>
          </cell>
          <cell r="J1060" t="str">
            <v>Portugal</v>
          </cell>
          <cell r="K1060" t="str">
            <v>Rua Libânio Vaz Serra, Desconhecido, Desconhecido, Cernache do Bonjardim, Desconhecido, 6100-268, Portugal</v>
          </cell>
        </row>
        <row r="1061">
          <cell r="A1061" t="str">
            <v>Instituto D. João V</v>
          </cell>
          <cell r="B1061">
            <v>40.004514</v>
          </cell>
          <cell r="C1061">
            <v>-8.7432540000000003</v>
          </cell>
          <cell r="D1061" t="str">
            <v>EN 237</v>
          </cell>
          <cell r="E1061" t="str">
            <v>3105-165</v>
          </cell>
          <cell r="F1061" t="str">
            <v>32</v>
          </cell>
          <cell r="G1061" t="str">
            <v>Desconhecido</v>
          </cell>
          <cell r="H1061" t="str">
            <v>Pombal</v>
          </cell>
          <cell r="I1061" t="str">
            <v>Desconhecido</v>
          </cell>
          <cell r="J1061" t="str">
            <v>Portugal</v>
          </cell>
          <cell r="K1061" t="str">
            <v>EN 237, 32, Desconhecido, Pombal, Desconhecido, 3105-165, Portugal</v>
          </cell>
        </row>
        <row r="1062">
          <cell r="A1062" t="str">
            <v>Instituto de Ciências Educativas</v>
          </cell>
          <cell r="B1062">
            <v>38.807268000000001</v>
          </cell>
          <cell r="C1062">
            <v>-9.1913129999999992</v>
          </cell>
          <cell r="D1062" t="str">
            <v>Rua dos Lilases</v>
          </cell>
          <cell r="E1062" t="str">
            <v>2620-505</v>
          </cell>
          <cell r="F1062" t="str">
            <v>2</v>
          </cell>
          <cell r="G1062" t="str">
            <v>Bairro Galo de Pêra</v>
          </cell>
          <cell r="H1062" t="str">
            <v>Odivelas</v>
          </cell>
          <cell r="I1062" t="str">
            <v>Desconhecido</v>
          </cell>
          <cell r="J1062" t="str">
            <v>Portugal</v>
          </cell>
          <cell r="K1062" t="str">
            <v>Rua dos Lilases, 2, Bairro Galo de Pêra, Odivelas, Desconhecido, 2620-505, Portugal</v>
          </cell>
        </row>
        <row r="1063">
          <cell r="A1063" t="str">
            <v>Instituto Duarte Lemos</v>
          </cell>
          <cell r="B1063">
            <v>40.609853999999999</v>
          </cell>
          <cell r="C1063">
            <v>-8.4702859999999998</v>
          </cell>
          <cell r="D1063" t="str">
            <v>Rua Dom Duarte Lemos</v>
          </cell>
          <cell r="E1063" t="str">
            <v>3750-791</v>
          </cell>
          <cell r="F1063" t="str">
            <v>113</v>
          </cell>
          <cell r="G1063" t="str">
            <v>Desconhecido</v>
          </cell>
          <cell r="H1063" t="str">
            <v>Águeda</v>
          </cell>
          <cell r="I1063" t="str">
            <v>Desconhecido</v>
          </cell>
          <cell r="J1063" t="str">
            <v>Portugal</v>
          </cell>
          <cell r="K1063" t="str">
            <v>Rua Dom Duarte Lemos, 113, Desconhecido, Águeda, Desconhecido, 3750-791, Portugal</v>
          </cell>
        </row>
        <row r="1064">
          <cell r="A1064" t="str">
            <v>Instituto Educativo do Juncal</v>
          </cell>
          <cell r="B1064">
            <v>39.605589999999999</v>
          </cell>
          <cell r="C1064">
            <v>-8.8964420000000004</v>
          </cell>
          <cell r="D1064" t="str">
            <v>Rua de Santo António</v>
          </cell>
          <cell r="E1064" t="str">
            <v>2480-852</v>
          </cell>
          <cell r="F1064" t="str">
            <v>Desconhecido</v>
          </cell>
          <cell r="G1064" t="str">
            <v>Desconhecido</v>
          </cell>
          <cell r="H1064" t="str">
            <v>Porto de Mós</v>
          </cell>
          <cell r="I1064" t="str">
            <v>Desconhecido</v>
          </cell>
          <cell r="J1064" t="str">
            <v>Portugal</v>
          </cell>
          <cell r="K1064" t="str">
            <v>Rua de Santo António, Desconhecido, Desconhecido, Porto de Mós, Desconhecido, 2480-852, Portugal</v>
          </cell>
        </row>
        <row r="1065">
          <cell r="A1065" t="str">
            <v>Instituto Militar dos Pupilos do Exército</v>
          </cell>
          <cell r="B1065">
            <v>38.741830999999998</v>
          </cell>
          <cell r="C1065">
            <v>-9.1807499999999997</v>
          </cell>
          <cell r="D1065" t="str">
            <v>Largo de São Domingos de Benfica</v>
          </cell>
          <cell r="E1065" t="str">
            <v>1500-554</v>
          </cell>
          <cell r="F1065" t="str">
            <v>Desconhecido</v>
          </cell>
          <cell r="G1065" t="str">
            <v>Desconhecido</v>
          </cell>
          <cell r="H1065" t="str">
            <v>Lisboa</v>
          </cell>
          <cell r="I1065" t="str">
            <v>Desconhecido</v>
          </cell>
          <cell r="J1065" t="str">
            <v>Portugal</v>
          </cell>
          <cell r="K1065" t="str">
            <v>Largo de São Domingos de Benfica, Desconhecido, Desconhecido, Lisboa, Desconhecido, 1500-554, Portugal</v>
          </cell>
        </row>
        <row r="1066">
          <cell r="A1066" t="str">
            <v>Instituto Nun’Alvres</v>
          </cell>
          <cell r="B1066">
            <v>41.368980000000001</v>
          </cell>
          <cell r="C1066">
            <v>-8.4808129999999995</v>
          </cell>
          <cell r="D1066" t="str">
            <v>Rua das Termas</v>
          </cell>
          <cell r="E1066" t="str">
            <v>4780-035</v>
          </cell>
          <cell r="F1066" t="str">
            <v>54</v>
          </cell>
          <cell r="G1066" t="str">
            <v>Desconhecido</v>
          </cell>
          <cell r="H1066" t="str">
            <v>Santo Tirso</v>
          </cell>
          <cell r="I1066" t="str">
            <v>Desconhecido</v>
          </cell>
          <cell r="J1066" t="str">
            <v>Portugal</v>
          </cell>
          <cell r="K1066" t="str">
            <v>Rua das Termas, 54, Desconhecido, Santo Tirso, Desconhecido, 4780-035, Portugal</v>
          </cell>
        </row>
        <row r="1067">
          <cell r="A1067" t="str">
            <v>Jardim de Infância A Palmeira</v>
          </cell>
          <cell r="B1067">
            <v>38.715412999999998</v>
          </cell>
          <cell r="C1067">
            <v>-9.1486350000000005</v>
          </cell>
          <cell r="D1067" t="str">
            <v>Rua da Palmeira</v>
          </cell>
          <cell r="E1067" t="str">
            <v>1200-311</v>
          </cell>
          <cell r="F1067" t="str">
            <v>Desconhecido</v>
          </cell>
          <cell r="G1067" t="str">
            <v>Mercês</v>
          </cell>
          <cell r="H1067" t="str">
            <v>Lisboa</v>
          </cell>
          <cell r="I1067" t="str">
            <v>Desconhecido</v>
          </cell>
          <cell r="J1067" t="str">
            <v>Portugal</v>
          </cell>
          <cell r="K1067" t="str">
            <v>Rua da Palmeira, Desconhecido, Mercês, Lisboa, Desconhecido, 1200-311, Portugal</v>
          </cell>
        </row>
        <row r="1068">
          <cell r="A1068" t="str">
            <v>Jardim do Monte</v>
          </cell>
          <cell r="B1068">
            <v>38.767764999999997</v>
          </cell>
          <cell r="C1068">
            <v>-9.2933590000000006</v>
          </cell>
          <cell r="D1068" t="str">
            <v>Impasse Fernão Lopes</v>
          </cell>
          <cell r="E1068" t="str">
            <v>2735-442</v>
          </cell>
          <cell r="F1068" t="str">
            <v>Desconhecido</v>
          </cell>
          <cell r="G1068" t="str">
            <v>Agualva</v>
          </cell>
          <cell r="H1068" t="str">
            <v>Sintra</v>
          </cell>
          <cell r="I1068" t="str">
            <v>Desconhecido</v>
          </cell>
          <cell r="J1068" t="str">
            <v>Portugal</v>
          </cell>
          <cell r="K1068" t="str">
            <v>Impasse Fernão Lopes, Desconhecido, Agualva, Sintra, Desconhecido, 2735-442, Portugal</v>
          </cell>
        </row>
        <row r="1069">
          <cell r="A1069" t="str">
            <v>Jardim Escola João de Deus - Belas</v>
          </cell>
          <cell r="B1069">
            <v>38.801257999999997</v>
          </cell>
          <cell r="C1069">
            <v>-9.2603760000000008</v>
          </cell>
          <cell r="D1069" t="str">
            <v>Trilho dos Fetos</v>
          </cell>
          <cell r="E1069" t="str">
            <v>2605-193</v>
          </cell>
          <cell r="F1069" t="str">
            <v>2</v>
          </cell>
          <cell r="G1069" t="str">
            <v>Lisbon Green Valley</v>
          </cell>
          <cell r="H1069" t="str">
            <v>Belas</v>
          </cell>
          <cell r="I1069" t="str">
            <v>Desconhecido</v>
          </cell>
          <cell r="J1069" t="str">
            <v>Portugal</v>
          </cell>
          <cell r="K1069" t="str">
            <v>Trilho dos Fetos, 2, Lisbon Green Valley, Belas, Desconhecido, 2605-193, Portugal</v>
          </cell>
        </row>
        <row r="1070">
          <cell r="A1070" t="str">
            <v>Jardim Escola João de Deus de Santarém</v>
          </cell>
          <cell r="B1070">
            <v>39.259104000000001</v>
          </cell>
          <cell r="C1070">
            <v>-8.6983940000000004</v>
          </cell>
          <cell r="D1070" t="str">
            <v>Salmeirim - Bairro Girão</v>
          </cell>
          <cell r="E1070" t="str">
            <v>2005-283</v>
          </cell>
          <cell r="F1070" t="str">
            <v>Desconhecido</v>
          </cell>
          <cell r="G1070" t="str">
            <v>São Salvador</v>
          </cell>
          <cell r="H1070" t="str">
            <v>Santarém</v>
          </cell>
          <cell r="I1070" t="str">
            <v>Desconhecido</v>
          </cell>
          <cell r="J1070" t="str">
            <v>Portugal</v>
          </cell>
          <cell r="K1070" t="str">
            <v>Salmeirim - Bairro Girão, Desconhecido, São Salvador, Santarém, Desconhecido, 2005-283, Portugal</v>
          </cell>
        </row>
        <row r="1071">
          <cell r="A1071" t="str">
            <v>Jardim Infantil Carrocel Mágico</v>
          </cell>
          <cell r="B1071">
            <v>41.185605000000002</v>
          </cell>
          <cell r="C1071">
            <v>-8.5580359999999995</v>
          </cell>
          <cell r="D1071" t="str">
            <v>Rua de Medancelhe</v>
          </cell>
          <cell r="E1071" t="str">
            <v>4435-215</v>
          </cell>
          <cell r="F1071" t="str">
            <v>35</v>
          </cell>
          <cell r="G1071" t="str">
            <v>Medancelhe</v>
          </cell>
          <cell r="H1071" t="str">
            <v>Rio Tinto</v>
          </cell>
          <cell r="I1071" t="str">
            <v>Desconhecido</v>
          </cell>
          <cell r="J1071" t="str">
            <v>Portugal</v>
          </cell>
          <cell r="K1071" t="str">
            <v>Rua de Medancelhe, 35, Medancelhe, Rio Tinto, Desconhecido, 4435-215, Portugal</v>
          </cell>
        </row>
        <row r="1072">
          <cell r="A1072" t="str">
            <v>Mundo da Criança</v>
          </cell>
          <cell r="B1072">
            <v>39.066650000000003</v>
          </cell>
          <cell r="C1072">
            <v>-9.2557200000000002</v>
          </cell>
          <cell r="D1072" t="str">
            <v>R. Nossa Sra da Pena</v>
          </cell>
          <cell r="E1072" t="str">
            <v>2560-241</v>
          </cell>
          <cell r="F1072">
            <v>15</v>
          </cell>
          <cell r="G1072" t="str">
            <v>Santa Ana</v>
          </cell>
          <cell r="H1072" t="str">
            <v>Torres Vedras</v>
          </cell>
          <cell r="I1072" t="str">
            <v>Desconhecido</v>
          </cell>
          <cell r="J1072" t="str">
            <v>Portugal</v>
          </cell>
          <cell r="K1072" t="str">
            <v>Calle 5, Desconhecido, Santa Ana, Santa Ana, Desconhecido, 10901, Costa Rica</v>
          </cell>
        </row>
        <row r="1073">
          <cell r="A1073" t="str">
            <v>NOBEL - International School Algarve</v>
          </cell>
          <cell r="B1073">
            <v>37.093676000000002</v>
          </cell>
          <cell r="C1073">
            <v>-8.0477419999999995</v>
          </cell>
          <cell r="D1073" t="str">
            <v>Rotunda das Pereiras</v>
          </cell>
          <cell r="E1073" t="str">
            <v>8135-022</v>
          </cell>
          <cell r="F1073" t="str">
            <v>LT 1</v>
          </cell>
          <cell r="G1073" t="str">
            <v>Vale de Éguas</v>
          </cell>
          <cell r="H1073" t="str">
            <v>Almancil</v>
          </cell>
          <cell r="I1073" t="str">
            <v>Desconhecido</v>
          </cell>
          <cell r="J1073" t="str">
            <v>Portugal</v>
          </cell>
          <cell r="K1073" t="str">
            <v>Rotunda das Pereiras, LT 1, Vale de Éguas, Almancil, Desconhecido, 8135-022, Portugal</v>
          </cell>
        </row>
        <row r="1074">
          <cell r="A1074" t="str">
            <v>Os Aprendizes - Laboratório do Conhecimento</v>
          </cell>
          <cell r="B1074">
            <v>38.721074000000002</v>
          </cell>
          <cell r="C1074">
            <v>-9.4371170000000006</v>
          </cell>
          <cell r="D1074" t="str">
            <v>Rua dos Depósitos da Água</v>
          </cell>
          <cell r="E1074" t="str">
            <v>2750-561</v>
          </cell>
          <cell r="F1074" t="str">
            <v>Desconhecido</v>
          </cell>
          <cell r="G1074" t="str">
            <v>Cobre</v>
          </cell>
          <cell r="H1074" t="str">
            <v>Cascais</v>
          </cell>
          <cell r="I1074" t="str">
            <v>Desconhecido</v>
          </cell>
          <cell r="J1074" t="str">
            <v>Portugal</v>
          </cell>
          <cell r="K1074" t="str">
            <v>Rua dos Depósitos da Água, Desconhecido, Cobre, Cascais, Desconhecido, 2750-561, Portugal</v>
          </cell>
        </row>
        <row r="1075">
          <cell r="A1075" t="str">
            <v>Real Colégio de Portugal</v>
          </cell>
          <cell r="B1075">
            <v>38.773155000000003</v>
          </cell>
          <cell r="C1075">
            <v>-9.1712260000000008</v>
          </cell>
          <cell r="D1075" t="str">
            <v>Rua Professor Fernando de Mello Moser</v>
          </cell>
          <cell r="E1075" t="str">
            <v>1600-435</v>
          </cell>
          <cell r="F1075" t="str">
            <v>9</v>
          </cell>
          <cell r="G1075" t="str">
            <v>Lumiar</v>
          </cell>
          <cell r="H1075" t="str">
            <v>Lisboa</v>
          </cell>
          <cell r="I1075" t="str">
            <v>Desconhecido</v>
          </cell>
          <cell r="J1075" t="str">
            <v>Portugal</v>
          </cell>
          <cell r="K1075" t="str">
            <v>Rua Professor Fernando de Mello Moser, 9, Lumiar, Lisboa, Desconhecido, 1600-435, Portugal</v>
          </cell>
        </row>
        <row r="1076">
          <cell r="A1076" t="str">
            <v>Redbridge School</v>
          </cell>
          <cell r="B1076">
            <v>38.718794000000003</v>
          </cell>
          <cell r="C1076">
            <v>-9.1668439999999993</v>
          </cell>
          <cell r="D1076" t="str">
            <v>Rua Francisco Metrass</v>
          </cell>
          <cell r="E1076" t="str">
            <v>1350-141</v>
          </cell>
          <cell r="F1076" t="str">
            <v>95</v>
          </cell>
          <cell r="G1076" t="str">
            <v>Santa Isabel</v>
          </cell>
          <cell r="H1076" t="str">
            <v>Lisboa</v>
          </cell>
          <cell r="I1076" t="str">
            <v>Desconhecido</v>
          </cell>
          <cell r="J1076" t="str">
            <v>Portugal</v>
          </cell>
          <cell r="K1076" t="str">
            <v>Rua Francisco Metrass, 95, Santa Isabel, Lisboa, Desconhecido, 1350-141, Portugal</v>
          </cell>
        </row>
        <row r="1077">
          <cell r="A1077" t="str">
            <v>Saint Peters International School</v>
          </cell>
          <cell r="B1077">
            <v>38.580112</v>
          </cell>
          <cell r="C1077">
            <v>-8.8871529999999996</v>
          </cell>
          <cell r="D1077" t="str">
            <v>Desconhecido</v>
          </cell>
          <cell r="E1077" t="str">
            <v>2950-201</v>
          </cell>
          <cell r="F1077" t="str">
            <v>Desconhecido</v>
          </cell>
          <cell r="G1077" t="str">
            <v>Desconhecido</v>
          </cell>
          <cell r="H1077" t="str">
            <v>Palmela</v>
          </cell>
          <cell r="I1077" t="str">
            <v>Desconhecido</v>
          </cell>
          <cell r="J1077" t="str">
            <v>Portugal</v>
          </cell>
          <cell r="K1077" t="str">
            <v>Desconhecido, Desconhecido, Desconhecido, Palmela, Desconhecido, 2950-201, Portugal</v>
          </cell>
        </row>
        <row r="1078">
          <cell r="A1078" t="str">
            <v>Salesianos de Évora - Colégio</v>
          </cell>
          <cell r="B1078">
            <v>38.571013000000001</v>
          </cell>
          <cell r="C1078">
            <v>-7.9172000000000002</v>
          </cell>
          <cell r="D1078" t="str">
            <v>Avenida dos Salesianos</v>
          </cell>
          <cell r="E1078" t="str">
            <v>7000-766</v>
          </cell>
          <cell r="F1078" t="str">
            <v>4</v>
          </cell>
          <cell r="G1078" t="str">
            <v>Malagueira</v>
          </cell>
          <cell r="H1078" t="str">
            <v>Évora</v>
          </cell>
          <cell r="I1078" t="str">
            <v>Desconhecido</v>
          </cell>
          <cell r="J1078" t="str">
            <v>Portugal</v>
          </cell>
          <cell r="K1078" t="str">
            <v>Avenida dos Salesianos, 4, Malagueira, Évora, Desconhecido, 7000-766, Portugal</v>
          </cell>
        </row>
        <row r="1079">
          <cell r="A1079" t="str">
            <v>Salesianos de Lisboa - Colégio Oficinas de São José</v>
          </cell>
          <cell r="B1079">
            <v>38.733893999999999</v>
          </cell>
          <cell r="C1079">
            <v>-9.1138820000000003</v>
          </cell>
          <cell r="D1079" t="str">
            <v>Rua Marquês de Olhão</v>
          </cell>
          <cell r="E1079" t="str">
            <v>1900-330</v>
          </cell>
          <cell r="F1079" t="str">
            <v>Desconhecido</v>
          </cell>
          <cell r="G1079" t="str">
            <v>Desconhecido</v>
          </cell>
          <cell r="H1079" t="str">
            <v>Lisboa</v>
          </cell>
          <cell r="I1079" t="str">
            <v>Desconhecido</v>
          </cell>
          <cell r="J1079" t="str">
            <v>Portugal</v>
          </cell>
          <cell r="K1079" t="str">
            <v>Rua Marquês de Olhão, Desconhecido, Desconhecido, Lisboa, Desconhecido, 1900-330, Portugal</v>
          </cell>
        </row>
        <row r="1080">
          <cell r="A1080" t="str">
            <v>Salesianos de Manique - Escola</v>
          </cell>
          <cell r="B1080">
            <v>38.735182000000002</v>
          </cell>
          <cell r="C1080">
            <v>-9.3613529999999994</v>
          </cell>
          <cell r="D1080" t="str">
            <v>Rua dos Salesianos</v>
          </cell>
          <cell r="E1080" t="str">
            <v>2645-438</v>
          </cell>
          <cell r="F1080" t="str">
            <v>1</v>
          </cell>
          <cell r="G1080" t="str">
            <v>Quinta das Figueiras</v>
          </cell>
          <cell r="H1080" t="str">
            <v>Cascais</v>
          </cell>
          <cell r="I1080" t="str">
            <v>Desconhecido</v>
          </cell>
          <cell r="J1080" t="str">
            <v>Portugal</v>
          </cell>
          <cell r="K1080" t="str">
            <v>Rua dos Salesianos, 1, Quinta das Figueiras, Cascais, Desconhecido, 2645-438, Portugal</v>
          </cell>
        </row>
        <row r="1081">
          <cell r="A1081" t="str">
            <v>Salesianos de Mogofores - Colégio</v>
          </cell>
          <cell r="B1081">
            <v>40.417262999999998</v>
          </cell>
          <cell r="C1081">
            <v>-8.5269689999999994</v>
          </cell>
          <cell r="D1081" t="str">
            <v>Rua São Miguel</v>
          </cell>
          <cell r="E1081" t="str">
            <v>3780-599</v>
          </cell>
          <cell r="F1081" t="str">
            <v>Desconhecido</v>
          </cell>
          <cell r="G1081" t="str">
            <v>Desconhecido</v>
          </cell>
          <cell r="H1081" t="str">
            <v>Anadia</v>
          </cell>
          <cell r="I1081" t="str">
            <v>Desconhecido</v>
          </cell>
          <cell r="J1081" t="str">
            <v>Portugal</v>
          </cell>
          <cell r="K1081" t="str">
            <v>Rua São Miguel, Desconhecido, Desconhecido, Anadia, Desconhecido, 3780-599, Portugal</v>
          </cell>
        </row>
        <row r="1082">
          <cell r="A1082" t="str">
            <v>Salesianos do Estoril – Escola</v>
          </cell>
          <cell r="B1082">
            <v>38.705216999999998</v>
          </cell>
          <cell r="C1082">
            <v>-9.4014249999999997</v>
          </cell>
          <cell r="D1082" t="str">
            <v>Avenida Marginal</v>
          </cell>
          <cell r="E1082" t="str">
            <v>2765-245</v>
          </cell>
          <cell r="F1082" t="str">
            <v>Desconhecido</v>
          </cell>
          <cell r="G1082" t="str">
            <v>Santo António do Estoril</v>
          </cell>
          <cell r="H1082" t="str">
            <v>Cascais</v>
          </cell>
          <cell r="I1082" t="str">
            <v>Desconhecido</v>
          </cell>
          <cell r="J1082" t="str">
            <v>Portugal</v>
          </cell>
          <cell r="K1082" t="str">
            <v>Avenida Marginal, Desconhecido, Santo António do Estoril, Cascais, Desconhecido, 2765-245, Portugal</v>
          </cell>
        </row>
        <row r="1083">
          <cell r="A1083" t="str">
            <v>Salesianos do Porto - Colégio</v>
          </cell>
          <cell r="B1083">
            <v>41.141444999999997</v>
          </cell>
          <cell r="C1083">
            <v>-8.5944660000000006</v>
          </cell>
          <cell r="D1083" t="str">
            <v>Largo do Padre Baltazar Guedes</v>
          </cell>
          <cell r="E1083" t="str">
            <v>4300-059</v>
          </cell>
          <cell r="F1083" t="str">
            <v>Desconhecido</v>
          </cell>
          <cell r="G1083" t="str">
            <v>Bonfim</v>
          </cell>
          <cell r="H1083" t="str">
            <v>Porto</v>
          </cell>
          <cell r="I1083" t="str">
            <v>Desconhecido</v>
          </cell>
          <cell r="J1083" t="str">
            <v>Portugal</v>
          </cell>
          <cell r="K1083" t="str">
            <v>Largo do Padre Baltazar Guedes, Desconhecido, Bonfim, Porto, Desconhecido, 4300-059, Portugal</v>
          </cell>
        </row>
        <row r="1084">
          <cell r="A1084" t="str">
            <v>Secção do Externato Alfredo Binet</v>
          </cell>
          <cell r="B1084">
            <v>38.695515</v>
          </cell>
          <cell r="C1084">
            <v>-9.2165029999999994</v>
          </cell>
          <cell r="D1084" t="str">
            <v>Rua António de Abreu</v>
          </cell>
          <cell r="E1084" t="str">
            <v>1400-016</v>
          </cell>
          <cell r="F1084" t="str">
            <v>5</v>
          </cell>
          <cell r="G1084" t="str">
            <v>Pedrouços</v>
          </cell>
          <cell r="H1084" t="str">
            <v>Lisboa</v>
          </cell>
          <cell r="I1084" t="str">
            <v>Desconhecido</v>
          </cell>
          <cell r="J1084" t="str">
            <v>Portugal</v>
          </cell>
          <cell r="K1084" t="str">
            <v>Rua António de Abreu, 5, Pedrouços, Lisboa, Desconhecido, 1400-016, Portugal</v>
          </cell>
        </row>
        <row r="1085">
          <cell r="A1085" t="str">
            <v>St. Paul’s School</v>
          </cell>
          <cell r="B1085">
            <v>40.201500000000003</v>
          </cell>
          <cell r="C1085">
            <v>-8.4724400000000006</v>
          </cell>
          <cell r="D1085" t="str">
            <v>Rua D. João I</v>
          </cell>
          <cell r="E1085" t="str">
            <v>3045-054</v>
          </cell>
          <cell r="F1085" t="str">
            <v>Desconhecido</v>
          </cell>
          <cell r="G1085" t="str">
            <v>Fala</v>
          </cell>
          <cell r="H1085" t="str">
            <v>Desconhecido</v>
          </cell>
          <cell r="I1085" t="str">
            <v>Desconhecido</v>
          </cell>
          <cell r="J1085" t="str">
            <v>Portugal</v>
          </cell>
          <cell r="K1085" t="str">
            <v>Glentham Road, Desconhecido, Desconhecido, London, England, SW13 9JJ, United Kingdom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blProvas"/>
      <sheetName val="Folha2"/>
      <sheetName val="tblHomologa_2023"/>
      <sheetName val="tblEscolas"/>
      <sheetName val="Folha1"/>
      <sheetName val="tblCodsTipoEscola"/>
      <sheetName val="tblCodsTipoAluno"/>
      <sheetName val="tblCodsDistrito"/>
      <sheetName val="tblCodsConcelho"/>
    </sheetNames>
    <sheetDataSet>
      <sheetData sheetId="0"/>
      <sheetData sheetId="1"/>
      <sheetData sheetId="2"/>
      <sheetData sheetId="3">
        <row r="1">
          <cell r="A1" t="str">
            <v>Escola</v>
          </cell>
          <cell r="B1" t="str">
            <v>Descr</v>
          </cell>
          <cell r="C1" t="str">
            <v>TipoEscola</v>
          </cell>
          <cell r="D1" t="str">
            <v>PubPriv</v>
          </cell>
          <cell r="E1" t="str">
            <v>Distrito</v>
          </cell>
          <cell r="F1" t="str">
            <v>Concelho</v>
          </cell>
        </row>
        <row r="2">
          <cell r="A2">
            <v>523963</v>
          </cell>
          <cell r="B2" t="str">
            <v>Academia de Música Costa Cabral</v>
          </cell>
          <cell r="C2" t="str">
            <v>AC</v>
          </cell>
          <cell r="D2" t="str">
            <v>PRI</v>
          </cell>
          <cell r="E2" t="str">
            <v>13</v>
          </cell>
          <cell r="F2" t="str">
            <v>12</v>
          </cell>
        </row>
        <row r="3">
          <cell r="A3">
            <v>523677</v>
          </cell>
          <cell r="B3" t="str">
            <v>Academia de Música de Cantanhede</v>
          </cell>
          <cell r="C3" t="str">
            <v>AC</v>
          </cell>
          <cell r="D3" t="str">
            <v>PRI</v>
          </cell>
          <cell r="E3" t="str">
            <v>06</v>
          </cell>
          <cell r="F3" t="str">
            <v>02</v>
          </cell>
        </row>
        <row r="4">
          <cell r="A4">
            <v>523458</v>
          </cell>
          <cell r="B4" t="str">
            <v>Academia de Música de Espinho</v>
          </cell>
          <cell r="C4" t="str">
            <v>AC</v>
          </cell>
          <cell r="D4" t="str">
            <v>PRI</v>
          </cell>
          <cell r="E4" t="str">
            <v>01</v>
          </cell>
          <cell r="F4" t="str">
            <v>07</v>
          </cell>
        </row>
        <row r="5">
          <cell r="A5">
            <v>502558</v>
          </cell>
          <cell r="B5" t="str">
            <v>Academia de Música de Santa Cecília</v>
          </cell>
          <cell r="C5" t="str">
            <v>AC</v>
          </cell>
          <cell r="D5" t="str">
            <v>PRI</v>
          </cell>
          <cell r="E5" t="str">
            <v>11</v>
          </cell>
          <cell r="F5" t="str">
            <v>06</v>
          </cell>
        </row>
        <row r="6">
          <cell r="A6">
            <v>524013</v>
          </cell>
          <cell r="B6" t="str">
            <v>Academia de Música de Vilar do Paraíso</v>
          </cell>
          <cell r="C6" t="str">
            <v>AC</v>
          </cell>
          <cell r="D6" t="str">
            <v>PRI</v>
          </cell>
          <cell r="E6" t="str">
            <v>13</v>
          </cell>
          <cell r="F6" t="str">
            <v>17</v>
          </cell>
        </row>
        <row r="7">
          <cell r="A7">
            <v>503400</v>
          </cell>
          <cell r="B7" t="str">
            <v>Associação Escola 31 de Janeiro</v>
          </cell>
          <cell r="C7" t="str">
            <v>AS</v>
          </cell>
          <cell r="D7" t="str">
            <v>PRI</v>
          </cell>
          <cell r="E7" t="str">
            <v>11</v>
          </cell>
          <cell r="F7" t="str">
            <v>05</v>
          </cell>
        </row>
        <row r="8">
          <cell r="A8">
            <v>610306</v>
          </cell>
          <cell r="B8" t="str">
            <v>Centro de Educação e Desenvolvimento D. Maria Pia (Casa Pia)</v>
          </cell>
          <cell r="C8" t="str">
            <v>CED</v>
          </cell>
          <cell r="D8" t="str">
            <v>PRI</v>
          </cell>
          <cell r="E8" t="str">
            <v>11</v>
          </cell>
          <cell r="F8" t="str">
            <v>06</v>
          </cell>
        </row>
        <row r="9">
          <cell r="A9">
            <v>380079</v>
          </cell>
          <cell r="B9" t="str">
            <v>Centro de Educação e Desenvolvimento D. Nuno Álvares (Casa Pia)</v>
          </cell>
          <cell r="C9" t="str">
            <v>CED</v>
          </cell>
          <cell r="D9" t="str">
            <v>PRI</v>
          </cell>
          <cell r="E9" t="str">
            <v>11</v>
          </cell>
          <cell r="F9" t="str">
            <v>06</v>
          </cell>
        </row>
        <row r="10">
          <cell r="A10">
            <v>380025</v>
          </cell>
          <cell r="B10" t="str">
            <v>Centro de Educação e Desenvolvimento Jacob Rodrigues Pereira (Casa Pia)</v>
          </cell>
          <cell r="C10" t="str">
            <v>CED</v>
          </cell>
          <cell r="D10" t="str">
            <v>PRI</v>
          </cell>
          <cell r="E10" t="str">
            <v>11</v>
          </cell>
          <cell r="F10" t="str">
            <v>06</v>
          </cell>
        </row>
        <row r="11">
          <cell r="A11">
            <v>800273</v>
          </cell>
          <cell r="B11" t="str">
            <v>Centro de Educação e Desenvolvimento Nossa Senhora da Conceição (Casa Pia)</v>
          </cell>
          <cell r="C11" t="str">
            <v>CED</v>
          </cell>
          <cell r="D11" t="str">
            <v>PRI</v>
          </cell>
          <cell r="E11" t="str">
            <v>11</v>
          </cell>
          <cell r="F11" t="str">
            <v>06</v>
          </cell>
        </row>
        <row r="12">
          <cell r="A12">
            <v>500161</v>
          </cell>
          <cell r="B12" t="str">
            <v>Centro de Educação Integral</v>
          </cell>
          <cell r="C12" t="str">
            <v>CENTRO</v>
          </cell>
          <cell r="D12" t="str">
            <v>PRI</v>
          </cell>
          <cell r="E12" t="str">
            <v>01</v>
          </cell>
          <cell r="F12" t="str">
            <v>16</v>
          </cell>
        </row>
        <row r="13">
          <cell r="A13">
            <v>800282</v>
          </cell>
          <cell r="B13" t="str">
            <v>Centro de Estudos de Fátima</v>
          </cell>
          <cell r="C13" t="str">
            <v>CENTRO</v>
          </cell>
          <cell r="D13" t="str">
            <v>PRI</v>
          </cell>
          <cell r="E13" t="str">
            <v>14</v>
          </cell>
          <cell r="F13" t="str">
            <v>21</v>
          </cell>
        </row>
        <row r="14">
          <cell r="A14">
            <v>800297</v>
          </cell>
          <cell r="B14" t="str">
            <v>Centro de Pedagogia Terapêutica Bola de Neve</v>
          </cell>
          <cell r="C14" t="str">
            <v>CENTRO</v>
          </cell>
          <cell r="D14" t="str">
            <v>PRI</v>
          </cell>
          <cell r="E14" t="str">
            <v>11</v>
          </cell>
          <cell r="F14" t="str">
            <v>06</v>
          </cell>
        </row>
        <row r="15">
          <cell r="A15">
            <v>800326</v>
          </cell>
          <cell r="B15" t="str">
            <v>Colégio A Quinta de Sintra</v>
          </cell>
          <cell r="C15" t="str">
            <v>C</v>
          </cell>
          <cell r="D15" t="str">
            <v>PRI</v>
          </cell>
          <cell r="E15" t="str">
            <v>11</v>
          </cell>
          <cell r="F15" t="str">
            <v>11</v>
          </cell>
        </row>
        <row r="16">
          <cell r="A16">
            <v>800327</v>
          </cell>
          <cell r="B16" t="str">
            <v>Colégio Académico</v>
          </cell>
          <cell r="C16" t="str">
            <v>C</v>
          </cell>
          <cell r="D16" t="str">
            <v>PRI</v>
          </cell>
          <cell r="E16" t="str">
            <v>11</v>
          </cell>
          <cell r="F16" t="str">
            <v>06</v>
          </cell>
        </row>
        <row r="17">
          <cell r="A17">
            <v>521553</v>
          </cell>
          <cell r="B17" t="str">
            <v>Colégio Adventista de Oliveira do Douro</v>
          </cell>
          <cell r="C17" t="str">
            <v>C</v>
          </cell>
          <cell r="D17" t="str">
            <v>PRI</v>
          </cell>
          <cell r="E17" t="str">
            <v>13</v>
          </cell>
          <cell r="F17" t="str">
            <v>17</v>
          </cell>
        </row>
        <row r="18">
          <cell r="A18">
            <v>803205</v>
          </cell>
          <cell r="B18" t="str">
            <v>Colégio Alfacoop - Externato Infante D. Henrique</v>
          </cell>
          <cell r="C18" t="str">
            <v>C</v>
          </cell>
          <cell r="D18" t="str">
            <v>PRI</v>
          </cell>
          <cell r="E18" t="str">
            <v>03</v>
          </cell>
          <cell r="F18" t="str">
            <v>03</v>
          </cell>
        </row>
        <row r="19">
          <cell r="A19">
            <v>502856</v>
          </cell>
          <cell r="B19" t="str">
            <v>Colégio Amor de Deus</v>
          </cell>
          <cell r="C19" t="str">
            <v>C</v>
          </cell>
          <cell r="D19" t="str">
            <v>PRI</v>
          </cell>
          <cell r="E19" t="str">
            <v>11</v>
          </cell>
          <cell r="F19" t="str">
            <v>05</v>
          </cell>
        </row>
        <row r="20">
          <cell r="A20">
            <v>500562</v>
          </cell>
          <cell r="B20" t="str">
            <v>Colégio Arautos do Evangelho</v>
          </cell>
          <cell r="C20" t="str">
            <v>C</v>
          </cell>
          <cell r="D20" t="str">
            <v>PRI</v>
          </cell>
          <cell r="E20" t="str">
            <v>03</v>
          </cell>
          <cell r="F20" t="str">
            <v>08</v>
          </cell>
        </row>
        <row r="21">
          <cell r="A21">
            <v>800366</v>
          </cell>
          <cell r="B21" t="str">
            <v>Colégio Astória International School</v>
          </cell>
          <cell r="C21" t="str">
            <v>C</v>
          </cell>
          <cell r="D21" t="str">
            <v>PRI</v>
          </cell>
          <cell r="E21" t="str">
            <v>11</v>
          </cell>
          <cell r="F21" t="str">
            <v>06</v>
          </cell>
        </row>
        <row r="22">
          <cell r="A22">
            <v>806787</v>
          </cell>
          <cell r="B22" t="str">
            <v>Colégio Astória International School - Secção I</v>
          </cell>
          <cell r="C22" t="str">
            <v>C</v>
          </cell>
          <cell r="D22" t="str">
            <v>PRI</v>
          </cell>
          <cell r="E22" t="str">
            <v>11</v>
          </cell>
          <cell r="F22" t="str">
            <v>06</v>
          </cell>
        </row>
        <row r="23">
          <cell r="A23">
            <v>507570</v>
          </cell>
          <cell r="B23" t="str">
            <v>Colégio Atlântico</v>
          </cell>
          <cell r="C23" t="str">
            <v>C</v>
          </cell>
          <cell r="D23" t="str">
            <v>PRI</v>
          </cell>
          <cell r="E23" t="str">
            <v>15</v>
          </cell>
          <cell r="F23" t="str">
            <v>10</v>
          </cell>
        </row>
        <row r="24">
          <cell r="A24">
            <v>502911</v>
          </cell>
          <cell r="B24" t="str">
            <v>Colégio Bartolomeu Dias</v>
          </cell>
          <cell r="C24" t="str">
            <v>C</v>
          </cell>
          <cell r="D24" t="str">
            <v>PRI</v>
          </cell>
          <cell r="E24" t="str">
            <v>11</v>
          </cell>
          <cell r="F24" t="str">
            <v>07</v>
          </cell>
        </row>
        <row r="25">
          <cell r="A25">
            <v>800338</v>
          </cell>
          <cell r="B25" t="str">
            <v>Colégio Bernardette de Jesus Romeira</v>
          </cell>
          <cell r="C25" t="str">
            <v>C</v>
          </cell>
          <cell r="D25" t="str">
            <v>PRI</v>
          </cell>
          <cell r="E25" t="str">
            <v>08</v>
          </cell>
          <cell r="F25" t="str">
            <v>10</v>
          </cell>
        </row>
        <row r="26">
          <cell r="A26">
            <v>800339</v>
          </cell>
          <cell r="B26" t="str">
            <v>Colégio Bissaya Barreto</v>
          </cell>
          <cell r="C26" t="str">
            <v>C</v>
          </cell>
          <cell r="D26" t="str">
            <v>PRI</v>
          </cell>
          <cell r="E26" t="str">
            <v>06</v>
          </cell>
          <cell r="F26" t="str">
            <v>03</v>
          </cell>
        </row>
        <row r="27">
          <cell r="A27">
            <v>507246</v>
          </cell>
          <cell r="B27" t="str">
            <v>Colégio Campo de Flores</v>
          </cell>
          <cell r="C27" t="str">
            <v>C</v>
          </cell>
          <cell r="D27" t="str">
            <v>PRI</v>
          </cell>
          <cell r="E27" t="str">
            <v>15</v>
          </cell>
          <cell r="F27" t="str">
            <v>03</v>
          </cell>
        </row>
        <row r="28">
          <cell r="A28">
            <v>506084</v>
          </cell>
          <cell r="B28" t="str">
            <v>Colégio Casa Mãe</v>
          </cell>
          <cell r="C28" t="str">
            <v>C</v>
          </cell>
          <cell r="D28" t="str">
            <v>PRI</v>
          </cell>
          <cell r="E28" t="str">
            <v>13</v>
          </cell>
          <cell r="F28" t="str">
            <v>10</v>
          </cell>
        </row>
        <row r="29">
          <cell r="A29">
            <v>800344</v>
          </cell>
          <cell r="B29" t="str">
            <v>Colégio CEBES</v>
          </cell>
          <cell r="C29" t="str">
            <v>C</v>
          </cell>
          <cell r="D29" t="str">
            <v>PRI</v>
          </cell>
          <cell r="E29" t="str">
            <v>13</v>
          </cell>
          <cell r="F29" t="str">
            <v>12</v>
          </cell>
        </row>
        <row r="30">
          <cell r="A30">
            <v>800347</v>
          </cell>
          <cell r="B30" t="str">
            <v>Colégio Cedros</v>
          </cell>
          <cell r="C30" t="str">
            <v>C</v>
          </cell>
          <cell r="D30" t="str">
            <v>PRI</v>
          </cell>
          <cell r="E30" t="str">
            <v>13</v>
          </cell>
          <cell r="F30" t="str">
            <v>17</v>
          </cell>
        </row>
        <row r="31">
          <cell r="A31">
            <v>505213</v>
          </cell>
          <cell r="B31" t="str">
            <v>Colégio Cesário Verde</v>
          </cell>
          <cell r="C31" t="str">
            <v>C</v>
          </cell>
          <cell r="D31" t="str">
            <v>PRI</v>
          </cell>
          <cell r="E31" t="str">
            <v>11</v>
          </cell>
          <cell r="F31" t="str">
            <v>06</v>
          </cell>
        </row>
        <row r="32">
          <cell r="A32">
            <v>501542</v>
          </cell>
          <cell r="B32" t="str">
            <v>Colégio Conciliar de Maria Imaculada</v>
          </cell>
          <cell r="C32" t="str">
            <v>C</v>
          </cell>
          <cell r="D32" t="str">
            <v>PRI</v>
          </cell>
          <cell r="E32" t="str">
            <v>10</v>
          </cell>
          <cell r="F32" t="str">
            <v>09</v>
          </cell>
        </row>
        <row r="33">
          <cell r="A33">
            <v>500586</v>
          </cell>
          <cell r="B33" t="str">
            <v>Colégio D. Diogo de Sousa</v>
          </cell>
          <cell r="C33" t="str">
            <v>C</v>
          </cell>
          <cell r="D33" t="str">
            <v>PRI</v>
          </cell>
          <cell r="E33" t="str">
            <v>03</v>
          </cell>
          <cell r="F33" t="str">
            <v>03</v>
          </cell>
        </row>
        <row r="34">
          <cell r="A34">
            <v>800353</v>
          </cell>
          <cell r="B34" t="str">
            <v>Colégio D. Duarte</v>
          </cell>
          <cell r="C34" t="str">
            <v>C</v>
          </cell>
          <cell r="D34" t="str">
            <v>PRI</v>
          </cell>
          <cell r="E34" t="str">
            <v>13</v>
          </cell>
          <cell r="F34" t="str">
            <v>12</v>
          </cell>
        </row>
        <row r="35">
          <cell r="A35">
            <v>800354</v>
          </cell>
          <cell r="B35" t="str">
            <v>Colégio D. José I</v>
          </cell>
          <cell r="C35" t="str">
            <v>C</v>
          </cell>
          <cell r="D35" t="str">
            <v>PRI</v>
          </cell>
          <cell r="E35" t="str">
            <v>01</v>
          </cell>
          <cell r="F35" t="str">
            <v>05</v>
          </cell>
        </row>
        <row r="36">
          <cell r="A36">
            <v>505020</v>
          </cell>
          <cell r="B36" t="str">
            <v>Colégio D. Luísa Sigea</v>
          </cell>
          <cell r="C36" t="str">
            <v>C</v>
          </cell>
          <cell r="D36" t="str">
            <v>PRI</v>
          </cell>
          <cell r="E36" t="str">
            <v>11</v>
          </cell>
          <cell r="F36" t="str">
            <v>05</v>
          </cell>
        </row>
        <row r="37">
          <cell r="A37">
            <v>500460</v>
          </cell>
          <cell r="B37" t="str">
            <v>Colégio da Associação Cultural e Recreativa de Fornelos</v>
          </cell>
          <cell r="C37" t="str">
            <v>C</v>
          </cell>
          <cell r="D37" t="str">
            <v>PRI</v>
          </cell>
          <cell r="E37" t="str">
            <v>03</v>
          </cell>
          <cell r="F37" t="str">
            <v>07</v>
          </cell>
        </row>
        <row r="38">
          <cell r="A38">
            <v>806878</v>
          </cell>
          <cell r="B38" t="str">
            <v>Colégio da Bafureira - Pólo</v>
          </cell>
          <cell r="C38" t="str">
            <v>C</v>
          </cell>
          <cell r="D38" t="str">
            <v>PRI</v>
          </cell>
          <cell r="E38" t="str">
            <v>11</v>
          </cell>
          <cell r="F38" t="str">
            <v>05</v>
          </cell>
        </row>
        <row r="39">
          <cell r="A39">
            <v>800453</v>
          </cell>
          <cell r="B39" t="str">
            <v xml:space="preserve">Colégio da Imaculada Conceição, Viseu
</v>
          </cell>
          <cell r="C39" t="str">
            <v>C</v>
          </cell>
          <cell r="D39" t="str">
            <v>PRI</v>
          </cell>
          <cell r="E39" t="str">
            <v>18</v>
          </cell>
          <cell r="F39" t="str">
            <v>23</v>
          </cell>
        </row>
        <row r="40">
          <cell r="A40">
            <v>500811</v>
          </cell>
          <cell r="B40" t="str">
            <v>Colégio da Rainha Stª Isabel</v>
          </cell>
          <cell r="C40" t="str">
            <v>C</v>
          </cell>
          <cell r="D40" t="str">
            <v>PRI</v>
          </cell>
          <cell r="E40" t="str">
            <v>06</v>
          </cell>
          <cell r="F40" t="str">
            <v>03</v>
          </cell>
        </row>
        <row r="41">
          <cell r="A41">
            <v>505687</v>
          </cell>
          <cell r="B41" t="str">
            <v>Colégio da Trofa</v>
          </cell>
          <cell r="C41" t="str">
            <v>C</v>
          </cell>
          <cell r="D41" t="str">
            <v>PRI</v>
          </cell>
          <cell r="E41" t="str">
            <v>13</v>
          </cell>
          <cell r="F41" t="str">
            <v>18</v>
          </cell>
        </row>
        <row r="42">
          <cell r="A42">
            <v>800324</v>
          </cell>
          <cell r="B42" t="str">
            <v>Colégio da Via-Sacra, Viseu</v>
          </cell>
          <cell r="C42" t="str">
            <v>C</v>
          </cell>
          <cell r="D42" t="str">
            <v>PRI</v>
          </cell>
          <cell r="E42" t="str">
            <v>18</v>
          </cell>
          <cell r="F42" t="str">
            <v>23</v>
          </cell>
        </row>
        <row r="43">
          <cell r="A43">
            <v>800460</v>
          </cell>
          <cell r="B43" t="str">
            <v>Colégio das Terras de Santa Maria</v>
          </cell>
          <cell r="C43" t="str">
            <v>C</v>
          </cell>
          <cell r="D43" t="str">
            <v>PRI</v>
          </cell>
          <cell r="E43" t="str">
            <v>01</v>
          </cell>
          <cell r="F43" t="str">
            <v>09</v>
          </cell>
        </row>
        <row r="44">
          <cell r="A44">
            <v>500021</v>
          </cell>
          <cell r="B44" t="str">
            <v>Colégio de Albergaria</v>
          </cell>
          <cell r="C44" t="str">
            <v>C</v>
          </cell>
          <cell r="D44" t="str">
            <v>PRI</v>
          </cell>
          <cell r="E44" t="str">
            <v>01</v>
          </cell>
          <cell r="F44" t="str">
            <v>02</v>
          </cell>
        </row>
        <row r="45">
          <cell r="A45">
            <v>800461</v>
          </cell>
          <cell r="B45" t="str">
            <v>Colégio de Amorim</v>
          </cell>
          <cell r="C45" t="str">
            <v>C</v>
          </cell>
          <cell r="D45" t="str">
            <v>PRI</v>
          </cell>
          <cell r="E45" t="str">
            <v>13</v>
          </cell>
          <cell r="F45" t="str">
            <v>13</v>
          </cell>
        </row>
        <row r="46">
          <cell r="A46">
            <v>505821</v>
          </cell>
          <cell r="B46" t="str">
            <v>Colégio de Gaia</v>
          </cell>
          <cell r="C46" t="str">
            <v>C</v>
          </cell>
          <cell r="D46" t="str">
            <v>PRI</v>
          </cell>
          <cell r="E46" t="str">
            <v>13</v>
          </cell>
          <cell r="F46" t="str">
            <v>17</v>
          </cell>
        </row>
        <row r="47">
          <cell r="A47">
            <v>800382</v>
          </cell>
          <cell r="B47" t="str">
            <v>Colégio de Lamas</v>
          </cell>
          <cell r="C47" t="str">
            <v>C</v>
          </cell>
          <cell r="D47" t="str">
            <v>PRI</v>
          </cell>
          <cell r="E47" t="str">
            <v>01</v>
          </cell>
          <cell r="F47" t="str">
            <v>09</v>
          </cell>
        </row>
        <row r="48">
          <cell r="A48">
            <v>800466</v>
          </cell>
          <cell r="B48" t="str">
            <v>Colégio de Lamego</v>
          </cell>
          <cell r="C48" t="str">
            <v>C</v>
          </cell>
          <cell r="D48" t="str">
            <v>PRI</v>
          </cell>
          <cell r="E48" t="str">
            <v>18</v>
          </cell>
          <cell r="F48" t="str">
            <v>05</v>
          </cell>
        </row>
        <row r="49">
          <cell r="A49">
            <v>506072</v>
          </cell>
          <cell r="B49" t="str">
            <v>Colégio de Lourdes</v>
          </cell>
          <cell r="C49" t="str">
            <v>C</v>
          </cell>
          <cell r="D49" t="str">
            <v>PRI</v>
          </cell>
          <cell r="E49" t="str">
            <v>13</v>
          </cell>
          <cell r="F49" t="str">
            <v>14</v>
          </cell>
        </row>
        <row r="50">
          <cell r="A50">
            <v>800468</v>
          </cell>
          <cell r="B50" t="str">
            <v>Colégio de Nossa Senhora da Assunção</v>
          </cell>
          <cell r="C50" t="str">
            <v>C</v>
          </cell>
          <cell r="D50" t="str">
            <v>PRI</v>
          </cell>
          <cell r="E50" t="str">
            <v>01</v>
          </cell>
          <cell r="F50" t="str">
            <v>03</v>
          </cell>
        </row>
        <row r="51">
          <cell r="A51">
            <v>505523</v>
          </cell>
          <cell r="B51" t="str">
            <v>Colégio de Nossa Senhora da Bonança</v>
          </cell>
          <cell r="C51" t="str">
            <v>C</v>
          </cell>
          <cell r="D51" t="str">
            <v>PRI</v>
          </cell>
          <cell r="E51" t="str">
            <v>13</v>
          </cell>
          <cell r="F51" t="str">
            <v>17</v>
          </cell>
        </row>
        <row r="52">
          <cell r="A52">
            <v>800469</v>
          </cell>
          <cell r="B52" t="str">
            <v>Colégio de Nossa Senhora da Conceição</v>
          </cell>
          <cell r="C52" t="str">
            <v>C</v>
          </cell>
          <cell r="D52" t="str">
            <v>PRI</v>
          </cell>
          <cell r="E52" t="str">
            <v>03</v>
          </cell>
          <cell r="F52" t="str">
            <v>08</v>
          </cell>
        </row>
        <row r="53">
          <cell r="A53">
            <v>508202</v>
          </cell>
          <cell r="B53" t="str">
            <v>Colégio de Nossa Senhora da Esperança</v>
          </cell>
          <cell r="C53" t="str">
            <v>C</v>
          </cell>
          <cell r="D53" t="str">
            <v>PRI</v>
          </cell>
          <cell r="E53" t="str">
            <v>13</v>
          </cell>
          <cell r="F53" t="str">
            <v>12</v>
          </cell>
        </row>
        <row r="54">
          <cell r="A54">
            <v>501530</v>
          </cell>
          <cell r="B54" t="str">
            <v>Colégio de Nossa Senhora de Fátima</v>
          </cell>
          <cell r="C54" t="str">
            <v>C</v>
          </cell>
          <cell r="D54" t="str">
            <v>PRI</v>
          </cell>
          <cell r="E54" t="str">
            <v>10</v>
          </cell>
          <cell r="F54" t="str">
            <v>09</v>
          </cell>
        </row>
        <row r="55">
          <cell r="A55">
            <v>501062</v>
          </cell>
          <cell r="B55" t="str">
            <v>Colégio de Nossa Senhora do Alto</v>
          </cell>
          <cell r="C55" t="str">
            <v>C</v>
          </cell>
          <cell r="D55" t="str">
            <v>PRI</v>
          </cell>
          <cell r="E55" t="str">
            <v>08</v>
          </cell>
          <cell r="F55" t="str">
            <v>05</v>
          </cell>
        </row>
        <row r="56">
          <cell r="A56">
            <v>510350</v>
          </cell>
          <cell r="B56" t="str">
            <v>Colégio de S. Gonçalo de Amarante</v>
          </cell>
          <cell r="C56" t="str">
            <v>C</v>
          </cell>
          <cell r="D56" t="str">
            <v>PRI</v>
          </cell>
          <cell r="E56" t="str">
            <v>13</v>
          </cell>
          <cell r="F56" t="str">
            <v>01</v>
          </cell>
        </row>
        <row r="57">
          <cell r="A57">
            <v>500859</v>
          </cell>
          <cell r="B57" t="str">
            <v>Colégio de S. José</v>
          </cell>
          <cell r="C57" t="str">
            <v>C</v>
          </cell>
          <cell r="D57" t="str">
            <v>PRI</v>
          </cell>
          <cell r="E57" t="str">
            <v>06</v>
          </cell>
          <cell r="F57" t="str">
            <v>03</v>
          </cell>
        </row>
        <row r="58">
          <cell r="A58">
            <v>505470</v>
          </cell>
          <cell r="B58" t="str">
            <v>Colégio de S. José de Bairros</v>
          </cell>
          <cell r="C58" t="str">
            <v>C</v>
          </cell>
          <cell r="D58" t="str">
            <v>PRI</v>
          </cell>
          <cell r="E58" t="str">
            <v>13</v>
          </cell>
          <cell r="F58" t="str">
            <v>05</v>
          </cell>
        </row>
        <row r="59">
          <cell r="A59">
            <v>500940</v>
          </cell>
          <cell r="B59" t="str">
            <v>Colégio de S. Teotónio</v>
          </cell>
          <cell r="C59" t="str">
            <v>C</v>
          </cell>
          <cell r="D59" t="str">
            <v>PRI</v>
          </cell>
          <cell r="E59" t="str">
            <v>06</v>
          </cell>
          <cell r="F59" t="str">
            <v>03</v>
          </cell>
        </row>
        <row r="60">
          <cell r="A60">
            <v>800472</v>
          </cell>
          <cell r="B60" t="str">
            <v>Colégio de S. Tomás</v>
          </cell>
          <cell r="C60" t="str">
            <v>C</v>
          </cell>
          <cell r="D60" t="str">
            <v>PRI</v>
          </cell>
          <cell r="E60" t="str">
            <v>11</v>
          </cell>
          <cell r="F60" t="str">
            <v>06</v>
          </cell>
        </row>
        <row r="61">
          <cell r="A61">
            <v>503472</v>
          </cell>
          <cell r="B61" t="str">
            <v>Colégio de Santa Maria</v>
          </cell>
          <cell r="C61" t="str">
            <v>C</v>
          </cell>
          <cell r="D61" t="str">
            <v>PRI</v>
          </cell>
          <cell r="E61" t="str">
            <v>11</v>
          </cell>
          <cell r="F61" t="str">
            <v>06</v>
          </cell>
        </row>
        <row r="62">
          <cell r="A62">
            <v>997042</v>
          </cell>
          <cell r="B62" t="str">
            <v>Colégio de São Francisco de Assis, Luanda</v>
          </cell>
          <cell r="C62" t="str">
            <v>C</v>
          </cell>
          <cell r="D62" t="str">
            <v>PRI</v>
          </cell>
          <cell r="E62" t="str">
            <v>99</v>
          </cell>
          <cell r="F62" t="str">
            <v>99</v>
          </cell>
        </row>
        <row r="63">
          <cell r="A63">
            <v>502273</v>
          </cell>
          <cell r="B63" t="str">
            <v>Colégio de São João de Brito</v>
          </cell>
          <cell r="C63" t="str">
            <v>C</v>
          </cell>
          <cell r="D63" t="str">
            <v>PRI</v>
          </cell>
          <cell r="E63" t="str">
            <v>11</v>
          </cell>
          <cell r="F63" t="str">
            <v>06</v>
          </cell>
        </row>
        <row r="64">
          <cell r="A64">
            <v>503563</v>
          </cell>
          <cell r="B64" t="str">
            <v>Colégio de São José - Ramalhão</v>
          </cell>
          <cell r="C64" t="str">
            <v>C</v>
          </cell>
          <cell r="D64" t="str">
            <v>PRI</v>
          </cell>
          <cell r="E64" t="str">
            <v>11</v>
          </cell>
          <cell r="F64" t="str">
            <v>11</v>
          </cell>
        </row>
        <row r="65">
          <cell r="A65">
            <v>800476</v>
          </cell>
          <cell r="B65" t="str">
            <v>Colégio de São Miguel de Fátima</v>
          </cell>
          <cell r="C65" t="str">
            <v>C</v>
          </cell>
          <cell r="D65" t="str">
            <v>PRI</v>
          </cell>
          <cell r="E65" t="str">
            <v>14</v>
          </cell>
          <cell r="F65" t="str">
            <v>21</v>
          </cell>
        </row>
        <row r="66">
          <cell r="A66">
            <v>800474</v>
          </cell>
          <cell r="B66" t="str">
            <v>Colégio de Stª Doroteia</v>
          </cell>
          <cell r="C66" t="str">
            <v>C</v>
          </cell>
          <cell r="D66" t="str">
            <v>PRI</v>
          </cell>
          <cell r="E66" t="str">
            <v>11</v>
          </cell>
          <cell r="F66" t="str">
            <v>06</v>
          </cell>
        </row>
        <row r="67">
          <cell r="A67">
            <v>800534</v>
          </cell>
          <cell r="B67" t="str">
            <v>Colégio Didálvi</v>
          </cell>
          <cell r="C67" t="str">
            <v>C</v>
          </cell>
          <cell r="D67" t="str">
            <v>PRI</v>
          </cell>
          <cell r="E67" t="str">
            <v>03</v>
          </cell>
          <cell r="F67" t="str">
            <v>02</v>
          </cell>
        </row>
        <row r="68">
          <cell r="A68">
            <v>800536</v>
          </cell>
          <cell r="B68" t="str">
            <v>Colégio Didáxis - Riba D' Ave</v>
          </cell>
          <cell r="C68" t="str">
            <v>C</v>
          </cell>
          <cell r="D68" t="str">
            <v>PRI</v>
          </cell>
          <cell r="E68" t="str">
            <v>03</v>
          </cell>
          <cell r="F68" t="str">
            <v>12</v>
          </cell>
        </row>
        <row r="69">
          <cell r="A69">
            <v>800355</v>
          </cell>
          <cell r="B69" t="str">
            <v>Colégio Dinis de Melo</v>
          </cell>
          <cell r="C69" t="str">
            <v>C</v>
          </cell>
          <cell r="D69" t="str">
            <v>PRI</v>
          </cell>
          <cell r="E69" t="str">
            <v>10</v>
          </cell>
          <cell r="F69" t="str">
            <v>09</v>
          </cell>
        </row>
        <row r="70">
          <cell r="A70">
            <v>800357</v>
          </cell>
          <cell r="B70" t="str">
            <v>Colégio Diocesano de Nossa Senhora da Apresentação</v>
          </cell>
          <cell r="C70" t="str">
            <v>C</v>
          </cell>
          <cell r="D70" t="str">
            <v>PRI</v>
          </cell>
          <cell r="E70" t="str">
            <v>01</v>
          </cell>
          <cell r="F70" t="str">
            <v>18</v>
          </cell>
        </row>
        <row r="71">
          <cell r="A71">
            <v>800479</v>
          </cell>
          <cell r="B71" t="str">
            <v>Colégio do Ave</v>
          </cell>
          <cell r="C71" t="str">
            <v>C</v>
          </cell>
          <cell r="D71" t="str">
            <v>PRI</v>
          </cell>
          <cell r="E71" t="str">
            <v>03</v>
          </cell>
          <cell r="F71" t="str">
            <v>08</v>
          </cell>
        </row>
        <row r="72">
          <cell r="A72">
            <v>505079</v>
          </cell>
          <cell r="B72" t="str">
            <v>Colégio do Bom Sucesso</v>
          </cell>
          <cell r="C72" t="str">
            <v>C</v>
          </cell>
          <cell r="D72" t="str">
            <v>PRI</v>
          </cell>
          <cell r="E72" t="str">
            <v>11</v>
          </cell>
          <cell r="F72" t="str">
            <v>06</v>
          </cell>
        </row>
        <row r="73">
          <cell r="A73">
            <v>912513</v>
          </cell>
          <cell r="B73" t="str">
            <v>Colégio do Castanheiro</v>
          </cell>
          <cell r="C73" t="str">
            <v>C</v>
          </cell>
          <cell r="D73" t="str">
            <v>PRI</v>
          </cell>
          <cell r="E73" t="str">
            <v>19</v>
          </cell>
          <cell r="F73" t="str">
            <v>23</v>
          </cell>
        </row>
        <row r="74">
          <cell r="A74">
            <v>803664</v>
          </cell>
          <cell r="B74" t="str">
            <v>Colégio do Forte</v>
          </cell>
          <cell r="C74" t="str">
            <v>C</v>
          </cell>
          <cell r="D74" t="str">
            <v>PRI</v>
          </cell>
          <cell r="E74" t="str">
            <v>13</v>
          </cell>
          <cell r="F74" t="str">
            <v>16</v>
          </cell>
        </row>
        <row r="75">
          <cell r="A75">
            <v>800485</v>
          </cell>
          <cell r="B75" t="str">
            <v>Colégio do Minho</v>
          </cell>
          <cell r="C75" t="str">
            <v>C</v>
          </cell>
          <cell r="D75" t="str">
            <v>PRI</v>
          </cell>
          <cell r="E75" t="str">
            <v>16</v>
          </cell>
          <cell r="F75" t="str">
            <v>09</v>
          </cell>
        </row>
        <row r="76">
          <cell r="A76">
            <v>800486</v>
          </cell>
          <cell r="B76" t="str">
            <v>Colégio do Oriente</v>
          </cell>
          <cell r="C76" t="str">
            <v>C</v>
          </cell>
          <cell r="D76" t="str">
            <v>PRI</v>
          </cell>
          <cell r="E76" t="str">
            <v>11</v>
          </cell>
          <cell r="F76" t="str">
            <v>06</v>
          </cell>
        </row>
        <row r="77">
          <cell r="A77">
            <v>503885</v>
          </cell>
          <cell r="B77" t="str">
            <v>Colégio do Sagrado Coração de Maria</v>
          </cell>
          <cell r="C77" t="str">
            <v>C</v>
          </cell>
          <cell r="D77" t="str">
            <v>PRI</v>
          </cell>
          <cell r="E77" t="str">
            <v>11</v>
          </cell>
          <cell r="F77" t="str">
            <v>06</v>
          </cell>
        </row>
        <row r="78">
          <cell r="A78">
            <v>800490</v>
          </cell>
          <cell r="B78" t="str">
            <v>Colégio do Sagrado Coração de Maria</v>
          </cell>
          <cell r="C78" t="str">
            <v>C</v>
          </cell>
          <cell r="D78" t="str">
            <v>PRI</v>
          </cell>
          <cell r="E78" t="str">
            <v>14</v>
          </cell>
          <cell r="F78" t="str">
            <v>21</v>
          </cell>
        </row>
        <row r="79">
          <cell r="A79">
            <v>507829</v>
          </cell>
          <cell r="B79" t="str">
            <v>Colégio do Vale</v>
          </cell>
          <cell r="C79" t="str">
            <v>C</v>
          </cell>
          <cell r="D79" t="str">
            <v>PRI</v>
          </cell>
          <cell r="E79" t="str">
            <v>15</v>
          </cell>
          <cell r="F79" t="str">
            <v>03</v>
          </cell>
        </row>
        <row r="80">
          <cell r="A80">
            <v>503162</v>
          </cell>
          <cell r="B80" t="str">
            <v>Colégio Dona Filipa</v>
          </cell>
          <cell r="C80" t="str">
            <v>C</v>
          </cell>
          <cell r="D80" t="str">
            <v>PRI</v>
          </cell>
          <cell r="E80" t="str">
            <v>11</v>
          </cell>
          <cell r="F80" t="str">
            <v>15</v>
          </cell>
        </row>
        <row r="81">
          <cell r="A81">
            <v>504592</v>
          </cell>
          <cell r="B81" t="str">
            <v>Colégio dos Plátanos</v>
          </cell>
          <cell r="C81" t="str">
            <v>C</v>
          </cell>
          <cell r="D81" t="str">
            <v>PRI</v>
          </cell>
          <cell r="E81" t="str">
            <v>11</v>
          </cell>
          <cell r="F81" t="str">
            <v>11</v>
          </cell>
        </row>
        <row r="82">
          <cell r="A82">
            <v>800358</v>
          </cell>
          <cell r="B82" t="str">
            <v>Colégio Dr. Luís Pereira da Costa</v>
          </cell>
          <cell r="C82" t="str">
            <v>C</v>
          </cell>
          <cell r="D82" t="str">
            <v>PRI</v>
          </cell>
          <cell r="E82" t="str">
            <v>10</v>
          </cell>
          <cell r="F82" t="str">
            <v>09</v>
          </cell>
        </row>
        <row r="83">
          <cell r="A83">
            <v>800362</v>
          </cell>
          <cell r="B83" t="str">
            <v>Colégio EFANOR</v>
          </cell>
          <cell r="C83" t="str">
            <v>C</v>
          </cell>
          <cell r="D83" t="str">
            <v>PRI</v>
          </cell>
          <cell r="E83" t="str">
            <v>13</v>
          </cell>
          <cell r="F83" t="str">
            <v>08</v>
          </cell>
        </row>
        <row r="84">
          <cell r="A84">
            <v>505729</v>
          </cell>
          <cell r="B84" t="str">
            <v>Colégio Ermesinde - Escola católica</v>
          </cell>
          <cell r="C84" t="str">
            <v>C</v>
          </cell>
          <cell r="D84" t="str">
            <v>PRI</v>
          </cell>
          <cell r="E84" t="str">
            <v>13</v>
          </cell>
          <cell r="F84" t="str">
            <v>15</v>
          </cell>
        </row>
        <row r="85">
          <cell r="A85">
            <v>800369</v>
          </cell>
          <cell r="B85" t="str">
            <v>Colégio Frei Cristóvão</v>
          </cell>
          <cell r="C85" t="str">
            <v>C</v>
          </cell>
          <cell r="D85" t="str">
            <v>PRI</v>
          </cell>
          <cell r="E85" t="str">
            <v>10</v>
          </cell>
          <cell r="F85" t="str">
            <v>06</v>
          </cell>
        </row>
        <row r="86">
          <cell r="A86">
            <v>506655</v>
          </cell>
          <cell r="B86" t="str">
            <v>Colégio Grande Colégio Universal</v>
          </cell>
          <cell r="C86" t="str">
            <v>C</v>
          </cell>
          <cell r="D86" t="str">
            <v>PRI</v>
          </cell>
          <cell r="E86" t="str">
            <v>13</v>
          </cell>
          <cell r="F86" t="str">
            <v>12</v>
          </cell>
        </row>
        <row r="87">
          <cell r="A87">
            <v>523379</v>
          </cell>
          <cell r="B87" t="str">
            <v>Colégio Guadalupe</v>
          </cell>
          <cell r="C87" t="str">
            <v>C</v>
          </cell>
          <cell r="D87" t="str">
            <v>PRI</v>
          </cell>
          <cell r="E87" t="str">
            <v>15</v>
          </cell>
          <cell r="F87" t="str">
            <v>10</v>
          </cell>
        </row>
        <row r="88">
          <cell r="A88">
            <v>503587</v>
          </cell>
          <cell r="B88" t="str">
            <v>Colégio Helen Keller</v>
          </cell>
          <cell r="C88" t="str">
            <v>C</v>
          </cell>
          <cell r="D88" t="str">
            <v>PRI</v>
          </cell>
          <cell r="E88" t="str">
            <v>11</v>
          </cell>
          <cell r="F88" t="str">
            <v>06</v>
          </cell>
        </row>
        <row r="89">
          <cell r="A89">
            <v>505882</v>
          </cell>
          <cell r="B89" t="str">
            <v>Colégio Horizonte</v>
          </cell>
          <cell r="C89" t="str">
            <v>C</v>
          </cell>
          <cell r="D89" t="str">
            <v>PRI</v>
          </cell>
          <cell r="E89" t="str">
            <v>13</v>
          </cell>
          <cell r="F89" t="str">
            <v>17</v>
          </cell>
        </row>
        <row r="90">
          <cell r="A90">
            <v>802471</v>
          </cell>
          <cell r="B90" t="str">
            <v>Colégio INED - Polo II</v>
          </cell>
          <cell r="C90" t="str">
            <v>C</v>
          </cell>
          <cell r="D90" t="str">
            <v>PRI</v>
          </cell>
          <cell r="E90" t="str">
            <v>13</v>
          </cell>
          <cell r="F90" t="str">
            <v>12</v>
          </cell>
        </row>
        <row r="91">
          <cell r="A91">
            <v>380690</v>
          </cell>
          <cell r="B91" t="str">
            <v>Colégio Infante D. Henrique</v>
          </cell>
          <cell r="C91" t="str">
            <v>C</v>
          </cell>
          <cell r="D91" t="str">
            <v>PRI</v>
          </cell>
          <cell r="E91" t="str">
            <v>22</v>
          </cell>
          <cell r="F91" t="str">
            <v>03</v>
          </cell>
        </row>
        <row r="92">
          <cell r="A92">
            <v>997051</v>
          </cell>
          <cell r="B92" t="str">
            <v>Colégio Inglês Mundial Maria Emília</v>
          </cell>
          <cell r="C92" t="str">
            <v>C</v>
          </cell>
          <cell r="D92" t="str">
            <v>PRI</v>
          </cell>
          <cell r="E92" t="str">
            <v>99</v>
          </cell>
          <cell r="F92" t="str">
            <v>99</v>
          </cell>
        </row>
        <row r="93">
          <cell r="A93">
            <v>800376</v>
          </cell>
          <cell r="B93" t="str">
            <v>Colégio Integrado de Monte Maior</v>
          </cell>
          <cell r="C93" t="str">
            <v>C</v>
          </cell>
          <cell r="D93" t="str">
            <v>PRI</v>
          </cell>
          <cell r="E93" t="str">
            <v>11</v>
          </cell>
          <cell r="F93" t="str">
            <v>07</v>
          </cell>
        </row>
        <row r="94">
          <cell r="A94">
            <v>501396</v>
          </cell>
          <cell r="B94" t="str">
            <v>Colégio Internacional de Vilamoura</v>
          </cell>
          <cell r="C94" t="str">
            <v>C</v>
          </cell>
          <cell r="D94" t="str">
            <v>PRI</v>
          </cell>
          <cell r="E94" t="str">
            <v>08</v>
          </cell>
          <cell r="F94" t="str">
            <v>08</v>
          </cell>
        </row>
        <row r="95">
          <cell r="A95">
            <v>997048</v>
          </cell>
          <cell r="B95" t="str">
            <v>Colégio Internacional Lusíadas</v>
          </cell>
          <cell r="C95" t="str">
            <v>C</v>
          </cell>
          <cell r="D95" t="str">
            <v>PRI</v>
          </cell>
          <cell r="E95" t="str">
            <v>99</v>
          </cell>
          <cell r="F95" t="str">
            <v>99</v>
          </cell>
        </row>
        <row r="96">
          <cell r="A96">
            <v>806399</v>
          </cell>
          <cell r="B96" t="str">
            <v>Colégio Internato Claret</v>
          </cell>
          <cell r="C96" t="str">
            <v>C</v>
          </cell>
          <cell r="D96" t="str">
            <v>PRI</v>
          </cell>
          <cell r="E96" t="str">
            <v>13</v>
          </cell>
          <cell r="F96" t="str">
            <v>17</v>
          </cell>
        </row>
        <row r="97">
          <cell r="A97">
            <v>800317</v>
          </cell>
          <cell r="B97" t="str">
            <v>Colégio João de Barros</v>
          </cell>
          <cell r="C97" t="str">
            <v>C</v>
          </cell>
          <cell r="D97" t="str">
            <v>PRI</v>
          </cell>
          <cell r="E97" t="str">
            <v>10</v>
          </cell>
          <cell r="F97" t="str">
            <v>15</v>
          </cell>
        </row>
        <row r="98">
          <cell r="A98">
            <v>800379</v>
          </cell>
          <cell r="B98" t="str">
            <v>Colégio João Paulo II</v>
          </cell>
          <cell r="C98" t="str">
            <v>C</v>
          </cell>
          <cell r="D98" t="str">
            <v>PRI</v>
          </cell>
          <cell r="E98" t="str">
            <v>03</v>
          </cell>
          <cell r="F98" t="str">
            <v>03</v>
          </cell>
        </row>
        <row r="99">
          <cell r="A99">
            <v>501773</v>
          </cell>
          <cell r="B99" t="str">
            <v>Colégio José Álvaro Vidal</v>
          </cell>
          <cell r="C99" t="str">
            <v>C</v>
          </cell>
          <cell r="D99" t="str">
            <v>PRI</v>
          </cell>
          <cell r="E99" t="str">
            <v>11</v>
          </cell>
          <cell r="F99" t="str">
            <v>14</v>
          </cell>
        </row>
        <row r="100">
          <cell r="A100">
            <v>505675</v>
          </cell>
          <cell r="B100" t="str">
            <v>Colégio Júlio Dinis</v>
          </cell>
          <cell r="C100" t="str">
            <v>C</v>
          </cell>
          <cell r="D100" t="str">
            <v>PRI</v>
          </cell>
          <cell r="E100" t="str">
            <v>13</v>
          </cell>
          <cell r="F100" t="str">
            <v>12</v>
          </cell>
        </row>
        <row r="101">
          <cell r="A101">
            <v>800318</v>
          </cell>
          <cell r="B101" t="str">
            <v>Colégio La Salle</v>
          </cell>
          <cell r="C101" t="str">
            <v>C</v>
          </cell>
          <cell r="D101" t="str">
            <v>PRI</v>
          </cell>
          <cell r="E101" t="str">
            <v>03</v>
          </cell>
          <cell r="F101" t="str">
            <v>02</v>
          </cell>
        </row>
        <row r="102">
          <cell r="A102">
            <v>505316</v>
          </cell>
          <cell r="B102" t="str">
            <v>Colégio Luso Britânico - Elvas</v>
          </cell>
          <cell r="C102" t="str">
            <v>C</v>
          </cell>
          <cell r="D102" t="str">
            <v>PRI</v>
          </cell>
          <cell r="E102" t="str">
            <v>12</v>
          </cell>
          <cell r="F102" t="str">
            <v>07</v>
          </cell>
        </row>
        <row r="103">
          <cell r="A103">
            <v>505810</v>
          </cell>
          <cell r="B103" t="str">
            <v>Colégio Luso-Francês</v>
          </cell>
          <cell r="C103" t="str">
            <v>C</v>
          </cell>
          <cell r="D103" t="str">
            <v>PRI</v>
          </cell>
          <cell r="E103" t="str">
            <v>13</v>
          </cell>
          <cell r="F103" t="str">
            <v>12</v>
          </cell>
        </row>
        <row r="104">
          <cell r="A104">
            <v>502121</v>
          </cell>
          <cell r="B104" t="str">
            <v>Colégio Manuel Bernardes</v>
          </cell>
          <cell r="C104" t="str">
            <v>C</v>
          </cell>
          <cell r="D104" t="str">
            <v>PRI</v>
          </cell>
          <cell r="E104" t="str">
            <v>11</v>
          </cell>
          <cell r="F104" t="str">
            <v>06</v>
          </cell>
        </row>
        <row r="105">
          <cell r="A105">
            <v>800387</v>
          </cell>
          <cell r="B105" t="str">
            <v>Colégio Marca d'Água</v>
          </cell>
          <cell r="C105" t="str">
            <v>C</v>
          </cell>
          <cell r="D105" t="str">
            <v>PRI</v>
          </cell>
          <cell r="E105" t="str">
            <v>13</v>
          </cell>
          <cell r="F105" t="str">
            <v>09</v>
          </cell>
        </row>
        <row r="106">
          <cell r="A106">
            <v>502420</v>
          </cell>
          <cell r="B106" t="str">
            <v>Colégio Marista de Carcavelos</v>
          </cell>
          <cell r="C106" t="str">
            <v>C</v>
          </cell>
          <cell r="D106" t="str">
            <v>PRI</v>
          </cell>
          <cell r="E106" t="str">
            <v>11</v>
          </cell>
          <cell r="F106" t="str">
            <v>05</v>
          </cell>
        </row>
        <row r="107">
          <cell r="A107">
            <v>800423</v>
          </cell>
          <cell r="B107" t="str">
            <v>Colégio Mem Martins</v>
          </cell>
          <cell r="C107" t="str">
            <v>C</v>
          </cell>
          <cell r="D107" t="str">
            <v>PRI</v>
          </cell>
          <cell r="E107" t="str">
            <v>11</v>
          </cell>
          <cell r="F107" t="str">
            <v>11</v>
          </cell>
        </row>
        <row r="108">
          <cell r="A108">
            <v>800388</v>
          </cell>
          <cell r="B108" t="str">
            <v>Colégio Militar</v>
          </cell>
          <cell r="C108" t="str">
            <v>C</v>
          </cell>
          <cell r="D108" t="str">
            <v>PRI</v>
          </cell>
          <cell r="E108" t="str">
            <v>11</v>
          </cell>
          <cell r="F108" t="str">
            <v>06</v>
          </cell>
        </row>
        <row r="109">
          <cell r="A109">
            <v>507465</v>
          </cell>
          <cell r="B109" t="str">
            <v>Colégio Minerva</v>
          </cell>
          <cell r="C109" t="str">
            <v>C</v>
          </cell>
          <cell r="D109" t="str">
            <v>PRI</v>
          </cell>
          <cell r="E109" t="str">
            <v>15</v>
          </cell>
          <cell r="F109" t="str">
            <v>04</v>
          </cell>
        </row>
        <row r="110">
          <cell r="A110">
            <v>504828</v>
          </cell>
          <cell r="B110" t="str">
            <v>Colégio Mira Rio</v>
          </cell>
          <cell r="C110" t="str">
            <v>C</v>
          </cell>
          <cell r="D110" t="str">
            <v>PRI</v>
          </cell>
          <cell r="E110" t="str">
            <v>11</v>
          </cell>
          <cell r="F110" t="str">
            <v>06</v>
          </cell>
        </row>
        <row r="111">
          <cell r="A111">
            <v>800389</v>
          </cell>
          <cell r="B111" t="str">
            <v>Colégio Miramar</v>
          </cell>
          <cell r="C111" t="str">
            <v>C</v>
          </cell>
          <cell r="D111" t="str">
            <v>PRI</v>
          </cell>
          <cell r="E111" t="str">
            <v>11</v>
          </cell>
          <cell r="F111" t="str">
            <v>09</v>
          </cell>
        </row>
        <row r="112">
          <cell r="A112">
            <v>504026</v>
          </cell>
          <cell r="B112" t="str">
            <v>Colégio Moderno</v>
          </cell>
          <cell r="C112" t="str">
            <v>C</v>
          </cell>
          <cell r="D112" t="str">
            <v>PRI</v>
          </cell>
          <cell r="E112" t="str">
            <v>11</v>
          </cell>
          <cell r="F112" t="str">
            <v>06</v>
          </cell>
        </row>
        <row r="113">
          <cell r="A113">
            <v>500367</v>
          </cell>
          <cell r="B113" t="str">
            <v>Colégio Nossa Senhora da Graça</v>
          </cell>
          <cell r="C113" t="str">
            <v>C</v>
          </cell>
          <cell r="D113" t="str">
            <v>PRI</v>
          </cell>
          <cell r="E113" t="str">
            <v>02</v>
          </cell>
          <cell r="F113" t="str">
            <v>11</v>
          </cell>
        </row>
        <row r="114">
          <cell r="A114">
            <v>506308</v>
          </cell>
          <cell r="B114" t="str">
            <v>Colégio Nossa Senhora da Paz</v>
          </cell>
          <cell r="C114" t="str">
            <v>C</v>
          </cell>
          <cell r="D114" t="str">
            <v>PRI</v>
          </cell>
          <cell r="E114" t="str">
            <v>13</v>
          </cell>
          <cell r="F114" t="str">
            <v>12</v>
          </cell>
        </row>
        <row r="115">
          <cell r="A115">
            <v>506060</v>
          </cell>
          <cell r="B115" t="str">
            <v>Colégio Nossa Senhora de Lourdes</v>
          </cell>
          <cell r="C115" t="str">
            <v>C</v>
          </cell>
          <cell r="D115" t="str">
            <v>PRI</v>
          </cell>
          <cell r="E115" t="str">
            <v>13</v>
          </cell>
          <cell r="F115" t="str">
            <v>12</v>
          </cell>
        </row>
        <row r="116">
          <cell r="A116">
            <v>506576</v>
          </cell>
          <cell r="B116" t="str">
            <v>Colégio Nossa Senhora do Rosário</v>
          </cell>
          <cell r="C116" t="str">
            <v>C</v>
          </cell>
          <cell r="D116" t="str">
            <v>PRI</v>
          </cell>
          <cell r="E116" t="str">
            <v>13</v>
          </cell>
          <cell r="F116" t="str">
            <v>12</v>
          </cell>
        </row>
        <row r="117">
          <cell r="A117">
            <v>800393</v>
          </cell>
          <cell r="B117" t="str">
            <v>Colégio Nova Encosta</v>
          </cell>
          <cell r="C117" t="str">
            <v>C</v>
          </cell>
          <cell r="D117" t="str">
            <v>PRI</v>
          </cell>
          <cell r="E117" t="str">
            <v>13</v>
          </cell>
          <cell r="F117" t="str">
            <v>09</v>
          </cell>
        </row>
        <row r="118">
          <cell r="A118">
            <v>800394</v>
          </cell>
          <cell r="B118" t="str">
            <v>Colégio Novo da Maia</v>
          </cell>
          <cell r="C118" t="str">
            <v>C</v>
          </cell>
          <cell r="D118" t="str">
            <v>PRI</v>
          </cell>
          <cell r="E118" t="str">
            <v>13</v>
          </cell>
          <cell r="F118" t="str">
            <v>06</v>
          </cell>
        </row>
        <row r="119">
          <cell r="A119">
            <v>506291</v>
          </cell>
          <cell r="B119" t="str">
            <v>Colégio Paulo VI de Gondomar</v>
          </cell>
          <cell r="C119" t="str">
            <v>C</v>
          </cell>
          <cell r="D119" t="str">
            <v>PRI</v>
          </cell>
          <cell r="E119" t="str">
            <v>13</v>
          </cell>
          <cell r="F119" t="str">
            <v>04</v>
          </cell>
        </row>
        <row r="120">
          <cell r="A120">
            <v>800411</v>
          </cell>
          <cell r="B120" t="str">
            <v>Colégio Pedro Arrupe</v>
          </cell>
          <cell r="C120" t="str">
            <v>C</v>
          </cell>
          <cell r="D120" t="str">
            <v>PRI</v>
          </cell>
          <cell r="E120" t="str">
            <v>11</v>
          </cell>
          <cell r="F120" t="str">
            <v>06</v>
          </cell>
        </row>
        <row r="121">
          <cell r="A121">
            <v>504580</v>
          </cell>
          <cell r="B121" t="str">
            <v>Colégio Planalto</v>
          </cell>
          <cell r="C121" t="str">
            <v>C</v>
          </cell>
          <cell r="D121" t="str">
            <v>PRI</v>
          </cell>
          <cell r="E121" t="str">
            <v>11</v>
          </cell>
          <cell r="F121" t="str">
            <v>06</v>
          </cell>
        </row>
        <row r="122">
          <cell r="A122">
            <v>500290</v>
          </cell>
          <cell r="B122" t="str">
            <v>Colégio Português</v>
          </cell>
          <cell r="C122" t="str">
            <v>C</v>
          </cell>
          <cell r="D122" t="str">
            <v>PRI</v>
          </cell>
          <cell r="E122" t="str">
            <v>01</v>
          </cell>
          <cell r="F122" t="str">
            <v>05</v>
          </cell>
        </row>
        <row r="123">
          <cell r="A123">
            <v>997022</v>
          </cell>
          <cell r="B123" t="str">
            <v>Colégio Português de Luanda</v>
          </cell>
          <cell r="C123" t="str">
            <v>C</v>
          </cell>
          <cell r="D123" t="str">
            <v>PRI</v>
          </cell>
          <cell r="E123" t="str">
            <v>99</v>
          </cell>
          <cell r="F123" t="str">
            <v>99</v>
          </cell>
        </row>
        <row r="124">
          <cell r="A124">
            <v>503599</v>
          </cell>
          <cell r="B124" t="str">
            <v>Colégio Quinta do Lago</v>
          </cell>
          <cell r="C124" t="str">
            <v>C</v>
          </cell>
          <cell r="D124" t="str">
            <v>PRI</v>
          </cell>
          <cell r="E124" t="str">
            <v>11</v>
          </cell>
          <cell r="F124" t="str">
            <v>05</v>
          </cell>
        </row>
        <row r="125">
          <cell r="A125">
            <v>800422</v>
          </cell>
          <cell r="B125" t="str">
            <v>Colégio Rainha D. Leonor</v>
          </cell>
          <cell r="C125" t="str">
            <v>C</v>
          </cell>
          <cell r="D125" t="str">
            <v>PRI</v>
          </cell>
          <cell r="E125" t="str">
            <v>10</v>
          </cell>
          <cell r="F125" t="str">
            <v>06</v>
          </cell>
        </row>
        <row r="126">
          <cell r="A126">
            <v>522120</v>
          </cell>
          <cell r="B126" t="str">
            <v>Colégio Real Colégio de Portugal</v>
          </cell>
          <cell r="C126" t="str">
            <v>C</v>
          </cell>
          <cell r="D126" t="str">
            <v>PRI</v>
          </cell>
          <cell r="E126" t="str">
            <v>11</v>
          </cell>
          <cell r="F126" t="str">
            <v>06</v>
          </cell>
        </row>
        <row r="127">
          <cell r="A127">
            <v>800429</v>
          </cell>
          <cell r="B127" t="str">
            <v>Colégio Salesianos - Évora</v>
          </cell>
          <cell r="C127" t="str">
            <v>C</v>
          </cell>
          <cell r="D127" t="str">
            <v>PRI</v>
          </cell>
          <cell r="E127" t="str">
            <v>07</v>
          </cell>
          <cell r="F127" t="str">
            <v>05</v>
          </cell>
        </row>
        <row r="128">
          <cell r="A128">
            <v>505948</v>
          </cell>
          <cell r="B128" t="str">
            <v>Colégio Santa Teresa de Jesus</v>
          </cell>
          <cell r="C128" t="str">
            <v>C</v>
          </cell>
          <cell r="D128" t="str">
            <v>PRI</v>
          </cell>
          <cell r="E128" t="str">
            <v>13</v>
          </cell>
          <cell r="F128" t="str">
            <v>14</v>
          </cell>
        </row>
        <row r="129">
          <cell r="A129">
            <v>380687</v>
          </cell>
          <cell r="B129" t="str">
            <v>Colégio Santa Teresinha</v>
          </cell>
          <cell r="C129" t="str">
            <v>C</v>
          </cell>
          <cell r="D129" t="str">
            <v>PRI</v>
          </cell>
          <cell r="E129" t="str">
            <v>22</v>
          </cell>
          <cell r="F129" t="str">
            <v>03</v>
          </cell>
        </row>
        <row r="130">
          <cell r="A130">
            <v>800434</v>
          </cell>
          <cell r="B130" t="str">
            <v>Colégio Santo André</v>
          </cell>
          <cell r="C130" t="str">
            <v>C</v>
          </cell>
          <cell r="D130" t="str">
            <v>PRI</v>
          </cell>
          <cell r="E130" t="str">
            <v>11</v>
          </cell>
          <cell r="F130" t="str">
            <v>09</v>
          </cell>
        </row>
        <row r="131">
          <cell r="A131">
            <v>800435</v>
          </cell>
          <cell r="B131" t="str">
            <v>Colégio Senhor dos Milagres</v>
          </cell>
          <cell r="C131" t="str">
            <v>C</v>
          </cell>
          <cell r="D131" t="str">
            <v>PRI</v>
          </cell>
          <cell r="E131" t="str">
            <v>10</v>
          </cell>
          <cell r="F131" t="str">
            <v>09</v>
          </cell>
        </row>
        <row r="132">
          <cell r="A132">
            <v>800436</v>
          </cell>
          <cell r="B132" t="str">
            <v>Colégio Senhora da Boa Nova</v>
          </cell>
          <cell r="C132" t="str">
            <v>C</v>
          </cell>
          <cell r="D132" t="str">
            <v>PRI</v>
          </cell>
          <cell r="E132" t="str">
            <v>11</v>
          </cell>
          <cell r="F132" t="str">
            <v>05</v>
          </cell>
        </row>
        <row r="133">
          <cell r="A133">
            <v>800475</v>
          </cell>
          <cell r="B133" t="str">
            <v>Colégio St. Paul`s School</v>
          </cell>
          <cell r="C133" t="str">
            <v>C</v>
          </cell>
          <cell r="D133" t="str">
            <v>PRI</v>
          </cell>
          <cell r="E133" t="str">
            <v>06</v>
          </cell>
          <cell r="F133" t="str">
            <v>03</v>
          </cell>
        </row>
        <row r="134">
          <cell r="A134">
            <v>507702</v>
          </cell>
          <cell r="B134" t="str">
            <v>Colégio St. Peter`s International School</v>
          </cell>
          <cell r="C134" t="str">
            <v>C</v>
          </cell>
          <cell r="D134" t="str">
            <v>PRI</v>
          </cell>
          <cell r="E134" t="str">
            <v>15</v>
          </cell>
          <cell r="F134" t="str">
            <v>08</v>
          </cell>
        </row>
        <row r="135">
          <cell r="A135">
            <v>500604</v>
          </cell>
          <cell r="B135" t="str">
            <v>Colégio Teresiano</v>
          </cell>
          <cell r="C135" t="str">
            <v>C</v>
          </cell>
          <cell r="D135" t="str">
            <v>PRI</v>
          </cell>
          <cell r="E135" t="str">
            <v>03</v>
          </cell>
          <cell r="F135" t="str">
            <v>03</v>
          </cell>
        </row>
        <row r="136">
          <cell r="A136">
            <v>505195</v>
          </cell>
          <cell r="B136" t="str">
            <v>Colégio Valsassina</v>
          </cell>
          <cell r="C136" t="str">
            <v>C</v>
          </cell>
          <cell r="D136" t="str">
            <v>PRI</v>
          </cell>
          <cell r="E136" t="str">
            <v>11</v>
          </cell>
          <cell r="F136" t="str">
            <v>06</v>
          </cell>
        </row>
        <row r="137">
          <cell r="A137">
            <v>800323</v>
          </cell>
          <cell r="B137" t="str">
            <v>Colégio Vasco da Gama</v>
          </cell>
          <cell r="C137" t="str">
            <v>C</v>
          </cell>
          <cell r="D137" t="str">
            <v>PRI</v>
          </cell>
          <cell r="E137" t="str">
            <v>11</v>
          </cell>
          <cell r="F137" t="str">
            <v>11</v>
          </cell>
        </row>
        <row r="138">
          <cell r="A138">
            <v>806195</v>
          </cell>
          <cell r="B138" t="str">
            <v>Colégio Verde Água</v>
          </cell>
          <cell r="C138" t="str">
            <v>C</v>
          </cell>
          <cell r="D138" t="str">
            <v>PRI</v>
          </cell>
          <cell r="E138" t="str">
            <v>11</v>
          </cell>
          <cell r="F138" t="str">
            <v>09</v>
          </cell>
        </row>
        <row r="139">
          <cell r="A139">
            <v>523586</v>
          </cell>
          <cell r="B139" t="str">
            <v>Conservatório de Música de Barcelos</v>
          </cell>
          <cell r="C139" t="str">
            <v>CONS</v>
          </cell>
          <cell r="D139" t="str">
            <v>PRI</v>
          </cell>
          <cell r="E139" t="str">
            <v>03</v>
          </cell>
          <cell r="F139" t="str">
            <v>02</v>
          </cell>
        </row>
        <row r="140">
          <cell r="A140">
            <v>404238</v>
          </cell>
          <cell r="B140" t="str">
            <v>Escola Artística de Dança do Conservatório Nacional, Lisboa</v>
          </cell>
          <cell r="C140" t="str">
            <v>EA</v>
          </cell>
          <cell r="D140" t="str">
            <v>PUB</v>
          </cell>
          <cell r="E140" t="str">
            <v>11</v>
          </cell>
          <cell r="F140" t="str">
            <v>06</v>
          </cell>
        </row>
        <row r="141">
          <cell r="A141">
            <v>404240</v>
          </cell>
          <cell r="B141" t="str">
            <v>Escola Artística de Música do Conservatório Nacional, Lisboa</v>
          </cell>
          <cell r="C141" t="str">
            <v>EA</v>
          </cell>
          <cell r="D141" t="str">
            <v>PUB</v>
          </cell>
          <cell r="E141" t="str">
            <v>11</v>
          </cell>
          <cell r="F141" t="str">
            <v>06</v>
          </cell>
        </row>
        <row r="142">
          <cell r="A142">
            <v>404251</v>
          </cell>
          <cell r="B142" t="str">
            <v>Escola Artística do Conservatório de Música Calouste Gulbenkian, Braga</v>
          </cell>
          <cell r="C142" t="str">
            <v>EA</v>
          </cell>
          <cell r="D142" t="str">
            <v>PUB</v>
          </cell>
          <cell r="E142" t="str">
            <v>03</v>
          </cell>
          <cell r="F142" t="str">
            <v>03</v>
          </cell>
        </row>
        <row r="143">
          <cell r="A143">
            <v>404214</v>
          </cell>
          <cell r="B143" t="str">
            <v>Escola Artística do Conservatório de Música do Porto</v>
          </cell>
          <cell r="C143" t="str">
            <v>EA</v>
          </cell>
          <cell r="D143" t="str">
            <v>PUB</v>
          </cell>
          <cell r="E143" t="str">
            <v>13</v>
          </cell>
          <cell r="F143" t="str">
            <v>12</v>
          </cell>
        </row>
        <row r="144">
          <cell r="A144">
            <v>503897</v>
          </cell>
          <cell r="B144" t="str">
            <v>Escola Ave Maria</v>
          </cell>
          <cell r="C144" t="str">
            <v>E</v>
          </cell>
          <cell r="D144" t="str">
            <v>PRI</v>
          </cell>
          <cell r="E144" t="str">
            <v>11</v>
          </cell>
          <cell r="F144" t="str">
            <v>06</v>
          </cell>
        </row>
        <row r="145">
          <cell r="A145">
            <v>341150</v>
          </cell>
          <cell r="B145" t="str">
            <v>Escola Básica , Povoa de Varzim</v>
          </cell>
          <cell r="C145" t="str">
            <v>EB</v>
          </cell>
          <cell r="D145" t="str">
            <v>PUB</v>
          </cell>
          <cell r="E145" t="str">
            <v>13</v>
          </cell>
          <cell r="F145" t="str">
            <v>13</v>
          </cell>
        </row>
        <row r="146">
          <cell r="A146">
            <v>342403</v>
          </cell>
          <cell r="B146" t="str">
            <v>Escola Básica 4.º Conde de Ourém, Ourém</v>
          </cell>
          <cell r="C146" t="str">
            <v>EB</v>
          </cell>
          <cell r="D146" t="str">
            <v>PUB</v>
          </cell>
          <cell r="E146" t="str">
            <v>14</v>
          </cell>
          <cell r="F146" t="str">
            <v>21</v>
          </cell>
        </row>
        <row r="147">
          <cell r="A147">
            <v>340017</v>
          </cell>
          <cell r="B147" t="str">
            <v>Escola Básica Abel Varzim, Barrancos, Barcelos</v>
          </cell>
          <cell r="C147" t="str">
            <v>EB</v>
          </cell>
          <cell r="D147" t="str">
            <v>PUB</v>
          </cell>
          <cell r="E147" t="str">
            <v>03</v>
          </cell>
          <cell r="F147" t="str">
            <v>02</v>
          </cell>
        </row>
        <row r="148">
          <cell r="A148">
            <v>343900</v>
          </cell>
          <cell r="B148" t="str">
            <v>Escola Básica Adriano Correia de Oliveira, Avintes, Vila Nova de Gaia</v>
          </cell>
          <cell r="C148" t="str">
            <v>EB</v>
          </cell>
          <cell r="D148" t="str">
            <v>PUB</v>
          </cell>
          <cell r="E148" t="str">
            <v>13</v>
          </cell>
          <cell r="F148" t="str">
            <v>17</v>
          </cell>
        </row>
        <row r="149">
          <cell r="A149">
            <v>340029</v>
          </cell>
          <cell r="B149" t="str">
            <v>Escola Básica Afonso de Paiva, Castelo Branco</v>
          </cell>
          <cell r="C149" t="str">
            <v>EB</v>
          </cell>
          <cell r="D149" t="str">
            <v>PUB</v>
          </cell>
          <cell r="E149" t="str">
            <v>05</v>
          </cell>
          <cell r="F149" t="str">
            <v>02</v>
          </cell>
        </row>
        <row r="150">
          <cell r="A150">
            <v>340108</v>
          </cell>
          <cell r="B150" t="str">
            <v>Escola Básica Alexandre Herculano, Santarém</v>
          </cell>
          <cell r="C150" t="str">
            <v>EB</v>
          </cell>
          <cell r="D150" t="str">
            <v>PUB</v>
          </cell>
          <cell r="E150" t="str">
            <v>14</v>
          </cell>
          <cell r="F150" t="str">
            <v>16</v>
          </cell>
        </row>
        <row r="151">
          <cell r="A151">
            <v>346720</v>
          </cell>
          <cell r="B151" t="str">
            <v>Escola Básica Alfredo da Silva, Albarraque, Sintra</v>
          </cell>
          <cell r="C151" t="str">
            <v>EB</v>
          </cell>
          <cell r="D151" t="str">
            <v>PUB</v>
          </cell>
          <cell r="E151" t="str">
            <v>11</v>
          </cell>
          <cell r="F151" t="str">
            <v>11</v>
          </cell>
        </row>
        <row r="152">
          <cell r="A152">
            <v>340121</v>
          </cell>
          <cell r="B152" t="str">
            <v>Escola Básica Almeida Garrett, Alfragide, Amadora</v>
          </cell>
          <cell r="C152" t="str">
            <v>EB</v>
          </cell>
          <cell r="D152" t="str">
            <v>PUB</v>
          </cell>
          <cell r="E152" t="str">
            <v>11</v>
          </cell>
          <cell r="F152" t="str">
            <v>15</v>
          </cell>
        </row>
        <row r="153">
          <cell r="A153">
            <v>340133</v>
          </cell>
          <cell r="B153" t="str">
            <v>Escola Básica Almirante Gago Coutinho, Lisboa</v>
          </cell>
          <cell r="C153" t="str">
            <v>EB</v>
          </cell>
          <cell r="D153" t="str">
            <v>PUB</v>
          </cell>
          <cell r="E153" t="str">
            <v>11</v>
          </cell>
          <cell r="F153" t="str">
            <v>06</v>
          </cell>
        </row>
        <row r="154">
          <cell r="A154">
            <v>345155</v>
          </cell>
          <cell r="B154" t="str">
            <v>Escola Básica Álvaro Coutinho - o Magriço, Penedono</v>
          </cell>
          <cell r="C154" t="str">
            <v>EB</v>
          </cell>
          <cell r="D154" t="str">
            <v>PUB</v>
          </cell>
          <cell r="E154" t="str">
            <v>18</v>
          </cell>
          <cell r="F154" t="str">
            <v>12</v>
          </cell>
        </row>
        <row r="155">
          <cell r="A155">
            <v>340169</v>
          </cell>
          <cell r="B155" t="str">
            <v>Escola Básica Álvaro Velho, Lavradio, Barreiro</v>
          </cell>
          <cell r="C155" t="str">
            <v>EB</v>
          </cell>
          <cell r="D155" t="str">
            <v>PUB</v>
          </cell>
          <cell r="E155" t="str">
            <v>15</v>
          </cell>
          <cell r="F155" t="str">
            <v>04</v>
          </cell>
        </row>
        <row r="156">
          <cell r="A156">
            <v>346858</v>
          </cell>
          <cell r="B156" t="str">
            <v>Escola Básica Amadeo de Souza Cardoso, Telões, Amarante</v>
          </cell>
          <cell r="C156" t="str">
            <v>EB</v>
          </cell>
          <cell r="D156" t="str">
            <v>PUB</v>
          </cell>
          <cell r="E156" t="str">
            <v>13</v>
          </cell>
          <cell r="F156" t="str">
            <v>01</v>
          </cell>
        </row>
        <row r="157">
          <cell r="A157">
            <v>330991</v>
          </cell>
          <cell r="B157" t="str">
            <v>Escola Básica Ana Maria Ferreira Gordo, Crato</v>
          </cell>
          <cell r="C157" t="str">
            <v>EB</v>
          </cell>
          <cell r="D157" t="str">
            <v>PUB</v>
          </cell>
          <cell r="E157" t="str">
            <v>12</v>
          </cell>
          <cell r="F157" t="str">
            <v>06</v>
          </cell>
        </row>
        <row r="158">
          <cell r="A158">
            <v>340224</v>
          </cell>
          <cell r="B158" t="str">
            <v>Escola Básica André Soares, Braga</v>
          </cell>
          <cell r="C158" t="str">
            <v>EB</v>
          </cell>
          <cell r="D158" t="str">
            <v>PUB</v>
          </cell>
          <cell r="E158" t="str">
            <v>03</v>
          </cell>
          <cell r="F158" t="str">
            <v>03</v>
          </cell>
        </row>
        <row r="159">
          <cell r="A159">
            <v>343948</v>
          </cell>
          <cell r="B159" t="str">
            <v>Escola Básica Anes de Cernache, Vilar de Andorinho, Vila Nova de Gaia</v>
          </cell>
          <cell r="C159" t="str">
            <v>EB</v>
          </cell>
          <cell r="D159" t="str">
            <v>PUB</v>
          </cell>
          <cell r="E159" t="str">
            <v>13</v>
          </cell>
          <cell r="F159" t="str">
            <v>17</v>
          </cell>
        </row>
        <row r="160">
          <cell r="A160">
            <v>343535</v>
          </cell>
          <cell r="B160" t="str">
            <v>Escola Básica António Alves de Amorim, Lourosa, Santa Maria da Feira</v>
          </cell>
          <cell r="C160" t="str">
            <v>EB</v>
          </cell>
          <cell r="D160" t="str">
            <v>PUB</v>
          </cell>
          <cell r="E160" t="str">
            <v>01</v>
          </cell>
          <cell r="F160" t="str">
            <v>09</v>
          </cell>
        </row>
        <row r="161">
          <cell r="A161">
            <v>340248</v>
          </cell>
          <cell r="B161" t="str">
            <v>Escola Básica Antonio Correia Oliveira, Esposende</v>
          </cell>
          <cell r="C161" t="str">
            <v>EB</v>
          </cell>
          <cell r="D161" t="str">
            <v>PUB</v>
          </cell>
          <cell r="E161" t="str">
            <v>03</v>
          </cell>
          <cell r="F161" t="str">
            <v>06</v>
          </cell>
        </row>
        <row r="162">
          <cell r="A162">
            <v>340261</v>
          </cell>
          <cell r="B162" t="str">
            <v>Escola Básica António Feijó, Ponte de Lima</v>
          </cell>
          <cell r="C162" t="str">
            <v>EB</v>
          </cell>
          <cell r="D162" t="str">
            <v>PUB</v>
          </cell>
          <cell r="E162" t="str">
            <v>16</v>
          </cell>
          <cell r="F162" t="str">
            <v>07</v>
          </cell>
        </row>
        <row r="163">
          <cell r="A163">
            <v>340340</v>
          </cell>
          <cell r="B163" t="str">
            <v>Escola Básica António Gedeão, Odivelas</v>
          </cell>
          <cell r="C163" t="str">
            <v>EB</v>
          </cell>
          <cell r="D163" t="str">
            <v>PUB</v>
          </cell>
          <cell r="E163" t="str">
            <v>11</v>
          </cell>
          <cell r="F163" t="str">
            <v>16</v>
          </cell>
        </row>
        <row r="164">
          <cell r="A164">
            <v>346810</v>
          </cell>
          <cell r="B164" t="str">
            <v>Escola Básica António Rodrigues Sampaio, Esposende</v>
          </cell>
          <cell r="C164" t="str">
            <v>EB</v>
          </cell>
          <cell r="D164" t="str">
            <v>PUB</v>
          </cell>
          <cell r="E164" t="str">
            <v>03</v>
          </cell>
          <cell r="F164" t="str">
            <v>06</v>
          </cell>
        </row>
        <row r="165">
          <cell r="A165">
            <v>340285</v>
          </cell>
          <cell r="B165" t="str">
            <v>Escola Básica António Sérgio, Cacém, Sintra</v>
          </cell>
          <cell r="C165" t="str">
            <v>EB</v>
          </cell>
          <cell r="D165" t="str">
            <v>PUB</v>
          </cell>
          <cell r="E165" t="str">
            <v>11</v>
          </cell>
          <cell r="F165" t="str">
            <v>11</v>
          </cell>
        </row>
        <row r="166">
          <cell r="A166">
            <v>330711</v>
          </cell>
          <cell r="B166" t="str">
            <v>Escola Básica Aristides de Sousa Mendes, Cabanas de Viriato, Carregal do Sal</v>
          </cell>
          <cell r="C166" t="str">
            <v>EB</v>
          </cell>
          <cell r="D166" t="str">
            <v>PUB</v>
          </cell>
          <cell r="E166" t="str">
            <v>18</v>
          </cell>
          <cell r="F166" t="str">
            <v>02</v>
          </cell>
        </row>
        <row r="167">
          <cell r="A167">
            <v>345570</v>
          </cell>
          <cell r="B167" t="str">
            <v>Escola Básica Arquiteto Fernando Távora, Fermentões, Guimarães</v>
          </cell>
          <cell r="C167" t="str">
            <v>EB</v>
          </cell>
          <cell r="D167" t="str">
            <v>PUB</v>
          </cell>
          <cell r="E167" t="str">
            <v>03</v>
          </cell>
          <cell r="F167" t="str">
            <v>08</v>
          </cell>
        </row>
        <row r="168">
          <cell r="A168">
            <v>340352</v>
          </cell>
          <cell r="B168" t="str">
            <v>Escola Básica Augusto Gil, Porto</v>
          </cell>
          <cell r="C168" t="str">
            <v>EB</v>
          </cell>
          <cell r="D168" t="str">
            <v>PUB</v>
          </cell>
          <cell r="E168" t="str">
            <v>13</v>
          </cell>
          <cell r="F168" t="str">
            <v>12</v>
          </cell>
        </row>
        <row r="169">
          <cell r="A169">
            <v>330668</v>
          </cell>
          <cell r="B169" t="str">
            <v>Escola Básica Aviador Brito Paes, Colos, Odemira</v>
          </cell>
          <cell r="C169" t="str">
            <v>EB</v>
          </cell>
          <cell r="D169" t="str">
            <v>PUB</v>
          </cell>
          <cell r="E169" t="str">
            <v>02</v>
          </cell>
          <cell r="F169" t="str">
            <v>11</v>
          </cell>
        </row>
        <row r="170">
          <cell r="A170">
            <v>340431</v>
          </cell>
          <cell r="B170" t="str">
            <v>Escola Básica Barbosa du Bocage, Setúbal</v>
          </cell>
          <cell r="C170" t="str">
            <v>EB</v>
          </cell>
          <cell r="D170" t="str">
            <v>PUB</v>
          </cell>
          <cell r="E170" t="str">
            <v>15</v>
          </cell>
          <cell r="F170" t="str">
            <v>12</v>
          </cell>
        </row>
        <row r="171">
          <cell r="A171">
            <v>330450</v>
          </cell>
          <cell r="B171" t="str">
            <v>Escola Básica Bernardim Ribeiro, Alcácer do Sal</v>
          </cell>
          <cell r="C171" t="str">
            <v>EB</v>
          </cell>
          <cell r="D171" t="str">
            <v>PUB</v>
          </cell>
          <cell r="E171" t="str">
            <v>15</v>
          </cell>
          <cell r="F171" t="str">
            <v>01</v>
          </cell>
        </row>
        <row r="172">
          <cell r="A172">
            <v>340492</v>
          </cell>
          <cell r="B172" t="str">
            <v>Escola Básica Cardoso Lopes, Amadora</v>
          </cell>
          <cell r="C172" t="str">
            <v>EB</v>
          </cell>
          <cell r="D172" t="str">
            <v>PUB</v>
          </cell>
          <cell r="E172" t="str">
            <v>11</v>
          </cell>
          <cell r="F172" t="str">
            <v>15</v>
          </cell>
        </row>
        <row r="173">
          <cell r="A173">
            <v>340509</v>
          </cell>
          <cell r="B173" t="str">
            <v>Escola Básica Carlos de Oliveira, Febres, Cantanhede</v>
          </cell>
          <cell r="C173" t="str">
            <v>EB</v>
          </cell>
          <cell r="D173" t="str">
            <v>PUB</v>
          </cell>
          <cell r="E173" t="str">
            <v>06</v>
          </cell>
          <cell r="F173" t="str">
            <v>02</v>
          </cell>
        </row>
        <row r="174">
          <cell r="A174">
            <v>330346</v>
          </cell>
          <cell r="B174" t="str">
            <v>Escola Básica Carlos Gargaté, Charneca de Caparica, Almada</v>
          </cell>
          <cell r="C174" t="str">
            <v>EB</v>
          </cell>
          <cell r="D174" t="str">
            <v>PUB</v>
          </cell>
          <cell r="E174" t="str">
            <v>15</v>
          </cell>
          <cell r="F174" t="str">
            <v>03</v>
          </cell>
        </row>
        <row r="175">
          <cell r="A175">
            <v>342634</v>
          </cell>
          <cell r="B175" t="str">
            <v>Escola Básica Carlos Ribeiro, Pinhal de Frades, Seixal</v>
          </cell>
          <cell r="C175" t="str">
            <v>EB</v>
          </cell>
          <cell r="D175" t="str">
            <v>PUB</v>
          </cell>
          <cell r="E175" t="str">
            <v>15</v>
          </cell>
          <cell r="F175" t="str">
            <v>10</v>
          </cell>
        </row>
        <row r="176">
          <cell r="A176">
            <v>346500</v>
          </cell>
          <cell r="B176" t="str">
            <v>Escola Básica Carolina Beatriz Ângelo, Guarda</v>
          </cell>
          <cell r="C176" t="str">
            <v>EB</v>
          </cell>
          <cell r="D176" t="str">
            <v>PUB</v>
          </cell>
          <cell r="E176" t="str">
            <v>09</v>
          </cell>
          <cell r="F176" t="str">
            <v>07</v>
          </cell>
        </row>
        <row r="177">
          <cell r="A177">
            <v>344473</v>
          </cell>
          <cell r="B177" t="str">
            <v>Escola Básica Castro Matoso, Oliveirinha, Aveiro</v>
          </cell>
          <cell r="C177" t="str">
            <v>EB</v>
          </cell>
          <cell r="D177" t="str">
            <v>PUB</v>
          </cell>
          <cell r="E177" t="str">
            <v>01</v>
          </cell>
          <cell r="F177" t="str">
            <v>05</v>
          </cell>
        </row>
        <row r="178">
          <cell r="A178">
            <v>342610</v>
          </cell>
          <cell r="B178" t="str">
            <v>Escola Básica Cego do Maio, Póvoa de Varzim</v>
          </cell>
          <cell r="C178" t="str">
            <v>EB</v>
          </cell>
          <cell r="D178" t="str">
            <v>PUB</v>
          </cell>
          <cell r="E178" t="str">
            <v>13</v>
          </cell>
          <cell r="F178" t="str">
            <v>13</v>
          </cell>
        </row>
        <row r="179">
          <cell r="A179">
            <v>340595</v>
          </cell>
          <cell r="B179" t="str">
            <v>Escola Básica Cidade de Castelo Branco</v>
          </cell>
          <cell r="C179" t="str">
            <v>EB</v>
          </cell>
          <cell r="D179" t="str">
            <v>PUB</v>
          </cell>
          <cell r="E179" t="str">
            <v>05</v>
          </cell>
          <cell r="F179" t="str">
            <v>02</v>
          </cell>
        </row>
        <row r="180">
          <cell r="A180">
            <v>390039</v>
          </cell>
          <cell r="B180" t="str">
            <v>Escola Básica com Pré-escolar Bartolomeu Perestrelo</v>
          </cell>
          <cell r="C180" t="str">
            <v>EB</v>
          </cell>
          <cell r="D180" t="str">
            <v>PUB</v>
          </cell>
          <cell r="E180" t="str">
            <v>22</v>
          </cell>
          <cell r="F180" t="str">
            <v>03</v>
          </cell>
        </row>
        <row r="181">
          <cell r="A181">
            <v>390022</v>
          </cell>
          <cell r="B181" t="str">
            <v>Escola Básica com Pré-escolar de Santo António e Curral das Freiras</v>
          </cell>
          <cell r="C181" t="str">
            <v>EB</v>
          </cell>
          <cell r="D181" t="str">
            <v>PUB</v>
          </cell>
          <cell r="E181" t="str">
            <v>22</v>
          </cell>
          <cell r="F181" t="str">
            <v>03</v>
          </cell>
        </row>
        <row r="182">
          <cell r="A182">
            <v>290623</v>
          </cell>
          <cell r="B182" t="str">
            <v>Escola Básica com Pré-escolar do Porto da Cruz</v>
          </cell>
          <cell r="C182" t="str">
            <v>EB</v>
          </cell>
          <cell r="D182" t="str">
            <v>PUB</v>
          </cell>
          <cell r="E182" t="str">
            <v>22</v>
          </cell>
          <cell r="F182" t="str">
            <v>04</v>
          </cell>
        </row>
        <row r="183">
          <cell r="A183">
            <v>390024</v>
          </cell>
          <cell r="B183" t="str">
            <v>Escola Básica com Pré-escolar Dr. Eduardo Brazão de Castro</v>
          </cell>
          <cell r="C183" t="str">
            <v>EB</v>
          </cell>
          <cell r="D183" t="str">
            <v>PUB</v>
          </cell>
          <cell r="E183" t="str">
            <v>22</v>
          </cell>
          <cell r="F183" t="str">
            <v>03</v>
          </cell>
        </row>
        <row r="184">
          <cell r="A184">
            <v>390065</v>
          </cell>
          <cell r="B184" t="str">
            <v>Escola Básica com Pré-escolar e Creche do Caniçal</v>
          </cell>
          <cell r="C184" t="str">
            <v>EB</v>
          </cell>
          <cell r="D184" t="str">
            <v>PUB</v>
          </cell>
          <cell r="E184" t="str">
            <v>22</v>
          </cell>
          <cell r="F184" t="str">
            <v>04</v>
          </cell>
        </row>
        <row r="185">
          <cell r="A185">
            <v>290629</v>
          </cell>
          <cell r="B185" t="str">
            <v>Escola Básica com Pré-escolar e Creche dos Louros</v>
          </cell>
          <cell r="C185" t="str">
            <v>EB</v>
          </cell>
          <cell r="D185" t="str">
            <v>PUB</v>
          </cell>
          <cell r="E185" t="str">
            <v>22</v>
          </cell>
          <cell r="F185" t="str">
            <v>03</v>
          </cell>
        </row>
        <row r="186">
          <cell r="A186">
            <v>390054</v>
          </cell>
          <cell r="B186" t="str">
            <v>Escola Básica com Pré-escolar e Creche Dr. Alfredo Nóbrega Júnior</v>
          </cell>
          <cell r="C186" t="str">
            <v>EB</v>
          </cell>
          <cell r="D186" t="str">
            <v>PUB</v>
          </cell>
          <cell r="E186" t="str">
            <v>22</v>
          </cell>
          <cell r="F186" t="str">
            <v>09</v>
          </cell>
        </row>
        <row r="187">
          <cell r="A187">
            <v>346603</v>
          </cell>
          <cell r="B187" t="str">
            <v>Escola Básica Comendador Ângelo Azevedo, Oliveira de Azeméis</v>
          </cell>
          <cell r="C187" t="str">
            <v>EB</v>
          </cell>
          <cell r="D187" t="str">
            <v>PUB</v>
          </cell>
          <cell r="E187" t="str">
            <v>01</v>
          </cell>
          <cell r="F187" t="str">
            <v>13</v>
          </cell>
        </row>
        <row r="188">
          <cell r="A188">
            <v>330000</v>
          </cell>
          <cell r="B188" t="str">
            <v>Escola Básica Conde de Arnoso, Vila Nova de Famalicão</v>
          </cell>
          <cell r="C188" t="str">
            <v>EB</v>
          </cell>
          <cell r="D188" t="str">
            <v>PUB</v>
          </cell>
          <cell r="E188" t="str">
            <v>03</v>
          </cell>
          <cell r="F188" t="str">
            <v>12</v>
          </cell>
        </row>
        <row r="189">
          <cell r="A189">
            <v>340601</v>
          </cell>
          <cell r="B189" t="str">
            <v>Escola Básica Conde de Oeiras, Oeiras</v>
          </cell>
          <cell r="C189" t="str">
            <v>EB</v>
          </cell>
          <cell r="D189" t="str">
            <v>PUB</v>
          </cell>
          <cell r="E189" t="str">
            <v>11</v>
          </cell>
          <cell r="F189" t="str">
            <v>10</v>
          </cell>
        </row>
        <row r="190">
          <cell r="A190">
            <v>343456</v>
          </cell>
          <cell r="B190" t="str">
            <v>Escola Básica Conde de Vilalva, Évora</v>
          </cell>
          <cell r="C190" t="str">
            <v>EB</v>
          </cell>
          <cell r="D190" t="str">
            <v>PUB</v>
          </cell>
          <cell r="E190" t="str">
            <v>07</v>
          </cell>
          <cell r="F190" t="str">
            <v>05</v>
          </cell>
        </row>
        <row r="191">
          <cell r="A191">
            <v>340662</v>
          </cell>
          <cell r="B191" t="str">
            <v>Escola Básica Cónego Dr. Manuel Lopes Perdigão, Caxarias, Ourém</v>
          </cell>
          <cell r="C191" t="str">
            <v>EB</v>
          </cell>
          <cell r="D191" t="str">
            <v>PUB</v>
          </cell>
          <cell r="E191" t="str">
            <v>14</v>
          </cell>
          <cell r="F191" t="str">
            <v>21</v>
          </cell>
        </row>
        <row r="192">
          <cell r="A192">
            <v>340674</v>
          </cell>
          <cell r="B192" t="str">
            <v>Escola Básica D. Afonso Henriques, Creixomil, Guimarães</v>
          </cell>
          <cell r="C192" t="str">
            <v>EB</v>
          </cell>
          <cell r="D192" t="str">
            <v>PUB</v>
          </cell>
          <cell r="E192" t="str">
            <v>03</v>
          </cell>
          <cell r="F192" t="str">
            <v>08</v>
          </cell>
        </row>
        <row r="193">
          <cell r="A193">
            <v>340686</v>
          </cell>
          <cell r="B193" t="str">
            <v>Escola Básica D. Afonso III, Faro</v>
          </cell>
          <cell r="C193" t="str">
            <v>EB</v>
          </cell>
          <cell r="D193" t="str">
            <v>PUB</v>
          </cell>
          <cell r="E193" t="str">
            <v>08</v>
          </cell>
          <cell r="F193" t="str">
            <v>05</v>
          </cell>
        </row>
        <row r="194">
          <cell r="A194">
            <v>340698</v>
          </cell>
          <cell r="B194" t="str">
            <v>Escola Básica D. António da Costa, Almada</v>
          </cell>
          <cell r="C194" t="str">
            <v>EB</v>
          </cell>
          <cell r="D194" t="str">
            <v>PUB</v>
          </cell>
          <cell r="E194" t="str">
            <v>15</v>
          </cell>
          <cell r="F194" t="str">
            <v>03</v>
          </cell>
        </row>
        <row r="195">
          <cell r="A195">
            <v>346639</v>
          </cell>
          <cell r="B195" t="str">
            <v>Escola Básica D. António de Ataíde, Castanheira do Ribatejo, Vila Franca de Xira</v>
          </cell>
          <cell r="C195" t="str">
            <v>EB</v>
          </cell>
          <cell r="D195" t="str">
            <v>PUB</v>
          </cell>
          <cell r="E195" t="str">
            <v>11</v>
          </cell>
          <cell r="F195" t="str">
            <v>14</v>
          </cell>
        </row>
        <row r="196">
          <cell r="A196">
            <v>340704</v>
          </cell>
          <cell r="B196" t="str">
            <v>Escola Básica D. António Ferreira Gomes, Ermesinde, Valongo</v>
          </cell>
          <cell r="C196" t="str">
            <v>EB</v>
          </cell>
          <cell r="D196" t="str">
            <v>PUB</v>
          </cell>
          <cell r="E196" t="str">
            <v>13</v>
          </cell>
          <cell r="F196" t="str">
            <v>15</v>
          </cell>
        </row>
        <row r="197">
          <cell r="A197">
            <v>342592</v>
          </cell>
          <cell r="B197" t="str">
            <v>Escola Básica D. António Ferreira Gomes, Milhundos, Penafiel</v>
          </cell>
          <cell r="C197" t="str">
            <v>EB</v>
          </cell>
          <cell r="D197" t="str">
            <v>PUB</v>
          </cell>
          <cell r="E197" t="str">
            <v>13</v>
          </cell>
          <cell r="F197" t="str">
            <v>11</v>
          </cell>
        </row>
        <row r="198">
          <cell r="A198">
            <v>346792</v>
          </cell>
          <cell r="B198" t="str">
            <v>Escola Básica D. Carlos I, Sintra</v>
          </cell>
          <cell r="C198" t="str">
            <v>EB</v>
          </cell>
          <cell r="D198" t="str">
            <v>PUB</v>
          </cell>
          <cell r="E198" t="str">
            <v>11</v>
          </cell>
          <cell r="F198" t="str">
            <v>11</v>
          </cell>
        </row>
        <row r="199">
          <cell r="A199">
            <v>340716</v>
          </cell>
          <cell r="B199" t="str">
            <v>Escola Básica D. Dinis, Leiria</v>
          </cell>
          <cell r="C199" t="str">
            <v>EB</v>
          </cell>
          <cell r="D199" t="str">
            <v>PUB</v>
          </cell>
          <cell r="E199" t="str">
            <v>10</v>
          </cell>
          <cell r="F199" t="str">
            <v>09</v>
          </cell>
        </row>
        <row r="200">
          <cell r="A200">
            <v>342660</v>
          </cell>
          <cell r="B200" t="str">
            <v>Escola Básica D. Dinis, Odivelas</v>
          </cell>
          <cell r="C200" t="str">
            <v>EB</v>
          </cell>
          <cell r="D200" t="str">
            <v>PUB</v>
          </cell>
          <cell r="E200" t="str">
            <v>11</v>
          </cell>
          <cell r="F200" t="str">
            <v>16</v>
          </cell>
        </row>
        <row r="201">
          <cell r="A201">
            <v>342865</v>
          </cell>
          <cell r="B201" t="str">
            <v>Escola Básica D. Dinis, Quarteira, Loulé</v>
          </cell>
          <cell r="C201" t="str">
            <v>EB</v>
          </cell>
          <cell r="D201" t="str">
            <v>PUB</v>
          </cell>
          <cell r="E201" t="str">
            <v>08</v>
          </cell>
          <cell r="F201" t="str">
            <v>08</v>
          </cell>
        </row>
        <row r="202">
          <cell r="A202">
            <v>340730</v>
          </cell>
          <cell r="B202" t="str">
            <v>Escola Básica D. Duarte, Vil de Soito, Viseu</v>
          </cell>
          <cell r="C202" t="str">
            <v>EB</v>
          </cell>
          <cell r="D202" t="str">
            <v>PUB</v>
          </cell>
          <cell r="E202" t="str">
            <v>18</v>
          </cell>
          <cell r="F202" t="str">
            <v>23</v>
          </cell>
        </row>
        <row r="203">
          <cell r="A203">
            <v>340741</v>
          </cell>
          <cell r="B203" t="str">
            <v>Escola Básica D. Fernando II, Sintra</v>
          </cell>
          <cell r="C203" t="str">
            <v>EB</v>
          </cell>
          <cell r="D203" t="str">
            <v>PUB</v>
          </cell>
          <cell r="E203" t="str">
            <v>11</v>
          </cell>
          <cell r="F203" t="str">
            <v>11</v>
          </cell>
        </row>
        <row r="204">
          <cell r="A204">
            <v>340777</v>
          </cell>
          <cell r="B204" t="str">
            <v>Escola Básica D. João I, Baixa da Banheira, Moita</v>
          </cell>
          <cell r="C204" t="str">
            <v>EB</v>
          </cell>
          <cell r="D204" t="str">
            <v>PUB</v>
          </cell>
          <cell r="E204" t="str">
            <v>15</v>
          </cell>
          <cell r="F204" t="str">
            <v>06</v>
          </cell>
        </row>
        <row r="205">
          <cell r="A205">
            <v>340789</v>
          </cell>
          <cell r="B205" t="str">
            <v>Escola Básica D. João II, Alvor, Portimão</v>
          </cell>
          <cell r="C205" t="str">
            <v>EB</v>
          </cell>
          <cell r="D205" t="str">
            <v>PUB</v>
          </cell>
          <cell r="E205" t="str">
            <v>08</v>
          </cell>
          <cell r="F205" t="str">
            <v>11</v>
          </cell>
        </row>
        <row r="206">
          <cell r="A206">
            <v>340807</v>
          </cell>
          <cell r="B206" t="str">
            <v>Escola Básica D. João II, Caldas da Rainha</v>
          </cell>
          <cell r="C206" t="str">
            <v>EB</v>
          </cell>
          <cell r="D206" t="str">
            <v>PUB</v>
          </cell>
          <cell r="E206" t="str">
            <v>10</v>
          </cell>
          <cell r="F206" t="str">
            <v>06</v>
          </cell>
        </row>
        <row r="207">
          <cell r="A207">
            <v>340753</v>
          </cell>
          <cell r="B207" t="str">
            <v>Escola Básica D. José I, Vila Real de Santo António</v>
          </cell>
          <cell r="C207" t="str">
            <v>EB</v>
          </cell>
          <cell r="D207" t="str">
            <v>PUB</v>
          </cell>
          <cell r="E207" t="str">
            <v>08</v>
          </cell>
          <cell r="F207" t="str">
            <v>16</v>
          </cell>
        </row>
        <row r="208">
          <cell r="A208">
            <v>340819</v>
          </cell>
          <cell r="B208" t="str">
            <v>Escola Básica D. Luís de Ataíde, Peniche</v>
          </cell>
          <cell r="C208" t="str">
            <v>EB</v>
          </cell>
          <cell r="D208" t="str">
            <v>PUB</v>
          </cell>
          <cell r="E208" t="str">
            <v>10</v>
          </cell>
          <cell r="F208" t="str">
            <v>14</v>
          </cell>
        </row>
        <row r="209">
          <cell r="A209">
            <v>310086</v>
          </cell>
          <cell r="B209" t="str">
            <v>Escola Básica D. Luís de Mendonça Furtado, Barreiro</v>
          </cell>
          <cell r="C209" t="str">
            <v>EB</v>
          </cell>
          <cell r="D209" t="str">
            <v>PUB</v>
          </cell>
          <cell r="E209" t="str">
            <v>15</v>
          </cell>
          <cell r="F209" t="str">
            <v>04</v>
          </cell>
        </row>
        <row r="210">
          <cell r="A210">
            <v>340820</v>
          </cell>
          <cell r="B210" t="str">
            <v>Escola Básica D. Luís Loureiro, Silgueiros, Viseu</v>
          </cell>
          <cell r="C210" t="str">
            <v>EB</v>
          </cell>
          <cell r="D210" t="str">
            <v>PUB</v>
          </cell>
          <cell r="E210" t="str">
            <v>18</v>
          </cell>
          <cell r="F210" t="str">
            <v>23</v>
          </cell>
        </row>
        <row r="211">
          <cell r="A211">
            <v>310098</v>
          </cell>
          <cell r="B211" t="str">
            <v>Escola Básica D. Manuel de Faria e Sousa, Margaride, Felgueiras</v>
          </cell>
          <cell r="C211" t="str">
            <v>EB</v>
          </cell>
          <cell r="D211" t="str">
            <v>PUB</v>
          </cell>
          <cell r="E211" t="str">
            <v>13</v>
          </cell>
          <cell r="F211" t="str">
            <v>03</v>
          </cell>
        </row>
        <row r="212">
          <cell r="A212">
            <v>340832</v>
          </cell>
          <cell r="B212" t="str">
            <v>Escola Básica D. Manuel I, Pernes, Santarém</v>
          </cell>
          <cell r="C212" t="str">
            <v>EB</v>
          </cell>
          <cell r="D212" t="str">
            <v>PUB</v>
          </cell>
          <cell r="E212" t="str">
            <v>14</v>
          </cell>
          <cell r="F212" t="str">
            <v>16</v>
          </cell>
        </row>
        <row r="213">
          <cell r="A213">
            <v>340844</v>
          </cell>
          <cell r="B213" t="str">
            <v>Escola Básica D. Manuel I, Tavira</v>
          </cell>
          <cell r="C213" t="str">
            <v>EB</v>
          </cell>
          <cell r="D213" t="str">
            <v>PUB</v>
          </cell>
          <cell r="E213" t="str">
            <v>08</v>
          </cell>
          <cell r="F213" t="str">
            <v>14</v>
          </cell>
        </row>
        <row r="214">
          <cell r="A214">
            <v>340856</v>
          </cell>
          <cell r="B214" t="str">
            <v>Escola Básica D. Maria II, Gavião, Vila Nova de Famalicão</v>
          </cell>
          <cell r="C214" t="str">
            <v>EB</v>
          </cell>
          <cell r="D214" t="str">
            <v>PUB</v>
          </cell>
          <cell r="E214" t="str">
            <v>03</v>
          </cell>
          <cell r="F214" t="str">
            <v>12</v>
          </cell>
        </row>
        <row r="215">
          <cell r="A215">
            <v>340868</v>
          </cell>
          <cell r="B215" t="str">
            <v>Escola Básica D. Martim Fernandes, Albufeira</v>
          </cell>
          <cell r="C215" t="str">
            <v>EB</v>
          </cell>
          <cell r="D215" t="str">
            <v>PUB</v>
          </cell>
          <cell r="E215" t="str">
            <v>08</v>
          </cell>
          <cell r="F215" t="str">
            <v>01</v>
          </cell>
        </row>
        <row r="216">
          <cell r="A216">
            <v>340870</v>
          </cell>
          <cell r="B216" t="str">
            <v>Escola Básica D. Martinho de Castelo Branco, Portimão</v>
          </cell>
          <cell r="C216" t="str">
            <v>EB</v>
          </cell>
          <cell r="D216" t="str">
            <v>PUB</v>
          </cell>
          <cell r="E216" t="str">
            <v>08</v>
          </cell>
          <cell r="F216" t="str">
            <v>11</v>
          </cell>
        </row>
        <row r="217">
          <cell r="A217">
            <v>340911</v>
          </cell>
          <cell r="B217" t="str">
            <v>Escola Básica D. Paio Peres Correia, Tavira</v>
          </cell>
          <cell r="C217" t="str">
            <v>EB</v>
          </cell>
          <cell r="D217" t="str">
            <v>PUB</v>
          </cell>
          <cell r="E217" t="str">
            <v>08</v>
          </cell>
          <cell r="F217" t="str">
            <v>14</v>
          </cell>
        </row>
        <row r="218">
          <cell r="A218">
            <v>343924</v>
          </cell>
          <cell r="B218" t="str">
            <v>Escola Básica D. Pedro I, Canidelo, Vila Nova de Gaia</v>
          </cell>
          <cell r="C218" t="str">
            <v>EB</v>
          </cell>
          <cell r="D218" t="str">
            <v>PUB</v>
          </cell>
          <cell r="E218" t="str">
            <v>13</v>
          </cell>
          <cell r="F218" t="str">
            <v>17</v>
          </cell>
        </row>
        <row r="219">
          <cell r="A219">
            <v>340923</v>
          </cell>
          <cell r="B219" t="str">
            <v>Escola Básica D. Pedro II, Moita</v>
          </cell>
          <cell r="C219" t="str">
            <v>EB</v>
          </cell>
          <cell r="D219" t="str">
            <v>PUB</v>
          </cell>
          <cell r="E219" t="str">
            <v>15</v>
          </cell>
          <cell r="F219" t="str">
            <v>06</v>
          </cell>
        </row>
        <row r="220">
          <cell r="A220">
            <v>340947</v>
          </cell>
          <cell r="B220" t="str">
            <v>Escola Básica D. Pedro IV, Mindelo, Vila do Conde</v>
          </cell>
          <cell r="C220" t="str">
            <v>EB</v>
          </cell>
          <cell r="D220" t="str">
            <v>PUB</v>
          </cell>
          <cell r="E220" t="str">
            <v>13</v>
          </cell>
          <cell r="F220" t="str">
            <v>16</v>
          </cell>
        </row>
        <row r="221">
          <cell r="A221">
            <v>310438</v>
          </cell>
          <cell r="B221" t="str">
            <v>Escola Básica D. Pedro Varela, Montijo</v>
          </cell>
          <cell r="C221" t="str">
            <v>EB</v>
          </cell>
          <cell r="D221" t="str">
            <v>PUB</v>
          </cell>
          <cell r="E221" t="str">
            <v>15</v>
          </cell>
          <cell r="F221" t="str">
            <v>07</v>
          </cell>
        </row>
        <row r="222">
          <cell r="A222">
            <v>345295</v>
          </cell>
          <cell r="B222" t="str">
            <v>Escola Básica D. Sancho I, Pontével, Cartaxo</v>
          </cell>
          <cell r="C222" t="str">
            <v>EB</v>
          </cell>
          <cell r="D222" t="str">
            <v>PUB</v>
          </cell>
          <cell r="E222" t="str">
            <v>14</v>
          </cell>
          <cell r="F222" t="str">
            <v>06</v>
          </cell>
        </row>
        <row r="223">
          <cell r="A223">
            <v>343365</v>
          </cell>
          <cell r="B223" t="str">
            <v>Escola Básica da Abelheira, Viana do Castelo</v>
          </cell>
          <cell r="C223" t="str">
            <v>EB</v>
          </cell>
          <cell r="D223" t="str">
            <v>PUB</v>
          </cell>
          <cell r="E223" t="str">
            <v>16</v>
          </cell>
          <cell r="F223" t="str">
            <v>09</v>
          </cell>
        </row>
        <row r="224">
          <cell r="A224">
            <v>346550</v>
          </cell>
          <cell r="B224" t="str">
            <v>Escola Básica da Agrela e Vale do Leça, Santo Tirso</v>
          </cell>
          <cell r="C224" t="str">
            <v>EB</v>
          </cell>
          <cell r="D224" t="str">
            <v>PUB</v>
          </cell>
          <cell r="E224" t="str">
            <v>13</v>
          </cell>
          <cell r="F224" t="str">
            <v>14</v>
          </cell>
        </row>
        <row r="225">
          <cell r="A225">
            <v>340327</v>
          </cell>
          <cell r="B225" t="str">
            <v>Escola Básica da Areosa, Porto</v>
          </cell>
          <cell r="C225" t="str">
            <v>EB</v>
          </cell>
          <cell r="D225" t="str">
            <v>PUB</v>
          </cell>
          <cell r="E225" t="str">
            <v>13</v>
          </cell>
          <cell r="F225" t="str">
            <v>12</v>
          </cell>
        </row>
        <row r="226">
          <cell r="A226">
            <v>331041</v>
          </cell>
          <cell r="B226" t="str">
            <v>Escola Básica da Boa Água, Quinta do Conde, Sesimbra</v>
          </cell>
          <cell r="C226" t="str">
            <v>EB</v>
          </cell>
          <cell r="D226" t="str">
            <v>PUB</v>
          </cell>
          <cell r="E226" t="str">
            <v>15</v>
          </cell>
          <cell r="F226" t="str">
            <v>11</v>
          </cell>
        </row>
        <row r="227">
          <cell r="A227">
            <v>344667</v>
          </cell>
          <cell r="B227" t="str">
            <v>Escola Básica da Bobadela, Loures</v>
          </cell>
          <cell r="C227" t="str">
            <v>EB</v>
          </cell>
          <cell r="D227" t="str">
            <v>PUB</v>
          </cell>
          <cell r="E227" t="str">
            <v>11</v>
          </cell>
          <cell r="F227" t="str">
            <v>07</v>
          </cell>
        </row>
        <row r="228">
          <cell r="A228">
            <v>346573</v>
          </cell>
          <cell r="B228" t="str">
            <v>Escola Básica da Correlhã, Ponte de Lima</v>
          </cell>
          <cell r="C228" t="str">
            <v>EB</v>
          </cell>
          <cell r="D228" t="str">
            <v>PUB</v>
          </cell>
          <cell r="E228" t="str">
            <v>16</v>
          </cell>
          <cell r="F228" t="str">
            <v>07</v>
          </cell>
        </row>
        <row r="229">
          <cell r="A229">
            <v>345222</v>
          </cell>
          <cell r="B229" t="str">
            <v>Escola Básica da Costa da Caparica, Almada</v>
          </cell>
          <cell r="C229" t="str">
            <v>EB</v>
          </cell>
          <cell r="D229" t="str">
            <v>PUB</v>
          </cell>
          <cell r="E229" t="str">
            <v>15</v>
          </cell>
          <cell r="F229" t="str">
            <v>03</v>
          </cell>
        </row>
        <row r="230">
          <cell r="A230">
            <v>340649</v>
          </cell>
          <cell r="B230" t="str">
            <v>Escola Básica da Cruz de Pau, Seixal</v>
          </cell>
          <cell r="C230" t="str">
            <v>EB</v>
          </cell>
          <cell r="D230" t="str">
            <v>PUB</v>
          </cell>
          <cell r="E230" t="str">
            <v>15</v>
          </cell>
          <cell r="F230" t="str">
            <v>10</v>
          </cell>
        </row>
        <row r="231">
          <cell r="A231">
            <v>343808</v>
          </cell>
          <cell r="B231" t="str">
            <v>Escola Básica da Foz do Neiva, Castelo do Neiva, Viana do Castelo</v>
          </cell>
          <cell r="C231" t="str">
            <v>EB</v>
          </cell>
          <cell r="D231" t="str">
            <v>PUB</v>
          </cell>
          <cell r="E231" t="str">
            <v>16</v>
          </cell>
          <cell r="F231" t="str">
            <v>09</v>
          </cell>
        </row>
        <row r="232">
          <cell r="A232">
            <v>310499</v>
          </cell>
          <cell r="B232" t="str">
            <v>Escola Básica da Guia, Albufeira</v>
          </cell>
          <cell r="C232" t="str">
            <v>EB</v>
          </cell>
          <cell r="D232" t="str">
            <v>PUB</v>
          </cell>
          <cell r="E232" t="str">
            <v>08</v>
          </cell>
          <cell r="F232" t="str">
            <v>01</v>
          </cell>
        </row>
        <row r="233">
          <cell r="A233">
            <v>346561</v>
          </cell>
          <cell r="B233" t="str">
            <v>Escola Básica da Madalena, Vila Nova de Gaia</v>
          </cell>
          <cell r="C233" t="str">
            <v>EB</v>
          </cell>
          <cell r="D233" t="str">
            <v>PUB</v>
          </cell>
          <cell r="E233" t="str">
            <v>13</v>
          </cell>
          <cell r="F233" t="str">
            <v>17</v>
          </cell>
        </row>
        <row r="234">
          <cell r="A234">
            <v>342282</v>
          </cell>
          <cell r="B234" t="str">
            <v>Escola Básica da Mota, Celorico de Basto</v>
          </cell>
          <cell r="C234" t="str">
            <v>EB</v>
          </cell>
          <cell r="D234" t="str">
            <v>PUB</v>
          </cell>
          <cell r="E234" t="str">
            <v>03</v>
          </cell>
          <cell r="F234" t="str">
            <v>05</v>
          </cell>
        </row>
        <row r="235">
          <cell r="A235">
            <v>330838</v>
          </cell>
          <cell r="B235" t="str">
            <v>Escola Básica da Ponte, Vila das Aves, Santo Tirso</v>
          </cell>
          <cell r="C235" t="str">
            <v>EB</v>
          </cell>
          <cell r="D235" t="str">
            <v>PUB</v>
          </cell>
          <cell r="E235" t="str">
            <v>13</v>
          </cell>
          <cell r="F235" t="str">
            <v>14</v>
          </cell>
        </row>
        <row r="236">
          <cell r="A236">
            <v>342889</v>
          </cell>
          <cell r="B236" t="str">
            <v>Escola Básica da Quinta da Lomba, Barreiro</v>
          </cell>
          <cell r="C236" t="str">
            <v>EB</v>
          </cell>
          <cell r="D236" t="str">
            <v>PUB</v>
          </cell>
          <cell r="E236" t="str">
            <v>15</v>
          </cell>
          <cell r="F236" t="str">
            <v>04</v>
          </cell>
        </row>
        <row r="237">
          <cell r="A237">
            <v>342890</v>
          </cell>
          <cell r="B237" t="str">
            <v>Escola Básica da Quinta de Marrocos, Lisboa</v>
          </cell>
          <cell r="C237" t="str">
            <v>EB</v>
          </cell>
          <cell r="D237" t="str">
            <v>PUB</v>
          </cell>
          <cell r="E237" t="str">
            <v>11</v>
          </cell>
          <cell r="F237" t="str">
            <v>06</v>
          </cell>
        </row>
        <row r="238">
          <cell r="A238">
            <v>330334</v>
          </cell>
          <cell r="B238" t="str">
            <v>Escola Básica da Quinta do Conde, Sesimbra</v>
          </cell>
          <cell r="C238" t="str">
            <v>EB</v>
          </cell>
          <cell r="D238" t="str">
            <v>PUB</v>
          </cell>
          <cell r="E238" t="str">
            <v>15</v>
          </cell>
          <cell r="F238" t="str">
            <v>11</v>
          </cell>
        </row>
        <row r="239">
          <cell r="A239">
            <v>344205</v>
          </cell>
          <cell r="B239" t="str">
            <v>Escola Básica da Senhora da Hora, Matosinhos</v>
          </cell>
          <cell r="C239" t="str">
            <v>EB</v>
          </cell>
          <cell r="D239" t="str">
            <v>PUB</v>
          </cell>
          <cell r="E239" t="str">
            <v>13</v>
          </cell>
          <cell r="F239" t="str">
            <v>08</v>
          </cell>
        </row>
        <row r="240">
          <cell r="A240">
            <v>345234</v>
          </cell>
          <cell r="B240" t="str">
            <v>Escola Básica da Trafaria, Almada</v>
          </cell>
          <cell r="C240" t="str">
            <v>EB</v>
          </cell>
          <cell r="D240" t="str">
            <v>PUB</v>
          </cell>
          <cell r="E240" t="str">
            <v>15</v>
          </cell>
          <cell r="F240" t="str">
            <v>03</v>
          </cell>
        </row>
        <row r="241">
          <cell r="A241">
            <v>344588</v>
          </cell>
          <cell r="B241" t="str">
            <v>Escola Básica da Venda do Pinheiro, Mafra</v>
          </cell>
          <cell r="C241" t="str">
            <v>EB</v>
          </cell>
          <cell r="D241" t="str">
            <v>PUB</v>
          </cell>
          <cell r="E241" t="str">
            <v>11</v>
          </cell>
          <cell r="F241" t="str">
            <v>09</v>
          </cell>
        </row>
        <row r="242">
          <cell r="A242">
            <v>310104</v>
          </cell>
          <cell r="B242" t="str">
            <v>Escola Básica Damião de Góis, Lisboa</v>
          </cell>
          <cell r="C242" t="str">
            <v>EB</v>
          </cell>
          <cell r="D242" t="str">
            <v>PUB</v>
          </cell>
          <cell r="E242" t="str">
            <v>11</v>
          </cell>
          <cell r="F242" t="str">
            <v>06</v>
          </cell>
        </row>
        <row r="243">
          <cell r="A243">
            <v>340972</v>
          </cell>
          <cell r="B243" t="str">
            <v>Escola Básica Damião de Odemira, Odemira</v>
          </cell>
          <cell r="C243" t="str">
            <v>EB</v>
          </cell>
          <cell r="D243" t="str">
            <v>PUB</v>
          </cell>
          <cell r="E243" t="str">
            <v>02</v>
          </cell>
          <cell r="F243" t="str">
            <v>11</v>
          </cell>
        </row>
        <row r="244">
          <cell r="A244">
            <v>340960</v>
          </cell>
          <cell r="B244" t="str">
            <v>Escola Básica das Dairas, Vale de Cambra</v>
          </cell>
          <cell r="C244" t="str">
            <v>EB</v>
          </cell>
          <cell r="D244" t="str">
            <v>PUB</v>
          </cell>
          <cell r="E244" t="str">
            <v>01</v>
          </cell>
          <cell r="F244" t="str">
            <v>19</v>
          </cell>
        </row>
        <row r="245">
          <cell r="A245">
            <v>340583</v>
          </cell>
          <cell r="B245" t="str">
            <v>Escola Básica das Olaias, Lisboa</v>
          </cell>
          <cell r="C245" t="str">
            <v>EB</v>
          </cell>
          <cell r="D245" t="str">
            <v>PUB</v>
          </cell>
          <cell r="E245" t="str">
            <v>11</v>
          </cell>
          <cell r="F245" t="str">
            <v>06</v>
          </cell>
        </row>
        <row r="246">
          <cell r="A246">
            <v>340455</v>
          </cell>
          <cell r="B246" t="str">
            <v>Escola Básica das Taipas, Caldas das Taipas, Guimarães</v>
          </cell>
          <cell r="C246" t="str">
            <v>EB</v>
          </cell>
          <cell r="D246" t="str">
            <v>PUB</v>
          </cell>
          <cell r="E246" t="str">
            <v>03</v>
          </cell>
          <cell r="F246" t="str">
            <v>08</v>
          </cell>
        </row>
        <row r="247">
          <cell r="A247">
            <v>346846</v>
          </cell>
          <cell r="B247" t="str">
            <v>Escola Básica de Abação, Guimarães</v>
          </cell>
          <cell r="C247" t="str">
            <v>EB</v>
          </cell>
          <cell r="D247" t="str">
            <v>PUB</v>
          </cell>
          <cell r="E247" t="str">
            <v>03</v>
          </cell>
          <cell r="F247" t="str">
            <v>08</v>
          </cell>
        </row>
        <row r="248">
          <cell r="A248">
            <v>330413</v>
          </cell>
          <cell r="B248" t="str">
            <v>Escola Básica de Abade Correia da Serra, Serpa</v>
          </cell>
          <cell r="C248" t="str">
            <v>EB</v>
          </cell>
          <cell r="D248" t="str">
            <v>PUB</v>
          </cell>
          <cell r="E248" t="str">
            <v>02</v>
          </cell>
          <cell r="F248" t="str">
            <v>13</v>
          </cell>
        </row>
        <row r="249">
          <cell r="A249">
            <v>330231</v>
          </cell>
          <cell r="B249" t="str">
            <v>Escola Básica de Abrigada, Alenquer</v>
          </cell>
          <cell r="C249" t="str">
            <v>EB</v>
          </cell>
          <cell r="D249" t="str">
            <v>PUB</v>
          </cell>
          <cell r="E249" t="str">
            <v>11</v>
          </cell>
          <cell r="F249" t="str">
            <v>01</v>
          </cell>
        </row>
        <row r="250">
          <cell r="A250">
            <v>345672</v>
          </cell>
          <cell r="B250" t="str">
            <v>Escola Básica de Aguada de Cima, Águeda</v>
          </cell>
          <cell r="C250" t="str">
            <v>EB</v>
          </cell>
          <cell r="D250" t="str">
            <v>PUB</v>
          </cell>
          <cell r="E250" t="str">
            <v>01</v>
          </cell>
          <cell r="F250" t="str">
            <v>01</v>
          </cell>
        </row>
        <row r="251">
          <cell r="A251">
            <v>340042</v>
          </cell>
          <cell r="B251" t="str">
            <v>Escola Básica de Alapraia, Cascais</v>
          </cell>
          <cell r="C251" t="str">
            <v>EB</v>
          </cell>
          <cell r="D251" t="str">
            <v>PUB</v>
          </cell>
          <cell r="E251" t="str">
            <v>11</v>
          </cell>
          <cell r="F251" t="str">
            <v>05</v>
          </cell>
        </row>
        <row r="252">
          <cell r="A252">
            <v>330620</v>
          </cell>
          <cell r="B252" t="str">
            <v>Escola Básica de Alcáçovas, Viana do Alentejo</v>
          </cell>
          <cell r="C252" t="str">
            <v>EB</v>
          </cell>
          <cell r="D252" t="str">
            <v>PUB</v>
          </cell>
          <cell r="E252" t="str">
            <v>07</v>
          </cell>
          <cell r="F252" t="str">
            <v>13</v>
          </cell>
        </row>
        <row r="253">
          <cell r="A253">
            <v>340078</v>
          </cell>
          <cell r="B253" t="str">
            <v>Escola Básica de Alcanede, Santarém</v>
          </cell>
          <cell r="C253" t="str">
            <v>EB</v>
          </cell>
          <cell r="D253" t="str">
            <v>PUB</v>
          </cell>
          <cell r="E253" t="str">
            <v>14</v>
          </cell>
          <cell r="F253" t="str">
            <v>16</v>
          </cell>
        </row>
        <row r="254">
          <cell r="A254">
            <v>344515</v>
          </cell>
          <cell r="B254" t="str">
            <v>Escola Básica de Alfornelos, Amadora</v>
          </cell>
          <cell r="C254" t="str">
            <v>EB</v>
          </cell>
          <cell r="D254" t="str">
            <v>PUB</v>
          </cell>
          <cell r="E254" t="str">
            <v>11</v>
          </cell>
          <cell r="F254" t="str">
            <v>15</v>
          </cell>
        </row>
        <row r="255">
          <cell r="A255">
            <v>344813</v>
          </cell>
          <cell r="B255" t="str">
            <v>Escola Básica de Algoz, Silves</v>
          </cell>
          <cell r="C255" t="str">
            <v>EB</v>
          </cell>
          <cell r="D255" t="str">
            <v>PUB</v>
          </cell>
          <cell r="E255" t="str">
            <v>08</v>
          </cell>
          <cell r="F255" t="str">
            <v>13</v>
          </cell>
        </row>
        <row r="256">
          <cell r="A256">
            <v>330644</v>
          </cell>
          <cell r="B256" t="str">
            <v>Escola Básica de Amareleja, Moura</v>
          </cell>
          <cell r="C256" t="str">
            <v>EB</v>
          </cell>
          <cell r="D256" t="str">
            <v>PUB</v>
          </cell>
          <cell r="E256" t="str">
            <v>02</v>
          </cell>
          <cell r="F256" t="str">
            <v>10</v>
          </cell>
        </row>
        <row r="257">
          <cell r="A257">
            <v>330371</v>
          </cell>
          <cell r="B257" t="str">
            <v>Escola Básica de Apelação, Loures</v>
          </cell>
          <cell r="C257" t="str">
            <v>EB</v>
          </cell>
          <cell r="D257" t="str">
            <v>PUB</v>
          </cell>
          <cell r="E257" t="str">
            <v>11</v>
          </cell>
          <cell r="F257" t="str">
            <v>07</v>
          </cell>
        </row>
        <row r="258">
          <cell r="A258">
            <v>330980</v>
          </cell>
          <cell r="B258" t="str">
            <v>Escola Básica de Apúlia, Esposende</v>
          </cell>
          <cell r="C258" t="str">
            <v>EB</v>
          </cell>
          <cell r="D258" t="str">
            <v>PUB</v>
          </cell>
          <cell r="E258" t="str">
            <v>03</v>
          </cell>
          <cell r="F258" t="str">
            <v>06</v>
          </cell>
        </row>
        <row r="259">
          <cell r="A259">
            <v>343511</v>
          </cell>
          <cell r="B259" t="str">
            <v>Escola Básica de Aradas, Aveiro</v>
          </cell>
          <cell r="C259" t="str">
            <v>EB</v>
          </cell>
          <cell r="D259" t="str">
            <v>PUB</v>
          </cell>
          <cell r="E259" t="str">
            <v>01</v>
          </cell>
          <cell r="F259" t="str">
            <v>05</v>
          </cell>
        </row>
        <row r="260">
          <cell r="A260">
            <v>340303</v>
          </cell>
          <cell r="B260" t="str">
            <v>Escola Básica de Aranguez, Setúbal</v>
          </cell>
          <cell r="C260" t="str">
            <v>EB</v>
          </cell>
          <cell r="D260" t="str">
            <v>PUB</v>
          </cell>
          <cell r="E260" t="str">
            <v>15</v>
          </cell>
          <cell r="F260" t="str">
            <v>12</v>
          </cell>
        </row>
        <row r="261">
          <cell r="A261">
            <v>344941</v>
          </cell>
          <cell r="B261" t="str">
            <v>Escola Básica de Arazede, Montemor-o-Velho</v>
          </cell>
          <cell r="C261" t="str">
            <v>EB</v>
          </cell>
          <cell r="D261" t="str">
            <v>PUB</v>
          </cell>
          <cell r="E261" t="str">
            <v>06</v>
          </cell>
          <cell r="F261" t="str">
            <v>10</v>
          </cell>
        </row>
        <row r="262">
          <cell r="A262">
            <v>343602</v>
          </cell>
          <cell r="B262" t="str">
            <v>Escola Básica de Argoncilhe, Santa Maria da Feira</v>
          </cell>
          <cell r="C262" t="str">
            <v>EB</v>
          </cell>
          <cell r="D262" t="str">
            <v>PUB</v>
          </cell>
          <cell r="E262" t="str">
            <v>01</v>
          </cell>
          <cell r="F262" t="str">
            <v>09</v>
          </cell>
        </row>
        <row r="263">
          <cell r="A263">
            <v>346755</v>
          </cell>
          <cell r="B263" t="str">
            <v>Escola Básica de Arões - Santa Cristina, Fafe</v>
          </cell>
          <cell r="C263" t="str">
            <v>EB</v>
          </cell>
          <cell r="D263" t="str">
            <v>PUB</v>
          </cell>
          <cell r="E263" t="str">
            <v>03</v>
          </cell>
          <cell r="F263" t="str">
            <v>07</v>
          </cell>
        </row>
        <row r="264">
          <cell r="A264">
            <v>344710</v>
          </cell>
          <cell r="B264" t="str">
            <v>Escola Básica de Atouguia da Baleia, Peniche</v>
          </cell>
          <cell r="C264" t="str">
            <v>EB</v>
          </cell>
          <cell r="D264" t="str">
            <v>PUB</v>
          </cell>
          <cell r="E264" t="str">
            <v>10</v>
          </cell>
          <cell r="F264" t="str">
            <v>14</v>
          </cell>
        </row>
        <row r="265">
          <cell r="A265">
            <v>344023</v>
          </cell>
          <cell r="B265" t="str">
            <v>Escola Básica de Aver-o-Mar, Póvoa de Varzim</v>
          </cell>
          <cell r="C265" t="str">
            <v>EB</v>
          </cell>
          <cell r="D265" t="str">
            <v>PUB</v>
          </cell>
          <cell r="E265" t="str">
            <v>13</v>
          </cell>
          <cell r="F265" t="str">
            <v>13</v>
          </cell>
        </row>
        <row r="266">
          <cell r="A266">
            <v>340388</v>
          </cell>
          <cell r="B266" t="str">
            <v>Escola Básica de Azeitão, Vila Nogueira de Azeitão, Setúbal</v>
          </cell>
          <cell r="C266" t="str">
            <v>EB</v>
          </cell>
          <cell r="D266" t="str">
            <v>PUB</v>
          </cell>
          <cell r="E266" t="str">
            <v>15</v>
          </cell>
          <cell r="F266" t="str">
            <v>12</v>
          </cell>
        </row>
        <row r="267">
          <cell r="A267">
            <v>344126</v>
          </cell>
          <cell r="B267" t="str">
            <v>Escola Básica de Baltar, Paredes</v>
          </cell>
          <cell r="C267" t="str">
            <v>EB</v>
          </cell>
          <cell r="D267" t="str">
            <v>PUB</v>
          </cell>
          <cell r="E267" t="str">
            <v>13</v>
          </cell>
          <cell r="F267" t="str">
            <v>10</v>
          </cell>
        </row>
        <row r="268">
          <cell r="A268">
            <v>330449</v>
          </cell>
          <cell r="B268" t="str">
            <v>Escola Básica de Barrancos</v>
          </cell>
          <cell r="C268" t="str">
            <v>EB</v>
          </cell>
          <cell r="D268" t="str">
            <v>PUB</v>
          </cell>
          <cell r="E268" t="str">
            <v>02</v>
          </cell>
          <cell r="F268" t="str">
            <v>04</v>
          </cell>
        </row>
        <row r="269">
          <cell r="A269">
            <v>343640</v>
          </cell>
          <cell r="B269" t="str">
            <v>Escola Básica de Braga Oeste, Cabreiros, Braga</v>
          </cell>
          <cell r="C269" t="str">
            <v>EB</v>
          </cell>
          <cell r="D269" t="str">
            <v>PUB</v>
          </cell>
          <cell r="E269" t="str">
            <v>03</v>
          </cell>
          <cell r="F269" t="str">
            <v>03</v>
          </cell>
        </row>
        <row r="270">
          <cell r="A270">
            <v>344497</v>
          </cell>
          <cell r="B270" t="str">
            <v>Escola Básica de Branca, Albergaria-a-Velha</v>
          </cell>
          <cell r="C270" t="str">
            <v>EB</v>
          </cell>
          <cell r="D270" t="str">
            <v>PUB</v>
          </cell>
          <cell r="E270" t="str">
            <v>01</v>
          </cell>
          <cell r="F270" t="str">
            <v>02</v>
          </cell>
        </row>
        <row r="271">
          <cell r="A271">
            <v>340443</v>
          </cell>
          <cell r="B271" t="str">
            <v>Escola Básica de Briteiros, Guimarães</v>
          </cell>
          <cell r="C271" t="str">
            <v>EB</v>
          </cell>
          <cell r="D271" t="str">
            <v>PUB</v>
          </cell>
          <cell r="E271" t="str">
            <v>03</v>
          </cell>
          <cell r="F271" t="str">
            <v>08</v>
          </cell>
        </row>
        <row r="272">
          <cell r="A272">
            <v>330383</v>
          </cell>
          <cell r="B272" t="str">
            <v>Escola Básica de Bucelas, Loures</v>
          </cell>
          <cell r="C272" t="str">
            <v>EB</v>
          </cell>
          <cell r="D272" t="str">
            <v>PUB</v>
          </cell>
          <cell r="E272" t="str">
            <v>11</v>
          </cell>
          <cell r="F272" t="str">
            <v>07</v>
          </cell>
        </row>
        <row r="273">
          <cell r="A273">
            <v>340467</v>
          </cell>
          <cell r="B273" t="str">
            <v>Escola Básica de Caldas de Vizela, Vizela</v>
          </cell>
          <cell r="C273" t="str">
            <v>EB</v>
          </cell>
          <cell r="D273" t="str">
            <v>PUB</v>
          </cell>
          <cell r="E273" t="str">
            <v>03</v>
          </cell>
          <cell r="F273" t="str">
            <v>14</v>
          </cell>
        </row>
        <row r="274">
          <cell r="A274">
            <v>342324</v>
          </cell>
          <cell r="B274" t="str">
            <v>Escola Básica de Camarate, Loures</v>
          </cell>
          <cell r="C274" t="str">
            <v>EB</v>
          </cell>
          <cell r="D274" t="str">
            <v>PUB</v>
          </cell>
          <cell r="E274" t="str">
            <v>11</v>
          </cell>
          <cell r="F274" t="str">
            <v>07</v>
          </cell>
        </row>
        <row r="275">
          <cell r="A275">
            <v>330292</v>
          </cell>
          <cell r="B275" t="str">
            <v>Escola Básica de Campia, Vouzela</v>
          </cell>
          <cell r="C275" t="str">
            <v>EB</v>
          </cell>
          <cell r="D275" t="str">
            <v>PUB</v>
          </cell>
          <cell r="E275" t="str">
            <v>18</v>
          </cell>
          <cell r="F275" t="str">
            <v>24</v>
          </cell>
        </row>
        <row r="276">
          <cell r="A276">
            <v>345090</v>
          </cell>
          <cell r="B276" t="str">
            <v>Escola Básica de Campo de Besteiros, Tondela</v>
          </cell>
          <cell r="C276" t="str">
            <v>EB</v>
          </cell>
          <cell r="D276" t="str">
            <v>PUB</v>
          </cell>
          <cell r="E276" t="str">
            <v>18</v>
          </cell>
          <cell r="F276" t="str">
            <v>21</v>
          </cell>
        </row>
        <row r="277">
          <cell r="A277">
            <v>343584</v>
          </cell>
          <cell r="B277" t="str">
            <v>Escola Básica de Canedo, Santa Maria da Feira</v>
          </cell>
          <cell r="C277" t="str">
            <v>EB</v>
          </cell>
          <cell r="D277" t="str">
            <v>PUB</v>
          </cell>
          <cell r="E277" t="str">
            <v>01</v>
          </cell>
          <cell r="F277" t="str">
            <v>09</v>
          </cell>
        </row>
        <row r="278">
          <cell r="A278">
            <v>340480</v>
          </cell>
          <cell r="B278" t="str">
            <v>Escola Básica de Caramulo, Tondela</v>
          </cell>
          <cell r="C278" t="str">
            <v>EB</v>
          </cell>
          <cell r="D278" t="str">
            <v>PUB</v>
          </cell>
          <cell r="E278" t="str">
            <v>18</v>
          </cell>
          <cell r="F278" t="str">
            <v>21</v>
          </cell>
        </row>
        <row r="279">
          <cell r="A279">
            <v>346597</v>
          </cell>
          <cell r="B279" t="str">
            <v>Escola Básica de Carregosa, Oliveira de Azeméis</v>
          </cell>
          <cell r="C279" t="str">
            <v>EB</v>
          </cell>
          <cell r="D279" t="str">
            <v>PUB</v>
          </cell>
          <cell r="E279" t="str">
            <v>01</v>
          </cell>
          <cell r="F279" t="str">
            <v>13</v>
          </cell>
        </row>
        <row r="280">
          <cell r="A280">
            <v>342725</v>
          </cell>
          <cell r="B280" t="str">
            <v>Escola Básica de Cascais</v>
          </cell>
          <cell r="C280" t="str">
            <v>EB</v>
          </cell>
          <cell r="D280" t="str">
            <v>PUB</v>
          </cell>
          <cell r="E280" t="str">
            <v>11</v>
          </cell>
          <cell r="F280" t="str">
            <v>05</v>
          </cell>
        </row>
        <row r="281">
          <cell r="A281">
            <v>344862</v>
          </cell>
          <cell r="B281" t="str">
            <v>Escola Básica de Castro Marim</v>
          </cell>
          <cell r="C281" t="str">
            <v>EB</v>
          </cell>
          <cell r="D281" t="str">
            <v>PUB</v>
          </cell>
          <cell r="E281" t="str">
            <v>08</v>
          </cell>
          <cell r="F281" t="str">
            <v>04</v>
          </cell>
        </row>
        <row r="282">
          <cell r="A282">
            <v>345003</v>
          </cell>
          <cell r="B282" t="str">
            <v>Escola Básica de Ceira</v>
          </cell>
          <cell r="C282" t="str">
            <v>EB</v>
          </cell>
          <cell r="D282" t="str">
            <v>PUB</v>
          </cell>
          <cell r="E282" t="str">
            <v>06</v>
          </cell>
          <cell r="F282" t="str">
            <v>03</v>
          </cell>
        </row>
        <row r="283">
          <cell r="A283">
            <v>345623</v>
          </cell>
          <cell r="B283" t="str">
            <v>Escola Básica de Celeirós, Braga</v>
          </cell>
          <cell r="C283" t="str">
            <v>EB</v>
          </cell>
          <cell r="D283" t="str">
            <v>PUB</v>
          </cell>
          <cell r="E283" t="str">
            <v>03</v>
          </cell>
          <cell r="F283" t="str">
            <v>03</v>
          </cell>
        </row>
        <row r="284">
          <cell r="A284">
            <v>343754</v>
          </cell>
          <cell r="B284" t="str">
            <v>Escola Básica de Cerva, Ribeira de Pena</v>
          </cell>
          <cell r="C284" t="str">
            <v>EB</v>
          </cell>
          <cell r="D284" t="str">
            <v>PUB</v>
          </cell>
          <cell r="E284" t="str">
            <v>17</v>
          </cell>
          <cell r="F284" t="str">
            <v>09</v>
          </cell>
        </row>
        <row r="285">
          <cell r="A285">
            <v>346081</v>
          </cell>
          <cell r="B285" t="str">
            <v>Escola Básica de Colares, Sintra</v>
          </cell>
          <cell r="C285" t="str">
            <v>EB</v>
          </cell>
          <cell r="D285" t="str">
            <v>PUB</v>
          </cell>
          <cell r="E285" t="str">
            <v>11</v>
          </cell>
          <cell r="F285" t="str">
            <v>11</v>
          </cell>
        </row>
        <row r="286">
          <cell r="A286">
            <v>330243</v>
          </cell>
          <cell r="B286" t="str">
            <v>Escola Básica de Colmeias, Leiria</v>
          </cell>
          <cell r="C286" t="str">
            <v>EB</v>
          </cell>
          <cell r="D286" t="str">
            <v>PUB</v>
          </cell>
          <cell r="E286" t="str">
            <v>10</v>
          </cell>
          <cell r="F286" t="str">
            <v>09</v>
          </cell>
        </row>
        <row r="287">
          <cell r="A287">
            <v>330048</v>
          </cell>
          <cell r="B287" t="str">
            <v>Escola Básica de Cordinha, Oliveira do Hospital</v>
          </cell>
          <cell r="C287" t="str">
            <v>EB</v>
          </cell>
          <cell r="D287" t="str">
            <v>PUB</v>
          </cell>
          <cell r="E287" t="str">
            <v>06</v>
          </cell>
          <cell r="F287" t="str">
            <v>11</v>
          </cell>
        </row>
        <row r="288">
          <cell r="A288">
            <v>340625</v>
          </cell>
          <cell r="B288" t="str">
            <v>Escola Básica de Corga do Lobão, Santa Maria da Feira</v>
          </cell>
          <cell r="C288" t="str">
            <v>EB</v>
          </cell>
          <cell r="D288" t="str">
            <v>PUB</v>
          </cell>
          <cell r="E288" t="str">
            <v>01</v>
          </cell>
          <cell r="F288" t="str">
            <v>09</v>
          </cell>
        </row>
        <row r="289">
          <cell r="A289">
            <v>343869</v>
          </cell>
          <cell r="B289" t="str">
            <v>Escola Básica de Corroios, Seixal</v>
          </cell>
          <cell r="C289" t="str">
            <v>EB</v>
          </cell>
          <cell r="D289" t="str">
            <v>PUB</v>
          </cell>
          <cell r="E289" t="str">
            <v>15</v>
          </cell>
          <cell r="F289" t="str">
            <v>10</v>
          </cell>
        </row>
        <row r="290">
          <cell r="A290">
            <v>346688</v>
          </cell>
          <cell r="B290" t="str">
            <v>Escola Básica de Couto Mineiro do Pejão, Raiva, Castelo de Paiva</v>
          </cell>
          <cell r="C290" t="str">
            <v>EB</v>
          </cell>
          <cell r="D290" t="str">
            <v>PUB</v>
          </cell>
          <cell r="E290" t="str">
            <v>01</v>
          </cell>
          <cell r="F290" t="str">
            <v>06</v>
          </cell>
        </row>
        <row r="291">
          <cell r="A291">
            <v>343079</v>
          </cell>
          <cell r="B291" t="str">
            <v>Escola Básica de Custóias, Matosinhos</v>
          </cell>
          <cell r="C291" t="str">
            <v>EB</v>
          </cell>
          <cell r="D291" t="str">
            <v>PUB</v>
          </cell>
          <cell r="E291" t="str">
            <v>13</v>
          </cell>
          <cell r="F291" t="str">
            <v>08</v>
          </cell>
        </row>
        <row r="292">
          <cell r="A292">
            <v>340510</v>
          </cell>
          <cell r="B292" t="str">
            <v>Escola Básica de Darque, Viana do Castelo</v>
          </cell>
          <cell r="C292" t="str">
            <v>EB</v>
          </cell>
          <cell r="D292" t="str">
            <v>PUB</v>
          </cell>
          <cell r="E292" t="str">
            <v>16</v>
          </cell>
          <cell r="F292" t="str">
            <v>09</v>
          </cell>
        </row>
        <row r="293">
          <cell r="A293">
            <v>344394</v>
          </cell>
          <cell r="B293" t="str">
            <v>Escola Básica de Eiriz, Baião</v>
          </cell>
          <cell r="C293" t="str">
            <v>EB</v>
          </cell>
          <cell r="D293" t="str">
            <v>PUB</v>
          </cell>
          <cell r="E293" t="str">
            <v>13</v>
          </cell>
          <cell r="F293" t="str">
            <v>02</v>
          </cell>
        </row>
        <row r="294">
          <cell r="A294">
            <v>344138</v>
          </cell>
          <cell r="B294" t="str">
            <v>Escola Básica de Eiriz, Paços de Ferreira</v>
          </cell>
          <cell r="C294" t="str">
            <v>EB</v>
          </cell>
          <cell r="D294" t="str">
            <v>PUB</v>
          </cell>
          <cell r="E294" t="str">
            <v>13</v>
          </cell>
          <cell r="F294" t="str">
            <v>09</v>
          </cell>
        </row>
        <row r="295">
          <cell r="A295">
            <v>330176</v>
          </cell>
          <cell r="B295" t="str">
            <v>Escola Básica de Eixo, Aveiro</v>
          </cell>
          <cell r="C295" t="str">
            <v>EB</v>
          </cell>
          <cell r="D295" t="str">
            <v>PUB</v>
          </cell>
          <cell r="E295" t="str">
            <v>01</v>
          </cell>
          <cell r="F295" t="str">
            <v>05</v>
          </cell>
        </row>
        <row r="296">
          <cell r="A296">
            <v>343882</v>
          </cell>
          <cell r="B296" t="str">
            <v>Escola Básica de Fazendas de Almeirim, Almeirim</v>
          </cell>
          <cell r="C296" t="str">
            <v>EB</v>
          </cell>
          <cell r="D296" t="str">
            <v>PUB</v>
          </cell>
          <cell r="E296" t="str">
            <v>14</v>
          </cell>
          <cell r="F296" t="str">
            <v>03</v>
          </cell>
        </row>
        <row r="297">
          <cell r="A297">
            <v>345118</v>
          </cell>
          <cell r="B297" t="str">
            <v>Escola Básica de Ferreira de Aves, Sátão</v>
          </cell>
          <cell r="C297" t="str">
            <v>EB</v>
          </cell>
          <cell r="D297" t="str">
            <v>PUB</v>
          </cell>
          <cell r="E297" t="str">
            <v>18</v>
          </cell>
          <cell r="F297" t="str">
            <v>17</v>
          </cell>
        </row>
        <row r="298">
          <cell r="A298">
            <v>344898</v>
          </cell>
          <cell r="B298" t="str">
            <v>Escola Básica de Ferreiras, Albufeira</v>
          </cell>
          <cell r="C298" t="str">
            <v>EB</v>
          </cell>
          <cell r="D298" t="str">
            <v>PUB</v>
          </cell>
          <cell r="E298" t="str">
            <v>08</v>
          </cell>
          <cell r="F298" t="str">
            <v>01</v>
          </cell>
        </row>
        <row r="299">
          <cell r="A299">
            <v>330954</v>
          </cell>
          <cell r="B299" t="str">
            <v>Escola Básica de Forjães, Esposende</v>
          </cell>
          <cell r="C299" t="str">
            <v>EB</v>
          </cell>
          <cell r="D299" t="str">
            <v>PUB</v>
          </cell>
          <cell r="E299" t="str">
            <v>03</v>
          </cell>
          <cell r="F299" t="str">
            <v>06</v>
          </cell>
        </row>
        <row r="300">
          <cell r="A300">
            <v>342221</v>
          </cell>
          <cell r="B300" t="str">
            <v>Escola Básica de Fragata do Tejo, Moita</v>
          </cell>
          <cell r="C300" t="str">
            <v>EB</v>
          </cell>
          <cell r="D300" t="str">
            <v>PUB</v>
          </cell>
          <cell r="E300" t="str">
            <v>15</v>
          </cell>
          <cell r="F300" t="str">
            <v>06</v>
          </cell>
        </row>
        <row r="301">
          <cell r="A301">
            <v>330681</v>
          </cell>
          <cell r="B301" t="str">
            <v>Escola Básica de Fragoso, Barcelos</v>
          </cell>
          <cell r="C301" t="str">
            <v>EB</v>
          </cell>
          <cell r="D301" t="str">
            <v>PUB</v>
          </cell>
          <cell r="E301" t="str">
            <v>03</v>
          </cell>
          <cell r="F301" t="str">
            <v>02</v>
          </cell>
        </row>
        <row r="302">
          <cell r="A302">
            <v>344140</v>
          </cell>
          <cell r="B302" t="str">
            <v>Escola Básica de Frazão, Paços de Ferreira</v>
          </cell>
          <cell r="C302" t="str">
            <v>EB</v>
          </cell>
          <cell r="D302" t="str">
            <v>PUB</v>
          </cell>
          <cell r="E302" t="str">
            <v>13</v>
          </cell>
          <cell r="F302" t="str">
            <v>09</v>
          </cell>
        </row>
        <row r="303">
          <cell r="A303">
            <v>344552</v>
          </cell>
          <cell r="B303" t="str">
            <v>Escola Básica de Freiria, Torres Vedras</v>
          </cell>
          <cell r="C303" t="str">
            <v>EB</v>
          </cell>
          <cell r="D303" t="str">
            <v>PUB</v>
          </cell>
          <cell r="E303" t="str">
            <v>11</v>
          </cell>
          <cell r="F303" t="str">
            <v>13</v>
          </cell>
        </row>
        <row r="304">
          <cell r="A304">
            <v>345258</v>
          </cell>
          <cell r="B304" t="str">
            <v>Escola Básica de Freixianda, Ourém</v>
          </cell>
          <cell r="C304" t="str">
            <v>EB</v>
          </cell>
          <cell r="D304" t="str">
            <v>PUB</v>
          </cell>
          <cell r="E304" t="str">
            <v>14</v>
          </cell>
          <cell r="F304" t="str">
            <v>21</v>
          </cell>
        </row>
        <row r="305">
          <cell r="A305">
            <v>343821</v>
          </cell>
          <cell r="B305" t="str">
            <v>Escola Básica de Freixo, Ponte de Lima</v>
          </cell>
          <cell r="C305" t="str">
            <v>EB</v>
          </cell>
          <cell r="D305" t="str">
            <v>PUB</v>
          </cell>
          <cell r="E305" t="str">
            <v>16</v>
          </cell>
          <cell r="F305" t="str">
            <v>07</v>
          </cell>
        </row>
        <row r="306">
          <cell r="A306">
            <v>343560</v>
          </cell>
          <cell r="B306" t="str">
            <v>Escola Básica de Gafanha da Encarnação, Ílhavo</v>
          </cell>
          <cell r="C306" t="str">
            <v>EB</v>
          </cell>
          <cell r="D306" t="str">
            <v>PUB</v>
          </cell>
          <cell r="E306" t="str">
            <v>01</v>
          </cell>
          <cell r="F306" t="str">
            <v>10</v>
          </cell>
        </row>
        <row r="307">
          <cell r="A307">
            <v>341629</v>
          </cell>
          <cell r="B307" t="str">
            <v>Escola Básica de Gandarela, Celorico de Basto</v>
          </cell>
          <cell r="C307" t="str">
            <v>EB</v>
          </cell>
          <cell r="D307" t="str">
            <v>PUB</v>
          </cell>
          <cell r="E307" t="str">
            <v>03</v>
          </cell>
          <cell r="F307" t="str">
            <v>05</v>
          </cell>
        </row>
        <row r="308">
          <cell r="A308">
            <v>344965</v>
          </cell>
          <cell r="B308" t="str">
            <v>Escola Básica de Góis</v>
          </cell>
          <cell r="C308" t="str">
            <v>EB</v>
          </cell>
          <cell r="D308" t="str">
            <v>PUB</v>
          </cell>
          <cell r="E308" t="str">
            <v>06</v>
          </cell>
          <cell r="F308" t="str">
            <v>06</v>
          </cell>
        </row>
        <row r="309">
          <cell r="A309">
            <v>330395</v>
          </cell>
          <cell r="B309" t="str">
            <v>Escola Básica de Gondifelos, Vila Nova de Famalicão</v>
          </cell>
          <cell r="C309" t="str">
            <v>EB</v>
          </cell>
          <cell r="D309" t="str">
            <v>PUB</v>
          </cell>
          <cell r="E309" t="str">
            <v>03</v>
          </cell>
          <cell r="F309" t="str">
            <v>12</v>
          </cell>
        </row>
        <row r="310">
          <cell r="A310">
            <v>345659</v>
          </cell>
          <cell r="B310" t="str">
            <v>Escola Básica de Gualtar, Braga</v>
          </cell>
          <cell r="C310" t="str">
            <v>EB</v>
          </cell>
          <cell r="D310" t="str">
            <v>PUB</v>
          </cell>
          <cell r="E310" t="str">
            <v>03</v>
          </cell>
          <cell r="F310" t="str">
            <v>03</v>
          </cell>
        </row>
        <row r="311">
          <cell r="A311">
            <v>344254</v>
          </cell>
          <cell r="B311" t="str">
            <v>Escola Básica de Gueifães, Maia</v>
          </cell>
          <cell r="C311" t="str">
            <v>EB</v>
          </cell>
          <cell r="D311" t="str">
            <v>PUB</v>
          </cell>
          <cell r="E311" t="str">
            <v>13</v>
          </cell>
          <cell r="F311" t="str">
            <v>06</v>
          </cell>
        </row>
        <row r="312">
          <cell r="A312">
            <v>344310</v>
          </cell>
          <cell r="B312" t="str">
            <v>Escola Básica de Jovim e Foz do Sousa, Gondomar</v>
          </cell>
          <cell r="C312" t="str">
            <v>EB</v>
          </cell>
          <cell r="D312" t="str">
            <v>PUB</v>
          </cell>
          <cell r="E312" t="str">
            <v>13</v>
          </cell>
          <cell r="F312" t="str">
            <v>04</v>
          </cell>
        </row>
        <row r="313">
          <cell r="A313">
            <v>330206</v>
          </cell>
          <cell r="B313" t="str">
            <v>Escola Básica de Lagares da Beira, Oliveira do Hospital</v>
          </cell>
          <cell r="C313" t="str">
            <v>EB</v>
          </cell>
          <cell r="D313" t="str">
            <v>PUB</v>
          </cell>
          <cell r="E313" t="str">
            <v>06</v>
          </cell>
          <cell r="F313" t="str">
            <v>11</v>
          </cell>
        </row>
        <row r="314">
          <cell r="A314">
            <v>344370</v>
          </cell>
          <cell r="B314" t="str">
            <v>Escola Básica de Lagares, Felgueiras</v>
          </cell>
          <cell r="C314" t="str">
            <v>EB</v>
          </cell>
          <cell r="D314" t="str">
            <v>PUB</v>
          </cell>
          <cell r="E314" t="str">
            <v>13</v>
          </cell>
          <cell r="F314" t="str">
            <v>03</v>
          </cell>
        </row>
        <row r="315">
          <cell r="A315">
            <v>345611</v>
          </cell>
          <cell r="B315" t="str">
            <v>Escola Básica de Lamaçães, Braga</v>
          </cell>
          <cell r="C315" t="str">
            <v>EB</v>
          </cell>
          <cell r="D315" t="str">
            <v>PUB</v>
          </cell>
          <cell r="E315" t="str">
            <v>03</v>
          </cell>
          <cell r="F315" t="str">
            <v>03</v>
          </cell>
        </row>
        <row r="316">
          <cell r="A316">
            <v>344175</v>
          </cell>
          <cell r="B316" t="str">
            <v>Escola Básica de Leça do Balio, Matosinhos</v>
          </cell>
          <cell r="C316" t="str">
            <v>EB</v>
          </cell>
          <cell r="D316" t="str">
            <v>PUB</v>
          </cell>
          <cell r="E316" t="str">
            <v>13</v>
          </cell>
          <cell r="F316" t="str">
            <v>08</v>
          </cell>
        </row>
        <row r="317">
          <cell r="A317">
            <v>330188</v>
          </cell>
          <cell r="B317" t="str">
            <v>Escola Básica de Loureiro, Alumieira, Oliveira de Azeméis</v>
          </cell>
          <cell r="C317" t="str">
            <v>EB</v>
          </cell>
          <cell r="D317" t="str">
            <v>PUB</v>
          </cell>
          <cell r="E317" t="str">
            <v>01</v>
          </cell>
          <cell r="F317" t="str">
            <v>13</v>
          </cell>
        </row>
        <row r="318">
          <cell r="A318">
            <v>341990</v>
          </cell>
          <cell r="B318" t="str">
            <v>Escola Básica de Lousada Centro</v>
          </cell>
          <cell r="C318" t="str">
            <v>EB</v>
          </cell>
          <cell r="D318" t="str">
            <v>PUB</v>
          </cell>
          <cell r="E318" t="str">
            <v>13</v>
          </cell>
          <cell r="F318" t="str">
            <v>05</v>
          </cell>
        </row>
        <row r="319">
          <cell r="A319">
            <v>344308</v>
          </cell>
          <cell r="B319" t="str">
            <v>Escola Básica de Lousada Este, Lousada</v>
          </cell>
          <cell r="C319" t="str">
            <v>EB</v>
          </cell>
          <cell r="D319" t="str">
            <v>PUB</v>
          </cell>
          <cell r="E319" t="str">
            <v>13</v>
          </cell>
          <cell r="F319" t="str">
            <v>05</v>
          </cell>
        </row>
        <row r="320">
          <cell r="A320">
            <v>345507</v>
          </cell>
          <cell r="B320" t="str">
            <v>Escola Básica de Maceda, Ovar</v>
          </cell>
          <cell r="C320" t="str">
            <v>EB</v>
          </cell>
          <cell r="D320" t="str">
            <v>PUB</v>
          </cell>
          <cell r="E320" t="str">
            <v>01</v>
          </cell>
          <cell r="F320" t="str">
            <v>15</v>
          </cell>
        </row>
        <row r="321">
          <cell r="A321">
            <v>344590</v>
          </cell>
          <cell r="B321" t="str">
            <v>Escola Básica de Mafra</v>
          </cell>
          <cell r="C321" t="str">
            <v>EB</v>
          </cell>
          <cell r="D321" t="str">
            <v>PUB</v>
          </cell>
          <cell r="E321" t="str">
            <v>11</v>
          </cell>
          <cell r="F321" t="str">
            <v>09</v>
          </cell>
        </row>
        <row r="322">
          <cell r="A322">
            <v>343663</v>
          </cell>
          <cell r="B322" t="str">
            <v>Escola Básica de Manhente, Barcelos</v>
          </cell>
          <cell r="C322" t="str">
            <v>EB</v>
          </cell>
          <cell r="D322" t="str">
            <v>PUB</v>
          </cell>
          <cell r="E322" t="str">
            <v>03</v>
          </cell>
          <cell r="F322" t="str">
            <v>02</v>
          </cell>
        </row>
        <row r="323">
          <cell r="A323">
            <v>342051</v>
          </cell>
          <cell r="B323" t="str">
            <v>Escola Básica de Manique do Intendente, Azambuja</v>
          </cell>
          <cell r="C323" t="str">
            <v>EB</v>
          </cell>
          <cell r="D323" t="str">
            <v>PUB</v>
          </cell>
          <cell r="E323" t="str">
            <v>11</v>
          </cell>
          <cell r="F323" t="str">
            <v>03</v>
          </cell>
        </row>
        <row r="324">
          <cell r="A324">
            <v>342099</v>
          </cell>
          <cell r="B324" t="str">
            <v>Escola Básica de Marco de Canaveses</v>
          </cell>
          <cell r="C324" t="str">
            <v>EB</v>
          </cell>
          <cell r="D324" t="str">
            <v>PUB</v>
          </cell>
          <cell r="E324" t="str">
            <v>13</v>
          </cell>
          <cell r="F324" t="str">
            <v>07</v>
          </cell>
        </row>
        <row r="325">
          <cell r="A325">
            <v>345271</v>
          </cell>
          <cell r="B325" t="str">
            <v>Escola Básica de Marinhais, Salvaterra de Magos</v>
          </cell>
          <cell r="C325" t="str">
            <v>EB</v>
          </cell>
          <cell r="D325" t="str">
            <v>PUB</v>
          </cell>
          <cell r="E325" t="str">
            <v>14</v>
          </cell>
          <cell r="F325" t="str">
            <v>15</v>
          </cell>
        </row>
        <row r="326">
          <cell r="A326">
            <v>330358</v>
          </cell>
          <cell r="B326" t="str">
            <v>Escola Básica de Marinhas do Sal, Rio Maior</v>
          </cell>
          <cell r="C326" t="str">
            <v>EB</v>
          </cell>
          <cell r="D326" t="str">
            <v>PUB</v>
          </cell>
          <cell r="E326" t="str">
            <v>14</v>
          </cell>
          <cell r="F326" t="str">
            <v>14</v>
          </cell>
        </row>
        <row r="327">
          <cell r="A327">
            <v>342154</v>
          </cell>
          <cell r="B327" t="str">
            <v>Escola Básica de Marvila, Lisboa</v>
          </cell>
          <cell r="C327" t="str">
            <v>EB</v>
          </cell>
          <cell r="D327" t="str">
            <v>PUB</v>
          </cell>
          <cell r="E327" t="str">
            <v>11</v>
          </cell>
          <cell r="F327" t="str">
            <v>06</v>
          </cell>
        </row>
        <row r="328">
          <cell r="A328">
            <v>344229</v>
          </cell>
          <cell r="B328" t="str">
            <v>Escola Básica de Matosinhos</v>
          </cell>
          <cell r="C328" t="str">
            <v>EB</v>
          </cell>
          <cell r="D328" t="str">
            <v>PUB</v>
          </cell>
          <cell r="E328" t="str">
            <v>13</v>
          </cell>
          <cell r="F328" t="str">
            <v>08</v>
          </cell>
        </row>
        <row r="329">
          <cell r="A329">
            <v>343596</v>
          </cell>
          <cell r="B329" t="str">
            <v>Escola Básica de Milheirós de Poiares, Santa Maria da Feira</v>
          </cell>
          <cell r="C329" t="str">
            <v>EB</v>
          </cell>
          <cell r="D329" t="str">
            <v>PUB</v>
          </cell>
          <cell r="E329" t="str">
            <v>01</v>
          </cell>
          <cell r="F329" t="str">
            <v>09</v>
          </cell>
        </row>
        <row r="330">
          <cell r="A330">
            <v>343894</v>
          </cell>
          <cell r="B330" t="str">
            <v>Escola Básica de Minde, Alcanena</v>
          </cell>
          <cell r="C330" t="str">
            <v>EB</v>
          </cell>
          <cell r="D330" t="str">
            <v>PUB</v>
          </cell>
          <cell r="E330" t="str">
            <v>14</v>
          </cell>
          <cell r="F330" t="str">
            <v>02</v>
          </cell>
        </row>
        <row r="331">
          <cell r="A331">
            <v>330322</v>
          </cell>
          <cell r="B331" t="str">
            <v>Escola Básica de Mões, Castro Daire</v>
          </cell>
          <cell r="C331" t="str">
            <v>EB</v>
          </cell>
          <cell r="D331" t="str">
            <v>PUB</v>
          </cell>
          <cell r="E331" t="str">
            <v>18</v>
          </cell>
          <cell r="F331" t="str">
            <v>03</v>
          </cell>
        </row>
        <row r="332">
          <cell r="A332">
            <v>341770</v>
          </cell>
          <cell r="B332" t="str">
            <v>Escola Básica de Moinhos da Arroja, Odivelas</v>
          </cell>
          <cell r="C332" t="str">
            <v>EB</v>
          </cell>
          <cell r="D332" t="str">
            <v>PUB</v>
          </cell>
          <cell r="E332" t="str">
            <v>11</v>
          </cell>
          <cell r="F332" t="str">
            <v>16</v>
          </cell>
        </row>
        <row r="333">
          <cell r="A333">
            <v>342257</v>
          </cell>
          <cell r="B333" t="str">
            <v>Escola Básica de Monte da Caparica, Almada</v>
          </cell>
          <cell r="C333" t="str">
            <v>EB</v>
          </cell>
          <cell r="D333" t="str">
            <v>PUB</v>
          </cell>
          <cell r="E333" t="str">
            <v>15</v>
          </cell>
          <cell r="F333" t="str">
            <v>03</v>
          </cell>
        </row>
        <row r="334">
          <cell r="A334">
            <v>344783</v>
          </cell>
          <cell r="B334" t="str">
            <v>Escola Básica de Monte Gordo, Vila Real de Santo António</v>
          </cell>
          <cell r="C334" t="str">
            <v>EB</v>
          </cell>
          <cell r="D334" t="str">
            <v>PUB</v>
          </cell>
          <cell r="E334" t="str">
            <v>08</v>
          </cell>
          <cell r="F334" t="str">
            <v>16</v>
          </cell>
        </row>
        <row r="335">
          <cell r="A335">
            <v>342269</v>
          </cell>
          <cell r="B335" t="str">
            <v>Escola Básica de Montelongo, Fafe</v>
          </cell>
          <cell r="C335" t="str">
            <v>EB</v>
          </cell>
          <cell r="D335" t="str">
            <v>PUB</v>
          </cell>
          <cell r="E335" t="str">
            <v>03</v>
          </cell>
          <cell r="F335" t="str">
            <v>07</v>
          </cell>
        </row>
        <row r="336">
          <cell r="A336">
            <v>344850</v>
          </cell>
          <cell r="B336" t="str">
            <v>Escola Básica de Montenegro, Faro</v>
          </cell>
          <cell r="C336" t="str">
            <v>EB</v>
          </cell>
          <cell r="D336" t="str">
            <v>PUB</v>
          </cell>
          <cell r="E336" t="str">
            <v>08</v>
          </cell>
          <cell r="F336" t="str">
            <v>05</v>
          </cell>
        </row>
        <row r="337">
          <cell r="A337">
            <v>346652</v>
          </cell>
          <cell r="B337" t="str">
            <v>Escola Básica de Mosteiro e Cávado, Panóias, Braga</v>
          </cell>
          <cell r="C337" t="str">
            <v>EB</v>
          </cell>
          <cell r="D337" t="str">
            <v>PUB</v>
          </cell>
          <cell r="E337" t="str">
            <v>03</v>
          </cell>
          <cell r="F337" t="str">
            <v>03</v>
          </cell>
        </row>
        <row r="338">
          <cell r="A338">
            <v>330632</v>
          </cell>
          <cell r="B338" t="str">
            <v>Escola Básica de Mourão</v>
          </cell>
          <cell r="C338" t="str">
            <v>EB</v>
          </cell>
          <cell r="D338" t="str">
            <v>PUB</v>
          </cell>
          <cell r="E338" t="str">
            <v>07</v>
          </cell>
          <cell r="F338" t="str">
            <v>08</v>
          </cell>
        </row>
        <row r="339">
          <cell r="A339">
            <v>345428</v>
          </cell>
          <cell r="B339" t="str">
            <v>Escola Básica de Moure e Ribeira do Neiva, Ribeira, Vila Verde</v>
          </cell>
          <cell r="C339" t="str">
            <v>EB</v>
          </cell>
          <cell r="D339" t="str">
            <v>PUB</v>
          </cell>
          <cell r="E339" t="str">
            <v>03</v>
          </cell>
          <cell r="F339" t="str">
            <v>13</v>
          </cell>
        </row>
        <row r="340">
          <cell r="A340">
            <v>345647</v>
          </cell>
          <cell r="B340" t="str">
            <v>Escola Básica de Nogueira, Braga</v>
          </cell>
          <cell r="C340" t="str">
            <v>EB</v>
          </cell>
          <cell r="D340" t="str">
            <v>PUB</v>
          </cell>
          <cell r="E340" t="str">
            <v>03</v>
          </cell>
          <cell r="F340" t="str">
            <v>03</v>
          </cell>
        </row>
        <row r="341">
          <cell r="A341">
            <v>344072</v>
          </cell>
          <cell r="B341" t="str">
            <v>Escola Básica de Paço de Sousa, Penafiel</v>
          </cell>
          <cell r="C341" t="str">
            <v>EB</v>
          </cell>
          <cell r="D341" t="str">
            <v>PUB</v>
          </cell>
          <cell r="E341" t="str">
            <v>13</v>
          </cell>
          <cell r="F341" t="str">
            <v>11</v>
          </cell>
        </row>
        <row r="342">
          <cell r="A342">
            <v>343523</v>
          </cell>
          <cell r="B342" t="str">
            <v>Escola Básica de Paços de Brandão, Santa Maria da Feira</v>
          </cell>
          <cell r="C342" t="str">
            <v>EB</v>
          </cell>
          <cell r="D342" t="str">
            <v>PUB</v>
          </cell>
          <cell r="E342" t="str">
            <v>01</v>
          </cell>
          <cell r="F342" t="str">
            <v>09</v>
          </cell>
        </row>
        <row r="343">
          <cell r="A343">
            <v>344151</v>
          </cell>
          <cell r="B343" t="str">
            <v>Escola Básica de Paços de Ferreira</v>
          </cell>
          <cell r="C343" t="str">
            <v>EB</v>
          </cell>
          <cell r="D343" t="str">
            <v>PUB</v>
          </cell>
          <cell r="E343" t="str">
            <v>13</v>
          </cell>
          <cell r="F343" t="str">
            <v>09</v>
          </cell>
        </row>
        <row r="344">
          <cell r="A344">
            <v>330917</v>
          </cell>
          <cell r="B344" t="str">
            <v>Escola Básica de Paderne, Albufeira</v>
          </cell>
          <cell r="C344" t="str">
            <v>EB</v>
          </cell>
          <cell r="D344" t="str">
            <v>PUB</v>
          </cell>
          <cell r="E344" t="str">
            <v>08</v>
          </cell>
          <cell r="F344" t="str">
            <v>01</v>
          </cell>
        </row>
        <row r="345">
          <cell r="A345">
            <v>343470</v>
          </cell>
          <cell r="B345" t="str">
            <v>Escola Básica de Palmeira, Braga</v>
          </cell>
          <cell r="C345" t="str">
            <v>EB</v>
          </cell>
          <cell r="D345" t="str">
            <v>PUB</v>
          </cell>
          <cell r="E345" t="str">
            <v>03</v>
          </cell>
          <cell r="F345" t="str">
            <v>03</v>
          </cell>
        </row>
        <row r="346">
          <cell r="A346">
            <v>330590</v>
          </cell>
          <cell r="B346" t="str">
            <v>Escola Básica de Pardilhó, Estarreja</v>
          </cell>
          <cell r="C346" t="str">
            <v>EB</v>
          </cell>
          <cell r="D346" t="str">
            <v>PUB</v>
          </cell>
          <cell r="E346" t="str">
            <v>01</v>
          </cell>
          <cell r="F346" t="str">
            <v>08</v>
          </cell>
        </row>
        <row r="347">
          <cell r="A347">
            <v>344734</v>
          </cell>
          <cell r="B347" t="str">
            <v>Escola Básica de Pataias, Alcobaça</v>
          </cell>
          <cell r="C347" t="str">
            <v>EB</v>
          </cell>
          <cell r="D347" t="str">
            <v>PUB</v>
          </cell>
          <cell r="E347" t="str">
            <v>10</v>
          </cell>
          <cell r="F347" t="str">
            <v>01</v>
          </cell>
        </row>
        <row r="348">
          <cell r="A348">
            <v>331028</v>
          </cell>
          <cell r="B348" t="str">
            <v>Escola Básica de Pedras Salgadas, Vila Pouca de Aguiar</v>
          </cell>
          <cell r="C348" t="str">
            <v>EB</v>
          </cell>
          <cell r="D348" t="str">
            <v>PUB</v>
          </cell>
          <cell r="E348" t="str">
            <v>17</v>
          </cell>
          <cell r="F348" t="str">
            <v>13</v>
          </cell>
        </row>
        <row r="349">
          <cell r="A349">
            <v>345192</v>
          </cell>
          <cell r="B349" t="str">
            <v>Escola Básica de Pegões, Canha e Santo Isidro, Montijo</v>
          </cell>
          <cell r="C349" t="str">
            <v>EB</v>
          </cell>
          <cell r="D349" t="str">
            <v>PUB</v>
          </cell>
          <cell r="E349" t="str">
            <v>15</v>
          </cell>
          <cell r="F349" t="str">
            <v>07</v>
          </cell>
        </row>
        <row r="350">
          <cell r="A350">
            <v>346512</v>
          </cell>
          <cell r="B350" t="str">
            <v>Escola Básica de Penafiel Sudeste</v>
          </cell>
          <cell r="C350" t="str">
            <v>EB</v>
          </cell>
          <cell r="D350" t="str">
            <v>PUB</v>
          </cell>
          <cell r="E350" t="str">
            <v>13</v>
          </cell>
          <cell r="F350" t="str">
            <v>11</v>
          </cell>
        </row>
        <row r="351">
          <cell r="A351">
            <v>330103</v>
          </cell>
          <cell r="B351" t="str">
            <v>Escola Básica de Peniche</v>
          </cell>
          <cell r="C351" t="str">
            <v>EB</v>
          </cell>
          <cell r="D351" t="str">
            <v>PUB</v>
          </cell>
          <cell r="E351" t="str">
            <v>10</v>
          </cell>
          <cell r="F351" t="str">
            <v>14</v>
          </cell>
        </row>
        <row r="352">
          <cell r="A352">
            <v>344163</v>
          </cell>
          <cell r="B352" t="str">
            <v>Escola Básica de Perafita, Matosinhos</v>
          </cell>
          <cell r="C352" t="str">
            <v>EB</v>
          </cell>
          <cell r="D352" t="str">
            <v>PUB</v>
          </cell>
          <cell r="E352" t="str">
            <v>13</v>
          </cell>
          <cell r="F352" t="str">
            <v>08</v>
          </cell>
        </row>
        <row r="353">
          <cell r="A353">
            <v>330840</v>
          </cell>
          <cell r="B353" t="str">
            <v>Escola Básica de Pereira, Montemor-o-Velho</v>
          </cell>
          <cell r="C353" t="str">
            <v>EB</v>
          </cell>
          <cell r="D353" t="str">
            <v>PUB</v>
          </cell>
          <cell r="E353" t="str">
            <v>06</v>
          </cell>
          <cell r="F353" t="str">
            <v>10</v>
          </cell>
        </row>
        <row r="354">
          <cell r="A354">
            <v>343766</v>
          </cell>
          <cell r="B354" t="str">
            <v>Escola Básica de Peso da Régua</v>
          </cell>
          <cell r="C354" t="str">
            <v>EB</v>
          </cell>
          <cell r="D354" t="str">
            <v>PUB</v>
          </cell>
          <cell r="E354" t="str">
            <v>17</v>
          </cell>
          <cell r="F354" t="str">
            <v>08</v>
          </cell>
        </row>
        <row r="355">
          <cell r="A355">
            <v>342622</v>
          </cell>
          <cell r="B355" t="str">
            <v>Escola Básica de Pevidém, Selho - São Jorge, Guimarães</v>
          </cell>
          <cell r="C355" t="str">
            <v>EB</v>
          </cell>
          <cell r="D355" t="str">
            <v>PUB</v>
          </cell>
          <cell r="E355" t="str">
            <v>03</v>
          </cell>
          <cell r="F355" t="str">
            <v>08</v>
          </cell>
        </row>
        <row r="356">
          <cell r="A356">
            <v>330656</v>
          </cell>
          <cell r="B356" t="str">
            <v>Escola Básica de Pias, Serpa</v>
          </cell>
          <cell r="C356" t="str">
            <v>EB</v>
          </cell>
          <cell r="D356" t="str">
            <v>PUB</v>
          </cell>
          <cell r="E356" t="str">
            <v>02</v>
          </cell>
          <cell r="F356" t="str">
            <v>13</v>
          </cell>
        </row>
        <row r="357">
          <cell r="A357">
            <v>346706</v>
          </cell>
          <cell r="B357" t="str">
            <v>Escola Básica de Piscinas, Lisboa</v>
          </cell>
          <cell r="C357" t="str">
            <v>EB</v>
          </cell>
          <cell r="D357" t="str">
            <v>PUB</v>
          </cell>
          <cell r="E357" t="str">
            <v>11</v>
          </cell>
          <cell r="F357" t="str">
            <v>06</v>
          </cell>
        </row>
        <row r="358">
          <cell r="A358">
            <v>330851</v>
          </cell>
          <cell r="B358" t="str">
            <v>Escola Básica de Ponte das Três Entradas, Oliveira do Hospital</v>
          </cell>
          <cell r="C358" t="str">
            <v>EB</v>
          </cell>
          <cell r="D358" t="str">
            <v>PUB</v>
          </cell>
          <cell r="E358" t="str">
            <v>06</v>
          </cell>
          <cell r="F358" t="str">
            <v>11</v>
          </cell>
        </row>
        <row r="359">
          <cell r="A359">
            <v>342683</v>
          </cell>
          <cell r="B359" t="str">
            <v>Escola Básica de Porto Alto, Benavente</v>
          </cell>
          <cell r="C359" t="str">
            <v>EB</v>
          </cell>
          <cell r="D359" t="str">
            <v>PUB</v>
          </cell>
          <cell r="E359" t="str">
            <v>14</v>
          </cell>
          <cell r="F359" t="str">
            <v>05</v>
          </cell>
        </row>
        <row r="360">
          <cell r="A360">
            <v>342695</v>
          </cell>
          <cell r="B360" t="str">
            <v>Escola Básica de Prado, Vila Verde</v>
          </cell>
          <cell r="C360" t="str">
            <v>EB</v>
          </cell>
          <cell r="D360" t="str">
            <v>PUB</v>
          </cell>
          <cell r="E360" t="str">
            <v>03</v>
          </cell>
          <cell r="F360" t="str">
            <v>13</v>
          </cell>
        </row>
        <row r="361">
          <cell r="A361">
            <v>344035</v>
          </cell>
          <cell r="B361" t="str">
            <v>Escola Básica de Rates, Póvoa de Varzim</v>
          </cell>
          <cell r="C361" t="str">
            <v>EB</v>
          </cell>
          <cell r="D361" t="str">
            <v>PUB</v>
          </cell>
          <cell r="E361" t="str">
            <v>13</v>
          </cell>
          <cell r="F361" t="str">
            <v>13</v>
          </cell>
        </row>
        <row r="362">
          <cell r="A362">
            <v>345635</v>
          </cell>
          <cell r="B362" t="str">
            <v>Escola Básica de Real, Braga</v>
          </cell>
          <cell r="C362" t="str">
            <v>EB</v>
          </cell>
          <cell r="D362" t="str">
            <v>PUB</v>
          </cell>
          <cell r="E362" t="str">
            <v>03</v>
          </cell>
          <cell r="F362" t="str">
            <v>03</v>
          </cell>
        </row>
        <row r="363">
          <cell r="A363">
            <v>344606</v>
          </cell>
          <cell r="B363" t="str">
            <v>Escola Básica de Ribamar, Lourinhã</v>
          </cell>
          <cell r="C363" t="str">
            <v>EB</v>
          </cell>
          <cell r="D363" t="str">
            <v>PUB</v>
          </cell>
          <cell r="E363" t="str">
            <v>11</v>
          </cell>
          <cell r="F363" t="str">
            <v>08</v>
          </cell>
        </row>
        <row r="364">
          <cell r="A364">
            <v>342944</v>
          </cell>
          <cell r="B364" t="str">
            <v>Escola Básica de Ribeira do Neiva, Vila Verde</v>
          </cell>
          <cell r="C364" t="str">
            <v>EB</v>
          </cell>
          <cell r="D364" t="str">
            <v>PUB</v>
          </cell>
          <cell r="E364" t="str">
            <v>03</v>
          </cell>
          <cell r="F364" t="str">
            <v>13</v>
          </cell>
        </row>
        <row r="365">
          <cell r="A365">
            <v>345453</v>
          </cell>
          <cell r="B365" t="str">
            <v>Escola Básica de Ribeirão, Vila Nova de Famalicão</v>
          </cell>
          <cell r="C365" t="str">
            <v>EB</v>
          </cell>
          <cell r="D365" t="str">
            <v>PUB</v>
          </cell>
          <cell r="E365" t="str">
            <v>03</v>
          </cell>
          <cell r="F365" t="str">
            <v>12</v>
          </cell>
        </row>
        <row r="366">
          <cell r="A366">
            <v>345465</v>
          </cell>
          <cell r="B366" t="str">
            <v>Escola Básica de Rio Caldo, Terras de Bouro</v>
          </cell>
          <cell r="C366" t="str">
            <v>EB</v>
          </cell>
          <cell r="D366" t="str">
            <v>PUB</v>
          </cell>
          <cell r="E366" t="str">
            <v>03</v>
          </cell>
          <cell r="F366" t="str">
            <v>10</v>
          </cell>
        </row>
        <row r="367">
          <cell r="A367">
            <v>344369</v>
          </cell>
          <cell r="B367" t="str">
            <v>Escola Básica de Rio Tinto, Gondomar</v>
          </cell>
          <cell r="C367" t="str">
            <v>EB</v>
          </cell>
          <cell r="D367" t="str">
            <v>PUB</v>
          </cell>
          <cell r="E367" t="str">
            <v>13</v>
          </cell>
          <cell r="F367" t="str">
            <v>04</v>
          </cell>
        </row>
        <row r="368">
          <cell r="A368">
            <v>330735</v>
          </cell>
          <cell r="B368" t="str">
            <v>Escola Básica de S. João de Loure, Albergaria-a-Velha</v>
          </cell>
          <cell r="C368" t="str">
            <v>EB</v>
          </cell>
          <cell r="D368" t="str">
            <v>PUB</v>
          </cell>
          <cell r="E368" t="str">
            <v>01</v>
          </cell>
          <cell r="F368" t="str">
            <v>02</v>
          </cell>
        </row>
        <row r="369">
          <cell r="A369">
            <v>296454</v>
          </cell>
          <cell r="B369" t="str">
            <v>Escola Básica de S. Tomé de Negrelos, Santo Tirso</v>
          </cell>
          <cell r="C369" t="str">
            <v>EB</v>
          </cell>
          <cell r="D369" t="str">
            <v>PUB</v>
          </cell>
          <cell r="E369" t="str">
            <v>13</v>
          </cell>
          <cell r="F369" t="str">
            <v>14</v>
          </cell>
        </row>
        <row r="370">
          <cell r="A370">
            <v>330127</v>
          </cell>
          <cell r="B370" t="str">
            <v>Escola Básica de S. Vicente da Beira</v>
          </cell>
          <cell r="C370" t="str">
            <v>EB</v>
          </cell>
          <cell r="D370" t="str">
            <v>PUB</v>
          </cell>
          <cell r="E370" t="str">
            <v>05</v>
          </cell>
          <cell r="F370" t="str">
            <v>02</v>
          </cell>
        </row>
        <row r="371">
          <cell r="A371">
            <v>344230</v>
          </cell>
          <cell r="B371" t="str">
            <v>Escola Básica de Sande, Marco de Canaveses</v>
          </cell>
          <cell r="C371" t="str">
            <v>EB</v>
          </cell>
          <cell r="D371" t="str">
            <v>PUB</v>
          </cell>
          <cell r="E371" t="str">
            <v>13</v>
          </cell>
          <cell r="F371" t="str">
            <v>07</v>
          </cell>
        </row>
        <row r="372">
          <cell r="A372">
            <v>330255</v>
          </cell>
          <cell r="B372" t="str">
            <v>Escola Básica de Santa Catarina da Serra, Leiria</v>
          </cell>
          <cell r="C372" t="str">
            <v>EB</v>
          </cell>
          <cell r="D372" t="str">
            <v>PUB</v>
          </cell>
          <cell r="E372" t="str">
            <v>10</v>
          </cell>
          <cell r="F372" t="str">
            <v>09</v>
          </cell>
        </row>
        <row r="373">
          <cell r="A373">
            <v>330152</v>
          </cell>
          <cell r="B373" t="str">
            <v>Escola Básica de Santa Catarina, Caldas da Rainha</v>
          </cell>
          <cell r="C373" t="str">
            <v>EB</v>
          </cell>
          <cell r="D373" t="str">
            <v>PUB</v>
          </cell>
          <cell r="E373" t="str">
            <v>10</v>
          </cell>
          <cell r="F373" t="str">
            <v>06</v>
          </cell>
        </row>
        <row r="374">
          <cell r="A374">
            <v>343020</v>
          </cell>
          <cell r="B374" t="str">
            <v>Escola Básica de Santa Clara, Évora</v>
          </cell>
          <cell r="C374" t="str">
            <v>EB</v>
          </cell>
          <cell r="D374" t="str">
            <v>PUB</v>
          </cell>
          <cell r="E374" t="str">
            <v>07</v>
          </cell>
          <cell r="F374" t="str">
            <v>05</v>
          </cell>
        </row>
        <row r="375">
          <cell r="A375">
            <v>330309</v>
          </cell>
          <cell r="B375" t="str">
            <v>Escola Básica de Santa Cruz da Trapa, São Pedro do Sul</v>
          </cell>
          <cell r="C375" t="str">
            <v>EB</v>
          </cell>
          <cell r="D375" t="str">
            <v>PUB</v>
          </cell>
          <cell r="E375" t="str">
            <v>18</v>
          </cell>
          <cell r="F375" t="str">
            <v>16</v>
          </cell>
        </row>
        <row r="376">
          <cell r="A376">
            <v>344643</v>
          </cell>
          <cell r="B376" t="str">
            <v>Escola Básica de Santa Iria de Azoia, Loures</v>
          </cell>
          <cell r="C376" t="str">
            <v>EB</v>
          </cell>
          <cell r="D376" t="str">
            <v>PUB</v>
          </cell>
          <cell r="E376" t="str">
            <v>11</v>
          </cell>
          <cell r="F376" t="str">
            <v>07</v>
          </cell>
        </row>
        <row r="377">
          <cell r="A377">
            <v>343031</v>
          </cell>
          <cell r="B377" t="str">
            <v>Escola Básica de Santa Iria, Tomar</v>
          </cell>
          <cell r="C377" t="str">
            <v>EB</v>
          </cell>
          <cell r="D377" t="str">
            <v>PUB</v>
          </cell>
          <cell r="E377" t="str">
            <v>14</v>
          </cell>
          <cell r="F377" t="str">
            <v>18</v>
          </cell>
        </row>
        <row r="378">
          <cell r="A378">
            <v>343043</v>
          </cell>
          <cell r="B378" t="str">
            <v>Escola Básica de Santa Maria, Beja</v>
          </cell>
          <cell r="C378" t="str">
            <v>EB</v>
          </cell>
          <cell r="D378" t="str">
            <v>PUB</v>
          </cell>
          <cell r="E378" t="str">
            <v>02</v>
          </cell>
          <cell r="F378" t="str">
            <v>05</v>
          </cell>
        </row>
        <row r="379">
          <cell r="A379">
            <v>343171</v>
          </cell>
          <cell r="B379" t="str">
            <v>Escola Básica de Santa Marinha, Vila Nova de Gaia</v>
          </cell>
          <cell r="C379" t="str">
            <v>EB</v>
          </cell>
          <cell r="D379" t="str">
            <v>PUB</v>
          </cell>
          <cell r="E379" t="str">
            <v>13</v>
          </cell>
          <cell r="F379" t="str">
            <v>17</v>
          </cell>
        </row>
        <row r="380">
          <cell r="A380">
            <v>343055</v>
          </cell>
          <cell r="B380" t="str">
            <v>Escola Básica de Santa Marta de Penaguião</v>
          </cell>
          <cell r="C380" t="str">
            <v>EB</v>
          </cell>
          <cell r="D380" t="str">
            <v>PUB</v>
          </cell>
          <cell r="E380" t="str">
            <v>17</v>
          </cell>
          <cell r="F380" t="str">
            <v>11</v>
          </cell>
        </row>
        <row r="381">
          <cell r="A381">
            <v>343080</v>
          </cell>
          <cell r="B381" t="str">
            <v>Escola Básica de Santiago Maior, Beja</v>
          </cell>
          <cell r="C381" t="str">
            <v>EB</v>
          </cell>
          <cell r="D381" t="str">
            <v>PUB</v>
          </cell>
          <cell r="E381" t="str">
            <v>02</v>
          </cell>
          <cell r="F381" t="str">
            <v>05</v>
          </cell>
        </row>
        <row r="382">
          <cell r="A382">
            <v>330139</v>
          </cell>
          <cell r="B382" t="str">
            <v>Escola Básica de Santo Onofre, Caldas da Rainha</v>
          </cell>
          <cell r="C382" t="str">
            <v>EB</v>
          </cell>
          <cell r="D382" t="str">
            <v>PUB</v>
          </cell>
          <cell r="E382" t="str">
            <v>10</v>
          </cell>
          <cell r="F382" t="str">
            <v>06</v>
          </cell>
        </row>
        <row r="383">
          <cell r="A383">
            <v>340560</v>
          </cell>
          <cell r="B383" t="str">
            <v>Escola Básica de São Bruno, Caxias, Oeiras</v>
          </cell>
          <cell r="C383" t="str">
            <v>EB</v>
          </cell>
          <cell r="D383" t="str">
            <v>PUB</v>
          </cell>
          <cell r="E383" t="str">
            <v>11</v>
          </cell>
          <cell r="F383" t="str">
            <v>10</v>
          </cell>
        </row>
        <row r="384">
          <cell r="A384">
            <v>330115</v>
          </cell>
          <cell r="B384" t="str">
            <v>Escola Básica de São Domingos, Cantar-Galo, S. Domingos, Covilhã</v>
          </cell>
          <cell r="C384" t="str">
            <v>EB</v>
          </cell>
          <cell r="D384" t="str">
            <v>PUB</v>
          </cell>
          <cell r="E384" t="str">
            <v>05</v>
          </cell>
          <cell r="F384" t="str">
            <v>03</v>
          </cell>
        </row>
        <row r="385">
          <cell r="A385">
            <v>341617</v>
          </cell>
          <cell r="B385" t="str">
            <v>Escola Básica de São João do Estoril, Cascais</v>
          </cell>
          <cell r="C385" t="str">
            <v>EB</v>
          </cell>
          <cell r="D385" t="str">
            <v>PUB</v>
          </cell>
          <cell r="E385" t="str">
            <v>11</v>
          </cell>
          <cell r="F385" t="str">
            <v>05</v>
          </cell>
        </row>
        <row r="386">
          <cell r="A386">
            <v>343973</v>
          </cell>
          <cell r="B386" t="str">
            <v>Escola Básica de São João do Sobrado, Sobrado, Valongo</v>
          </cell>
          <cell r="C386" t="str">
            <v>EB</v>
          </cell>
          <cell r="D386" t="str">
            <v>PUB</v>
          </cell>
          <cell r="E386" t="str">
            <v>13</v>
          </cell>
          <cell r="F386" t="str">
            <v>15</v>
          </cell>
        </row>
        <row r="387">
          <cell r="A387">
            <v>342993</v>
          </cell>
          <cell r="B387" t="str">
            <v>Escola Básica de São Lourenço, Ermesinde, Valongo</v>
          </cell>
          <cell r="C387" t="str">
            <v>EB</v>
          </cell>
          <cell r="D387" t="str">
            <v>PUB</v>
          </cell>
          <cell r="E387" t="str">
            <v>13</v>
          </cell>
          <cell r="F387" t="str">
            <v>15</v>
          </cell>
        </row>
        <row r="388">
          <cell r="A388">
            <v>343225</v>
          </cell>
          <cell r="B388" t="str">
            <v>Escola Básica de São Martinho, São Martinho do Campo, Santo Tirso</v>
          </cell>
          <cell r="C388" t="str">
            <v>EB</v>
          </cell>
          <cell r="D388" t="str">
            <v>PUB</v>
          </cell>
          <cell r="E388" t="str">
            <v>13</v>
          </cell>
          <cell r="F388" t="str">
            <v>14</v>
          </cell>
        </row>
        <row r="389">
          <cell r="A389">
            <v>343237</v>
          </cell>
          <cell r="B389" t="str">
            <v>Escola Básica de São Miguel, Guarda</v>
          </cell>
          <cell r="C389" t="str">
            <v>EB</v>
          </cell>
          <cell r="D389" t="str">
            <v>PUB</v>
          </cell>
          <cell r="E389" t="str">
            <v>09</v>
          </cell>
          <cell r="F389" t="str">
            <v>07</v>
          </cell>
        </row>
        <row r="390">
          <cell r="A390">
            <v>344357</v>
          </cell>
          <cell r="B390" t="str">
            <v>Escola Básica de São Pedro da Cova, Gondomar</v>
          </cell>
          <cell r="C390" t="str">
            <v>EB</v>
          </cell>
          <cell r="D390" t="str">
            <v>PUB</v>
          </cell>
          <cell r="E390" t="str">
            <v>13</v>
          </cell>
          <cell r="F390" t="str">
            <v>04</v>
          </cell>
        </row>
        <row r="391">
          <cell r="A391">
            <v>344928</v>
          </cell>
          <cell r="B391" t="str">
            <v>Escola Básica de São Pedro de Alva, Penacova</v>
          </cell>
          <cell r="C391" t="str">
            <v>EB</v>
          </cell>
          <cell r="D391" t="str">
            <v>PUB</v>
          </cell>
          <cell r="E391" t="str">
            <v>06</v>
          </cell>
          <cell r="F391" t="str">
            <v>13</v>
          </cell>
        </row>
        <row r="392">
          <cell r="A392">
            <v>330772</v>
          </cell>
          <cell r="B392" t="str">
            <v>Escola Básica de São Vicente de Pereira Jusã, Ovar</v>
          </cell>
          <cell r="C392" t="str">
            <v>EB</v>
          </cell>
          <cell r="D392" t="str">
            <v>PUB</v>
          </cell>
          <cell r="E392" t="str">
            <v>01</v>
          </cell>
          <cell r="F392" t="str">
            <v>15</v>
          </cell>
        </row>
        <row r="393">
          <cell r="A393">
            <v>346470</v>
          </cell>
          <cell r="B393" t="str">
            <v>Escola Básica de São Vicente/Telheiras, Lisboa</v>
          </cell>
          <cell r="C393" t="str">
            <v>EB</v>
          </cell>
          <cell r="D393" t="str">
            <v>PUB</v>
          </cell>
          <cell r="E393" t="str">
            <v>11</v>
          </cell>
          <cell r="F393" t="str">
            <v>06</v>
          </cell>
        </row>
        <row r="394">
          <cell r="A394">
            <v>345386</v>
          </cell>
          <cell r="B394" t="str">
            <v>Escola Básica de Sendim, Miranda do Douro</v>
          </cell>
          <cell r="C394" t="str">
            <v>EB</v>
          </cell>
          <cell r="D394" t="str">
            <v>PUB</v>
          </cell>
          <cell r="E394" t="str">
            <v>04</v>
          </cell>
          <cell r="F394" t="str">
            <v>06</v>
          </cell>
        </row>
        <row r="395">
          <cell r="A395">
            <v>345325</v>
          </cell>
          <cell r="B395" t="str">
            <v>Escola Básica de Silvares, Fundão</v>
          </cell>
          <cell r="C395" t="str">
            <v>EB</v>
          </cell>
          <cell r="D395" t="str">
            <v>PUB</v>
          </cell>
          <cell r="E395" t="str">
            <v>05</v>
          </cell>
          <cell r="F395" t="str">
            <v>04</v>
          </cell>
        </row>
        <row r="396">
          <cell r="A396">
            <v>343122</v>
          </cell>
          <cell r="B396" t="str">
            <v>Escola Básica de Silvares, São Martinho, Fafe</v>
          </cell>
          <cell r="C396" t="str">
            <v>EB</v>
          </cell>
          <cell r="D396" t="str">
            <v>PUB</v>
          </cell>
          <cell r="E396" t="str">
            <v>03</v>
          </cell>
          <cell r="F396" t="str">
            <v>07</v>
          </cell>
        </row>
        <row r="397">
          <cell r="A397">
            <v>345179</v>
          </cell>
          <cell r="B397" t="str">
            <v>Escola Básica de Souselo, Cinfães</v>
          </cell>
          <cell r="C397" t="str">
            <v>EB</v>
          </cell>
          <cell r="D397" t="str">
            <v>PUB</v>
          </cell>
          <cell r="E397" t="str">
            <v>18</v>
          </cell>
          <cell r="F397" t="str">
            <v>04</v>
          </cell>
        </row>
        <row r="398">
          <cell r="A398">
            <v>331016</v>
          </cell>
          <cell r="B398" t="str">
            <v>Escola Básica de Távora, Santa Maria, Arcos de Valdevez</v>
          </cell>
          <cell r="C398" t="str">
            <v>EB</v>
          </cell>
          <cell r="D398" t="str">
            <v>PUB</v>
          </cell>
          <cell r="E398" t="str">
            <v>16</v>
          </cell>
          <cell r="F398" t="str">
            <v>01</v>
          </cell>
        </row>
        <row r="399">
          <cell r="A399">
            <v>343274</v>
          </cell>
          <cell r="B399" t="str">
            <v>Escola Básica de Telheiras, Lisboa</v>
          </cell>
          <cell r="C399" t="str">
            <v>EB</v>
          </cell>
          <cell r="D399" t="str">
            <v>PUB</v>
          </cell>
          <cell r="E399" t="str">
            <v>11</v>
          </cell>
          <cell r="F399" t="str">
            <v>06</v>
          </cell>
        </row>
        <row r="400">
          <cell r="A400">
            <v>330747</v>
          </cell>
          <cell r="B400" t="str">
            <v>Escola Básica de Torreira, Murtosa</v>
          </cell>
          <cell r="C400" t="str">
            <v>EB</v>
          </cell>
          <cell r="D400" t="str">
            <v>PUB</v>
          </cell>
          <cell r="E400" t="str">
            <v>01</v>
          </cell>
          <cell r="F400" t="str">
            <v>12</v>
          </cell>
        </row>
        <row r="401">
          <cell r="A401">
            <v>345349</v>
          </cell>
          <cell r="B401" t="str">
            <v>Escola Básica de Tortosendo, Covilhã</v>
          </cell>
          <cell r="C401" t="str">
            <v>EB</v>
          </cell>
          <cell r="D401" t="str">
            <v>PUB</v>
          </cell>
          <cell r="E401" t="str">
            <v>05</v>
          </cell>
          <cell r="F401" t="str">
            <v>03</v>
          </cell>
        </row>
        <row r="402">
          <cell r="A402">
            <v>343298</v>
          </cell>
          <cell r="B402" t="str">
            <v>Escola Básica de Tourais-Paranhos, Seia</v>
          </cell>
          <cell r="C402" t="str">
            <v>EB</v>
          </cell>
          <cell r="D402" t="str">
            <v>PUB</v>
          </cell>
          <cell r="E402" t="str">
            <v>09</v>
          </cell>
          <cell r="F402" t="str">
            <v>12</v>
          </cell>
        </row>
        <row r="403">
          <cell r="A403">
            <v>344242</v>
          </cell>
          <cell r="B403" t="str">
            <v>Escola Básica de Toutosa, Marco de Canaveses</v>
          </cell>
          <cell r="C403" t="str">
            <v>EB</v>
          </cell>
          <cell r="D403" t="str">
            <v>PUB</v>
          </cell>
          <cell r="E403" t="str">
            <v>13</v>
          </cell>
          <cell r="F403" t="str">
            <v>07</v>
          </cell>
        </row>
        <row r="404">
          <cell r="A404">
            <v>344485</v>
          </cell>
          <cell r="B404" t="str">
            <v>Escola Básica de Trigal de Santa Maria, Braga</v>
          </cell>
          <cell r="C404" t="str">
            <v>EB</v>
          </cell>
          <cell r="D404" t="str">
            <v>PUB</v>
          </cell>
          <cell r="E404" t="str">
            <v>03</v>
          </cell>
          <cell r="F404" t="str">
            <v>03</v>
          </cell>
        </row>
        <row r="405">
          <cell r="A405">
            <v>343950</v>
          </cell>
          <cell r="B405" t="str">
            <v>Escola Básica de Valadares, Vila Nova de Gaia</v>
          </cell>
          <cell r="C405" t="str">
            <v>EB</v>
          </cell>
          <cell r="D405" t="str">
            <v>PUB</v>
          </cell>
          <cell r="E405" t="str">
            <v>13</v>
          </cell>
          <cell r="F405" t="str">
            <v>17</v>
          </cell>
        </row>
        <row r="406">
          <cell r="A406">
            <v>343330</v>
          </cell>
          <cell r="B406" t="str">
            <v>Escola Básica de Vale de Milhaços, Seixal</v>
          </cell>
          <cell r="C406" t="str">
            <v>EB</v>
          </cell>
          <cell r="D406" t="str">
            <v>PUB</v>
          </cell>
          <cell r="E406" t="str">
            <v>15</v>
          </cell>
          <cell r="F406" t="str">
            <v>10</v>
          </cell>
        </row>
        <row r="407">
          <cell r="A407">
            <v>343857</v>
          </cell>
          <cell r="B407" t="str">
            <v>Escola Básica de Vale do Mouro, Tangil, Monção</v>
          </cell>
          <cell r="C407" t="str">
            <v>EB</v>
          </cell>
          <cell r="D407" t="str">
            <v>PUB</v>
          </cell>
          <cell r="E407" t="str">
            <v>16</v>
          </cell>
          <cell r="F407" t="str">
            <v>04</v>
          </cell>
        </row>
        <row r="408">
          <cell r="A408">
            <v>331030</v>
          </cell>
          <cell r="B408" t="str">
            <v>Escola Básica de Vale Rosal, Vale Fetal, Almada</v>
          </cell>
          <cell r="C408" t="str">
            <v>EB</v>
          </cell>
          <cell r="D408" t="str">
            <v>PUB</v>
          </cell>
          <cell r="E408" t="str">
            <v>15</v>
          </cell>
          <cell r="F408" t="str">
            <v>03</v>
          </cell>
        </row>
        <row r="409">
          <cell r="A409">
            <v>343997</v>
          </cell>
          <cell r="B409" t="str">
            <v>Escola Básica de Vallis Longus, Valongo</v>
          </cell>
          <cell r="C409" t="str">
            <v>EB</v>
          </cell>
          <cell r="D409" t="str">
            <v>PUB</v>
          </cell>
          <cell r="E409" t="str">
            <v>13</v>
          </cell>
          <cell r="F409" t="str">
            <v>15</v>
          </cell>
        </row>
        <row r="410">
          <cell r="A410">
            <v>343481</v>
          </cell>
          <cell r="B410" t="str">
            <v>Escola Básica de Valongo do Vouga, Águeda</v>
          </cell>
          <cell r="C410" t="str">
            <v>EB</v>
          </cell>
          <cell r="D410" t="str">
            <v>PUB</v>
          </cell>
          <cell r="E410" t="str">
            <v>01</v>
          </cell>
          <cell r="F410" t="str">
            <v>01</v>
          </cell>
        </row>
        <row r="411">
          <cell r="A411">
            <v>343778</v>
          </cell>
          <cell r="B411" t="str">
            <v>Escola Básica de Vidago, Chaves</v>
          </cell>
          <cell r="C411" t="str">
            <v>EB</v>
          </cell>
          <cell r="D411" t="str">
            <v>PUB</v>
          </cell>
          <cell r="E411" t="str">
            <v>17</v>
          </cell>
          <cell r="F411" t="str">
            <v>03</v>
          </cell>
        </row>
        <row r="412">
          <cell r="A412">
            <v>344503</v>
          </cell>
          <cell r="B412" t="str">
            <v>Escola Básica de Vila Caiz, Amarante</v>
          </cell>
          <cell r="C412" t="str">
            <v>EB</v>
          </cell>
          <cell r="D412" t="str">
            <v>PUB</v>
          </cell>
          <cell r="E412" t="str">
            <v>13</v>
          </cell>
          <cell r="F412" t="str">
            <v>01</v>
          </cell>
        </row>
        <row r="413">
          <cell r="A413">
            <v>343390</v>
          </cell>
          <cell r="B413" t="str">
            <v>Escola Básica de Vila D`Este, Vilar de Andorinho, Vila Nova de Gaia</v>
          </cell>
          <cell r="C413" t="str">
            <v>EB</v>
          </cell>
          <cell r="D413" t="str">
            <v>PUB</v>
          </cell>
          <cell r="E413" t="str">
            <v>13</v>
          </cell>
          <cell r="F413" t="str">
            <v>17</v>
          </cell>
        </row>
        <row r="414">
          <cell r="A414">
            <v>343407</v>
          </cell>
          <cell r="B414" t="str">
            <v>Escola Básica de Vila das Aves, Santo Tirso</v>
          </cell>
          <cell r="C414" t="str">
            <v>EB</v>
          </cell>
          <cell r="D414" t="str">
            <v>PUB</v>
          </cell>
          <cell r="E414" t="str">
            <v>13</v>
          </cell>
          <cell r="F414" t="str">
            <v>14</v>
          </cell>
        </row>
        <row r="415">
          <cell r="A415">
            <v>344746</v>
          </cell>
          <cell r="B415" t="str">
            <v>Escola Básica de Vila Franca das Naves, Trancoso</v>
          </cell>
          <cell r="C415" t="str">
            <v>EB</v>
          </cell>
          <cell r="D415" t="str">
            <v>PUB</v>
          </cell>
          <cell r="E415" t="str">
            <v>09</v>
          </cell>
          <cell r="F415" t="str">
            <v>13</v>
          </cell>
        </row>
        <row r="416">
          <cell r="A416">
            <v>344771</v>
          </cell>
          <cell r="B416" t="str">
            <v>Escola Básica de Vila Nova de Tazem, Gouveia</v>
          </cell>
          <cell r="C416" t="str">
            <v>EB</v>
          </cell>
          <cell r="D416" t="str">
            <v>PUB</v>
          </cell>
          <cell r="E416" t="str">
            <v>09</v>
          </cell>
          <cell r="F416" t="str">
            <v>06</v>
          </cell>
        </row>
        <row r="417">
          <cell r="A417">
            <v>345064</v>
          </cell>
          <cell r="B417" t="str">
            <v>Escola Básica de Vila Velha de Ródão</v>
          </cell>
          <cell r="C417" t="str">
            <v>EB</v>
          </cell>
          <cell r="D417" t="str">
            <v>PUB</v>
          </cell>
          <cell r="E417" t="str">
            <v>05</v>
          </cell>
          <cell r="F417" t="str">
            <v>11</v>
          </cell>
        </row>
        <row r="418">
          <cell r="A418">
            <v>345430</v>
          </cell>
          <cell r="B418" t="str">
            <v>Escola Básica de Vila Verde</v>
          </cell>
          <cell r="C418" t="str">
            <v>EB</v>
          </cell>
          <cell r="D418" t="str">
            <v>PUB</v>
          </cell>
          <cell r="E418" t="str">
            <v>03</v>
          </cell>
          <cell r="F418" t="str">
            <v>13</v>
          </cell>
        </row>
        <row r="419">
          <cell r="A419">
            <v>345544</v>
          </cell>
          <cell r="B419" t="str">
            <v>Escola Básica de Vilarinho do Bairro, Anadia</v>
          </cell>
          <cell r="C419" t="str">
            <v>EB</v>
          </cell>
          <cell r="D419" t="str">
            <v>PUB</v>
          </cell>
          <cell r="E419" t="str">
            <v>01</v>
          </cell>
          <cell r="F419" t="str">
            <v>03</v>
          </cell>
        </row>
        <row r="420">
          <cell r="A420">
            <v>345374</v>
          </cell>
          <cell r="B420" t="str">
            <v>Escola Básica de Vimioso</v>
          </cell>
          <cell r="C420" t="str">
            <v>EB</v>
          </cell>
          <cell r="D420" t="str">
            <v>PUB</v>
          </cell>
          <cell r="E420" t="str">
            <v>04</v>
          </cell>
          <cell r="F420" t="str">
            <v>11</v>
          </cell>
        </row>
        <row r="421">
          <cell r="A421">
            <v>343444</v>
          </cell>
          <cell r="B421" t="str">
            <v>Escola Básica de Viso, Viseu</v>
          </cell>
          <cell r="C421" t="str">
            <v>EB</v>
          </cell>
          <cell r="D421" t="str">
            <v>PUB</v>
          </cell>
          <cell r="E421" t="str">
            <v>18</v>
          </cell>
          <cell r="F421" t="str">
            <v>23</v>
          </cell>
        </row>
        <row r="422">
          <cell r="A422">
            <v>340996</v>
          </cell>
          <cell r="B422" t="str">
            <v>Escola Básica Diogo Cão, Vila Real</v>
          </cell>
          <cell r="C422" t="str">
            <v>EB</v>
          </cell>
          <cell r="D422" t="str">
            <v>PUB</v>
          </cell>
          <cell r="E422" t="str">
            <v>17</v>
          </cell>
          <cell r="F422" t="str">
            <v>14</v>
          </cell>
        </row>
        <row r="423">
          <cell r="A423">
            <v>330474</v>
          </cell>
          <cell r="B423" t="str">
            <v>Escola Básica Diogo Lopes Sequeira, Alandroal</v>
          </cell>
          <cell r="C423" t="str">
            <v>EB</v>
          </cell>
          <cell r="D423" t="str">
            <v>PUB</v>
          </cell>
          <cell r="E423" t="str">
            <v>07</v>
          </cell>
          <cell r="F423" t="str">
            <v>01</v>
          </cell>
        </row>
        <row r="424">
          <cell r="A424">
            <v>346690</v>
          </cell>
          <cell r="B424" t="str">
            <v>Escola Básica do Alto do Lumiar, Lisboa</v>
          </cell>
          <cell r="C424" t="str">
            <v>EB</v>
          </cell>
          <cell r="D424" t="str">
            <v>PUB</v>
          </cell>
          <cell r="E424" t="str">
            <v>11</v>
          </cell>
          <cell r="F424" t="str">
            <v>06</v>
          </cell>
        </row>
        <row r="425">
          <cell r="A425">
            <v>344461</v>
          </cell>
          <cell r="B425" t="str">
            <v>Escola Básica do Arco de Baúlhe, Cabeceiras de Basto</v>
          </cell>
          <cell r="C425" t="str">
            <v>EB</v>
          </cell>
          <cell r="D425" t="str">
            <v>PUB</v>
          </cell>
          <cell r="E425" t="str">
            <v>03</v>
          </cell>
          <cell r="F425" t="str">
            <v>04</v>
          </cell>
        </row>
        <row r="426">
          <cell r="A426">
            <v>343626</v>
          </cell>
          <cell r="B426" t="str">
            <v>Escola Básica do Ave, Póvoa de Lanhoso</v>
          </cell>
          <cell r="C426" t="str">
            <v>EB</v>
          </cell>
          <cell r="D426" t="str">
            <v>PUB</v>
          </cell>
          <cell r="E426" t="str">
            <v>03</v>
          </cell>
          <cell r="F426" t="str">
            <v>09</v>
          </cell>
        </row>
        <row r="427">
          <cell r="A427">
            <v>346548</v>
          </cell>
          <cell r="B427" t="str">
            <v>Escola Básica do Bairro Padre Cruz, Lisboa</v>
          </cell>
          <cell r="C427" t="str">
            <v>EB</v>
          </cell>
          <cell r="D427" t="str">
            <v>PUB</v>
          </cell>
          <cell r="E427" t="str">
            <v>11</v>
          </cell>
          <cell r="F427" t="str">
            <v>06</v>
          </cell>
        </row>
        <row r="428">
          <cell r="A428">
            <v>330024</v>
          </cell>
          <cell r="B428" t="str">
            <v>Escola Básica do Bom Sucesso, Alverca do Ribatejo, Vila Franca de Xira</v>
          </cell>
          <cell r="C428" t="str">
            <v>EB</v>
          </cell>
          <cell r="D428" t="str">
            <v>PUB</v>
          </cell>
          <cell r="E428" t="str">
            <v>11</v>
          </cell>
          <cell r="F428" t="str">
            <v>14</v>
          </cell>
        </row>
        <row r="429">
          <cell r="A429">
            <v>330220</v>
          </cell>
          <cell r="B429" t="str">
            <v>Escola Básica do Carregado, Alenquer</v>
          </cell>
          <cell r="C429" t="str">
            <v>EB</v>
          </cell>
          <cell r="D429" t="str">
            <v>PUB</v>
          </cell>
          <cell r="E429" t="str">
            <v>11</v>
          </cell>
          <cell r="F429" t="str">
            <v>01</v>
          </cell>
        </row>
        <row r="430">
          <cell r="A430">
            <v>344000</v>
          </cell>
          <cell r="B430" t="str">
            <v>Escola Básica do Castro, Alvarelhos, Trofa</v>
          </cell>
          <cell r="C430" t="str">
            <v>EB</v>
          </cell>
          <cell r="D430" t="str">
            <v>PUB</v>
          </cell>
          <cell r="E430" t="str">
            <v>13</v>
          </cell>
          <cell r="F430" t="str">
            <v>18</v>
          </cell>
        </row>
        <row r="431">
          <cell r="A431">
            <v>340157</v>
          </cell>
          <cell r="B431" t="str">
            <v>Escola Básica do Catujal, Loures</v>
          </cell>
          <cell r="C431" t="str">
            <v>EB</v>
          </cell>
          <cell r="D431" t="str">
            <v>PUB</v>
          </cell>
          <cell r="E431" t="str">
            <v>11</v>
          </cell>
          <cell r="F431" t="str">
            <v>07</v>
          </cell>
        </row>
        <row r="432">
          <cell r="A432">
            <v>330875</v>
          </cell>
          <cell r="B432" t="str">
            <v>Escola Básica do Couço, Coruche</v>
          </cell>
          <cell r="C432" t="str">
            <v>EB</v>
          </cell>
          <cell r="D432" t="str">
            <v>PUB</v>
          </cell>
          <cell r="E432" t="str">
            <v>14</v>
          </cell>
          <cell r="F432" t="str">
            <v>09</v>
          </cell>
        </row>
        <row r="433">
          <cell r="A433">
            <v>330097</v>
          </cell>
          <cell r="B433" t="str">
            <v>Escola Básica do Marão, Várzea, Amarante</v>
          </cell>
          <cell r="C433" t="str">
            <v>EB</v>
          </cell>
          <cell r="D433" t="str">
            <v>PUB</v>
          </cell>
          <cell r="E433" t="str">
            <v>13</v>
          </cell>
          <cell r="F433" t="str">
            <v>01</v>
          </cell>
        </row>
        <row r="434">
          <cell r="A434">
            <v>344540</v>
          </cell>
          <cell r="B434" t="str">
            <v>Escola Básica do Maxial, Torres Vedras</v>
          </cell>
          <cell r="C434" t="str">
            <v>EB</v>
          </cell>
          <cell r="D434" t="str">
            <v>PUB</v>
          </cell>
          <cell r="E434" t="str">
            <v>11</v>
          </cell>
          <cell r="F434" t="str">
            <v>13</v>
          </cell>
        </row>
        <row r="435">
          <cell r="A435">
            <v>330814</v>
          </cell>
          <cell r="B435" t="str">
            <v>Escola Básica do Miradouro de Alfazina, Monte de Caparica, Almada</v>
          </cell>
          <cell r="C435" t="str">
            <v>EB</v>
          </cell>
          <cell r="D435" t="str">
            <v>PUB</v>
          </cell>
          <cell r="E435" t="str">
            <v>15</v>
          </cell>
          <cell r="F435" t="str">
            <v>03</v>
          </cell>
        </row>
        <row r="436">
          <cell r="A436">
            <v>343791</v>
          </cell>
          <cell r="B436" t="str">
            <v>Escola Básica do Pinhão, Alijó</v>
          </cell>
          <cell r="C436" t="str">
            <v>EB</v>
          </cell>
          <cell r="D436" t="str">
            <v>PUB</v>
          </cell>
          <cell r="E436" t="str">
            <v>17</v>
          </cell>
          <cell r="F436" t="str">
            <v>01</v>
          </cell>
        </row>
        <row r="437">
          <cell r="A437">
            <v>344400</v>
          </cell>
          <cell r="B437" t="str">
            <v>Escola Básica do Sudeste de Baião</v>
          </cell>
          <cell r="C437" t="str">
            <v>EB</v>
          </cell>
          <cell r="D437" t="str">
            <v>PUB</v>
          </cell>
          <cell r="E437" t="str">
            <v>13</v>
          </cell>
          <cell r="F437" t="str">
            <v>02</v>
          </cell>
        </row>
        <row r="438">
          <cell r="A438">
            <v>345568</v>
          </cell>
          <cell r="B438" t="str">
            <v>Escola Básica do Vale de São Torcato, Guimarães</v>
          </cell>
          <cell r="C438" t="str">
            <v>EB</v>
          </cell>
          <cell r="D438" t="str">
            <v>PUB</v>
          </cell>
          <cell r="E438" t="str">
            <v>03</v>
          </cell>
          <cell r="F438" t="str">
            <v>08</v>
          </cell>
        </row>
        <row r="439">
          <cell r="A439">
            <v>310440</v>
          </cell>
          <cell r="B439" t="str">
            <v>Escola Básica do Vale do Âncora, Vila Praia de Âncora, Caminha</v>
          </cell>
          <cell r="C439" t="str">
            <v>EB</v>
          </cell>
          <cell r="D439" t="str">
            <v>PUB</v>
          </cell>
          <cell r="E439" t="str">
            <v>16</v>
          </cell>
          <cell r="F439" t="str">
            <v>09</v>
          </cell>
        </row>
        <row r="440">
          <cell r="A440">
            <v>343432</v>
          </cell>
          <cell r="B440" t="str">
            <v>Escola Básica do Viso, Porto</v>
          </cell>
          <cell r="C440" t="str">
            <v>EB</v>
          </cell>
          <cell r="D440" t="str">
            <v>PUB</v>
          </cell>
          <cell r="E440" t="str">
            <v>13</v>
          </cell>
          <cell r="F440" t="str">
            <v>12</v>
          </cell>
        </row>
        <row r="441">
          <cell r="A441">
            <v>390082</v>
          </cell>
          <cell r="B441" t="str">
            <v>Escola Básica dos 2º e 3º Ciclos da Torre</v>
          </cell>
          <cell r="C441" t="str">
            <v>EB23</v>
          </cell>
          <cell r="D441" t="str">
            <v>PUB</v>
          </cell>
          <cell r="E441" t="str">
            <v>22</v>
          </cell>
          <cell r="F441" t="str">
            <v>02</v>
          </cell>
        </row>
        <row r="442">
          <cell r="A442">
            <v>390028</v>
          </cell>
          <cell r="B442" t="str">
            <v>Escola Básica dos 2º e 3º Ciclos de Dr. Horácio Bento Gouveia</v>
          </cell>
          <cell r="C442" t="str">
            <v>EB23</v>
          </cell>
          <cell r="D442" t="str">
            <v>PUB</v>
          </cell>
          <cell r="E442" t="str">
            <v>22</v>
          </cell>
          <cell r="F442" t="str">
            <v>03</v>
          </cell>
        </row>
        <row r="443">
          <cell r="A443">
            <v>390052</v>
          </cell>
          <cell r="B443" t="str">
            <v>Escola Básica dos 2º e 3º Ciclos do Caniço</v>
          </cell>
          <cell r="C443" t="str">
            <v>EB23</v>
          </cell>
          <cell r="D443" t="str">
            <v>PUB</v>
          </cell>
          <cell r="E443" t="str">
            <v>22</v>
          </cell>
          <cell r="F443" t="str">
            <v>09</v>
          </cell>
        </row>
        <row r="444">
          <cell r="A444">
            <v>390088</v>
          </cell>
          <cell r="B444" t="str">
            <v>Escola Básica dos 2º e 3º Ciclos do Estreito de Câmara de Lobos</v>
          </cell>
          <cell r="C444" t="str">
            <v>EB23</v>
          </cell>
          <cell r="D444" t="str">
            <v>PUB</v>
          </cell>
          <cell r="E444" t="str">
            <v>22</v>
          </cell>
          <cell r="F444" t="str">
            <v>02</v>
          </cell>
        </row>
        <row r="445">
          <cell r="A445">
            <v>341460</v>
          </cell>
          <cell r="B445" t="str">
            <v>Escola Básica dos 2º e 3º Ciclos Fernando Pessoa, Lisboa</v>
          </cell>
          <cell r="C445" t="str">
            <v>EB23</v>
          </cell>
          <cell r="D445" t="str">
            <v>PUB</v>
          </cell>
          <cell r="E445" t="str">
            <v>11</v>
          </cell>
          <cell r="F445" t="str">
            <v>06</v>
          </cell>
        </row>
        <row r="446">
          <cell r="A446">
            <v>342397</v>
          </cell>
          <cell r="B446" t="str">
            <v>Escola Básica dos Olivais, Lisboa</v>
          </cell>
          <cell r="C446" t="str">
            <v>EB</v>
          </cell>
          <cell r="D446" t="str">
            <v>PUB</v>
          </cell>
          <cell r="E446" t="str">
            <v>11</v>
          </cell>
          <cell r="F446" t="str">
            <v>06</v>
          </cell>
        </row>
        <row r="447">
          <cell r="A447">
            <v>341010</v>
          </cell>
          <cell r="B447" t="str">
            <v>Escola Básica Dr. Abranches Ferrão, Seia</v>
          </cell>
          <cell r="C447" t="str">
            <v>EB</v>
          </cell>
          <cell r="D447" t="str">
            <v>PUB</v>
          </cell>
          <cell r="E447" t="str">
            <v>09</v>
          </cell>
          <cell r="F447" t="str">
            <v>12</v>
          </cell>
        </row>
        <row r="448">
          <cell r="A448">
            <v>341022</v>
          </cell>
          <cell r="B448" t="str">
            <v>Escola Básica Dr. Acácio de Azevedo, Oliveira do Bairro</v>
          </cell>
          <cell r="C448" t="str">
            <v>EB</v>
          </cell>
          <cell r="D448" t="str">
            <v>PUB</v>
          </cell>
          <cell r="E448" t="str">
            <v>01</v>
          </cell>
          <cell r="F448" t="str">
            <v>14</v>
          </cell>
        </row>
        <row r="449">
          <cell r="A449">
            <v>341034</v>
          </cell>
          <cell r="B449" t="str">
            <v>Escola Básica Dr. Afonso Rodrigues Pereira, Lourinhã</v>
          </cell>
          <cell r="C449" t="str">
            <v>EB</v>
          </cell>
          <cell r="D449" t="str">
            <v>PUB</v>
          </cell>
          <cell r="E449" t="str">
            <v>11</v>
          </cell>
          <cell r="F449" t="str">
            <v>08</v>
          </cell>
        </row>
        <row r="450">
          <cell r="A450">
            <v>341046</v>
          </cell>
          <cell r="B450" t="str">
            <v>Escola Básica Dr. Alberto Iria, Olhão</v>
          </cell>
          <cell r="C450" t="str">
            <v>EB</v>
          </cell>
          <cell r="D450" t="str">
            <v>PUB</v>
          </cell>
          <cell r="E450" t="str">
            <v>08</v>
          </cell>
          <cell r="F450" t="str">
            <v>10</v>
          </cell>
        </row>
        <row r="451">
          <cell r="A451">
            <v>341060</v>
          </cell>
          <cell r="B451" t="str">
            <v>Escola Básica Dr. António Augusto Louro, Arrentela, Seixal</v>
          </cell>
          <cell r="C451" t="str">
            <v>EB</v>
          </cell>
          <cell r="D451" t="str">
            <v>PUB</v>
          </cell>
          <cell r="E451" t="str">
            <v>15</v>
          </cell>
          <cell r="F451" t="str">
            <v>10</v>
          </cell>
        </row>
        <row r="452">
          <cell r="A452">
            <v>341071</v>
          </cell>
          <cell r="B452" t="str">
            <v>Escola Básica Dr. António Chora Barroso, Torres Novas</v>
          </cell>
          <cell r="C452" t="str">
            <v>EB</v>
          </cell>
          <cell r="D452" t="str">
            <v>PUB</v>
          </cell>
          <cell r="E452" t="str">
            <v>14</v>
          </cell>
          <cell r="F452" t="str">
            <v>19</v>
          </cell>
        </row>
        <row r="453">
          <cell r="A453">
            <v>344801</v>
          </cell>
          <cell r="B453" t="str">
            <v>Escola Básica Dr. António da Costa Contreiras, Armação de Pêra, Silves</v>
          </cell>
          <cell r="C453" t="str">
            <v>EB</v>
          </cell>
          <cell r="D453" t="str">
            <v>PUB</v>
          </cell>
          <cell r="E453" t="str">
            <v>08</v>
          </cell>
          <cell r="F453" t="str">
            <v>13</v>
          </cell>
        </row>
        <row r="454">
          <cell r="A454">
            <v>341083</v>
          </cell>
          <cell r="B454" t="str">
            <v>Escola Básica Dr. António de Sousa Agostinho, Almancil, Loulé</v>
          </cell>
          <cell r="C454" t="str">
            <v>EB</v>
          </cell>
          <cell r="D454" t="str">
            <v>PUB</v>
          </cell>
          <cell r="E454" t="str">
            <v>08</v>
          </cell>
          <cell r="F454" t="str">
            <v>08</v>
          </cell>
        </row>
        <row r="455">
          <cell r="A455">
            <v>346627</v>
          </cell>
          <cell r="B455" t="str">
            <v>Escola Básica Dr. António João Eusébio, Moncarapacho, Olhão</v>
          </cell>
          <cell r="C455" t="str">
            <v>EB</v>
          </cell>
          <cell r="D455" t="str">
            <v>PUB</v>
          </cell>
          <cell r="E455" t="str">
            <v>08</v>
          </cell>
          <cell r="F455" t="str">
            <v>10</v>
          </cell>
        </row>
        <row r="456">
          <cell r="A456">
            <v>341101</v>
          </cell>
          <cell r="B456" t="str">
            <v>Escola Básica Dr. Azeredo Perdigão, Abraveses, Viseu</v>
          </cell>
          <cell r="C456" t="str">
            <v>EB</v>
          </cell>
          <cell r="D456" t="str">
            <v>PUB</v>
          </cell>
          <cell r="E456" t="str">
            <v>18</v>
          </cell>
          <cell r="F456" t="str">
            <v>23</v>
          </cell>
        </row>
        <row r="457">
          <cell r="A457">
            <v>341113</v>
          </cell>
          <cell r="B457" t="str">
            <v>Escola Básica Dr. Bissaya Barreto, Castanheira de Pêra</v>
          </cell>
          <cell r="C457" t="str">
            <v>EB</v>
          </cell>
          <cell r="D457" t="str">
            <v>PUB</v>
          </cell>
          <cell r="E457" t="str">
            <v>10</v>
          </cell>
          <cell r="F457" t="str">
            <v>07</v>
          </cell>
        </row>
        <row r="458">
          <cell r="A458">
            <v>343961</v>
          </cell>
          <cell r="B458" t="str">
            <v>Escola Básica Dr. Carlos Pinto Ferreira, Junqueira, Vila do Conde</v>
          </cell>
          <cell r="C458" t="str">
            <v>EB</v>
          </cell>
          <cell r="D458" t="str">
            <v>PUB</v>
          </cell>
          <cell r="E458" t="str">
            <v>13</v>
          </cell>
          <cell r="F458" t="str">
            <v>16</v>
          </cell>
        </row>
        <row r="459">
          <cell r="A459">
            <v>341125</v>
          </cell>
          <cell r="B459" t="str">
            <v>Escola Básica Dr. Correia Alexandre, Caranguejeira, Leiria</v>
          </cell>
          <cell r="C459" t="str">
            <v>EB</v>
          </cell>
          <cell r="D459" t="str">
            <v>PUB</v>
          </cell>
          <cell r="E459" t="str">
            <v>10</v>
          </cell>
          <cell r="F459" t="str">
            <v>09</v>
          </cell>
        </row>
        <row r="460">
          <cell r="A460">
            <v>341137</v>
          </cell>
          <cell r="B460" t="str">
            <v>Escola Básica Dr. Correia Mateus, Leiria</v>
          </cell>
          <cell r="C460" t="str">
            <v>EB</v>
          </cell>
          <cell r="D460" t="str">
            <v>PUB</v>
          </cell>
          <cell r="E460" t="str">
            <v>10</v>
          </cell>
          <cell r="F460" t="str">
            <v>09</v>
          </cell>
        </row>
        <row r="461">
          <cell r="A461">
            <v>343262</v>
          </cell>
          <cell r="B461" t="str">
            <v>Escola Básica Dr. Costa Matos, Vila Nova de Gaia</v>
          </cell>
          <cell r="C461" t="str">
            <v>EB</v>
          </cell>
          <cell r="D461" t="str">
            <v>PUB</v>
          </cell>
          <cell r="E461" t="str">
            <v>13</v>
          </cell>
          <cell r="F461" t="str">
            <v>17</v>
          </cell>
        </row>
        <row r="462">
          <cell r="A462">
            <v>345519</v>
          </cell>
          <cell r="B462" t="str">
            <v>Escola Básica Dr. Fernando Peixinho, Oiã, Oliveira do Bairro</v>
          </cell>
          <cell r="C462" t="str">
            <v>EB</v>
          </cell>
          <cell r="D462" t="str">
            <v>PUB</v>
          </cell>
          <cell r="E462" t="str">
            <v>01</v>
          </cell>
          <cell r="F462" t="str">
            <v>14</v>
          </cell>
        </row>
        <row r="463">
          <cell r="A463">
            <v>341540</v>
          </cell>
          <cell r="B463" t="str">
            <v>Escola Básica Dr. Francisco Sanches, Braga</v>
          </cell>
          <cell r="C463" t="str">
            <v>EB</v>
          </cell>
          <cell r="D463" t="str">
            <v>PUB</v>
          </cell>
          <cell r="E463" t="str">
            <v>03</v>
          </cell>
          <cell r="F463" t="str">
            <v>03</v>
          </cell>
        </row>
        <row r="464">
          <cell r="A464">
            <v>344825</v>
          </cell>
          <cell r="B464" t="str">
            <v>Escola Básica Dr. Garcia Domingues, Silves</v>
          </cell>
          <cell r="C464" t="str">
            <v>EB</v>
          </cell>
          <cell r="D464" t="str">
            <v>PUB</v>
          </cell>
          <cell r="E464" t="str">
            <v>08</v>
          </cell>
          <cell r="F464" t="str">
            <v>13</v>
          </cell>
        </row>
        <row r="465">
          <cell r="A465">
            <v>344758</v>
          </cell>
          <cell r="B465" t="str">
            <v>Escola Básica Dr. Guilherme Correia de Carvallho, Seia</v>
          </cell>
          <cell r="C465" t="str">
            <v>EB</v>
          </cell>
          <cell r="D465" t="str">
            <v>PUB</v>
          </cell>
          <cell r="E465" t="str">
            <v>09</v>
          </cell>
          <cell r="F465" t="str">
            <v>12</v>
          </cell>
        </row>
        <row r="466">
          <cell r="A466">
            <v>341228</v>
          </cell>
          <cell r="B466" t="str">
            <v>Escola Básica Dr. João das Regras, Lourinhã</v>
          </cell>
          <cell r="C466" t="str">
            <v>EB</v>
          </cell>
          <cell r="D466" t="str">
            <v>PUB</v>
          </cell>
          <cell r="E466" t="str">
            <v>11</v>
          </cell>
          <cell r="F466" t="str">
            <v>08</v>
          </cell>
        </row>
        <row r="467">
          <cell r="A467">
            <v>341186</v>
          </cell>
          <cell r="B467" t="str">
            <v>Escola Básica Dr. Joaquim Rocha Peixoto Magalhães, Faro</v>
          </cell>
          <cell r="C467" t="str">
            <v>EB</v>
          </cell>
          <cell r="D467" t="str">
            <v>PUB</v>
          </cell>
          <cell r="E467" t="str">
            <v>08</v>
          </cell>
          <cell r="F467" t="str">
            <v>05</v>
          </cell>
        </row>
        <row r="468">
          <cell r="A468">
            <v>341198</v>
          </cell>
          <cell r="B468" t="str">
            <v>Escola Básica Dr. José de Jesus Neves Júnior, Faro</v>
          </cell>
          <cell r="C468" t="str">
            <v>EB</v>
          </cell>
          <cell r="D468" t="str">
            <v>PUB</v>
          </cell>
          <cell r="E468" t="str">
            <v>08</v>
          </cell>
          <cell r="F468" t="str">
            <v>05</v>
          </cell>
        </row>
        <row r="469">
          <cell r="A469">
            <v>344187</v>
          </cell>
          <cell r="B469" t="str">
            <v>Escola Básica Dr. José Domingues dos Santos, Cabanelas, Matosinhos</v>
          </cell>
          <cell r="C469" t="str">
            <v>EB</v>
          </cell>
          <cell r="D469" t="str">
            <v>PUB</v>
          </cell>
          <cell r="E469" t="str">
            <v>13</v>
          </cell>
          <cell r="F469" t="str">
            <v>08</v>
          </cell>
        </row>
        <row r="470">
          <cell r="A470">
            <v>341216</v>
          </cell>
          <cell r="B470" t="str">
            <v>Escola Básica Dr. José dos Santos Bessa, Carapinheira, Montemor-o-Velho</v>
          </cell>
          <cell r="C470" t="str">
            <v>EB</v>
          </cell>
          <cell r="D470" t="str">
            <v>PUB</v>
          </cell>
          <cell r="E470" t="str">
            <v>06</v>
          </cell>
          <cell r="F470" t="str">
            <v>10</v>
          </cell>
        </row>
        <row r="471">
          <cell r="A471">
            <v>330050</v>
          </cell>
          <cell r="B471" t="str">
            <v>Escola Básica Dr. José Pereira Tavares, Pinheiro da Bemposta, Oliveira de Azeméis</v>
          </cell>
          <cell r="C471" t="str">
            <v>EB</v>
          </cell>
          <cell r="D471" t="str">
            <v>PUB</v>
          </cell>
          <cell r="E471" t="str">
            <v>01</v>
          </cell>
          <cell r="F471" t="str">
            <v>13</v>
          </cell>
        </row>
        <row r="472">
          <cell r="A472">
            <v>294275</v>
          </cell>
          <cell r="B472" t="str">
            <v>Escola Básica Dr. Manuel da Costa Brandão, Sabadim, Arcos de Valdevez</v>
          </cell>
          <cell r="C472" t="str">
            <v>EB</v>
          </cell>
          <cell r="D472" t="str">
            <v>PUB</v>
          </cell>
          <cell r="E472" t="str">
            <v>16</v>
          </cell>
          <cell r="F472" t="str">
            <v>01</v>
          </cell>
        </row>
        <row r="473">
          <cell r="A473">
            <v>330486</v>
          </cell>
          <cell r="B473" t="str">
            <v>Escola Básica Dr. Manuel Magro Machado, Sto. António das Areias, Marvão</v>
          </cell>
          <cell r="C473" t="str">
            <v>EB</v>
          </cell>
          <cell r="D473" t="str">
            <v>PUB</v>
          </cell>
          <cell r="E473" t="str">
            <v>12</v>
          </cell>
          <cell r="F473" t="str">
            <v>10</v>
          </cell>
        </row>
        <row r="474">
          <cell r="A474">
            <v>341289</v>
          </cell>
          <cell r="B474" t="str">
            <v>Escola Básica Dr. Pedro Barbosa, Viana do Castelo</v>
          </cell>
          <cell r="C474" t="str">
            <v>EB</v>
          </cell>
          <cell r="D474" t="str">
            <v>PUB</v>
          </cell>
          <cell r="E474" t="str">
            <v>16</v>
          </cell>
          <cell r="F474" t="str">
            <v>09</v>
          </cell>
        </row>
        <row r="475">
          <cell r="A475">
            <v>344990</v>
          </cell>
          <cell r="B475" t="str">
            <v>Escola Básica Dr. Pedrosa Veríssimo, Paião, Figueira da Foz</v>
          </cell>
          <cell r="C475" t="str">
            <v>EB</v>
          </cell>
          <cell r="D475" t="str">
            <v>PUB</v>
          </cell>
          <cell r="E475" t="str">
            <v>06</v>
          </cell>
          <cell r="F475" t="str">
            <v>05</v>
          </cell>
        </row>
        <row r="476">
          <cell r="A476">
            <v>341319</v>
          </cell>
          <cell r="B476" t="str">
            <v>Escola Básica Dr. Ruy de Andrade, Entroncamento</v>
          </cell>
          <cell r="C476" t="str">
            <v>EB</v>
          </cell>
          <cell r="D476" t="str">
            <v>PUB</v>
          </cell>
          <cell r="E476" t="str">
            <v>14</v>
          </cell>
          <cell r="F476" t="str">
            <v>10</v>
          </cell>
        </row>
        <row r="477">
          <cell r="A477">
            <v>341344</v>
          </cell>
          <cell r="B477" t="str">
            <v>Escola Básica Dr.ª Maria Alice Gouveia, Coimbra</v>
          </cell>
          <cell r="C477" t="str">
            <v>EB</v>
          </cell>
          <cell r="D477" t="str">
            <v>PUB</v>
          </cell>
          <cell r="E477" t="str">
            <v>06</v>
          </cell>
          <cell r="F477" t="str">
            <v>03</v>
          </cell>
        </row>
        <row r="478">
          <cell r="A478">
            <v>344321</v>
          </cell>
          <cell r="B478" t="str">
            <v>Escola Básica e Secundária À Beira Douro, Gondomar</v>
          </cell>
          <cell r="C478" t="str">
            <v>EBS</v>
          </cell>
          <cell r="D478" t="str">
            <v>PUB</v>
          </cell>
          <cell r="E478" t="str">
            <v>13</v>
          </cell>
          <cell r="F478" t="str">
            <v>04</v>
          </cell>
        </row>
        <row r="479">
          <cell r="A479">
            <v>345684</v>
          </cell>
          <cell r="B479" t="str">
            <v>Escola Básica e Secundária Abel Botelho, Tabuaço</v>
          </cell>
          <cell r="C479" t="str">
            <v>EBS</v>
          </cell>
          <cell r="D479" t="str">
            <v>PUB</v>
          </cell>
          <cell r="E479" t="str">
            <v>18</v>
          </cell>
          <cell r="F479" t="str">
            <v>19</v>
          </cell>
        </row>
        <row r="480">
          <cell r="A480">
            <v>400774</v>
          </cell>
          <cell r="B480" t="str">
            <v>Escola Básica e Secundária Alfredo da Silva, Barreiro</v>
          </cell>
          <cell r="C480" t="str">
            <v>EBS</v>
          </cell>
          <cell r="D480" t="str">
            <v>PUB</v>
          </cell>
          <cell r="E480" t="str">
            <v>15</v>
          </cell>
          <cell r="F480" t="str">
            <v>04</v>
          </cell>
        </row>
        <row r="481">
          <cell r="A481">
            <v>340170</v>
          </cell>
          <cell r="B481" t="str">
            <v>Escola Básica e Secundária Amadeu Gaudêncio, Nazaré</v>
          </cell>
          <cell r="C481" t="str">
            <v>EBS</v>
          </cell>
          <cell r="D481" t="str">
            <v>PUB</v>
          </cell>
          <cell r="E481" t="str">
            <v>10</v>
          </cell>
          <cell r="F481" t="str">
            <v>11</v>
          </cell>
        </row>
        <row r="482">
          <cell r="A482">
            <v>400038</v>
          </cell>
          <cell r="B482" t="str">
            <v>Escola Básica e Secundária Amélia Rey Colaço, Linda-a-Velha, Oeiras</v>
          </cell>
          <cell r="C482" t="str">
            <v>EBS</v>
          </cell>
          <cell r="D482" t="str">
            <v>PUB</v>
          </cell>
          <cell r="E482" t="str">
            <v>11</v>
          </cell>
          <cell r="F482" t="str">
            <v>10</v>
          </cell>
        </row>
        <row r="483">
          <cell r="A483">
            <v>400877</v>
          </cell>
          <cell r="B483" t="str">
            <v>Escola Básica e Secundária Anselmo de Andrade, Almada</v>
          </cell>
          <cell r="C483" t="str">
            <v>EBS</v>
          </cell>
          <cell r="D483" t="str">
            <v>PUB</v>
          </cell>
          <cell r="E483" t="str">
            <v>15</v>
          </cell>
          <cell r="F483" t="str">
            <v>03</v>
          </cell>
        </row>
        <row r="484">
          <cell r="A484">
            <v>340236</v>
          </cell>
          <cell r="B484" t="str">
            <v>Escola Básica e Secundária António Bento Franco, Ericeira, Mafra</v>
          </cell>
          <cell r="C484" t="str">
            <v>EBS</v>
          </cell>
          <cell r="D484" t="str">
            <v>PUB</v>
          </cell>
          <cell r="E484" t="str">
            <v>11</v>
          </cell>
          <cell r="F484" t="str">
            <v>09</v>
          </cell>
        </row>
        <row r="485">
          <cell r="A485">
            <v>346767</v>
          </cell>
          <cell r="B485" t="str">
            <v>Escola Básica e Secundária Aquilino Ribeiro, Leião, Oeiras</v>
          </cell>
          <cell r="C485" t="str">
            <v>EBS</v>
          </cell>
          <cell r="D485" t="str">
            <v>PUB</v>
          </cell>
          <cell r="E485" t="str">
            <v>11</v>
          </cell>
          <cell r="F485" t="str">
            <v>10</v>
          </cell>
        </row>
        <row r="486">
          <cell r="A486">
            <v>912512</v>
          </cell>
          <cell r="B486" t="str">
            <v>Escola Básica e Secundária Armando Côrtes-Rodrigues</v>
          </cell>
          <cell r="C486" t="str">
            <v>EBS</v>
          </cell>
          <cell r="D486" t="str">
            <v>PUB</v>
          </cell>
          <cell r="E486" t="str">
            <v>19</v>
          </cell>
          <cell r="F486" t="str">
            <v>26</v>
          </cell>
        </row>
        <row r="487">
          <cell r="A487">
            <v>342981</v>
          </cell>
          <cell r="B487" t="str">
            <v>Escola Básica e Secundária Arqueólogo Mário Cardoso, Ponte, Guimarães</v>
          </cell>
          <cell r="C487" t="str">
            <v>EBS</v>
          </cell>
          <cell r="D487" t="str">
            <v>PUB</v>
          </cell>
          <cell r="E487" t="str">
            <v>03</v>
          </cell>
          <cell r="F487" t="str">
            <v>08</v>
          </cell>
        </row>
        <row r="488">
          <cell r="A488">
            <v>400944</v>
          </cell>
          <cell r="B488" t="str">
            <v>Escola Básica e Secundária Artur Gonçalves, Torres Novas</v>
          </cell>
          <cell r="C488" t="str">
            <v>EBS</v>
          </cell>
          <cell r="D488" t="str">
            <v>PUB</v>
          </cell>
          <cell r="E488" t="str">
            <v>14</v>
          </cell>
          <cell r="F488" t="str">
            <v>19</v>
          </cell>
        </row>
        <row r="489">
          <cell r="A489">
            <v>390071</v>
          </cell>
          <cell r="B489" t="str">
            <v>Escola Básica e Secundária Bispo D. Manuel Ferreira Cabral</v>
          </cell>
          <cell r="C489" t="str">
            <v>EBS</v>
          </cell>
          <cell r="D489" t="str">
            <v>PUB</v>
          </cell>
          <cell r="E489" t="str">
            <v>22</v>
          </cell>
          <cell r="F489" t="str">
            <v>10</v>
          </cell>
        </row>
        <row r="490">
          <cell r="A490">
            <v>344011</v>
          </cell>
          <cell r="B490" t="str">
            <v>Escola Básica e Secundária Campo Aberto, Beiriz, Póvoa de Varzim</v>
          </cell>
          <cell r="C490" t="str">
            <v>EBS</v>
          </cell>
          <cell r="D490" t="str">
            <v>PUB</v>
          </cell>
          <cell r="E490" t="str">
            <v>13</v>
          </cell>
          <cell r="F490" t="str">
            <v>13</v>
          </cell>
        </row>
        <row r="491">
          <cell r="A491">
            <v>401134</v>
          </cell>
          <cell r="B491" t="str">
            <v>Escola Básica e Secundária Carolina Michaelis, Porto</v>
          </cell>
          <cell r="C491" t="str">
            <v>EBS</v>
          </cell>
          <cell r="D491" t="str">
            <v>PUB</v>
          </cell>
          <cell r="E491" t="str">
            <v>13</v>
          </cell>
          <cell r="F491" t="str">
            <v>12</v>
          </cell>
        </row>
        <row r="492">
          <cell r="A492">
            <v>346779</v>
          </cell>
          <cell r="B492" t="str">
            <v>Escola Básica e Secundária Clara de Resende, Porto</v>
          </cell>
          <cell r="C492" t="str">
            <v>EBS</v>
          </cell>
          <cell r="D492" t="str">
            <v>PUB</v>
          </cell>
          <cell r="E492" t="str">
            <v>13</v>
          </cell>
          <cell r="F492" t="str">
            <v>12</v>
          </cell>
        </row>
        <row r="493">
          <cell r="A493">
            <v>340900</v>
          </cell>
          <cell r="B493" t="str">
            <v>Escola Básica e Secundária Coelho e Castro, Fiães, Santa Maria da Feira</v>
          </cell>
          <cell r="C493" t="str">
            <v>EBS</v>
          </cell>
          <cell r="D493" t="str">
            <v>PUB</v>
          </cell>
          <cell r="E493" t="str">
            <v>01</v>
          </cell>
          <cell r="F493" t="str">
            <v>09</v>
          </cell>
        </row>
        <row r="494">
          <cell r="A494">
            <v>390100</v>
          </cell>
          <cell r="B494" t="str">
            <v>Escola Básica e Secundária com Pré-escolar da Calheta</v>
          </cell>
          <cell r="C494" t="str">
            <v>EBS</v>
          </cell>
          <cell r="D494" t="str">
            <v>PUB</v>
          </cell>
          <cell r="E494" t="str">
            <v>22</v>
          </cell>
          <cell r="F494" t="str">
            <v>01</v>
          </cell>
        </row>
        <row r="495">
          <cell r="A495">
            <v>390079</v>
          </cell>
          <cell r="B495" t="str">
            <v>Escola Básica e Secundária com Pré-escolar e Creche do Porto Moniz</v>
          </cell>
          <cell r="C495" t="str">
            <v>EBS</v>
          </cell>
          <cell r="D495" t="str">
            <v>PUB</v>
          </cell>
          <cell r="E495" t="str">
            <v>22</v>
          </cell>
          <cell r="F495" t="str">
            <v>06</v>
          </cell>
        </row>
        <row r="496">
          <cell r="A496">
            <v>390103</v>
          </cell>
          <cell r="B496" t="str">
            <v>Escola Básica e Secundária com Pré-escolar e Creche Professor Dr. Francisco de Freitas Branco</v>
          </cell>
          <cell r="C496" t="str">
            <v>EBS</v>
          </cell>
          <cell r="D496" t="str">
            <v>PUB</v>
          </cell>
          <cell r="E496" t="str">
            <v>22</v>
          </cell>
          <cell r="F496" t="str">
            <v>07</v>
          </cell>
        </row>
        <row r="497">
          <cell r="A497">
            <v>345738</v>
          </cell>
          <cell r="B497" t="str">
            <v>Escola Básica e Secundária Cunha Rivara, Arraiolos</v>
          </cell>
          <cell r="C497" t="str">
            <v>EBS</v>
          </cell>
          <cell r="D497" t="str">
            <v>PUB</v>
          </cell>
          <cell r="E497" t="str">
            <v>07</v>
          </cell>
          <cell r="F497" t="str">
            <v>02</v>
          </cell>
        </row>
        <row r="498">
          <cell r="A498">
            <v>403672</v>
          </cell>
          <cell r="B498" t="str">
            <v>Escola Básica e Secundária D. Afonso III, Vinhais</v>
          </cell>
          <cell r="C498" t="str">
            <v>EBS</v>
          </cell>
          <cell r="D498" t="str">
            <v>PUB</v>
          </cell>
          <cell r="E498" t="str">
            <v>04</v>
          </cell>
          <cell r="F498" t="str">
            <v>12</v>
          </cell>
        </row>
        <row r="499">
          <cell r="A499">
            <v>401237</v>
          </cell>
          <cell r="B499" t="str">
            <v>Escola Básica e Secundária D. Dinis, Santo Tirso</v>
          </cell>
          <cell r="C499" t="str">
            <v>EBS</v>
          </cell>
          <cell r="D499" t="str">
            <v>PUB</v>
          </cell>
          <cell r="E499" t="str">
            <v>13</v>
          </cell>
          <cell r="F499" t="str">
            <v>14</v>
          </cell>
        </row>
        <row r="500">
          <cell r="A500">
            <v>401274</v>
          </cell>
          <cell r="B500" t="str">
            <v>Escola Básica e Secundária D. Filipa de Lencastre, Lisboa</v>
          </cell>
          <cell r="C500" t="str">
            <v>EBS</v>
          </cell>
          <cell r="D500" t="str">
            <v>PUB</v>
          </cell>
          <cell r="E500" t="str">
            <v>11</v>
          </cell>
          <cell r="F500" t="str">
            <v>06</v>
          </cell>
        </row>
        <row r="501">
          <cell r="A501">
            <v>340765</v>
          </cell>
          <cell r="B501" t="str">
            <v>Escola Básica e Secundária D. João de Portel, Portel</v>
          </cell>
          <cell r="C501" t="str">
            <v>EBS</v>
          </cell>
          <cell r="D501" t="str">
            <v>PUB</v>
          </cell>
          <cell r="E501" t="str">
            <v>07</v>
          </cell>
          <cell r="F501" t="str">
            <v>09</v>
          </cell>
        </row>
        <row r="502">
          <cell r="A502">
            <v>401328</v>
          </cell>
          <cell r="B502" t="str">
            <v>Escola Básica e Secundária D. João V, Damaia, Amadora</v>
          </cell>
          <cell r="C502" t="str">
            <v>EBS</v>
          </cell>
          <cell r="D502" t="str">
            <v>PUB</v>
          </cell>
          <cell r="E502" t="str">
            <v>11</v>
          </cell>
          <cell r="F502" t="str">
            <v>15</v>
          </cell>
        </row>
        <row r="503">
          <cell r="A503">
            <v>390073</v>
          </cell>
          <cell r="B503" t="str">
            <v>Escola Básica e Secundária D. Lucinda Andrade</v>
          </cell>
          <cell r="C503" t="str">
            <v>EBS</v>
          </cell>
          <cell r="D503" t="str">
            <v>PUB</v>
          </cell>
          <cell r="E503" t="str">
            <v>22</v>
          </cell>
          <cell r="F503" t="str">
            <v>11</v>
          </cell>
        </row>
        <row r="504">
          <cell r="A504">
            <v>346238</v>
          </cell>
          <cell r="B504" t="str">
            <v>Escola Básica e Secundária D. Maria II, Vila Nova da Barquinha</v>
          </cell>
          <cell r="C504" t="str">
            <v>EBS</v>
          </cell>
          <cell r="D504" t="str">
            <v>PUB</v>
          </cell>
          <cell r="E504" t="str">
            <v>14</v>
          </cell>
          <cell r="F504" t="str">
            <v>20</v>
          </cell>
        </row>
        <row r="505">
          <cell r="A505">
            <v>340881</v>
          </cell>
          <cell r="B505" t="str">
            <v>Escola Básica e Secundária D. Martinho Vaz de Castelo Branco, Póvoa de Santa Iria, Vila Franca de</v>
          </cell>
          <cell r="C505" t="str">
            <v>EBS</v>
          </cell>
          <cell r="D505" t="str">
            <v>PUB</v>
          </cell>
          <cell r="E505" t="str">
            <v>11</v>
          </cell>
          <cell r="F505" t="str">
            <v>14</v>
          </cell>
        </row>
        <row r="506">
          <cell r="A506">
            <v>340893</v>
          </cell>
          <cell r="B506" t="str">
            <v>Escola Básica e Secundária D. Miguel de Almeida, Abrantes</v>
          </cell>
          <cell r="C506" t="str">
            <v>EBS</v>
          </cell>
          <cell r="D506" t="str">
            <v>PUB</v>
          </cell>
          <cell r="E506" t="str">
            <v>14</v>
          </cell>
          <cell r="F506" t="str">
            <v>01</v>
          </cell>
        </row>
        <row r="507">
          <cell r="A507">
            <v>401365</v>
          </cell>
          <cell r="B507" t="str">
            <v>Escola Básica e Secundária D. Pedro I, Alcobaça</v>
          </cell>
          <cell r="C507" t="str">
            <v>EBS</v>
          </cell>
          <cell r="D507" t="str">
            <v>PUB</v>
          </cell>
          <cell r="E507" t="str">
            <v>10</v>
          </cell>
          <cell r="F507" t="str">
            <v>01</v>
          </cell>
        </row>
        <row r="508">
          <cell r="A508">
            <v>340959</v>
          </cell>
          <cell r="B508" t="str">
            <v>Escola Básica e Secundária D. Sancho II, Alijó</v>
          </cell>
          <cell r="C508" t="str">
            <v>EBS</v>
          </cell>
          <cell r="D508" t="str">
            <v>PUB</v>
          </cell>
          <cell r="E508" t="str">
            <v>17</v>
          </cell>
          <cell r="F508" t="str">
            <v>01</v>
          </cell>
        </row>
        <row r="509">
          <cell r="A509">
            <v>403600</v>
          </cell>
          <cell r="B509" t="str">
            <v>Escola Básica e Secundária da Batalha</v>
          </cell>
          <cell r="C509" t="str">
            <v>EBS</v>
          </cell>
          <cell r="D509" t="str">
            <v>PUB</v>
          </cell>
          <cell r="E509" t="str">
            <v>10</v>
          </cell>
          <cell r="F509" t="str">
            <v>04</v>
          </cell>
        </row>
        <row r="510">
          <cell r="A510">
            <v>346895</v>
          </cell>
          <cell r="B510" t="str">
            <v>Escola Básica e Secundária da Bemposta, Portimão</v>
          </cell>
          <cell r="C510" t="str">
            <v>EBS</v>
          </cell>
          <cell r="D510" t="str">
            <v>PUB</v>
          </cell>
          <cell r="E510" t="str">
            <v>08</v>
          </cell>
          <cell r="F510" t="str">
            <v>11</v>
          </cell>
        </row>
        <row r="511">
          <cell r="A511">
            <v>912533</v>
          </cell>
          <cell r="B511" t="str">
            <v>Escola Básica e Secundária da Calheta</v>
          </cell>
          <cell r="C511" t="str">
            <v>EBS</v>
          </cell>
          <cell r="D511" t="str">
            <v>PUB</v>
          </cell>
          <cell r="E511" t="str">
            <v>19</v>
          </cell>
          <cell r="F511" t="str">
            <v>02</v>
          </cell>
        </row>
        <row r="512">
          <cell r="A512">
            <v>346263</v>
          </cell>
          <cell r="B512" t="str">
            <v>Escola Básica e Secundária da Chamusca</v>
          </cell>
          <cell r="C512" t="str">
            <v>EBS</v>
          </cell>
          <cell r="D512" t="str">
            <v>PUB</v>
          </cell>
          <cell r="E512" t="str">
            <v>14</v>
          </cell>
          <cell r="F512" t="str">
            <v>07</v>
          </cell>
        </row>
        <row r="513">
          <cell r="A513">
            <v>401201</v>
          </cell>
          <cell r="B513" t="str">
            <v>Escola Básica e Secundária da Cidadela, Cascais</v>
          </cell>
          <cell r="C513" t="str">
            <v>EBS</v>
          </cell>
          <cell r="D513" t="str">
            <v>PUB</v>
          </cell>
          <cell r="E513" t="str">
            <v>11</v>
          </cell>
          <cell r="F513" t="str">
            <v>05</v>
          </cell>
        </row>
        <row r="514">
          <cell r="A514">
            <v>912528</v>
          </cell>
          <cell r="B514" t="str">
            <v>Escola Básica e Secundária da Graciosa</v>
          </cell>
          <cell r="C514" t="str">
            <v>EBS</v>
          </cell>
          <cell r="D514" t="str">
            <v>PUB</v>
          </cell>
          <cell r="E514" t="str">
            <v>19</v>
          </cell>
          <cell r="F514" t="str">
            <v>03</v>
          </cell>
        </row>
        <row r="515">
          <cell r="A515">
            <v>912536</v>
          </cell>
          <cell r="B515" t="str">
            <v>Escola Básica e Secundária da Madalena</v>
          </cell>
          <cell r="C515" t="str">
            <v>EBS</v>
          </cell>
          <cell r="D515" t="str">
            <v>PUB</v>
          </cell>
          <cell r="E515" t="str">
            <v>19</v>
          </cell>
          <cell r="F515" t="str">
            <v>15</v>
          </cell>
        </row>
        <row r="516">
          <cell r="A516">
            <v>390095</v>
          </cell>
          <cell r="B516" t="str">
            <v>Escola Básica e Secundária da Ponta do Sol</v>
          </cell>
          <cell r="C516" t="str">
            <v>EBS</v>
          </cell>
          <cell r="D516" t="str">
            <v>PUB</v>
          </cell>
          <cell r="E516" t="str">
            <v>22</v>
          </cell>
          <cell r="F516" t="str">
            <v>05</v>
          </cell>
        </row>
        <row r="517">
          <cell r="A517">
            <v>912531</v>
          </cell>
          <cell r="B517" t="str">
            <v>Escola Básica e Secundária da Povoação</v>
          </cell>
          <cell r="C517" t="str">
            <v>EBS</v>
          </cell>
          <cell r="D517" t="str">
            <v>PUB</v>
          </cell>
          <cell r="E517" t="str">
            <v>19</v>
          </cell>
          <cell r="F517" t="str">
            <v>24</v>
          </cell>
        </row>
        <row r="518">
          <cell r="A518">
            <v>402590</v>
          </cell>
          <cell r="B518" t="str">
            <v>Escola Básica e Secundária da Quinta das Flores, Coimbra</v>
          </cell>
          <cell r="C518" t="str">
            <v>EBS</v>
          </cell>
          <cell r="D518" t="str">
            <v>PUB</v>
          </cell>
          <cell r="E518" t="str">
            <v>06</v>
          </cell>
          <cell r="F518" t="str">
            <v>03</v>
          </cell>
        </row>
        <row r="519">
          <cell r="A519">
            <v>402886</v>
          </cell>
          <cell r="B519" t="str">
            <v>Escola Básica e Secundária da Sé, Guarda</v>
          </cell>
          <cell r="C519" t="str">
            <v>EBS</v>
          </cell>
          <cell r="D519" t="str">
            <v>PUB</v>
          </cell>
          <cell r="E519" t="str">
            <v>09</v>
          </cell>
          <cell r="F519" t="str">
            <v>07</v>
          </cell>
        </row>
        <row r="520">
          <cell r="A520">
            <v>402898</v>
          </cell>
          <cell r="B520" t="str">
            <v>Escola Básica e Secundária da Sé, Lamego</v>
          </cell>
          <cell r="C520" t="str">
            <v>EBS</v>
          </cell>
          <cell r="D520" t="str">
            <v>PUB</v>
          </cell>
          <cell r="E520" t="str">
            <v>18</v>
          </cell>
          <cell r="F520" t="str">
            <v>05</v>
          </cell>
        </row>
        <row r="521">
          <cell r="A521">
            <v>912534</v>
          </cell>
          <cell r="B521" t="str">
            <v>Escola Básica e Secundária das Flores</v>
          </cell>
          <cell r="C521" t="str">
            <v>EBS</v>
          </cell>
          <cell r="D521" t="str">
            <v>PUB</v>
          </cell>
          <cell r="E521" t="str">
            <v>19</v>
          </cell>
          <cell r="F521" t="str">
            <v>16</v>
          </cell>
        </row>
        <row r="522">
          <cell r="A522">
            <v>912535</v>
          </cell>
          <cell r="B522" t="str">
            <v>Escola Básica e Secundária das Lajes do Pico</v>
          </cell>
          <cell r="C522" t="str">
            <v>EBS</v>
          </cell>
          <cell r="D522" t="str">
            <v>PUB</v>
          </cell>
          <cell r="E522" t="str">
            <v>19</v>
          </cell>
          <cell r="F522" t="str">
            <v>14</v>
          </cell>
        </row>
        <row r="523">
          <cell r="A523">
            <v>403398</v>
          </cell>
          <cell r="B523" t="str">
            <v>Escola Básica e Secundária de Águas Santas, Maia</v>
          </cell>
          <cell r="C523" t="str">
            <v>EBS</v>
          </cell>
          <cell r="D523" t="str">
            <v>PUB</v>
          </cell>
          <cell r="E523" t="str">
            <v>13</v>
          </cell>
          <cell r="F523" t="str">
            <v>06</v>
          </cell>
        </row>
        <row r="524">
          <cell r="A524">
            <v>346640</v>
          </cell>
          <cell r="B524" t="str">
            <v>Escola Básica e Secundária de Airães, Felgueiras</v>
          </cell>
          <cell r="C524" t="str">
            <v>EBS</v>
          </cell>
          <cell r="D524" t="str">
            <v>PUB</v>
          </cell>
          <cell r="E524" t="str">
            <v>13</v>
          </cell>
          <cell r="F524" t="str">
            <v>03</v>
          </cell>
        </row>
        <row r="525">
          <cell r="A525">
            <v>346883</v>
          </cell>
          <cell r="B525" t="str">
            <v>Escola Básica e Secundária de Albufeira</v>
          </cell>
          <cell r="C525" t="str">
            <v>EBS</v>
          </cell>
          <cell r="D525" t="str">
            <v>PUB</v>
          </cell>
          <cell r="E525" t="str">
            <v>08</v>
          </cell>
          <cell r="F525" t="str">
            <v>01</v>
          </cell>
        </row>
        <row r="526">
          <cell r="A526">
            <v>403660</v>
          </cell>
          <cell r="B526" t="str">
            <v>Escola Básica e Secundária de Alcains, Castelo Branco</v>
          </cell>
          <cell r="C526" t="str">
            <v>EBS</v>
          </cell>
          <cell r="D526" t="str">
            <v>PUB</v>
          </cell>
          <cell r="E526" t="str">
            <v>05</v>
          </cell>
          <cell r="F526" t="str">
            <v>02</v>
          </cell>
        </row>
        <row r="527">
          <cell r="A527">
            <v>346160</v>
          </cell>
          <cell r="B527" t="str">
            <v>Escola Básica e Secundária de Alfândega da Fé</v>
          </cell>
          <cell r="C527" t="str">
            <v>EBS</v>
          </cell>
          <cell r="D527" t="str">
            <v>PUB</v>
          </cell>
          <cell r="E527" t="str">
            <v>04</v>
          </cell>
          <cell r="F527" t="str">
            <v>01</v>
          </cell>
        </row>
        <row r="528">
          <cell r="A528">
            <v>400804</v>
          </cell>
          <cell r="B528" t="str">
            <v>Escola Básica e Secundária de Alvide, Cascais</v>
          </cell>
          <cell r="C528" t="str">
            <v>EBS</v>
          </cell>
          <cell r="D528" t="str">
            <v>PUB</v>
          </cell>
          <cell r="E528" t="str">
            <v>11</v>
          </cell>
          <cell r="F528" t="str">
            <v>05</v>
          </cell>
        </row>
        <row r="529">
          <cell r="A529">
            <v>400841</v>
          </cell>
          <cell r="B529" t="str">
            <v>Escola Básica e Secundária de Anadia</v>
          </cell>
          <cell r="C529" t="str">
            <v>EBS</v>
          </cell>
          <cell r="D529" t="str">
            <v>PUB</v>
          </cell>
          <cell r="E529" t="str">
            <v>01</v>
          </cell>
          <cell r="F529" t="str">
            <v>03</v>
          </cell>
        </row>
        <row r="530">
          <cell r="A530">
            <v>346214</v>
          </cell>
          <cell r="B530" t="str">
            <v>Escola Básica e Secundária de Arcozelo, Ponte de Lima</v>
          </cell>
          <cell r="C530" t="str">
            <v>EBS</v>
          </cell>
          <cell r="D530" t="str">
            <v>PUB</v>
          </cell>
          <cell r="E530" t="str">
            <v>16</v>
          </cell>
          <cell r="F530" t="str">
            <v>07</v>
          </cell>
        </row>
        <row r="531">
          <cell r="A531">
            <v>346123</v>
          </cell>
          <cell r="B531" t="str">
            <v>Escola Básica e Secundária de Arga e Lima, Lanheses, Viana do Castelo</v>
          </cell>
          <cell r="C531" t="str">
            <v>EBS</v>
          </cell>
          <cell r="D531" t="str">
            <v>PUB</v>
          </cell>
          <cell r="E531" t="str">
            <v>16</v>
          </cell>
          <cell r="F531" t="str">
            <v>09</v>
          </cell>
        </row>
        <row r="532">
          <cell r="A532">
            <v>343614</v>
          </cell>
          <cell r="B532" t="str">
            <v>Escola Básica e Secundária de Arrifana, Santa Maria da Feira</v>
          </cell>
          <cell r="C532" t="str">
            <v>EBS</v>
          </cell>
          <cell r="D532" t="str">
            <v>PUB</v>
          </cell>
          <cell r="E532" t="str">
            <v>01</v>
          </cell>
          <cell r="F532" t="str">
            <v>09</v>
          </cell>
        </row>
        <row r="533">
          <cell r="A533">
            <v>346202</v>
          </cell>
          <cell r="B533" t="str">
            <v>Escola Básica e Secundária de Barroselas, Viana do Castelo</v>
          </cell>
          <cell r="C533" t="str">
            <v>EBS</v>
          </cell>
          <cell r="D533" t="str">
            <v>PUB</v>
          </cell>
          <cell r="E533" t="str">
            <v>16</v>
          </cell>
          <cell r="F533" t="str">
            <v>09</v>
          </cell>
        </row>
        <row r="534">
          <cell r="A534">
            <v>343328</v>
          </cell>
          <cell r="B534" t="str">
            <v>Escola Básica e Secundária de Búzio, Vale de Cambra</v>
          </cell>
          <cell r="C534" t="str">
            <v>EBS</v>
          </cell>
          <cell r="D534" t="str">
            <v>PUB</v>
          </cell>
          <cell r="E534" t="str">
            <v>01</v>
          </cell>
          <cell r="F534" t="str">
            <v>19</v>
          </cell>
        </row>
        <row r="535">
          <cell r="A535">
            <v>345600</v>
          </cell>
          <cell r="B535" t="str">
            <v>Escola Básica e Secundária de Cabeceiras de Basto</v>
          </cell>
          <cell r="C535" t="str">
            <v>EBS</v>
          </cell>
          <cell r="D535" t="str">
            <v>PUB</v>
          </cell>
          <cell r="E535" t="str">
            <v>03</v>
          </cell>
          <cell r="F535" t="str">
            <v>04</v>
          </cell>
        </row>
        <row r="536">
          <cell r="A536">
            <v>345714</v>
          </cell>
          <cell r="B536" t="str">
            <v>Escola Básica e Secundária de Caminha</v>
          </cell>
          <cell r="C536" t="str">
            <v>EBS</v>
          </cell>
          <cell r="D536" t="str">
            <v>PUB</v>
          </cell>
          <cell r="E536" t="str">
            <v>16</v>
          </cell>
          <cell r="F536" t="str">
            <v>02</v>
          </cell>
        </row>
        <row r="537">
          <cell r="A537">
            <v>342452</v>
          </cell>
          <cell r="B537" t="str">
            <v>Escola Básica e Secundária de Campo, Valongo</v>
          </cell>
          <cell r="C537" t="str">
            <v>EBS</v>
          </cell>
          <cell r="D537" t="str">
            <v>PUB</v>
          </cell>
          <cell r="E537" t="str">
            <v>13</v>
          </cell>
          <cell r="F537" t="str">
            <v>15</v>
          </cell>
        </row>
        <row r="538">
          <cell r="A538">
            <v>310323</v>
          </cell>
          <cell r="B538" t="str">
            <v>Escola Básica e Secundária de Canelas, Vila Nova de Gaia</v>
          </cell>
          <cell r="C538" t="str">
            <v>EBS</v>
          </cell>
          <cell r="D538" t="str">
            <v>PUB</v>
          </cell>
          <cell r="E538" t="str">
            <v>13</v>
          </cell>
          <cell r="F538" t="str">
            <v>17</v>
          </cell>
        </row>
        <row r="539">
          <cell r="A539">
            <v>403556</v>
          </cell>
          <cell r="B539" t="str">
            <v>Escola Básica e Secundária de Carcavelos, Cascais</v>
          </cell>
          <cell r="C539" t="str">
            <v>EBS</v>
          </cell>
          <cell r="D539" t="str">
            <v>PUB</v>
          </cell>
          <cell r="E539" t="str">
            <v>11</v>
          </cell>
          <cell r="F539" t="str">
            <v>05</v>
          </cell>
        </row>
        <row r="540">
          <cell r="A540">
            <v>346172</v>
          </cell>
          <cell r="B540" t="str">
            <v>Escola Básica e Secundária de Carrazeda de Ansiães</v>
          </cell>
          <cell r="C540" t="str">
            <v>EBS</v>
          </cell>
          <cell r="D540" t="str">
            <v>PUB</v>
          </cell>
          <cell r="E540" t="str">
            <v>04</v>
          </cell>
          <cell r="F540" t="str">
            <v>03</v>
          </cell>
        </row>
        <row r="541">
          <cell r="A541">
            <v>340558</v>
          </cell>
          <cell r="B541" t="str">
            <v>Escola Básica e Secundária de Castelo de Paiva</v>
          </cell>
          <cell r="C541" t="str">
            <v>EBS</v>
          </cell>
          <cell r="D541" t="str">
            <v>PUB</v>
          </cell>
          <cell r="E541" t="str">
            <v>01</v>
          </cell>
          <cell r="F541" t="str">
            <v>06</v>
          </cell>
        </row>
        <row r="542">
          <cell r="A542">
            <v>345726</v>
          </cell>
          <cell r="B542" t="str">
            <v>Escola Básica e Secundária de Celorico de Basto</v>
          </cell>
          <cell r="C542" t="str">
            <v>EBS</v>
          </cell>
          <cell r="D542" t="str">
            <v>PUB</v>
          </cell>
          <cell r="E542" t="str">
            <v>03</v>
          </cell>
          <cell r="F542" t="str">
            <v>05</v>
          </cell>
        </row>
        <row r="543">
          <cell r="A543">
            <v>343006</v>
          </cell>
          <cell r="B543" t="str">
            <v>Escola Básica e Secundária de Coronado e Castro, São Romão do Coronado, Trofa</v>
          </cell>
          <cell r="C543" t="str">
            <v>EBS</v>
          </cell>
          <cell r="D543" t="str">
            <v>PUB</v>
          </cell>
          <cell r="E543" t="str">
            <v>13</v>
          </cell>
          <cell r="F543" t="str">
            <v>18</v>
          </cell>
        </row>
        <row r="544">
          <cell r="A544">
            <v>344096</v>
          </cell>
          <cell r="B544" t="str">
            <v>Escola Básica e Secundária de Cristelo, Paredes</v>
          </cell>
          <cell r="C544" t="str">
            <v>EBS</v>
          </cell>
          <cell r="D544" t="str">
            <v>PUB</v>
          </cell>
          <cell r="E544" t="str">
            <v>13</v>
          </cell>
          <cell r="F544" t="str">
            <v>10</v>
          </cell>
        </row>
        <row r="545">
          <cell r="A545">
            <v>403362</v>
          </cell>
          <cell r="B545" t="str">
            <v>Escola Básica e Secundária de Ermesinde, Valongo</v>
          </cell>
          <cell r="C545" t="str">
            <v>EBS</v>
          </cell>
          <cell r="D545" t="str">
            <v>PUB</v>
          </cell>
          <cell r="E545" t="str">
            <v>13</v>
          </cell>
          <cell r="F545" t="str">
            <v>15</v>
          </cell>
        </row>
        <row r="546">
          <cell r="A546">
            <v>346585</v>
          </cell>
          <cell r="B546" t="str">
            <v>Escola Básica e Secundária de Escariz, Arouca</v>
          </cell>
          <cell r="C546" t="str">
            <v>EBS</v>
          </cell>
          <cell r="D546" t="str">
            <v>PUB</v>
          </cell>
          <cell r="E546" t="str">
            <v>01</v>
          </cell>
          <cell r="F546" t="str">
            <v>04</v>
          </cell>
        </row>
        <row r="547">
          <cell r="A547">
            <v>343547</v>
          </cell>
          <cell r="B547" t="str">
            <v>Escola Básica e Secundária de Fajões, Oliveira de Azeméis</v>
          </cell>
          <cell r="C547" t="str">
            <v>EBS</v>
          </cell>
          <cell r="D547" t="str">
            <v>PUB</v>
          </cell>
          <cell r="E547" t="str">
            <v>01</v>
          </cell>
          <cell r="F547" t="str">
            <v>13</v>
          </cell>
        </row>
        <row r="548">
          <cell r="A548">
            <v>346366</v>
          </cell>
          <cell r="B548" t="str">
            <v>Escola Básica e Secundária de Fornos de Algodres</v>
          </cell>
          <cell r="C548" t="str">
            <v>EBS</v>
          </cell>
          <cell r="D548" t="str">
            <v>PUB</v>
          </cell>
          <cell r="E548" t="str">
            <v>09</v>
          </cell>
          <cell r="F548" t="str">
            <v>05</v>
          </cell>
        </row>
        <row r="549">
          <cell r="A549">
            <v>330360</v>
          </cell>
          <cell r="B549" t="str">
            <v>Escola Básica e Secundária de Gavião</v>
          </cell>
          <cell r="C549" t="str">
            <v>EBS</v>
          </cell>
          <cell r="D549" t="str">
            <v>PUB</v>
          </cell>
          <cell r="E549" t="str">
            <v>12</v>
          </cell>
          <cell r="F549" t="str">
            <v>09</v>
          </cell>
        </row>
        <row r="550">
          <cell r="A550">
            <v>346329</v>
          </cell>
          <cell r="B550" t="str">
            <v>Escola Básica e Secundária de Guia, Pombal</v>
          </cell>
          <cell r="C550" t="str">
            <v>EBS</v>
          </cell>
          <cell r="D550" t="str">
            <v>PUB</v>
          </cell>
          <cell r="E550" t="str">
            <v>10</v>
          </cell>
          <cell r="F550" t="str">
            <v>15</v>
          </cell>
        </row>
        <row r="551">
          <cell r="A551">
            <v>344382</v>
          </cell>
          <cell r="B551" t="str">
            <v>Escola Básica e Secundária de Idães, Felgueiras</v>
          </cell>
          <cell r="C551" t="str">
            <v>EBS</v>
          </cell>
          <cell r="D551" t="str">
            <v>PUB</v>
          </cell>
          <cell r="E551" t="str">
            <v>13</v>
          </cell>
          <cell r="F551" t="str">
            <v>03</v>
          </cell>
        </row>
        <row r="552">
          <cell r="A552">
            <v>346391</v>
          </cell>
          <cell r="B552" t="str">
            <v>Escola Básica e Secundária de Lordelo, Paredes</v>
          </cell>
          <cell r="C552" t="str">
            <v>EBS</v>
          </cell>
          <cell r="D552" t="str">
            <v>PUB</v>
          </cell>
          <cell r="E552" t="str">
            <v>13</v>
          </cell>
          <cell r="F552" t="str">
            <v>10</v>
          </cell>
        </row>
        <row r="553">
          <cell r="A553">
            <v>344291</v>
          </cell>
          <cell r="B553" t="str">
            <v>Escola Básica e Secundária de Lousada Norte</v>
          </cell>
          <cell r="C553" t="str">
            <v>EBS</v>
          </cell>
          <cell r="D553" t="str">
            <v>PUB</v>
          </cell>
          <cell r="E553" t="str">
            <v>13</v>
          </cell>
          <cell r="F553" t="str">
            <v>05</v>
          </cell>
        </row>
        <row r="554">
          <cell r="A554">
            <v>344280</v>
          </cell>
          <cell r="B554" t="str">
            <v>Escola Básica e Secundária de Lousada Oeste</v>
          </cell>
          <cell r="C554" t="str">
            <v>EBS</v>
          </cell>
          <cell r="D554" t="str">
            <v>PUB</v>
          </cell>
          <cell r="E554" t="str">
            <v>13</v>
          </cell>
          <cell r="F554" t="str">
            <v>05</v>
          </cell>
        </row>
        <row r="555">
          <cell r="A555">
            <v>310372</v>
          </cell>
          <cell r="B555" t="str">
            <v>Escola Básica e Secundária de Mação</v>
          </cell>
          <cell r="C555" t="str">
            <v>EBS</v>
          </cell>
          <cell r="D555" t="str">
            <v>PUB</v>
          </cell>
          <cell r="E555" t="str">
            <v>14</v>
          </cell>
          <cell r="F555" t="str">
            <v>13</v>
          </cell>
        </row>
        <row r="556">
          <cell r="A556">
            <v>345398</v>
          </cell>
          <cell r="B556" t="str">
            <v>Escola Básica e Secundária de Macedo de Cavaleiros</v>
          </cell>
          <cell r="C556" t="str">
            <v>EBS</v>
          </cell>
          <cell r="D556" t="str">
            <v>PUB</v>
          </cell>
          <cell r="E556" t="str">
            <v>04</v>
          </cell>
          <cell r="F556" t="str">
            <v>05</v>
          </cell>
        </row>
        <row r="557">
          <cell r="A557">
            <v>390066</v>
          </cell>
          <cell r="B557" t="str">
            <v>Escola Básica e Secundária de Machico</v>
          </cell>
          <cell r="C557" t="str">
            <v>EBS</v>
          </cell>
          <cell r="D557" t="str">
            <v>PUB</v>
          </cell>
          <cell r="E557" t="str">
            <v>22</v>
          </cell>
          <cell r="F557" t="str">
            <v>04</v>
          </cell>
        </row>
        <row r="558">
          <cell r="A558">
            <v>403477</v>
          </cell>
          <cell r="B558" t="str">
            <v>Escola Básica e Secundária de Mães d'Água, Falagueira, Amadora</v>
          </cell>
          <cell r="C558" t="str">
            <v>EBS</v>
          </cell>
          <cell r="D558" t="str">
            <v>PUB</v>
          </cell>
          <cell r="E558" t="str">
            <v>11</v>
          </cell>
          <cell r="F558" t="str">
            <v>15</v>
          </cell>
        </row>
        <row r="559">
          <cell r="A559">
            <v>342063</v>
          </cell>
          <cell r="B559" t="str">
            <v>Escola Básica e Secundária de Manteigas</v>
          </cell>
          <cell r="C559" t="str">
            <v>EBS</v>
          </cell>
          <cell r="D559" t="str">
            <v>PUB</v>
          </cell>
          <cell r="E559" t="str">
            <v>09</v>
          </cell>
          <cell r="F559" t="str">
            <v>08</v>
          </cell>
        </row>
        <row r="560">
          <cell r="A560">
            <v>346354</v>
          </cell>
          <cell r="B560" t="str">
            <v>Escola Básica e Secundária de Mêda</v>
          </cell>
          <cell r="C560" t="str">
            <v>EBS</v>
          </cell>
          <cell r="D560" t="str">
            <v>PUB</v>
          </cell>
          <cell r="E560" t="str">
            <v>09</v>
          </cell>
          <cell r="F560" t="str">
            <v>09</v>
          </cell>
        </row>
        <row r="561">
          <cell r="A561">
            <v>345921</v>
          </cell>
          <cell r="B561" t="str">
            <v>Escola Básica e Secundária de Melgaço</v>
          </cell>
          <cell r="C561" t="str">
            <v>EBS</v>
          </cell>
          <cell r="D561" t="str">
            <v>PUB</v>
          </cell>
          <cell r="E561" t="str">
            <v>16</v>
          </cell>
          <cell r="F561" t="str">
            <v>03</v>
          </cell>
        </row>
        <row r="562">
          <cell r="A562">
            <v>403570</v>
          </cell>
          <cell r="B562" t="str">
            <v>Escola Básica e Secundária de Mira de Aire, Porto de Mós</v>
          </cell>
          <cell r="C562" t="str">
            <v>EBS</v>
          </cell>
          <cell r="D562" t="str">
            <v>PUB</v>
          </cell>
          <cell r="E562" t="str">
            <v>10</v>
          </cell>
          <cell r="F562" t="str">
            <v>16</v>
          </cell>
        </row>
        <row r="563">
          <cell r="A563">
            <v>344047</v>
          </cell>
          <cell r="B563" t="str">
            <v>Escola Básica e Secundária de Miragaia, Porto</v>
          </cell>
          <cell r="C563" t="str">
            <v>EBS</v>
          </cell>
          <cell r="D563" t="str">
            <v>PUB</v>
          </cell>
          <cell r="E563" t="str">
            <v>13</v>
          </cell>
          <cell r="F563" t="str">
            <v>12</v>
          </cell>
        </row>
        <row r="564">
          <cell r="A564">
            <v>403738</v>
          </cell>
          <cell r="B564" t="str">
            <v>Escola Básica e Secundária de Miranda do Douro</v>
          </cell>
          <cell r="C564" t="str">
            <v>EBS</v>
          </cell>
          <cell r="D564" t="str">
            <v>PUB</v>
          </cell>
          <cell r="E564" t="str">
            <v>04</v>
          </cell>
          <cell r="F564" t="str">
            <v>06</v>
          </cell>
        </row>
        <row r="565">
          <cell r="A565">
            <v>310402</v>
          </cell>
          <cell r="B565" t="str">
            <v>Escola Básica e Secundária de Moimenta da Beira</v>
          </cell>
          <cell r="C565" t="str">
            <v>EBS</v>
          </cell>
          <cell r="D565" t="str">
            <v>PUB</v>
          </cell>
          <cell r="E565" t="str">
            <v>18</v>
          </cell>
          <cell r="F565" t="str">
            <v>07</v>
          </cell>
        </row>
        <row r="566">
          <cell r="A566">
            <v>346196</v>
          </cell>
          <cell r="B566" t="str">
            <v>Escola Básica e Secundária de Mondim de Basto</v>
          </cell>
          <cell r="C566" t="str">
            <v>EBS</v>
          </cell>
          <cell r="D566" t="str">
            <v>PUB</v>
          </cell>
          <cell r="E566" t="str">
            <v>17</v>
          </cell>
          <cell r="F566" t="str">
            <v>05</v>
          </cell>
        </row>
        <row r="567">
          <cell r="A567">
            <v>402266</v>
          </cell>
          <cell r="B567" t="str">
            <v>Escola Básica e Secundária de Monte da Caparica, Almada</v>
          </cell>
          <cell r="C567" t="str">
            <v>EBS</v>
          </cell>
          <cell r="D567" t="str">
            <v>PUB</v>
          </cell>
          <cell r="E567" t="str">
            <v>15</v>
          </cell>
          <cell r="F567" t="str">
            <v>03</v>
          </cell>
        </row>
        <row r="568">
          <cell r="A568">
            <v>345957</v>
          </cell>
          <cell r="B568" t="str">
            <v>Escola Básica e Secundária de Monte da Ola, Viana do Castelo</v>
          </cell>
          <cell r="C568" t="str">
            <v>EBS</v>
          </cell>
          <cell r="D568" t="str">
            <v>PUB</v>
          </cell>
          <cell r="E568" t="str">
            <v>16</v>
          </cell>
          <cell r="F568" t="str">
            <v>09</v>
          </cell>
        </row>
        <row r="569">
          <cell r="A569">
            <v>400520</v>
          </cell>
          <cell r="B569" t="str">
            <v>Escola Básica e Secundária de Montemor-o-Velho</v>
          </cell>
          <cell r="C569" t="str">
            <v>EBS</v>
          </cell>
          <cell r="D569" t="str">
            <v>PUB</v>
          </cell>
          <cell r="E569" t="str">
            <v>06</v>
          </cell>
          <cell r="F569" t="str">
            <v>10</v>
          </cell>
        </row>
        <row r="570">
          <cell r="A570">
            <v>346410</v>
          </cell>
          <cell r="B570" t="str">
            <v>Escola Básica e Secundária de Mora</v>
          </cell>
          <cell r="C570" t="str">
            <v>EBS</v>
          </cell>
          <cell r="D570" t="str">
            <v>PUB</v>
          </cell>
          <cell r="E570" t="str">
            <v>07</v>
          </cell>
          <cell r="F570" t="str">
            <v>07</v>
          </cell>
        </row>
        <row r="571">
          <cell r="A571">
            <v>343810</v>
          </cell>
          <cell r="B571" t="str">
            <v>Escola Básica e Secundária de Muralhas do Minho, Valença</v>
          </cell>
          <cell r="C571" t="str">
            <v>EBS</v>
          </cell>
          <cell r="D571" t="str">
            <v>PUB</v>
          </cell>
          <cell r="E571" t="str">
            <v>16</v>
          </cell>
          <cell r="F571" t="str">
            <v>08</v>
          </cell>
        </row>
        <row r="572">
          <cell r="A572">
            <v>346305</v>
          </cell>
          <cell r="B572" t="str">
            <v>Escola Básica e Secundária de Murça</v>
          </cell>
          <cell r="C572" t="str">
            <v>EBS</v>
          </cell>
          <cell r="D572" t="str">
            <v>PUB</v>
          </cell>
          <cell r="E572" t="str">
            <v>17</v>
          </cell>
          <cell r="F572" t="str">
            <v>07</v>
          </cell>
        </row>
        <row r="573">
          <cell r="A573">
            <v>912530</v>
          </cell>
          <cell r="B573" t="str">
            <v>Escola Básica e Secundária de Nordeste</v>
          </cell>
          <cell r="C573" t="str">
            <v>EBS</v>
          </cell>
          <cell r="D573" t="str">
            <v>PUB</v>
          </cell>
          <cell r="E573" t="str">
            <v>19</v>
          </cell>
          <cell r="F573" t="str">
            <v>22</v>
          </cell>
        </row>
        <row r="574">
          <cell r="A574">
            <v>346299</v>
          </cell>
          <cell r="B574" t="str">
            <v>Escola Básica e Secundária de Oliveira de Frades</v>
          </cell>
          <cell r="C574" t="str">
            <v>EBS</v>
          </cell>
          <cell r="D574" t="str">
            <v>PUB</v>
          </cell>
          <cell r="E574" t="str">
            <v>18</v>
          </cell>
          <cell r="F574" t="str">
            <v>10</v>
          </cell>
        </row>
        <row r="575">
          <cell r="A575">
            <v>402357</v>
          </cell>
          <cell r="B575" t="str">
            <v>Escola Básica e Secundária de Ourém</v>
          </cell>
          <cell r="C575" t="str">
            <v>EBS</v>
          </cell>
          <cell r="D575" t="str">
            <v>PUB</v>
          </cell>
          <cell r="E575" t="str">
            <v>14</v>
          </cell>
          <cell r="F575" t="str">
            <v>21</v>
          </cell>
        </row>
        <row r="576">
          <cell r="A576">
            <v>346159</v>
          </cell>
          <cell r="B576" t="str">
            <v>Escola Básica e Secundária de Ourique</v>
          </cell>
          <cell r="C576" t="str">
            <v>EBS</v>
          </cell>
          <cell r="D576" t="str">
            <v>PUB</v>
          </cell>
          <cell r="E576" t="str">
            <v>02</v>
          </cell>
          <cell r="F576" t="str">
            <v>12</v>
          </cell>
        </row>
        <row r="577">
          <cell r="A577">
            <v>402412</v>
          </cell>
          <cell r="B577" t="str">
            <v>Escola Básica e Secundária de Padrão da Légua, Matosinhos</v>
          </cell>
          <cell r="C577" t="str">
            <v>EBS</v>
          </cell>
          <cell r="D577" t="str">
            <v>PUB</v>
          </cell>
          <cell r="E577" t="str">
            <v>13</v>
          </cell>
          <cell r="F577" t="str">
            <v>08</v>
          </cell>
        </row>
        <row r="578">
          <cell r="A578">
            <v>342518</v>
          </cell>
          <cell r="B578" t="str">
            <v>Escola Básica e Secundária de Paredes</v>
          </cell>
          <cell r="C578" t="str">
            <v>EBS</v>
          </cell>
          <cell r="D578" t="str">
            <v>PUB</v>
          </cell>
          <cell r="E578" t="str">
            <v>13</v>
          </cell>
          <cell r="F578" t="str">
            <v>10</v>
          </cell>
        </row>
        <row r="579">
          <cell r="A579">
            <v>343833</v>
          </cell>
          <cell r="B579" t="str">
            <v>Escola Básica e Secundária de Paredes de Coura</v>
          </cell>
          <cell r="C579" t="str">
            <v>EBS</v>
          </cell>
          <cell r="D579" t="str">
            <v>PUB</v>
          </cell>
          <cell r="E579" t="str">
            <v>16</v>
          </cell>
          <cell r="F579" t="str">
            <v>05</v>
          </cell>
        </row>
        <row r="580">
          <cell r="A580">
            <v>344266</v>
          </cell>
          <cell r="B580" t="str">
            <v>Escola Básica e Secundária de Pedrouços, Maia</v>
          </cell>
          <cell r="C580" t="str">
            <v>EBS</v>
          </cell>
          <cell r="D580" t="str">
            <v>PUB</v>
          </cell>
          <cell r="E580" t="str">
            <v>13</v>
          </cell>
          <cell r="F580" t="str">
            <v>06</v>
          </cell>
        </row>
        <row r="581">
          <cell r="A581">
            <v>403817</v>
          </cell>
          <cell r="B581" t="str">
            <v>Escola Básica e Secundária de Penacova</v>
          </cell>
          <cell r="C581" t="str">
            <v>EBS</v>
          </cell>
          <cell r="D581" t="str">
            <v>PUB</v>
          </cell>
          <cell r="E581" t="str">
            <v>06</v>
          </cell>
          <cell r="F581" t="str">
            <v>13</v>
          </cell>
        </row>
        <row r="582">
          <cell r="A582">
            <v>346019</v>
          </cell>
          <cell r="B582" t="str">
            <v>Escola Básica e Secundária de Penalva do Castelo</v>
          </cell>
          <cell r="C582" t="str">
            <v>EBS</v>
          </cell>
          <cell r="D582" t="str">
            <v>PUB</v>
          </cell>
          <cell r="E582" t="str">
            <v>18</v>
          </cell>
          <cell r="F582" t="str">
            <v>11</v>
          </cell>
        </row>
        <row r="583">
          <cell r="A583">
            <v>344084</v>
          </cell>
          <cell r="B583" t="str">
            <v>Escola Básica e Secundária de Pinheiro, Penafiel</v>
          </cell>
          <cell r="C583" t="str">
            <v>EBS</v>
          </cell>
          <cell r="D583" t="str">
            <v>PUB</v>
          </cell>
          <cell r="E583" t="str">
            <v>13</v>
          </cell>
          <cell r="F583" t="str">
            <v>11</v>
          </cell>
        </row>
        <row r="584">
          <cell r="A584">
            <v>344114</v>
          </cell>
          <cell r="B584" t="str">
            <v>Escola Básica e Secundária de Rebordosa, Paredes</v>
          </cell>
          <cell r="C584" t="str">
            <v>EBS</v>
          </cell>
          <cell r="D584" t="str">
            <v>PUB</v>
          </cell>
          <cell r="E584" t="str">
            <v>13</v>
          </cell>
          <cell r="F584" t="str">
            <v>10</v>
          </cell>
        </row>
        <row r="585">
          <cell r="A585">
            <v>346068</v>
          </cell>
          <cell r="B585" t="str">
            <v>Escola Básica e Secundária de Ribeira de Pena</v>
          </cell>
          <cell r="C585" t="str">
            <v>EBS</v>
          </cell>
          <cell r="D585" t="str">
            <v>PUB</v>
          </cell>
          <cell r="E585" t="str">
            <v>17</v>
          </cell>
          <cell r="F585" t="str">
            <v>09</v>
          </cell>
        </row>
        <row r="586">
          <cell r="A586">
            <v>346822</v>
          </cell>
          <cell r="B586" t="str">
            <v>Escola Básica e Secundária de S. Bento, Vizela</v>
          </cell>
          <cell r="C586" t="str">
            <v>EBS</v>
          </cell>
          <cell r="D586" t="str">
            <v>PUB</v>
          </cell>
          <cell r="E586" t="str">
            <v>03</v>
          </cell>
          <cell r="F586" t="str">
            <v>14</v>
          </cell>
        </row>
        <row r="587">
          <cell r="A587">
            <v>912529</v>
          </cell>
          <cell r="B587" t="str">
            <v>Escola Básica e Secundária de S. Roque do Pico</v>
          </cell>
          <cell r="C587" t="str">
            <v>EBS</v>
          </cell>
          <cell r="D587" t="str">
            <v>PUB</v>
          </cell>
          <cell r="E587" t="str">
            <v>19</v>
          </cell>
          <cell r="F587" t="str">
            <v>17</v>
          </cell>
        </row>
        <row r="588">
          <cell r="A588">
            <v>403271</v>
          </cell>
          <cell r="B588" t="str">
            <v>Escola Básica e Secundária de Salvaterra de Magos</v>
          </cell>
          <cell r="C588" t="str">
            <v>EBS</v>
          </cell>
          <cell r="D588" t="str">
            <v>PUB</v>
          </cell>
          <cell r="E588" t="str">
            <v>14</v>
          </cell>
          <cell r="F588" t="str">
            <v>15</v>
          </cell>
        </row>
        <row r="589">
          <cell r="A589">
            <v>390048</v>
          </cell>
          <cell r="B589" t="str">
            <v>Escola Básica e Secundária de Santa Cruz</v>
          </cell>
          <cell r="C589" t="str">
            <v>EBS</v>
          </cell>
          <cell r="D589" t="str">
            <v>PUB</v>
          </cell>
          <cell r="E589" t="str">
            <v>22</v>
          </cell>
          <cell r="F589" t="str">
            <v>09</v>
          </cell>
        </row>
        <row r="590">
          <cell r="A590">
            <v>912527</v>
          </cell>
          <cell r="B590" t="str">
            <v>Escola Básica e Secundária de Santa Maria</v>
          </cell>
          <cell r="C590" t="str">
            <v>EBS</v>
          </cell>
          <cell r="D590" t="str">
            <v>PUB</v>
          </cell>
          <cell r="E590" t="str">
            <v>19</v>
          </cell>
          <cell r="F590" t="str">
            <v>27</v>
          </cell>
        </row>
        <row r="591">
          <cell r="A591">
            <v>402813</v>
          </cell>
          <cell r="B591" t="str">
            <v>Escola Básica e Secundária de Santa Maria da Feira</v>
          </cell>
          <cell r="C591" t="str">
            <v>EBS</v>
          </cell>
          <cell r="D591" t="str">
            <v>PUB</v>
          </cell>
          <cell r="E591" t="str">
            <v>01</v>
          </cell>
          <cell r="F591" t="str">
            <v>09</v>
          </cell>
        </row>
        <row r="592">
          <cell r="A592">
            <v>402746</v>
          </cell>
          <cell r="B592" t="str">
            <v>Escola Básica e Secundária de Santo António, Barreiro</v>
          </cell>
          <cell r="C592" t="str">
            <v>EBS</v>
          </cell>
          <cell r="D592" t="str">
            <v>PUB</v>
          </cell>
          <cell r="E592" t="str">
            <v>15</v>
          </cell>
          <cell r="F592" t="str">
            <v>04</v>
          </cell>
        </row>
        <row r="593">
          <cell r="A593">
            <v>310244</v>
          </cell>
          <cell r="B593" t="str">
            <v>Escola Básica e Secundária de São João da Madeira</v>
          </cell>
          <cell r="C593" t="str">
            <v>EBS</v>
          </cell>
          <cell r="D593" t="str">
            <v>PUB</v>
          </cell>
          <cell r="E593" t="str">
            <v>01</v>
          </cell>
          <cell r="F593" t="str">
            <v>16</v>
          </cell>
        </row>
        <row r="594">
          <cell r="A594">
            <v>346287</v>
          </cell>
          <cell r="B594" t="str">
            <v>Escola Básica e Secundária de São João da Pesqueira</v>
          </cell>
          <cell r="C594" t="str">
            <v>EBS</v>
          </cell>
          <cell r="D594" t="str">
            <v>PUB</v>
          </cell>
          <cell r="E594" t="str">
            <v>18</v>
          </cell>
          <cell r="F594" t="str">
            <v>15</v>
          </cell>
        </row>
        <row r="595">
          <cell r="A595">
            <v>346342</v>
          </cell>
          <cell r="B595" t="str">
            <v>Escola Básica e Secundária de São Martinho do Porto, Alcobaça</v>
          </cell>
          <cell r="C595" t="str">
            <v>EBS</v>
          </cell>
          <cell r="D595" t="str">
            <v>PUB</v>
          </cell>
          <cell r="E595" t="str">
            <v>10</v>
          </cell>
          <cell r="F595" t="str">
            <v>01</v>
          </cell>
        </row>
        <row r="596">
          <cell r="A596">
            <v>346135</v>
          </cell>
          <cell r="B596" t="str">
            <v>Escola Básica e Secundária de São Sebastião, Mértola</v>
          </cell>
          <cell r="C596" t="str">
            <v>EBS</v>
          </cell>
          <cell r="D596" t="str">
            <v>PUB</v>
          </cell>
          <cell r="E596" t="str">
            <v>02</v>
          </cell>
          <cell r="F596" t="str">
            <v>09</v>
          </cell>
        </row>
        <row r="597">
          <cell r="A597">
            <v>403015</v>
          </cell>
          <cell r="B597" t="str">
            <v>Escola Básica e Secundária de Sever do Vouga</v>
          </cell>
          <cell r="C597" t="str">
            <v>EBS</v>
          </cell>
          <cell r="D597" t="str">
            <v>PUB</v>
          </cell>
          <cell r="E597" t="str">
            <v>01</v>
          </cell>
          <cell r="F597" t="str">
            <v>17</v>
          </cell>
        </row>
        <row r="598">
          <cell r="A598">
            <v>344102</v>
          </cell>
          <cell r="B598" t="str">
            <v>Escola Básica e Secundária de Sobreira, Paredes</v>
          </cell>
          <cell r="C598" t="str">
            <v>EBS</v>
          </cell>
          <cell r="D598" t="str">
            <v>PUB</v>
          </cell>
          <cell r="E598" t="str">
            <v>13</v>
          </cell>
          <cell r="F598" t="str">
            <v>10</v>
          </cell>
        </row>
        <row r="599">
          <cell r="A599">
            <v>345994</v>
          </cell>
          <cell r="B599" t="str">
            <v>Escola Básica e Secundária de Terras de Bouro</v>
          </cell>
          <cell r="C599" t="str">
            <v>EBS</v>
          </cell>
          <cell r="D599" t="str">
            <v>PUB</v>
          </cell>
          <cell r="E599" t="str">
            <v>03</v>
          </cell>
          <cell r="F599" t="str">
            <v>10</v>
          </cell>
        </row>
        <row r="600">
          <cell r="A600">
            <v>340315</v>
          </cell>
          <cell r="B600" t="str">
            <v>Escola Básica e Secundária de Valdevez, Arcos de Valdevez</v>
          </cell>
          <cell r="C600" t="str">
            <v>EBS</v>
          </cell>
          <cell r="D600" t="str">
            <v>PUB</v>
          </cell>
          <cell r="E600" t="str">
            <v>16</v>
          </cell>
          <cell r="F600" t="str">
            <v>01</v>
          </cell>
        </row>
        <row r="601">
          <cell r="A601">
            <v>345702</v>
          </cell>
          <cell r="B601" t="str">
            <v>Escola Básica e Secundária de Vale de Ovil, Baião</v>
          </cell>
          <cell r="C601" t="str">
            <v>EBS</v>
          </cell>
          <cell r="D601" t="str">
            <v>PUB</v>
          </cell>
          <cell r="E601" t="str">
            <v>13</v>
          </cell>
          <cell r="F601" t="str">
            <v>02</v>
          </cell>
        </row>
        <row r="602">
          <cell r="A602">
            <v>343651</v>
          </cell>
          <cell r="B602" t="str">
            <v>Escola Básica e Secundária de Vale do Tamel, Lijó, Barcelos</v>
          </cell>
          <cell r="C602" t="str">
            <v>EBS</v>
          </cell>
          <cell r="D602" t="str">
            <v>PUB</v>
          </cell>
          <cell r="E602" t="str">
            <v>03</v>
          </cell>
          <cell r="F602" t="str">
            <v>02</v>
          </cell>
        </row>
        <row r="603">
          <cell r="A603">
            <v>912532</v>
          </cell>
          <cell r="B603" t="str">
            <v>Escola Básica e Secundária de Velas</v>
          </cell>
          <cell r="C603" t="str">
            <v>EBS</v>
          </cell>
          <cell r="D603" t="str">
            <v>PUB</v>
          </cell>
          <cell r="E603" t="str">
            <v>19</v>
          </cell>
          <cell r="F603" t="str">
            <v>04</v>
          </cell>
        </row>
        <row r="604">
          <cell r="A604">
            <v>344527</v>
          </cell>
          <cell r="B604" t="str">
            <v>Escola Básica e Secundária de Vialonga, Vila Franca de Xira</v>
          </cell>
          <cell r="C604" t="str">
            <v>EBS</v>
          </cell>
          <cell r="D604" t="str">
            <v>PUB</v>
          </cell>
          <cell r="E604" t="str">
            <v>11</v>
          </cell>
          <cell r="F604" t="str">
            <v>14</v>
          </cell>
        </row>
        <row r="605">
          <cell r="A605">
            <v>330164</v>
          </cell>
          <cell r="B605" t="str">
            <v>Escola Básica e Secundária de Vila Cova, Barcelos</v>
          </cell>
          <cell r="C605" t="str">
            <v>EBS</v>
          </cell>
          <cell r="D605" t="str">
            <v>PUB</v>
          </cell>
          <cell r="E605" t="str">
            <v>03</v>
          </cell>
          <cell r="F605" t="str">
            <v>02</v>
          </cell>
        </row>
        <row r="606">
          <cell r="A606">
            <v>346184</v>
          </cell>
          <cell r="B606" t="str">
            <v>Escola Básica e Secundária de Vila Flor</v>
          </cell>
          <cell r="C606" t="str">
            <v>EBS</v>
          </cell>
          <cell r="D606" t="str">
            <v>PUB</v>
          </cell>
          <cell r="E606" t="str">
            <v>04</v>
          </cell>
          <cell r="F606" t="str">
            <v>10</v>
          </cell>
        </row>
        <row r="607">
          <cell r="A607">
            <v>346093</v>
          </cell>
          <cell r="B607" t="str">
            <v>Escola Básica e Secundária de Vila Nova de Cerveira</v>
          </cell>
          <cell r="C607" t="str">
            <v>EBS</v>
          </cell>
          <cell r="D607" t="str">
            <v>PUB</v>
          </cell>
          <cell r="E607" t="str">
            <v>16</v>
          </cell>
          <cell r="F607" t="str">
            <v>10</v>
          </cell>
        </row>
        <row r="608">
          <cell r="A608">
            <v>343730</v>
          </cell>
          <cell r="B608" t="str">
            <v>Escola Básica e Secundária de Vila Pouca de Aguiar - Sul</v>
          </cell>
          <cell r="C608" t="str">
            <v>EBS</v>
          </cell>
          <cell r="D608" t="str">
            <v>PUB</v>
          </cell>
          <cell r="E608" t="str">
            <v>17</v>
          </cell>
          <cell r="F608" t="str">
            <v>13</v>
          </cell>
        </row>
        <row r="609">
          <cell r="A609">
            <v>346378</v>
          </cell>
          <cell r="B609" t="str">
            <v>Escola Básica e Secundária de Vilar Formoso, Almeida</v>
          </cell>
          <cell r="C609" t="str">
            <v>EBS</v>
          </cell>
          <cell r="D609" t="str">
            <v>PUB</v>
          </cell>
          <cell r="E609" t="str">
            <v>09</v>
          </cell>
          <cell r="F609" t="str">
            <v>02</v>
          </cell>
        </row>
        <row r="610">
          <cell r="A610">
            <v>403453</v>
          </cell>
          <cell r="B610" t="str">
            <v>Escola Básica e Secundária de Vilela, Paredes</v>
          </cell>
          <cell r="C610" t="str">
            <v>EBS</v>
          </cell>
          <cell r="D610" t="str">
            <v>PUB</v>
          </cell>
          <cell r="E610" t="str">
            <v>13</v>
          </cell>
          <cell r="F610" t="str">
            <v>10</v>
          </cell>
        </row>
        <row r="611">
          <cell r="A611">
            <v>344564</v>
          </cell>
          <cell r="B611" t="str">
            <v>Escola Básica e Secundária do Alto dos Moinhos, Terrugem, Sintra</v>
          </cell>
          <cell r="C611" t="str">
            <v>EBS</v>
          </cell>
          <cell r="D611" t="str">
            <v>PUB</v>
          </cell>
          <cell r="E611" t="str">
            <v>11</v>
          </cell>
          <cell r="F611" t="str">
            <v>11</v>
          </cell>
        </row>
        <row r="612">
          <cell r="A612">
            <v>345696</v>
          </cell>
          <cell r="B612" t="str">
            <v>Escola Básica e Secundária do Baixo Barroso, Venda Nova, Montalegre</v>
          </cell>
          <cell r="C612" t="str">
            <v>EBS</v>
          </cell>
          <cell r="D612" t="str">
            <v>PUB</v>
          </cell>
          <cell r="E612" t="str">
            <v>17</v>
          </cell>
          <cell r="F612" t="str">
            <v>06</v>
          </cell>
        </row>
        <row r="613">
          <cell r="A613">
            <v>402278</v>
          </cell>
          <cell r="B613" t="str">
            <v>Escola Básica e Secundária do Cadaval</v>
          </cell>
          <cell r="C613" t="str">
            <v>EBS</v>
          </cell>
          <cell r="D613" t="str">
            <v>PUB</v>
          </cell>
          <cell r="E613" t="str">
            <v>11</v>
          </cell>
          <cell r="F613" t="str">
            <v>04</v>
          </cell>
        </row>
        <row r="614">
          <cell r="A614">
            <v>330036</v>
          </cell>
          <cell r="B614" t="str">
            <v>Escola Básica e Secundária do Centro de Portugal, Vila de Rei</v>
          </cell>
          <cell r="C614" t="str">
            <v>EBS</v>
          </cell>
          <cell r="D614" t="str">
            <v>PUB</v>
          </cell>
          <cell r="E614" t="str">
            <v>05</v>
          </cell>
          <cell r="F614" t="str">
            <v>10</v>
          </cell>
        </row>
        <row r="615">
          <cell r="A615">
            <v>340571</v>
          </cell>
          <cell r="B615" t="str">
            <v>Escola Básica e Secundária do Cerco do Porto, Porto</v>
          </cell>
          <cell r="C615" t="str">
            <v>EBS</v>
          </cell>
          <cell r="D615" t="str">
            <v>PUB</v>
          </cell>
          <cell r="E615" t="str">
            <v>13</v>
          </cell>
          <cell r="F615" t="str">
            <v>12</v>
          </cell>
        </row>
        <row r="616">
          <cell r="A616">
            <v>342350</v>
          </cell>
          <cell r="B616" t="str">
            <v>Escola Básica e Secundária do Levante da Maia, Nogueira da Maia, Maia</v>
          </cell>
          <cell r="C616" t="str">
            <v>EBS</v>
          </cell>
          <cell r="D616" t="str">
            <v>PUB</v>
          </cell>
          <cell r="E616" t="str">
            <v>13</v>
          </cell>
          <cell r="F616" t="str">
            <v>06</v>
          </cell>
        </row>
        <row r="617">
          <cell r="A617">
            <v>403684</v>
          </cell>
          <cell r="B617" t="str">
            <v>Escola Básica e Secundária do Mogadouro</v>
          </cell>
          <cell r="C617" t="str">
            <v>EBS</v>
          </cell>
          <cell r="D617" t="str">
            <v>PUB</v>
          </cell>
          <cell r="E617" t="str">
            <v>04</v>
          </cell>
          <cell r="F617" t="str">
            <v>08</v>
          </cell>
        </row>
        <row r="618">
          <cell r="A618">
            <v>341009</v>
          </cell>
          <cell r="B618" t="str">
            <v>Escola Básica e Secundária Domingos Capela, Silvalde, Espinho</v>
          </cell>
          <cell r="C618" t="str">
            <v>EBS</v>
          </cell>
          <cell r="D618" t="str">
            <v>PUB</v>
          </cell>
          <cell r="E618" t="str">
            <v>01</v>
          </cell>
          <cell r="F618" t="str">
            <v>07</v>
          </cell>
        </row>
        <row r="619">
          <cell r="A619">
            <v>390033</v>
          </cell>
          <cell r="B619" t="str">
            <v>Escola Básica e Secundária Dr. Ângelo Augusto Silva</v>
          </cell>
          <cell r="C619" t="str">
            <v>EBS</v>
          </cell>
          <cell r="D619" t="str">
            <v>PUB</v>
          </cell>
          <cell r="E619" t="str">
            <v>22</v>
          </cell>
          <cell r="F619" t="str">
            <v>03</v>
          </cell>
        </row>
        <row r="620">
          <cell r="A620">
            <v>341095</v>
          </cell>
          <cell r="B620" t="str">
            <v>Escola Básica e Secundária Dr. Augusto César Pires de Lima, Porto</v>
          </cell>
          <cell r="C620" t="str">
            <v>EBS</v>
          </cell>
          <cell r="D620" t="str">
            <v>PUB</v>
          </cell>
          <cell r="E620" t="str">
            <v>13</v>
          </cell>
          <cell r="F620" t="str">
            <v>12</v>
          </cell>
        </row>
        <row r="621">
          <cell r="A621">
            <v>401420</v>
          </cell>
          <cell r="B621" t="str">
            <v>Escola Básica e Secundária Dr. Azevedo Neves, Damaia, Amadora</v>
          </cell>
          <cell r="C621" t="str">
            <v>EBS</v>
          </cell>
          <cell r="D621" t="str">
            <v>PUB</v>
          </cell>
          <cell r="E621" t="str">
            <v>11</v>
          </cell>
          <cell r="F621" t="str">
            <v>15</v>
          </cell>
        </row>
        <row r="622">
          <cell r="A622">
            <v>346780</v>
          </cell>
          <cell r="B622" t="str">
            <v>Escola Básica e Secundária Dr. Bento da Cruz, Montalegre</v>
          </cell>
          <cell r="C622" t="str">
            <v>EBS</v>
          </cell>
          <cell r="D622" t="str">
            <v>PUB</v>
          </cell>
          <cell r="E622" t="str">
            <v>17</v>
          </cell>
          <cell r="F622" t="str">
            <v>06</v>
          </cell>
        </row>
        <row r="623">
          <cell r="A623">
            <v>345751</v>
          </cell>
          <cell r="B623" t="str">
            <v>Escola Básica e Secundária Dr. Daniel de Matos, Vila Nova de Poiares</v>
          </cell>
          <cell r="C623" t="str">
            <v>EBS</v>
          </cell>
          <cell r="D623" t="str">
            <v>PUB</v>
          </cell>
          <cell r="E623" t="str">
            <v>06</v>
          </cell>
          <cell r="F623" t="str">
            <v>17</v>
          </cell>
        </row>
        <row r="624">
          <cell r="A624">
            <v>345763</v>
          </cell>
          <cell r="B624" t="str">
            <v>Escola Básica e Secundária Dr. Ferreira da Silva, Cucujães, Oliveira de Azeméis</v>
          </cell>
          <cell r="C624" t="str">
            <v>EBS</v>
          </cell>
          <cell r="D624" t="str">
            <v>PUB</v>
          </cell>
          <cell r="E624" t="str">
            <v>01</v>
          </cell>
          <cell r="F624" t="str">
            <v>13</v>
          </cell>
        </row>
        <row r="625">
          <cell r="A625">
            <v>345775</v>
          </cell>
          <cell r="B625" t="str">
            <v>Escola Básica e Secundária Dr. Hernâni Cidade, Redondo</v>
          </cell>
          <cell r="C625" t="str">
            <v>EBS</v>
          </cell>
          <cell r="D625" t="str">
            <v>PUB</v>
          </cell>
          <cell r="E625" t="str">
            <v>07</v>
          </cell>
          <cell r="F625" t="str">
            <v>10</v>
          </cell>
        </row>
        <row r="626">
          <cell r="A626">
            <v>345787</v>
          </cell>
          <cell r="B626" t="str">
            <v>Escola Básica e Secundária Dr. Isidoro de Sousa, Viana do Alentejo</v>
          </cell>
          <cell r="C626" t="str">
            <v>EBS</v>
          </cell>
          <cell r="D626" t="str">
            <v>PUB</v>
          </cell>
          <cell r="E626" t="str">
            <v>07</v>
          </cell>
          <cell r="F626" t="str">
            <v>13</v>
          </cell>
        </row>
        <row r="627">
          <cell r="A627">
            <v>401456</v>
          </cell>
          <cell r="B627" t="str">
            <v>Escola Básica e Secundária Dr. Jaime Magalhães Lima, Esgueira, Aveiro</v>
          </cell>
          <cell r="C627" t="str">
            <v>EBS</v>
          </cell>
          <cell r="D627" t="str">
            <v>PUB</v>
          </cell>
          <cell r="E627" t="str">
            <v>01</v>
          </cell>
          <cell r="F627" t="str">
            <v>05</v>
          </cell>
        </row>
        <row r="628">
          <cell r="A628">
            <v>345805</v>
          </cell>
          <cell r="B628" t="str">
            <v>Escola Básica e Secundária Dr. João Brito Camacho, Almodôvar</v>
          </cell>
          <cell r="C628" t="str">
            <v>EBS</v>
          </cell>
          <cell r="D628" t="str">
            <v>PUB</v>
          </cell>
          <cell r="E628" t="str">
            <v>02</v>
          </cell>
          <cell r="F628" t="str">
            <v>02</v>
          </cell>
        </row>
        <row r="629">
          <cell r="A629">
            <v>345817</v>
          </cell>
          <cell r="B629" t="str">
            <v>Escola Básica e Secundária Dr. João Lúcio, Fuseta, Olhão</v>
          </cell>
          <cell r="C629" t="str">
            <v>EBS</v>
          </cell>
          <cell r="D629" t="str">
            <v>PUB</v>
          </cell>
          <cell r="E629" t="str">
            <v>08</v>
          </cell>
          <cell r="F629" t="str">
            <v>10</v>
          </cell>
        </row>
        <row r="630">
          <cell r="A630">
            <v>345799</v>
          </cell>
          <cell r="B630" t="str">
            <v>Escola Básica e Secundária Dr. José Casimiro Matias, Almeida</v>
          </cell>
          <cell r="C630" t="str">
            <v>EBS</v>
          </cell>
          <cell r="D630" t="str">
            <v>PUB</v>
          </cell>
          <cell r="E630" t="str">
            <v>09</v>
          </cell>
          <cell r="F630" t="str">
            <v>02</v>
          </cell>
        </row>
        <row r="631">
          <cell r="A631">
            <v>346275</v>
          </cell>
          <cell r="B631" t="str">
            <v>Escola Básica e Secundária Dr. José Leite de Vasconcelos, Tarouca</v>
          </cell>
          <cell r="C631" t="str">
            <v>EBS</v>
          </cell>
          <cell r="D631" t="str">
            <v>PUB</v>
          </cell>
          <cell r="E631" t="str">
            <v>18</v>
          </cell>
          <cell r="F631" t="str">
            <v>20</v>
          </cell>
        </row>
        <row r="632">
          <cell r="A632">
            <v>390084</v>
          </cell>
          <cell r="B632" t="str">
            <v>Escola Básica e Secundária Dr. Luís Maurílio da Silva Dantas</v>
          </cell>
          <cell r="C632" t="str">
            <v>EBS</v>
          </cell>
          <cell r="D632" t="str">
            <v>PUB</v>
          </cell>
          <cell r="E632" t="str">
            <v>22</v>
          </cell>
          <cell r="F632" t="str">
            <v>02</v>
          </cell>
        </row>
        <row r="633">
          <cell r="A633">
            <v>346925</v>
          </cell>
          <cell r="B633" t="str">
            <v>Escola Básica e Secundária Dr. Machado de Matos, Felgueiras</v>
          </cell>
          <cell r="C633" t="str">
            <v>EBS</v>
          </cell>
          <cell r="D633" t="str">
            <v>PUB</v>
          </cell>
          <cell r="E633" t="str">
            <v>13</v>
          </cell>
          <cell r="F633" t="str">
            <v>03</v>
          </cell>
        </row>
        <row r="634">
          <cell r="A634">
            <v>401547</v>
          </cell>
          <cell r="B634" t="str">
            <v>Escola Básica e Secundária Dr. Manuel Fernandes, Abrantes</v>
          </cell>
          <cell r="C634" t="str">
            <v>EBS</v>
          </cell>
          <cell r="D634" t="str">
            <v>PUB</v>
          </cell>
          <cell r="E634" t="str">
            <v>14</v>
          </cell>
          <cell r="F634" t="str">
            <v>01</v>
          </cell>
        </row>
        <row r="635">
          <cell r="A635">
            <v>401559</v>
          </cell>
          <cell r="B635" t="str">
            <v>Escola Básica e Secundária Dr. Manuel Gomes Almeida, Espinho</v>
          </cell>
          <cell r="C635" t="str">
            <v>EBS</v>
          </cell>
          <cell r="D635" t="str">
            <v>PUB</v>
          </cell>
          <cell r="E635" t="str">
            <v>01</v>
          </cell>
          <cell r="F635" t="str">
            <v>07</v>
          </cell>
        </row>
        <row r="636">
          <cell r="A636">
            <v>401560</v>
          </cell>
          <cell r="B636" t="str">
            <v>Escola Básica e Secundária Dr. Manuel Laranjeira, Espinho</v>
          </cell>
          <cell r="C636" t="str">
            <v>EBS</v>
          </cell>
          <cell r="D636" t="str">
            <v>PUB</v>
          </cell>
          <cell r="E636" t="str">
            <v>01</v>
          </cell>
          <cell r="F636" t="str">
            <v>07</v>
          </cell>
        </row>
        <row r="637">
          <cell r="A637">
            <v>345829</v>
          </cell>
          <cell r="B637" t="str">
            <v>Escola Básica e Secundária Dr. Manuel Ribeiro Ferreira, Alvaiázere</v>
          </cell>
          <cell r="C637" t="str">
            <v>EBS</v>
          </cell>
          <cell r="D637" t="str">
            <v>PUB</v>
          </cell>
          <cell r="E637" t="str">
            <v>10</v>
          </cell>
          <cell r="F637" t="str">
            <v>02</v>
          </cell>
        </row>
        <row r="638">
          <cell r="A638">
            <v>346937</v>
          </cell>
          <cell r="B638" t="str">
            <v>Escola Básica e Secundária Dr. Mário Fonseca, Nogueira, Lousada</v>
          </cell>
          <cell r="C638" t="str">
            <v>EBS</v>
          </cell>
          <cell r="D638" t="str">
            <v>PUB</v>
          </cell>
          <cell r="E638" t="str">
            <v>13</v>
          </cell>
          <cell r="F638" t="str">
            <v>05</v>
          </cell>
        </row>
        <row r="639">
          <cell r="A639">
            <v>346330</v>
          </cell>
          <cell r="B639" t="str">
            <v>Escola Básica e Secundária Dr. Pascoal José de Mello, Ansião</v>
          </cell>
          <cell r="C639" t="str">
            <v>EBS</v>
          </cell>
          <cell r="D639" t="str">
            <v>PUB</v>
          </cell>
          <cell r="E639" t="str">
            <v>10</v>
          </cell>
          <cell r="F639" t="str">
            <v>03</v>
          </cell>
        </row>
        <row r="640">
          <cell r="A640">
            <v>343420</v>
          </cell>
          <cell r="B640" t="str">
            <v>Escola Básica e Secundária Dr. Ramiro Salgado, Torre de Moncorvo</v>
          </cell>
          <cell r="C640" t="str">
            <v>EBS</v>
          </cell>
          <cell r="D640" t="str">
            <v>PUB</v>
          </cell>
          <cell r="E640" t="str">
            <v>04</v>
          </cell>
          <cell r="F640" t="str">
            <v>09</v>
          </cell>
        </row>
        <row r="641">
          <cell r="A641">
            <v>341307</v>
          </cell>
          <cell r="B641" t="str">
            <v>Escola Básica e Secundária Dr. Rui Grácio, Montelavar, Sintra</v>
          </cell>
          <cell r="C641" t="str">
            <v>EBS</v>
          </cell>
          <cell r="D641" t="str">
            <v>PUB</v>
          </cell>
          <cell r="E641" t="str">
            <v>11</v>
          </cell>
          <cell r="F641" t="str">
            <v>11</v>
          </cell>
        </row>
        <row r="642">
          <cell r="A642">
            <v>402771</v>
          </cell>
          <cell r="B642" t="str">
            <v>Escola Básica e Secundária Dr. Serafim Leite, São João da Madeira</v>
          </cell>
          <cell r="C642" t="str">
            <v>EBS</v>
          </cell>
          <cell r="D642" t="str">
            <v>PUB</v>
          </cell>
          <cell r="E642" t="str">
            <v>01</v>
          </cell>
          <cell r="F642" t="str">
            <v>16</v>
          </cell>
        </row>
        <row r="643">
          <cell r="A643">
            <v>402801</v>
          </cell>
          <cell r="B643" t="str">
            <v>Escola Básica e Secundária Dr. Solano de Abreu, Abrantes</v>
          </cell>
          <cell r="C643" t="str">
            <v>EBS</v>
          </cell>
          <cell r="D643" t="str">
            <v>PUB</v>
          </cell>
          <cell r="E643" t="str">
            <v>14</v>
          </cell>
          <cell r="F643" t="str">
            <v>01</v>
          </cell>
        </row>
        <row r="644">
          <cell r="A644">
            <v>342270</v>
          </cell>
          <cell r="B644" t="str">
            <v>Escola Básica e Secundária Dr. Vieira de Carvalho, Moreira da Maia, Maia</v>
          </cell>
          <cell r="C644" t="str">
            <v>EBS</v>
          </cell>
          <cell r="D644" t="str">
            <v>PUB</v>
          </cell>
          <cell r="E644" t="str">
            <v>13</v>
          </cell>
          <cell r="F644" t="str">
            <v>06</v>
          </cell>
        </row>
        <row r="645">
          <cell r="A645">
            <v>346111</v>
          </cell>
          <cell r="B645" t="str">
            <v>Escola Básica e Secundária Dra. Maria Judite Serrão Andrade, Sardoal</v>
          </cell>
          <cell r="C645" t="str">
            <v>EBS</v>
          </cell>
          <cell r="D645" t="str">
            <v>PUB</v>
          </cell>
          <cell r="E645" t="str">
            <v>14</v>
          </cell>
          <cell r="F645" t="str">
            <v>17</v>
          </cell>
        </row>
        <row r="646">
          <cell r="A646">
            <v>345842</v>
          </cell>
          <cell r="B646" t="str">
            <v>Escola Básica e Secundária Eng. Dionísio Augusto Cunha, Canas de Senhorim, Nelas</v>
          </cell>
          <cell r="C646" t="str">
            <v>EBS</v>
          </cell>
          <cell r="D646" t="str">
            <v>PUB</v>
          </cell>
          <cell r="E646" t="str">
            <v>18</v>
          </cell>
          <cell r="F646" t="str">
            <v>09</v>
          </cell>
        </row>
        <row r="647">
          <cell r="A647">
            <v>330190</v>
          </cell>
          <cell r="B647" t="str">
            <v>Escola Básica e Secundária Escalada, Pampilhosa da Serra</v>
          </cell>
          <cell r="C647" t="str">
            <v>EBS</v>
          </cell>
          <cell r="D647" t="str">
            <v>PUB</v>
          </cell>
          <cell r="E647" t="str">
            <v>06</v>
          </cell>
          <cell r="F647" t="str">
            <v>12</v>
          </cell>
        </row>
        <row r="648">
          <cell r="A648">
            <v>401717</v>
          </cell>
          <cell r="B648" t="str">
            <v>Escola Básica e Secundária Fernão de Magalhães, Chaves</v>
          </cell>
          <cell r="C648" t="str">
            <v>EBS</v>
          </cell>
          <cell r="D648" t="str">
            <v>PUB</v>
          </cell>
          <cell r="E648" t="str">
            <v>17</v>
          </cell>
          <cell r="F648" t="str">
            <v>03</v>
          </cell>
        </row>
        <row r="649">
          <cell r="A649">
            <v>403593</v>
          </cell>
          <cell r="B649" t="str">
            <v>Escola Básica e Secundária Fernão do Pó, Bombarral</v>
          </cell>
          <cell r="C649" t="str">
            <v>EBS</v>
          </cell>
          <cell r="D649" t="str">
            <v>PUB</v>
          </cell>
          <cell r="E649" t="str">
            <v>10</v>
          </cell>
          <cell r="F649" t="str">
            <v>05</v>
          </cell>
        </row>
        <row r="650">
          <cell r="A650">
            <v>401742</v>
          </cell>
          <cell r="B650" t="str">
            <v>Escola Básica e Secundária Ferreira de Castro, Oliveira de Azeméis</v>
          </cell>
          <cell r="C650" t="str">
            <v>EBS</v>
          </cell>
          <cell r="D650" t="str">
            <v>PUB</v>
          </cell>
          <cell r="E650" t="str">
            <v>01</v>
          </cell>
          <cell r="F650" t="str">
            <v>13</v>
          </cell>
        </row>
        <row r="651">
          <cell r="A651">
            <v>401780</v>
          </cell>
          <cell r="B651" t="str">
            <v>Escola Básica e Secundária Fontes Pereira de Melo, Porto</v>
          </cell>
          <cell r="C651" t="str">
            <v>EBS</v>
          </cell>
          <cell r="D651" t="str">
            <v>PUB</v>
          </cell>
          <cell r="E651" t="str">
            <v>13</v>
          </cell>
          <cell r="F651" t="str">
            <v>12</v>
          </cell>
        </row>
        <row r="652">
          <cell r="A652">
            <v>401808</v>
          </cell>
          <cell r="B652" t="str">
            <v>Escola Básica e Secundária Francisco Simões, Laranjeiro, Almada</v>
          </cell>
          <cell r="C652" t="str">
            <v>EBS</v>
          </cell>
          <cell r="D652" t="str">
            <v>PUB</v>
          </cell>
          <cell r="E652" t="str">
            <v>15</v>
          </cell>
          <cell r="F652" t="str">
            <v>03</v>
          </cell>
        </row>
        <row r="653">
          <cell r="A653">
            <v>401810</v>
          </cell>
          <cell r="B653" t="str">
            <v>Escola Básica e Secundária Frei Gonçalo de Azevedo, São Domingos de Rana, Cascais</v>
          </cell>
          <cell r="C653" t="str">
            <v>EBS</v>
          </cell>
          <cell r="D653" t="str">
            <v>PUB</v>
          </cell>
          <cell r="E653" t="str">
            <v>11</v>
          </cell>
          <cell r="F653" t="str">
            <v>05</v>
          </cell>
        </row>
        <row r="654">
          <cell r="A654">
            <v>401833</v>
          </cell>
          <cell r="B654" t="str">
            <v>Escola Básica e Secundária Gama Barros, Cacém, Sintra</v>
          </cell>
          <cell r="C654" t="str">
            <v>EBS</v>
          </cell>
          <cell r="D654" t="str">
            <v>PUB</v>
          </cell>
          <cell r="E654" t="str">
            <v>11</v>
          </cell>
          <cell r="F654" t="str">
            <v>11</v>
          </cell>
        </row>
        <row r="655">
          <cell r="A655">
            <v>401857</v>
          </cell>
          <cell r="B655" t="str">
            <v>Escola Básica e Secundária Gil Vicente, Lisboa</v>
          </cell>
          <cell r="C655" t="str">
            <v>EBS</v>
          </cell>
          <cell r="D655" t="str">
            <v>PUB</v>
          </cell>
          <cell r="E655" t="str">
            <v>11</v>
          </cell>
          <cell r="F655" t="str">
            <v>06</v>
          </cell>
        </row>
        <row r="656">
          <cell r="A656">
            <v>343729</v>
          </cell>
          <cell r="B656" t="str">
            <v>Escola Básica e Secundária Gomes Teixeira, Armamar</v>
          </cell>
          <cell r="C656" t="str">
            <v>EBS</v>
          </cell>
          <cell r="D656" t="str">
            <v>PUB</v>
          </cell>
          <cell r="E656" t="str">
            <v>18</v>
          </cell>
          <cell r="F656" t="str">
            <v>01</v>
          </cell>
        </row>
        <row r="657">
          <cell r="A657">
            <v>390029</v>
          </cell>
          <cell r="B657" t="str">
            <v>Escola Básica e Secundária Gonçalves Zarco</v>
          </cell>
          <cell r="C657" t="str">
            <v>EBS</v>
          </cell>
          <cell r="D657" t="str">
            <v>PUB</v>
          </cell>
          <cell r="E657" t="str">
            <v>22</v>
          </cell>
          <cell r="F657" t="str">
            <v>03</v>
          </cell>
        </row>
        <row r="658">
          <cell r="A658">
            <v>345910</v>
          </cell>
          <cell r="B658" t="str">
            <v>Escola Básica e Secundária Henrique Sommer, Maceira, Leiria</v>
          </cell>
          <cell r="C658" t="str">
            <v>EBS</v>
          </cell>
          <cell r="D658" t="str">
            <v>PUB</v>
          </cell>
          <cell r="E658" t="str">
            <v>10</v>
          </cell>
          <cell r="F658" t="str">
            <v>09</v>
          </cell>
        </row>
        <row r="659">
          <cell r="A659">
            <v>401912</v>
          </cell>
          <cell r="B659" t="str">
            <v>Escola Básica e Secundária Ibn Mucana, Alcabideche, Cascais</v>
          </cell>
          <cell r="C659" t="str">
            <v>EBS</v>
          </cell>
          <cell r="D659" t="str">
            <v>PUB</v>
          </cell>
          <cell r="E659" t="str">
            <v>11</v>
          </cell>
          <cell r="F659" t="str">
            <v>05</v>
          </cell>
        </row>
        <row r="660">
          <cell r="A660">
            <v>345908</v>
          </cell>
          <cell r="B660" t="str">
            <v>Escola Básica e Secundária João Garcia Bacelar, Tocha, Cantanhede</v>
          </cell>
          <cell r="C660" t="str">
            <v>EBS</v>
          </cell>
          <cell r="D660" t="str">
            <v>PUB</v>
          </cell>
          <cell r="E660" t="str">
            <v>06</v>
          </cell>
          <cell r="F660" t="str">
            <v>02</v>
          </cell>
        </row>
        <row r="661">
          <cell r="A661">
            <v>404573</v>
          </cell>
          <cell r="B661" t="str">
            <v>Escola Básica e Secundária Joaquim Inácio da Cruz Sobral, Sobral de Monte Agraço</v>
          </cell>
          <cell r="C661" t="str">
            <v>EBS</v>
          </cell>
          <cell r="D661" t="str">
            <v>PUB</v>
          </cell>
          <cell r="E661" t="str">
            <v>11</v>
          </cell>
          <cell r="F661" t="str">
            <v>12</v>
          </cell>
        </row>
        <row r="662">
          <cell r="A662">
            <v>345866</v>
          </cell>
          <cell r="B662" t="str">
            <v>Escola Básica e Secundária José Falcão, Miranda do Corvo</v>
          </cell>
          <cell r="C662" t="str">
            <v>EBS</v>
          </cell>
          <cell r="D662" t="str">
            <v>PUB</v>
          </cell>
          <cell r="E662" t="str">
            <v>06</v>
          </cell>
          <cell r="F662" t="str">
            <v>09</v>
          </cell>
        </row>
        <row r="663">
          <cell r="A663">
            <v>345878</v>
          </cell>
          <cell r="B663" t="str">
            <v>Escola Básica e Secundária José Gomes Ferreira, Ferreira do Alentejo</v>
          </cell>
          <cell r="C663" t="str">
            <v>EBS</v>
          </cell>
          <cell r="D663" t="str">
            <v>PUB</v>
          </cell>
          <cell r="E663" t="str">
            <v>02</v>
          </cell>
          <cell r="F663" t="str">
            <v>08</v>
          </cell>
        </row>
        <row r="664">
          <cell r="A664">
            <v>345854</v>
          </cell>
          <cell r="B664" t="str">
            <v>Escola Básica e Secundária José Relvas, Alpiarça</v>
          </cell>
          <cell r="C664" t="str">
            <v>EBS</v>
          </cell>
          <cell r="D664" t="str">
            <v>PUB</v>
          </cell>
          <cell r="E664" t="str">
            <v>14</v>
          </cell>
          <cell r="F664" t="str">
            <v>04</v>
          </cell>
        </row>
        <row r="665">
          <cell r="A665">
            <v>346871</v>
          </cell>
          <cell r="B665" t="str">
            <v>Escola Básica e Secundária José Saramago, Poceirão, Palmela</v>
          </cell>
          <cell r="C665" t="str">
            <v>EBS</v>
          </cell>
          <cell r="D665" t="str">
            <v>PUB</v>
          </cell>
          <cell r="E665" t="str">
            <v>15</v>
          </cell>
          <cell r="F665" t="str">
            <v>08</v>
          </cell>
        </row>
        <row r="666">
          <cell r="A666">
            <v>345880</v>
          </cell>
          <cell r="B666" t="str">
            <v>Escola Básica e Secundária José Silvestre Ribeiro, Idanha-a-Nova</v>
          </cell>
          <cell r="C666" t="str">
            <v>EBS</v>
          </cell>
          <cell r="D666" t="str">
            <v>PUB</v>
          </cell>
          <cell r="E666" t="str">
            <v>05</v>
          </cell>
          <cell r="F666" t="str">
            <v>05</v>
          </cell>
        </row>
        <row r="667">
          <cell r="A667">
            <v>401950</v>
          </cell>
          <cell r="B667" t="str">
            <v>Escola Básica e Secundária Josefa de Óbidos, Lisboa</v>
          </cell>
          <cell r="C667" t="str">
            <v>EBS</v>
          </cell>
          <cell r="D667" t="str">
            <v>PUB</v>
          </cell>
          <cell r="E667" t="str">
            <v>11</v>
          </cell>
          <cell r="F667" t="str">
            <v>06</v>
          </cell>
        </row>
        <row r="668">
          <cell r="A668">
            <v>341800</v>
          </cell>
          <cell r="B668" t="str">
            <v>Escola Básica e Secundária Josefa de Óbidos, Óbidos</v>
          </cell>
          <cell r="C668" t="str">
            <v>EBS</v>
          </cell>
          <cell r="D668" t="str">
            <v>PUB</v>
          </cell>
          <cell r="E668" t="str">
            <v>10</v>
          </cell>
          <cell r="F668" t="str">
            <v>12</v>
          </cell>
        </row>
        <row r="669">
          <cell r="A669">
            <v>341265</v>
          </cell>
          <cell r="B669" t="str">
            <v>Escola Básica e Secundária Leonardo Coimbra - Filho, Porto</v>
          </cell>
          <cell r="C669" t="str">
            <v>EBS</v>
          </cell>
          <cell r="D669" t="str">
            <v>PUB</v>
          </cell>
          <cell r="E669" t="str">
            <v>13</v>
          </cell>
          <cell r="F669" t="str">
            <v>12</v>
          </cell>
        </row>
        <row r="670">
          <cell r="A670">
            <v>402989</v>
          </cell>
          <cell r="B670" t="str">
            <v>Escola Básica e Secundária Lima de Freitas, Setúbal</v>
          </cell>
          <cell r="C670" t="str">
            <v>EBS</v>
          </cell>
          <cell r="D670" t="str">
            <v>PUB</v>
          </cell>
          <cell r="E670" t="str">
            <v>15</v>
          </cell>
          <cell r="F670" t="str">
            <v>12</v>
          </cell>
        </row>
        <row r="671">
          <cell r="A671">
            <v>342014</v>
          </cell>
          <cell r="B671" t="str">
            <v>Escola Básica e Secundária Luís António Verney, Lisboa</v>
          </cell>
          <cell r="C671" t="str">
            <v>EBS</v>
          </cell>
          <cell r="D671" t="str">
            <v>PUB</v>
          </cell>
          <cell r="E671" t="str">
            <v>11</v>
          </cell>
          <cell r="F671" t="str">
            <v>06</v>
          </cell>
        </row>
        <row r="672">
          <cell r="A672">
            <v>342026</v>
          </cell>
          <cell r="B672" t="str">
            <v>Escola Básica e Secundária Luís de Camões, Constância</v>
          </cell>
          <cell r="C672" t="str">
            <v>EBS</v>
          </cell>
          <cell r="D672" t="str">
            <v>PUB</v>
          </cell>
          <cell r="E672" t="str">
            <v>14</v>
          </cell>
          <cell r="F672" t="str">
            <v>08</v>
          </cell>
        </row>
        <row r="673">
          <cell r="A673">
            <v>342105</v>
          </cell>
          <cell r="B673" t="str">
            <v>Escola Básica e Secundária Maria Lamas, Porto</v>
          </cell>
          <cell r="C673" t="str">
            <v>EBS</v>
          </cell>
          <cell r="D673" t="str">
            <v>PUB</v>
          </cell>
          <cell r="E673" t="str">
            <v>13</v>
          </cell>
          <cell r="F673" t="str">
            <v>12</v>
          </cell>
        </row>
        <row r="674">
          <cell r="A674">
            <v>400350</v>
          </cell>
          <cell r="B674" t="str">
            <v>Escola Básica e Secundária Martinho Árias, Soure</v>
          </cell>
          <cell r="C674" t="str">
            <v>EBS</v>
          </cell>
          <cell r="D674" t="str">
            <v>PUB</v>
          </cell>
          <cell r="E674" t="str">
            <v>06</v>
          </cell>
          <cell r="F674" t="str">
            <v>15</v>
          </cell>
        </row>
        <row r="675">
          <cell r="A675">
            <v>342178</v>
          </cell>
          <cell r="B675" t="str">
            <v>Escola Básica e Secundária Matilde Rosa Araújo, Matarraque, Cascais</v>
          </cell>
          <cell r="C675" t="str">
            <v>EBS</v>
          </cell>
          <cell r="D675" t="str">
            <v>PUB</v>
          </cell>
          <cell r="E675" t="str">
            <v>11</v>
          </cell>
          <cell r="F675" t="str">
            <v>05</v>
          </cell>
        </row>
        <row r="676">
          <cell r="A676">
            <v>342191</v>
          </cell>
          <cell r="B676" t="str">
            <v>Escola Básica e Secundária Mestre Domingos Saraiva, Algueirão, Sintra</v>
          </cell>
          <cell r="C676" t="str">
            <v>EBS</v>
          </cell>
          <cell r="D676" t="str">
            <v>PUB</v>
          </cell>
          <cell r="E676" t="str">
            <v>11</v>
          </cell>
          <cell r="F676" t="str">
            <v>11</v>
          </cell>
        </row>
        <row r="677">
          <cell r="A677">
            <v>346240</v>
          </cell>
          <cell r="B677" t="str">
            <v>Escola Básica e Secundária Mestre Martins Correia, Golegã</v>
          </cell>
          <cell r="C677" t="str">
            <v>EBS</v>
          </cell>
          <cell r="D677" t="str">
            <v>PUB</v>
          </cell>
          <cell r="E677" t="str">
            <v>14</v>
          </cell>
          <cell r="F677" t="str">
            <v>12</v>
          </cell>
        </row>
        <row r="678">
          <cell r="A678">
            <v>346226</v>
          </cell>
          <cell r="B678" t="str">
            <v>Escola Básica e Secundária Michel Giacometti, Quinta do Conde, Sesimbra</v>
          </cell>
          <cell r="C678" t="str">
            <v>EBS</v>
          </cell>
          <cell r="D678" t="str">
            <v>PUB</v>
          </cell>
          <cell r="E678" t="str">
            <v>15</v>
          </cell>
          <cell r="F678" t="str">
            <v>11</v>
          </cell>
        </row>
        <row r="679">
          <cell r="A679">
            <v>402230</v>
          </cell>
          <cell r="B679" t="str">
            <v>Escola Básica e Secundária Miguel Torga, Bragança</v>
          </cell>
          <cell r="C679" t="str">
            <v>EBS</v>
          </cell>
          <cell r="D679" t="str">
            <v>PUB</v>
          </cell>
          <cell r="E679" t="str">
            <v>04</v>
          </cell>
          <cell r="F679" t="str">
            <v>02</v>
          </cell>
        </row>
        <row r="680">
          <cell r="A680">
            <v>345945</v>
          </cell>
          <cell r="B680" t="str">
            <v>Escola Básica e Secundária Miguel Torga, Sabrosa</v>
          </cell>
          <cell r="C680" t="str">
            <v>EBS</v>
          </cell>
          <cell r="D680" t="str">
            <v>PUB</v>
          </cell>
          <cell r="E680" t="str">
            <v>17</v>
          </cell>
          <cell r="F680" t="str">
            <v>10</v>
          </cell>
        </row>
        <row r="681">
          <cell r="A681">
            <v>330437</v>
          </cell>
          <cell r="B681" t="str">
            <v>Escola Básica e Secundária Nossa Senhora da Luz, Arronches</v>
          </cell>
          <cell r="C681" t="str">
            <v>EBS</v>
          </cell>
          <cell r="D681" t="str">
            <v>PUB</v>
          </cell>
          <cell r="E681" t="str">
            <v>12</v>
          </cell>
          <cell r="F681" t="str">
            <v>02</v>
          </cell>
        </row>
        <row r="682">
          <cell r="A682">
            <v>345969</v>
          </cell>
          <cell r="B682" t="str">
            <v>Escola Básica e Secundária Octávio Duarte Ferreira, Tramagal, Abrantes</v>
          </cell>
          <cell r="C682" t="str">
            <v>EBS</v>
          </cell>
          <cell r="D682" t="str">
            <v>PUB</v>
          </cell>
          <cell r="E682" t="str">
            <v>14</v>
          </cell>
          <cell r="F682" t="str">
            <v>01</v>
          </cell>
        </row>
        <row r="683">
          <cell r="A683">
            <v>402850</v>
          </cell>
          <cell r="B683" t="str">
            <v>Escola Básica e Secundária Oliveira Júnior, São João da Madeira</v>
          </cell>
          <cell r="C683" t="str">
            <v>EBS</v>
          </cell>
          <cell r="D683" t="str">
            <v>PUB</v>
          </cell>
          <cell r="E683" t="str">
            <v>01</v>
          </cell>
          <cell r="F683" t="str">
            <v>16</v>
          </cell>
        </row>
        <row r="684">
          <cell r="A684">
            <v>400981</v>
          </cell>
          <cell r="B684" t="str">
            <v>Escola Básica e Secundária Ordem de Sant´Iago, Setúbal</v>
          </cell>
          <cell r="C684" t="str">
            <v>EBS</v>
          </cell>
          <cell r="D684" t="str">
            <v>PUB</v>
          </cell>
          <cell r="E684" t="str">
            <v>15</v>
          </cell>
          <cell r="F684" t="str">
            <v>12</v>
          </cell>
        </row>
        <row r="685">
          <cell r="A685">
            <v>402369</v>
          </cell>
          <cell r="B685" t="str">
            <v>Escola Básica e Secundária Padre Alberto Neto, Queluz, Sintra</v>
          </cell>
          <cell r="C685" t="str">
            <v>EBS</v>
          </cell>
          <cell r="D685" t="str">
            <v>PUB</v>
          </cell>
          <cell r="E685" t="str">
            <v>11</v>
          </cell>
          <cell r="F685" t="str">
            <v>11</v>
          </cell>
        </row>
        <row r="686">
          <cell r="A686">
            <v>345970</v>
          </cell>
          <cell r="B686" t="str">
            <v>Escola Básica e Secundária Padre António de Andrade, Oleiros</v>
          </cell>
          <cell r="C686" t="str">
            <v>EBS</v>
          </cell>
          <cell r="D686" t="str">
            <v>PUB</v>
          </cell>
          <cell r="E686" t="str">
            <v>05</v>
          </cell>
          <cell r="F686" t="str">
            <v>06</v>
          </cell>
        </row>
        <row r="687">
          <cell r="A687">
            <v>342439</v>
          </cell>
          <cell r="B687" t="str">
            <v>Escola Básica e Secundária Padre António Morais da Fonseca, Murtosa</v>
          </cell>
          <cell r="C687" t="str">
            <v>EBS</v>
          </cell>
          <cell r="D687" t="str">
            <v>PUB</v>
          </cell>
          <cell r="E687" t="str">
            <v>01</v>
          </cell>
          <cell r="F687" t="str">
            <v>12</v>
          </cell>
        </row>
        <row r="688">
          <cell r="A688">
            <v>330553</v>
          </cell>
          <cell r="B688" t="str">
            <v>Escola Básica e Secundária Padre Joaquim Maria Fernandes, Sousel</v>
          </cell>
          <cell r="C688" t="str">
            <v>EBS</v>
          </cell>
          <cell r="D688" t="str">
            <v>PUB</v>
          </cell>
          <cell r="E688" t="str">
            <v>12</v>
          </cell>
          <cell r="F688" t="str">
            <v>15</v>
          </cell>
        </row>
        <row r="689">
          <cell r="A689">
            <v>345982</v>
          </cell>
          <cell r="B689" t="str">
            <v>Escola Básica e Secundária Padre José Agostinho Rodrigues, Alter do Chão</v>
          </cell>
          <cell r="C689" t="str">
            <v>EBS</v>
          </cell>
          <cell r="D689" t="str">
            <v>PUB</v>
          </cell>
          <cell r="E689" t="str">
            <v>12</v>
          </cell>
          <cell r="F689" t="str">
            <v>01</v>
          </cell>
        </row>
        <row r="690">
          <cell r="A690">
            <v>346380</v>
          </cell>
          <cell r="B690" t="str">
            <v>Escola Básica e Secundária Padre José Augusto da Fonseca, Aguiar da Beira</v>
          </cell>
          <cell r="C690" t="str">
            <v>EBS</v>
          </cell>
          <cell r="D690" t="str">
            <v>PUB</v>
          </cell>
          <cell r="E690" t="str">
            <v>09</v>
          </cell>
          <cell r="F690" t="str">
            <v>01</v>
          </cell>
        </row>
        <row r="691">
          <cell r="A691">
            <v>390093</v>
          </cell>
          <cell r="B691" t="str">
            <v>Escola Básica e Secundária Padre Manuel Álvares</v>
          </cell>
          <cell r="C691" t="str">
            <v>EBS</v>
          </cell>
          <cell r="D691" t="str">
            <v>PUB</v>
          </cell>
          <cell r="E691" t="str">
            <v>22</v>
          </cell>
          <cell r="F691" t="str">
            <v>08</v>
          </cell>
        </row>
        <row r="692">
          <cell r="A692">
            <v>402436</v>
          </cell>
          <cell r="B692" t="str">
            <v>Escola Básica e Secundária Passos Manuel, Lisboa</v>
          </cell>
          <cell r="C692" t="str">
            <v>EBS</v>
          </cell>
          <cell r="D692" t="str">
            <v>PUB</v>
          </cell>
          <cell r="E692" t="str">
            <v>11</v>
          </cell>
          <cell r="F692" t="str">
            <v>06</v>
          </cell>
        </row>
        <row r="693">
          <cell r="A693">
            <v>346007</v>
          </cell>
          <cell r="B693" t="str">
            <v>Escola Básica e Secundária Pedro Álvares Cabral, Belmonte</v>
          </cell>
          <cell r="C693" t="str">
            <v>EBS</v>
          </cell>
          <cell r="D693" t="str">
            <v>PUB</v>
          </cell>
          <cell r="E693" t="str">
            <v>05</v>
          </cell>
          <cell r="F693" t="str">
            <v>01</v>
          </cell>
        </row>
        <row r="694">
          <cell r="A694">
            <v>346100</v>
          </cell>
          <cell r="B694" t="str">
            <v>Escola Básica e Secundária Pedro da Fonseca, Proença-a-Nova</v>
          </cell>
          <cell r="C694" t="str">
            <v>EBS</v>
          </cell>
          <cell r="D694" t="str">
            <v>PUB</v>
          </cell>
          <cell r="E694" t="str">
            <v>05</v>
          </cell>
          <cell r="F694" t="str">
            <v>08</v>
          </cell>
        </row>
        <row r="695">
          <cell r="A695">
            <v>346251</v>
          </cell>
          <cell r="B695" t="str">
            <v>Escola Básica e Secundária Pedro Ferreiro, Ferreira do Zêzere</v>
          </cell>
          <cell r="C695" t="str">
            <v>EBS</v>
          </cell>
          <cell r="D695" t="str">
            <v>PUB</v>
          </cell>
          <cell r="E695" t="str">
            <v>14</v>
          </cell>
          <cell r="F695" t="str">
            <v>11</v>
          </cell>
        </row>
        <row r="696">
          <cell r="A696">
            <v>346020</v>
          </cell>
          <cell r="B696" t="str">
            <v>Escola Básica e Secundária Pintor José de Brito, Santa Marta de Portuzelo, Viana do Castelo</v>
          </cell>
          <cell r="C696" t="str">
            <v>EBS</v>
          </cell>
          <cell r="D696" t="str">
            <v>PUB</v>
          </cell>
          <cell r="E696" t="str">
            <v>16</v>
          </cell>
          <cell r="F696" t="str">
            <v>09</v>
          </cell>
        </row>
        <row r="697">
          <cell r="A697">
            <v>346056</v>
          </cell>
          <cell r="B697" t="str">
            <v>Escola Básica e Secundária Prof. Mendes dos Remédios, Nisa</v>
          </cell>
          <cell r="C697" t="str">
            <v>EBS</v>
          </cell>
          <cell r="D697" t="str">
            <v>PUB</v>
          </cell>
          <cell r="E697" t="str">
            <v>12</v>
          </cell>
          <cell r="F697" t="str">
            <v>12</v>
          </cell>
        </row>
        <row r="698">
          <cell r="A698">
            <v>346032</v>
          </cell>
          <cell r="B698" t="str">
            <v>Escola Básica e Secundária Professor António da Natividade, Mesão Frio</v>
          </cell>
          <cell r="C698" t="str">
            <v>EBS</v>
          </cell>
          <cell r="D698" t="str">
            <v>PUB</v>
          </cell>
          <cell r="E698" t="str">
            <v>17</v>
          </cell>
          <cell r="F698" t="str">
            <v>04</v>
          </cell>
        </row>
        <row r="699">
          <cell r="A699">
            <v>342737</v>
          </cell>
          <cell r="B699" t="str">
            <v>Escola Básica e Secundária Professor Armando de Lucena, Malveira, Mafra</v>
          </cell>
          <cell r="C699" t="str">
            <v>EBS</v>
          </cell>
          <cell r="D699" t="str">
            <v>PUB</v>
          </cell>
          <cell r="E699" t="str">
            <v>11</v>
          </cell>
          <cell r="F699" t="str">
            <v>09</v>
          </cell>
        </row>
        <row r="700">
          <cell r="A700">
            <v>342798</v>
          </cell>
          <cell r="B700" t="str">
            <v>Escola Básica e Secundária Professor João Fernandes Pratas, Samora Correia, Benavente</v>
          </cell>
          <cell r="C700" t="str">
            <v>EBS</v>
          </cell>
          <cell r="D700" t="str">
            <v>PUB</v>
          </cell>
          <cell r="E700" t="str">
            <v>14</v>
          </cell>
          <cell r="F700" t="str">
            <v>05</v>
          </cell>
        </row>
        <row r="701">
          <cell r="A701">
            <v>400403</v>
          </cell>
          <cell r="B701" t="str">
            <v>Escola Básica e Secundária Professor Reynaldo dos Santos, Vila Franca de Xira</v>
          </cell>
          <cell r="C701" t="str">
            <v>EBS</v>
          </cell>
          <cell r="D701" t="str">
            <v>PUB</v>
          </cell>
          <cell r="E701" t="str">
            <v>11</v>
          </cell>
          <cell r="F701" t="str">
            <v>14</v>
          </cell>
        </row>
        <row r="702">
          <cell r="A702">
            <v>403258</v>
          </cell>
          <cell r="B702" t="str">
            <v>Escola Básica e Secundária Professor Ruy Luís Gomes, Laranjeiro, Almada</v>
          </cell>
          <cell r="C702" t="str">
            <v>EBS</v>
          </cell>
          <cell r="D702" t="str">
            <v>PUB</v>
          </cell>
          <cell r="E702" t="str">
            <v>15</v>
          </cell>
          <cell r="F702" t="str">
            <v>03</v>
          </cell>
        </row>
        <row r="703">
          <cell r="A703">
            <v>342919</v>
          </cell>
          <cell r="B703" t="str">
            <v>Escola Básica e Secundária Rainha D. Leonor de Lencastre, São Marcos, Sintra</v>
          </cell>
          <cell r="C703" t="str">
            <v>EBS</v>
          </cell>
          <cell r="D703" t="str">
            <v>PUB</v>
          </cell>
          <cell r="E703" t="str">
            <v>11</v>
          </cell>
          <cell r="F703" t="str">
            <v>11</v>
          </cell>
        </row>
        <row r="704">
          <cell r="A704">
            <v>342920</v>
          </cell>
          <cell r="B704" t="str">
            <v>Escola Básica e Secundária Rainha Santa Isabel, Carreira, Leiria</v>
          </cell>
          <cell r="C704" t="str">
            <v>EBS</v>
          </cell>
          <cell r="D704" t="str">
            <v>PUB</v>
          </cell>
          <cell r="E704" t="str">
            <v>10</v>
          </cell>
          <cell r="F704" t="str">
            <v>09</v>
          </cell>
        </row>
        <row r="705">
          <cell r="A705">
            <v>342956</v>
          </cell>
          <cell r="B705" t="str">
            <v>Escola Básica e Secundária Ribeiro Sanches, Penamacor</v>
          </cell>
          <cell r="C705" t="str">
            <v>EBS</v>
          </cell>
          <cell r="D705" t="str">
            <v>PUB</v>
          </cell>
          <cell r="E705" t="str">
            <v>05</v>
          </cell>
          <cell r="F705" t="str">
            <v>07</v>
          </cell>
        </row>
        <row r="706">
          <cell r="A706">
            <v>402709</v>
          </cell>
          <cell r="B706" t="str">
            <v>Escola Básica e Secundária Rodrigues de Freitas, Porto</v>
          </cell>
          <cell r="C706" t="str">
            <v>EBS</v>
          </cell>
          <cell r="D706" t="str">
            <v>PUB</v>
          </cell>
          <cell r="E706" t="str">
            <v>13</v>
          </cell>
          <cell r="F706" t="str">
            <v>12</v>
          </cell>
        </row>
        <row r="707">
          <cell r="A707">
            <v>346070</v>
          </cell>
          <cell r="B707" t="str">
            <v>Escola Básica e Secundária Sacadura Cabral, Celorico da Beira</v>
          </cell>
          <cell r="C707" t="str">
            <v>EBS</v>
          </cell>
          <cell r="D707" t="str">
            <v>PUB</v>
          </cell>
          <cell r="E707" t="str">
            <v>09</v>
          </cell>
          <cell r="F707" t="str">
            <v>03</v>
          </cell>
        </row>
        <row r="708">
          <cell r="A708">
            <v>346834</v>
          </cell>
          <cell r="B708" t="str">
            <v>Escola Básica e Secundária Santos Simões, Guimarães</v>
          </cell>
          <cell r="C708" t="str">
            <v>EBS</v>
          </cell>
          <cell r="D708" t="str">
            <v>PUB</v>
          </cell>
          <cell r="E708" t="str">
            <v>03</v>
          </cell>
          <cell r="F708" t="str">
            <v>08</v>
          </cell>
        </row>
        <row r="709">
          <cell r="A709">
            <v>403003</v>
          </cell>
          <cell r="B709" t="str">
            <v>Escola Básica e Secundária Soares Basto, Oliveira de Azeméis</v>
          </cell>
          <cell r="C709" t="str">
            <v>EBS</v>
          </cell>
          <cell r="D709" t="str">
            <v>PUB</v>
          </cell>
          <cell r="E709" t="str">
            <v>01</v>
          </cell>
          <cell r="F709" t="str">
            <v>13</v>
          </cell>
        </row>
        <row r="710">
          <cell r="A710">
            <v>402904</v>
          </cell>
          <cell r="B710" t="str">
            <v>Escola Básica e Secundária Tenente Coronel Adão Carrapatoso, Vila Nova de Foz Côa</v>
          </cell>
          <cell r="C710" t="str">
            <v>EBS</v>
          </cell>
          <cell r="D710" t="str">
            <v>PUB</v>
          </cell>
          <cell r="E710" t="str">
            <v>09</v>
          </cell>
          <cell r="F710" t="str">
            <v>14</v>
          </cell>
        </row>
        <row r="711">
          <cell r="A711">
            <v>912522</v>
          </cell>
          <cell r="B711" t="str">
            <v>Escola Básica e Secundária Tomás de Borba</v>
          </cell>
          <cell r="C711" t="str">
            <v>EBS</v>
          </cell>
          <cell r="D711" t="str">
            <v>PUB</v>
          </cell>
          <cell r="E711" t="str">
            <v>19</v>
          </cell>
          <cell r="F711" t="str">
            <v>01</v>
          </cell>
        </row>
        <row r="712">
          <cell r="A712">
            <v>343687</v>
          </cell>
          <cell r="B712" t="str">
            <v>Escola Básica e Secundária Vale d' Este, Viatodos, Barcelos</v>
          </cell>
          <cell r="C712" t="str">
            <v>EBS</v>
          </cell>
          <cell r="D712" t="str">
            <v>PUB</v>
          </cell>
          <cell r="E712" t="str">
            <v>03</v>
          </cell>
          <cell r="F712" t="str">
            <v>02</v>
          </cell>
        </row>
        <row r="713">
          <cell r="A713">
            <v>343389</v>
          </cell>
          <cell r="B713" t="str">
            <v>Escola Básica e Secundária Vieira de Araújo, Vieira do Minho</v>
          </cell>
          <cell r="C713" t="str">
            <v>EBS</v>
          </cell>
          <cell r="D713" t="str">
            <v>PUB</v>
          </cell>
          <cell r="E713" t="str">
            <v>03</v>
          </cell>
          <cell r="F713" t="str">
            <v>11</v>
          </cell>
        </row>
        <row r="714">
          <cell r="A714">
            <v>341368</v>
          </cell>
          <cell r="B714" t="str">
            <v>Escola Básica Egas Moniz, Guimarães</v>
          </cell>
          <cell r="C714" t="str">
            <v>EB</v>
          </cell>
          <cell r="D714" t="str">
            <v>PUB</v>
          </cell>
          <cell r="E714" t="str">
            <v>03</v>
          </cell>
          <cell r="F714" t="str">
            <v>08</v>
          </cell>
        </row>
        <row r="715">
          <cell r="A715">
            <v>345830</v>
          </cell>
          <cell r="B715" t="str">
            <v>Escola Básica El Rei D. Manuel I, Alcochete</v>
          </cell>
          <cell r="C715" t="str">
            <v>EB</v>
          </cell>
          <cell r="D715" t="str">
            <v>PUB</v>
          </cell>
          <cell r="E715" t="str">
            <v>15</v>
          </cell>
          <cell r="F715" t="str">
            <v>02</v>
          </cell>
        </row>
        <row r="716">
          <cell r="A716">
            <v>341370</v>
          </cell>
          <cell r="B716" t="str">
            <v>Escola Básica Elias Garcia, Sobreda, Almada</v>
          </cell>
          <cell r="C716" t="str">
            <v>EB</v>
          </cell>
          <cell r="D716" t="str">
            <v>PUB</v>
          </cell>
          <cell r="E716" t="str">
            <v>15</v>
          </cell>
          <cell r="F716" t="str">
            <v>03</v>
          </cell>
        </row>
        <row r="717">
          <cell r="A717">
            <v>341400</v>
          </cell>
          <cell r="B717" t="str">
            <v>Escola Básica Eng. Duarte Pacheco, Loulé</v>
          </cell>
          <cell r="C717" t="str">
            <v>EB</v>
          </cell>
          <cell r="D717" t="str">
            <v>PUB</v>
          </cell>
          <cell r="E717" t="str">
            <v>08</v>
          </cell>
          <cell r="F717" t="str">
            <v>08</v>
          </cell>
        </row>
        <row r="718">
          <cell r="A718">
            <v>344424</v>
          </cell>
          <cell r="B718" t="str">
            <v>Escola Básica Eng. Fernando Pinto de Oliveira, Leça da Palmeira, Matosinhos</v>
          </cell>
          <cell r="C718" t="str">
            <v>EB</v>
          </cell>
          <cell r="D718" t="str">
            <v>PUB</v>
          </cell>
          <cell r="E718" t="str">
            <v>13</v>
          </cell>
          <cell r="F718" t="str">
            <v>08</v>
          </cell>
        </row>
        <row r="719">
          <cell r="A719">
            <v>346536</v>
          </cell>
          <cell r="B719" t="str">
            <v>Escola Básica Eng. Nuno Mergulhão, Portimão</v>
          </cell>
          <cell r="C719" t="str">
            <v>EB</v>
          </cell>
          <cell r="D719" t="str">
            <v>PUB</v>
          </cell>
          <cell r="E719" t="str">
            <v>08</v>
          </cell>
          <cell r="F719" t="str">
            <v>11</v>
          </cell>
        </row>
        <row r="720">
          <cell r="A720">
            <v>330498</v>
          </cell>
          <cell r="B720" t="str">
            <v>Escola Básica Engenheiro Manuel R. Amaro da Costa, São Teotónio, Odemira</v>
          </cell>
          <cell r="C720" t="str">
            <v>EB</v>
          </cell>
          <cell r="D720" t="str">
            <v>PUB</v>
          </cell>
          <cell r="E720" t="str">
            <v>02</v>
          </cell>
          <cell r="F720" t="str">
            <v>11</v>
          </cell>
        </row>
        <row r="721">
          <cell r="A721">
            <v>341654</v>
          </cell>
          <cell r="B721" t="str">
            <v>Escola Básica Escultor António Fernandes Sá, Gervide, Vila Nova de Gaia</v>
          </cell>
          <cell r="C721" t="str">
            <v>EB</v>
          </cell>
          <cell r="D721" t="str">
            <v>PUB</v>
          </cell>
          <cell r="E721" t="str">
            <v>13</v>
          </cell>
          <cell r="F721" t="str">
            <v>17</v>
          </cell>
        </row>
        <row r="722">
          <cell r="A722">
            <v>346743</v>
          </cell>
          <cell r="B722" t="str">
            <v>Escola Básica Escultor Francisco dos Santos, Fitares, Sintra</v>
          </cell>
          <cell r="C722" t="str">
            <v>EB</v>
          </cell>
          <cell r="D722" t="str">
            <v>PUB</v>
          </cell>
          <cell r="E722" t="str">
            <v>11</v>
          </cell>
          <cell r="F722" t="str">
            <v>11</v>
          </cell>
        </row>
        <row r="723">
          <cell r="A723">
            <v>344060</v>
          </cell>
          <cell r="B723" t="str">
            <v>Escola Básica Eugénio de Andrade, Porto</v>
          </cell>
          <cell r="C723" t="str">
            <v>EB</v>
          </cell>
          <cell r="D723" t="str">
            <v>PUB</v>
          </cell>
          <cell r="E723" t="str">
            <v>13</v>
          </cell>
          <cell r="F723" t="str">
            <v>12</v>
          </cell>
        </row>
        <row r="724">
          <cell r="A724">
            <v>341411</v>
          </cell>
          <cell r="B724" t="str">
            <v>Escola Básica Eugénio de Castro, Coimbra</v>
          </cell>
          <cell r="C724" t="str">
            <v>EB</v>
          </cell>
          <cell r="D724" t="str">
            <v>PUB</v>
          </cell>
          <cell r="E724" t="str">
            <v>06</v>
          </cell>
          <cell r="F724" t="str">
            <v>03</v>
          </cell>
        </row>
        <row r="725">
          <cell r="A725">
            <v>341423</v>
          </cell>
          <cell r="B725" t="str">
            <v>Escola Básica Eugénio dos Santos, Lisboa</v>
          </cell>
          <cell r="C725" t="str">
            <v>EB</v>
          </cell>
          <cell r="D725" t="str">
            <v>PUB</v>
          </cell>
          <cell r="E725" t="str">
            <v>11</v>
          </cell>
          <cell r="F725" t="str">
            <v>06</v>
          </cell>
        </row>
        <row r="726">
          <cell r="A726">
            <v>330061</v>
          </cell>
          <cell r="B726" t="str">
            <v>Escola Básica Fernando Casimiro Pereira da Silva, Rio Maior</v>
          </cell>
          <cell r="C726" t="str">
            <v>EB</v>
          </cell>
          <cell r="D726" t="str">
            <v>PUB</v>
          </cell>
          <cell r="E726" t="str">
            <v>14</v>
          </cell>
          <cell r="F726" t="str">
            <v>14</v>
          </cell>
        </row>
        <row r="727">
          <cell r="A727">
            <v>341472</v>
          </cell>
          <cell r="B727" t="str">
            <v>Escola Básica Fernando Pessoa, Santa Maria da Feira</v>
          </cell>
          <cell r="C727" t="str">
            <v>EB</v>
          </cell>
          <cell r="D727" t="str">
            <v>PUB</v>
          </cell>
          <cell r="E727" t="str">
            <v>01</v>
          </cell>
          <cell r="F727" t="str">
            <v>09</v>
          </cell>
        </row>
        <row r="728">
          <cell r="A728">
            <v>341502</v>
          </cell>
          <cell r="B728" t="str">
            <v>Escola Básica Ferreira de Castro, Ouressa, Sintra</v>
          </cell>
          <cell r="C728" t="str">
            <v>EB</v>
          </cell>
          <cell r="D728" t="str">
            <v>PUB</v>
          </cell>
          <cell r="E728" t="str">
            <v>11</v>
          </cell>
          <cell r="F728" t="str">
            <v>11</v>
          </cell>
        </row>
        <row r="729">
          <cell r="A729">
            <v>330978</v>
          </cell>
          <cell r="B729" t="str">
            <v>Escola Básica Fialho de Almeida, Cuba</v>
          </cell>
          <cell r="C729" t="str">
            <v>EB</v>
          </cell>
          <cell r="D729" t="str">
            <v>PUB</v>
          </cell>
          <cell r="E729" t="str">
            <v>02</v>
          </cell>
          <cell r="F729" t="str">
            <v>07</v>
          </cell>
        </row>
        <row r="730">
          <cell r="A730">
            <v>341526</v>
          </cell>
          <cell r="B730" t="str">
            <v>Escola Básica Francisco de Arruda, Lisboa</v>
          </cell>
          <cell r="C730" t="str">
            <v>EB</v>
          </cell>
          <cell r="D730" t="str">
            <v>PUB</v>
          </cell>
          <cell r="E730" t="str">
            <v>11</v>
          </cell>
          <cell r="F730" t="str">
            <v>06</v>
          </cell>
        </row>
        <row r="731">
          <cell r="A731">
            <v>341551</v>
          </cell>
          <cell r="B731" t="str">
            <v>Escola Básica Francisco Torrinha, Porto</v>
          </cell>
          <cell r="C731" t="str">
            <v>EB</v>
          </cell>
          <cell r="D731" t="str">
            <v>PUB</v>
          </cell>
          <cell r="E731" t="str">
            <v>13</v>
          </cell>
          <cell r="F731" t="str">
            <v>12</v>
          </cell>
        </row>
        <row r="732">
          <cell r="A732">
            <v>330516</v>
          </cell>
          <cell r="B732" t="str">
            <v>Escola Básica Frei António Chagas, Vidigueira</v>
          </cell>
          <cell r="C732" t="str">
            <v>EB</v>
          </cell>
          <cell r="D732" t="str">
            <v>PUB</v>
          </cell>
          <cell r="E732" t="str">
            <v>02</v>
          </cell>
          <cell r="F732" t="str">
            <v>14</v>
          </cell>
        </row>
        <row r="733">
          <cell r="A733">
            <v>341575</v>
          </cell>
          <cell r="B733" t="str">
            <v>Escola Básica Frei Bartolomeu dos Mártires, Viana do Castelo</v>
          </cell>
          <cell r="C733" t="str">
            <v>EB</v>
          </cell>
          <cell r="D733" t="str">
            <v>PUB</v>
          </cell>
          <cell r="E733" t="str">
            <v>16</v>
          </cell>
          <cell r="F733" t="str">
            <v>09</v>
          </cell>
        </row>
        <row r="734">
          <cell r="A734">
            <v>341587</v>
          </cell>
          <cell r="B734" t="str">
            <v>Escola Básica Frei Caetano Brandão, Maximinos, Braga</v>
          </cell>
          <cell r="C734" t="str">
            <v>EB</v>
          </cell>
          <cell r="D734" t="str">
            <v>PUB</v>
          </cell>
          <cell r="E734" t="str">
            <v>03</v>
          </cell>
          <cell r="F734" t="str">
            <v>03</v>
          </cell>
        </row>
        <row r="735">
          <cell r="A735">
            <v>341599</v>
          </cell>
          <cell r="B735" t="str">
            <v>Escola Básica Frei Estevão Martins, Alcobaça</v>
          </cell>
          <cell r="C735" t="str">
            <v>EB</v>
          </cell>
          <cell r="D735" t="str">
            <v>PUB</v>
          </cell>
          <cell r="E735" t="str">
            <v>10</v>
          </cell>
          <cell r="F735" t="str">
            <v>01</v>
          </cell>
        </row>
        <row r="736">
          <cell r="A736">
            <v>806877</v>
          </cell>
          <cell r="B736" t="str">
            <v>Escola Básica Frei Gil, Bustos, Oliveira do Bairro</v>
          </cell>
          <cell r="C736" t="str">
            <v>EB</v>
          </cell>
          <cell r="D736" t="str">
            <v>PUB</v>
          </cell>
          <cell r="E736" t="str">
            <v>01</v>
          </cell>
          <cell r="F736" t="str">
            <v>14</v>
          </cell>
        </row>
        <row r="737">
          <cell r="A737">
            <v>341605</v>
          </cell>
          <cell r="B737" t="str">
            <v>Escola Básica Frei João de Vila do Conde, Vila do Conde</v>
          </cell>
          <cell r="C737" t="str">
            <v>EB</v>
          </cell>
          <cell r="D737" t="str">
            <v>PUB</v>
          </cell>
          <cell r="E737" t="str">
            <v>13</v>
          </cell>
          <cell r="F737" t="str">
            <v>16</v>
          </cell>
        </row>
        <row r="738">
          <cell r="A738">
            <v>330930</v>
          </cell>
          <cell r="B738" t="str">
            <v>Escola Básica Frei Manuel Cardoso, Fronteira</v>
          </cell>
          <cell r="C738" t="str">
            <v>EB</v>
          </cell>
          <cell r="D738" t="str">
            <v>PUB</v>
          </cell>
          <cell r="E738" t="str">
            <v>12</v>
          </cell>
          <cell r="F738" t="str">
            <v>08</v>
          </cell>
        </row>
        <row r="739">
          <cell r="A739">
            <v>340390</v>
          </cell>
          <cell r="B739" t="str">
            <v>Escola Básica Frei Manuel de Santa Inês, Baguim do Monte, Gondomar</v>
          </cell>
          <cell r="C739" t="str">
            <v>EB</v>
          </cell>
          <cell r="D739" t="str">
            <v>PUB</v>
          </cell>
          <cell r="E739" t="str">
            <v>13</v>
          </cell>
          <cell r="F739" t="str">
            <v>04</v>
          </cell>
        </row>
        <row r="740">
          <cell r="A740">
            <v>330530</v>
          </cell>
          <cell r="B740" t="str">
            <v>Escola Básica Garcia da Orta, Castelo de Vide</v>
          </cell>
          <cell r="C740" t="str">
            <v>EB</v>
          </cell>
          <cell r="D740" t="str">
            <v>PUB</v>
          </cell>
          <cell r="E740" t="str">
            <v>12</v>
          </cell>
          <cell r="F740" t="str">
            <v>05</v>
          </cell>
        </row>
        <row r="741">
          <cell r="A741">
            <v>341630</v>
          </cell>
          <cell r="B741" t="str">
            <v>Escola Básica Gaspar Campello, Torres Vedras</v>
          </cell>
          <cell r="C741" t="str">
            <v>EB</v>
          </cell>
          <cell r="D741" t="str">
            <v>PUB</v>
          </cell>
          <cell r="E741" t="str">
            <v>11</v>
          </cell>
          <cell r="F741" t="str">
            <v>13</v>
          </cell>
        </row>
        <row r="742">
          <cell r="A742">
            <v>341642</v>
          </cell>
          <cell r="B742" t="str">
            <v>Escola Básica Gaspar Correia, Portela, Loures</v>
          </cell>
          <cell r="C742" t="str">
            <v>EB</v>
          </cell>
          <cell r="D742" t="str">
            <v>PUB</v>
          </cell>
          <cell r="E742" t="str">
            <v>11</v>
          </cell>
          <cell r="F742" t="str">
            <v>07</v>
          </cell>
        </row>
        <row r="743">
          <cell r="A743">
            <v>344618</v>
          </cell>
          <cell r="B743" t="str">
            <v>Escola Básica General Humberto Delgado, Santo António dos Cavaleiros, Loures</v>
          </cell>
          <cell r="C743" t="str">
            <v>EB</v>
          </cell>
          <cell r="D743" t="str">
            <v>PUB</v>
          </cell>
          <cell r="E743" t="str">
            <v>11</v>
          </cell>
          <cell r="F743" t="str">
            <v>07</v>
          </cell>
        </row>
        <row r="744">
          <cell r="A744">
            <v>343705</v>
          </cell>
          <cell r="B744" t="str">
            <v>Escola Básica General Serpa Pinto, Cinfães</v>
          </cell>
          <cell r="C744" t="str">
            <v>EB</v>
          </cell>
          <cell r="D744" t="str">
            <v>PUB</v>
          </cell>
          <cell r="E744" t="str">
            <v>18</v>
          </cell>
          <cell r="F744" t="str">
            <v>04</v>
          </cell>
        </row>
        <row r="745">
          <cell r="A745">
            <v>345556</v>
          </cell>
          <cell r="B745" t="str">
            <v>Escola Básica Gil Vicente, Urgeses, Guimarães</v>
          </cell>
          <cell r="C745" t="str">
            <v>EB</v>
          </cell>
          <cell r="D745" t="str">
            <v>PUB</v>
          </cell>
          <cell r="E745" t="str">
            <v>03</v>
          </cell>
          <cell r="F745" t="str">
            <v>08</v>
          </cell>
        </row>
        <row r="746">
          <cell r="A746">
            <v>343780</v>
          </cell>
          <cell r="B746" t="str">
            <v>Escola Básica Gomes Monteiro, Boticas</v>
          </cell>
          <cell r="C746" t="str">
            <v>EB</v>
          </cell>
          <cell r="D746" t="str">
            <v>PUB</v>
          </cell>
          <cell r="E746" t="str">
            <v>17</v>
          </cell>
          <cell r="F746" t="str">
            <v>02</v>
          </cell>
        </row>
        <row r="747">
          <cell r="A747">
            <v>344278</v>
          </cell>
          <cell r="B747" t="str">
            <v>Escola Básica Gonçalo Mendes da Maia, Vermoim, Maia</v>
          </cell>
          <cell r="C747" t="str">
            <v>EB</v>
          </cell>
          <cell r="D747" t="str">
            <v>PUB</v>
          </cell>
          <cell r="E747" t="str">
            <v>13</v>
          </cell>
          <cell r="F747" t="str">
            <v>06</v>
          </cell>
        </row>
        <row r="748">
          <cell r="A748">
            <v>341691</v>
          </cell>
          <cell r="B748" t="str">
            <v>Escola Básica Gonçalo Nunes, Arcozelo, Barcelos</v>
          </cell>
          <cell r="C748" t="str">
            <v>EB</v>
          </cell>
          <cell r="D748" t="str">
            <v>PUB</v>
          </cell>
          <cell r="E748" t="str">
            <v>03</v>
          </cell>
          <cell r="F748" t="str">
            <v>02</v>
          </cell>
        </row>
        <row r="749">
          <cell r="A749">
            <v>342786</v>
          </cell>
          <cell r="B749" t="str">
            <v>Escola Básica Gonçalo Sampaio, Póvoa de Lanhoso</v>
          </cell>
          <cell r="C749" t="str">
            <v>EB</v>
          </cell>
          <cell r="D749" t="str">
            <v>PUB</v>
          </cell>
          <cell r="E749" t="str">
            <v>03</v>
          </cell>
          <cell r="F749" t="str">
            <v>09</v>
          </cell>
        </row>
        <row r="750">
          <cell r="A750">
            <v>341710</v>
          </cell>
          <cell r="B750" t="str">
            <v>Escola Básica Grão Vasco, Viseu</v>
          </cell>
          <cell r="C750" t="str">
            <v>EB</v>
          </cell>
          <cell r="D750" t="str">
            <v>PUB</v>
          </cell>
          <cell r="E750" t="str">
            <v>18</v>
          </cell>
          <cell r="F750" t="str">
            <v>23</v>
          </cell>
        </row>
        <row r="751">
          <cell r="A751">
            <v>330073</v>
          </cell>
          <cell r="B751" t="str">
            <v>Escola Básica Gualdim Pais, Pombal</v>
          </cell>
          <cell r="C751" t="str">
            <v>EB</v>
          </cell>
          <cell r="D751" t="str">
            <v>PUB</v>
          </cell>
          <cell r="E751" t="str">
            <v>10</v>
          </cell>
          <cell r="F751" t="str">
            <v>15</v>
          </cell>
        </row>
        <row r="752">
          <cell r="A752">
            <v>341721</v>
          </cell>
          <cell r="B752" t="str">
            <v>Escola Básica Gualdim Pais, Tomar</v>
          </cell>
          <cell r="C752" t="str">
            <v>EB</v>
          </cell>
          <cell r="D752" t="str">
            <v>PUB</v>
          </cell>
          <cell r="E752" t="str">
            <v>14</v>
          </cell>
          <cell r="F752" t="str">
            <v>18</v>
          </cell>
        </row>
        <row r="753">
          <cell r="A753">
            <v>345404</v>
          </cell>
          <cell r="B753" t="str">
            <v>Escola Básica Guerra Junqueiro, Freixo de Espada à Cinta</v>
          </cell>
          <cell r="C753" t="str">
            <v>EB</v>
          </cell>
          <cell r="D753" t="str">
            <v>PUB</v>
          </cell>
          <cell r="E753" t="str">
            <v>04</v>
          </cell>
          <cell r="F753" t="str">
            <v>04</v>
          </cell>
        </row>
        <row r="754">
          <cell r="A754">
            <v>345180</v>
          </cell>
          <cell r="B754" t="str">
            <v>Escola Básica Hermenegildo Capelo, Palmela</v>
          </cell>
          <cell r="C754" t="str">
            <v>EB</v>
          </cell>
          <cell r="D754" t="str">
            <v>PUB</v>
          </cell>
          <cell r="E754" t="str">
            <v>15</v>
          </cell>
          <cell r="F754" t="str">
            <v>08</v>
          </cell>
        </row>
        <row r="755">
          <cell r="A755">
            <v>341757</v>
          </cell>
          <cell r="B755" t="str">
            <v>Escola Básica Inês de Castro, S. Martinho do Bispo, Coimbra</v>
          </cell>
          <cell r="C755" t="str">
            <v>EB</v>
          </cell>
          <cell r="D755" t="str">
            <v>PUB</v>
          </cell>
          <cell r="E755" t="str">
            <v>06</v>
          </cell>
          <cell r="F755" t="str">
            <v>03</v>
          </cell>
        </row>
        <row r="756">
          <cell r="A756">
            <v>346664</v>
          </cell>
          <cell r="B756" t="str">
            <v>Escola Básica Infanta D. Mafalda, Rio Tinto, Gondomar</v>
          </cell>
          <cell r="C756" t="str">
            <v>EB</v>
          </cell>
          <cell r="D756" t="str">
            <v>PUB</v>
          </cell>
          <cell r="E756" t="str">
            <v>13</v>
          </cell>
          <cell r="F756" t="str">
            <v>04</v>
          </cell>
        </row>
        <row r="757">
          <cell r="A757">
            <v>346494</v>
          </cell>
          <cell r="B757" t="str">
            <v>Escola Básica Infante D. Fernando, Vila Nova de Cacela,Vila Real de Santo António</v>
          </cell>
          <cell r="C757" t="str">
            <v>EB</v>
          </cell>
          <cell r="D757" t="str">
            <v>PUB</v>
          </cell>
          <cell r="E757" t="str">
            <v>08</v>
          </cell>
          <cell r="F757" t="str">
            <v>16</v>
          </cell>
        </row>
        <row r="758">
          <cell r="A758">
            <v>341745</v>
          </cell>
          <cell r="B758" t="str">
            <v>Escola Básica Infante D. Henrique, Repeses, Viseu</v>
          </cell>
          <cell r="C758" t="str">
            <v>EB</v>
          </cell>
          <cell r="D758" t="str">
            <v>PUB</v>
          </cell>
          <cell r="E758" t="str">
            <v>18</v>
          </cell>
          <cell r="F758" t="str">
            <v>23</v>
          </cell>
        </row>
        <row r="759">
          <cell r="A759">
            <v>344977</v>
          </cell>
          <cell r="B759" t="str">
            <v>Escola Básica Infante D. Pedro, Buarcos, Figueira da Foz</v>
          </cell>
          <cell r="C759" t="str">
            <v>EB</v>
          </cell>
          <cell r="D759" t="str">
            <v>PUB</v>
          </cell>
          <cell r="E759" t="str">
            <v>06</v>
          </cell>
          <cell r="F759" t="str">
            <v>05</v>
          </cell>
        </row>
        <row r="760">
          <cell r="A760">
            <v>330085</v>
          </cell>
          <cell r="B760" t="str">
            <v>Escola Básica Infante D. Pedro, Penela</v>
          </cell>
          <cell r="C760" t="str">
            <v>EB</v>
          </cell>
          <cell r="D760" t="str">
            <v>PUB</v>
          </cell>
          <cell r="E760" t="str">
            <v>06</v>
          </cell>
          <cell r="F760" t="str">
            <v>14</v>
          </cell>
        </row>
        <row r="761">
          <cell r="A761">
            <v>912515</v>
          </cell>
          <cell r="B761" t="str">
            <v>Escola Básica Integrada Água de Pau</v>
          </cell>
          <cell r="C761" t="str">
            <v>EBI</v>
          </cell>
          <cell r="D761" t="str">
            <v>PUB</v>
          </cell>
          <cell r="E761" t="str">
            <v>19</v>
          </cell>
          <cell r="F761" t="str">
            <v>21</v>
          </cell>
        </row>
        <row r="762">
          <cell r="A762">
            <v>912519</v>
          </cell>
          <cell r="B762" t="str">
            <v>Escola Básica Integrada da Praia da Vitória</v>
          </cell>
          <cell r="C762" t="str">
            <v>EBI</v>
          </cell>
          <cell r="D762" t="str">
            <v>PUB</v>
          </cell>
          <cell r="E762" t="str">
            <v>19</v>
          </cell>
          <cell r="F762" t="str">
            <v>05</v>
          </cell>
        </row>
        <row r="763">
          <cell r="A763">
            <v>912520</v>
          </cell>
          <cell r="B763" t="str">
            <v>Escola Básica Integrada de Angra do Heroísmo</v>
          </cell>
          <cell r="C763" t="str">
            <v>EBI</v>
          </cell>
          <cell r="D763" t="str">
            <v>PUB</v>
          </cell>
          <cell r="E763" t="str">
            <v>19</v>
          </cell>
          <cell r="F763" t="str">
            <v>01</v>
          </cell>
        </row>
        <row r="764">
          <cell r="A764">
            <v>912506</v>
          </cell>
          <cell r="B764" t="str">
            <v>Escola Básica Integrada de Arrifes</v>
          </cell>
          <cell r="C764" t="str">
            <v>EBI</v>
          </cell>
          <cell r="D764" t="str">
            <v>PUB</v>
          </cell>
          <cell r="E764" t="str">
            <v>19</v>
          </cell>
          <cell r="F764" t="str">
            <v>23</v>
          </cell>
        </row>
        <row r="765">
          <cell r="A765">
            <v>912507</v>
          </cell>
          <cell r="B765" t="str">
            <v>Escola Básica Integrada de Ginetes</v>
          </cell>
          <cell r="C765" t="str">
            <v>EBI</v>
          </cell>
          <cell r="D765" t="str">
            <v>PUB</v>
          </cell>
          <cell r="E765" t="str">
            <v>19</v>
          </cell>
          <cell r="F765" t="str">
            <v>23</v>
          </cell>
        </row>
        <row r="766">
          <cell r="A766">
            <v>912508</v>
          </cell>
          <cell r="B766" t="str">
            <v>Escola Básica Integrada de Maia</v>
          </cell>
          <cell r="C766" t="str">
            <v>EBI</v>
          </cell>
          <cell r="D766" t="str">
            <v>PUB</v>
          </cell>
          <cell r="E766" t="str">
            <v>19</v>
          </cell>
          <cell r="F766" t="str">
            <v>25</v>
          </cell>
        </row>
        <row r="767">
          <cell r="A767">
            <v>912509</v>
          </cell>
          <cell r="B767" t="str">
            <v>Escola Básica Integrada de Rabo de Peixe</v>
          </cell>
          <cell r="C767" t="str">
            <v>EBI</v>
          </cell>
          <cell r="D767" t="str">
            <v>PUB</v>
          </cell>
          <cell r="E767" t="str">
            <v>19</v>
          </cell>
          <cell r="F767" t="str">
            <v>25</v>
          </cell>
        </row>
        <row r="768">
          <cell r="A768">
            <v>912510</v>
          </cell>
          <cell r="B768" t="str">
            <v>Escola Básica Integrada de Vila de Capelas</v>
          </cell>
          <cell r="C768" t="str">
            <v>EBI</v>
          </cell>
          <cell r="D768" t="str">
            <v>PUB</v>
          </cell>
          <cell r="E768" t="str">
            <v>19</v>
          </cell>
          <cell r="F768" t="str">
            <v>23</v>
          </cell>
        </row>
        <row r="769">
          <cell r="A769">
            <v>912524</v>
          </cell>
          <cell r="B769" t="str">
            <v>Escola Básica Integrada de Vila do Topo</v>
          </cell>
          <cell r="C769" t="str">
            <v>EBI</v>
          </cell>
          <cell r="D769" t="str">
            <v>PUB</v>
          </cell>
          <cell r="E769" t="str">
            <v>19</v>
          </cell>
          <cell r="F769" t="str">
            <v>02</v>
          </cell>
        </row>
        <row r="770">
          <cell r="A770">
            <v>912521</v>
          </cell>
          <cell r="B770" t="str">
            <v>Escola Básica Integrada dos Biscoitos</v>
          </cell>
          <cell r="C770" t="str">
            <v>EBI</v>
          </cell>
          <cell r="D770" t="str">
            <v>PUB</v>
          </cell>
          <cell r="E770" t="str">
            <v>19</v>
          </cell>
          <cell r="F770" t="str">
            <v>05</v>
          </cell>
        </row>
        <row r="771">
          <cell r="A771">
            <v>912518</v>
          </cell>
          <cell r="B771" t="str">
            <v>Escola Básica Integrada Francisco Ferreira Drummond</v>
          </cell>
          <cell r="C771" t="str">
            <v>EBI</v>
          </cell>
          <cell r="D771" t="str">
            <v>PUB</v>
          </cell>
          <cell r="E771" t="str">
            <v>19</v>
          </cell>
          <cell r="F771" t="str">
            <v>01</v>
          </cell>
        </row>
        <row r="772">
          <cell r="A772">
            <v>912526</v>
          </cell>
          <cell r="B772" t="str">
            <v>Escola Básica Integrada Mouzinho da Silveira</v>
          </cell>
          <cell r="C772" t="str">
            <v>EBI</v>
          </cell>
          <cell r="D772" t="str">
            <v>PUB</v>
          </cell>
          <cell r="E772" t="str">
            <v>19</v>
          </cell>
          <cell r="F772" t="str">
            <v>11</v>
          </cell>
        </row>
        <row r="773">
          <cell r="A773">
            <v>912501</v>
          </cell>
          <cell r="B773" t="str">
            <v>Escola Básica Integrada Ponta Garça</v>
          </cell>
          <cell r="C773" t="str">
            <v>EBI</v>
          </cell>
          <cell r="D773" t="str">
            <v>PUB</v>
          </cell>
          <cell r="E773" t="str">
            <v>19</v>
          </cell>
          <cell r="F773" t="str">
            <v>26</v>
          </cell>
        </row>
        <row r="774">
          <cell r="A774">
            <v>341769</v>
          </cell>
          <cell r="B774" t="str">
            <v>Escola Básica Irene Lisboa, Porto</v>
          </cell>
          <cell r="C774" t="str">
            <v>EB</v>
          </cell>
          <cell r="D774" t="str">
            <v>PUB</v>
          </cell>
          <cell r="E774" t="str">
            <v>13</v>
          </cell>
          <cell r="F774" t="str">
            <v>12</v>
          </cell>
        </row>
        <row r="775">
          <cell r="A775">
            <v>344199</v>
          </cell>
          <cell r="B775" t="str">
            <v>Escola Básica Irmãos Passos, Guifões, Matosinhos</v>
          </cell>
          <cell r="C775" t="str">
            <v>EB</v>
          </cell>
          <cell r="D775" t="str">
            <v>PUB</v>
          </cell>
          <cell r="E775" t="str">
            <v>13</v>
          </cell>
          <cell r="F775" t="str">
            <v>08</v>
          </cell>
        </row>
        <row r="776">
          <cell r="A776">
            <v>341861</v>
          </cell>
          <cell r="B776" t="str">
            <v>Escola Básica João Afonso, Aveiro</v>
          </cell>
          <cell r="C776" t="str">
            <v>EB</v>
          </cell>
          <cell r="D776" t="str">
            <v>PUB</v>
          </cell>
          <cell r="E776" t="str">
            <v>01</v>
          </cell>
          <cell r="F776" t="str">
            <v>05</v>
          </cell>
        </row>
        <row r="777">
          <cell r="A777">
            <v>342385</v>
          </cell>
          <cell r="B777" t="str">
            <v>Escola Básica João da Rosa, Olhão</v>
          </cell>
          <cell r="C777" t="str">
            <v>EB</v>
          </cell>
          <cell r="D777" t="str">
            <v>PUB</v>
          </cell>
          <cell r="E777" t="str">
            <v>08</v>
          </cell>
          <cell r="F777" t="str">
            <v>10</v>
          </cell>
        </row>
        <row r="778">
          <cell r="A778">
            <v>341230</v>
          </cell>
          <cell r="B778" t="str">
            <v>Escola Básica João de Barros, Figueira da Foz</v>
          </cell>
          <cell r="C778" t="str">
            <v>EB</v>
          </cell>
          <cell r="D778" t="str">
            <v>PUB</v>
          </cell>
          <cell r="E778" t="str">
            <v>06</v>
          </cell>
          <cell r="F778" t="str">
            <v>05</v>
          </cell>
        </row>
        <row r="779">
          <cell r="A779">
            <v>345891</v>
          </cell>
          <cell r="B779" t="str">
            <v>Escola Básica João de Deus, São Bartolomeu de Messines, Silves</v>
          </cell>
          <cell r="C779" t="str">
            <v>EB</v>
          </cell>
          <cell r="D779" t="str">
            <v>PUB</v>
          </cell>
          <cell r="E779" t="str">
            <v>08</v>
          </cell>
          <cell r="F779" t="str">
            <v>13</v>
          </cell>
        </row>
        <row r="780">
          <cell r="A780">
            <v>341988</v>
          </cell>
          <cell r="B780" t="str">
            <v>Escola Básica João Villaret, Loures</v>
          </cell>
          <cell r="C780" t="str">
            <v>EB</v>
          </cell>
          <cell r="D780" t="str">
            <v>PUB</v>
          </cell>
          <cell r="E780" t="str">
            <v>11</v>
          </cell>
          <cell r="F780" t="str">
            <v>07</v>
          </cell>
        </row>
        <row r="781">
          <cell r="A781">
            <v>341812</v>
          </cell>
          <cell r="B781" t="str">
            <v>Escola Básica José Afonso, Alhos Vedros, Moita</v>
          </cell>
          <cell r="C781" t="str">
            <v>EB</v>
          </cell>
          <cell r="D781" t="str">
            <v>PUB</v>
          </cell>
          <cell r="E781" t="str">
            <v>15</v>
          </cell>
          <cell r="F781" t="str">
            <v>06</v>
          </cell>
        </row>
        <row r="782">
          <cell r="A782">
            <v>340522</v>
          </cell>
          <cell r="B782" t="str">
            <v>Escola Básica José Cardoso Pires, São Brás, Amadora</v>
          </cell>
          <cell r="C782" t="str">
            <v>EB</v>
          </cell>
          <cell r="D782" t="str">
            <v>PUB</v>
          </cell>
          <cell r="E782" t="str">
            <v>11</v>
          </cell>
          <cell r="F782" t="str">
            <v>15</v>
          </cell>
        </row>
        <row r="783">
          <cell r="A783">
            <v>342373</v>
          </cell>
          <cell r="B783" t="str">
            <v>Escola Básica José Carlos da Maia, Olhão</v>
          </cell>
          <cell r="C783" t="str">
            <v>EB</v>
          </cell>
          <cell r="D783" t="str">
            <v>PUB</v>
          </cell>
          <cell r="E783" t="str">
            <v>08</v>
          </cell>
          <cell r="F783" t="str">
            <v>10</v>
          </cell>
        </row>
        <row r="784">
          <cell r="A784">
            <v>341824</v>
          </cell>
          <cell r="B784" t="str">
            <v>Escola Básica José dos Anjos, Carrazedo de Montenegro, Valpaços</v>
          </cell>
          <cell r="C784" t="str">
            <v>EB</v>
          </cell>
          <cell r="D784" t="str">
            <v>PUB</v>
          </cell>
          <cell r="E784" t="str">
            <v>17</v>
          </cell>
          <cell r="F784" t="str">
            <v>12</v>
          </cell>
        </row>
        <row r="785">
          <cell r="A785">
            <v>341836</v>
          </cell>
          <cell r="B785" t="str">
            <v>Escola Básica José Maria dos Santos, Pinhal Novo, Palmela</v>
          </cell>
          <cell r="C785" t="str">
            <v>EB</v>
          </cell>
          <cell r="D785" t="str">
            <v>PUB</v>
          </cell>
          <cell r="E785" t="str">
            <v>15</v>
          </cell>
          <cell r="F785" t="str">
            <v>08</v>
          </cell>
        </row>
        <row r="786">
          <cell r="A786">
            <v>341848</v>
          </cell>
          <cell r="B786" t="str">
            <v>Escola Básica José Régio, Portalegre</v>
          </cell>
          <cell r="C786" t="str">
            <v>EB</v>
          </cell>
          <cell r="D786" t="str">
            <v>PUB</v>
          </cell>
          <cell r="E786" t="str">
            <v>12</v>
          </cell>
          <cell r="F786" t="str">
            <v>14</v>
          </cell>
        </row>
        <row r="787">
          <cell r="A787">
            <v>310141</v>
          </cell>
          <cell r="B787" t="str">
            <v>Escola Básica José Saraiva, Leiria</v>
          </cell>
          <cell r="C787" t="str">
            <v>EB</v>
          </cell>
          <cell r="D787" t="str">
            <v>PUB</v>
          </cell>
          <cell r="E787" t="str">
            <v>10</v>
          </cell>
          <cell r="F787" t="str">
            <v>09</v>
          </cell>
        </row>
        <row r="788">
          <cell r="A788">
            <v>344448</v>
          </cell>
          <cell r="B788" t="str">
            <v>Escola Básica José Sobral, Mexilhoeira Grande, Portimão</v>
          </cell>
          <cell r="C788" t="str">
            <v>EB</v>
          </cell>
          <cell r="D788" t="str">
            <v>PUB</v>
          </cell>
          <cell r="E788" t="str">
            <v>08</v>
          </cell>
          <cell r="F788" t="str">
            <v>11</v>
          </cell>
        </row>
        <row r="789">
          <cell r="A789">
            <v>342671</v>
          </cell>
          <cell r="B789" t="str">
            <v>Escola Básica Júdice Fialho, Portimão</v>
          </cell>
          <cell r="C789" t="str">
            <v>EB</v>
          </cell>
          <cell r="D789" t="str">
            <v>PUB</v>
          </cell>
          <cell r="E789" t="str">
            <v>08</v>
          </cell>
          <cell r="F789" t="str">
            <v>11</v>
          </cell>
        </row>
        <row r="790">
          <cell r="A790">
            <v>341915</v>
          </cell>
          <cell r="B790" t="str">
            <v>Escola Básica Júlio Brandão, Vila Nova de Famalicão</v>
          </cell>
          <cell r="C790" t="str">
            <v>EB</v>
          </cell>
          <cell r="D790" t="str">
            <v>PUB</v>
          </cell>
          <cell r="E790" t="str">
            <v>03</v>
          </cell>
          <cell r="F790" t="str">
            <v>12</v>
          </cell>
        </row>
        <row r="791">
          <cell r="A791">
            <v>341680</v>
          </cell>
          <cell r="B791" t="str">
            <v>Escola Básica Júlio Dinis, Gondomar</v>
          </cell>
          <cell r="C791" t="str">
            <v>EB</v>
          </cell>
          <cell r="D791" t="str">
            <v>PUB</v>
          </cell>
          <cell r="E791" t="str">
            <v>13</v>
          </cell>
          <cell r="F791" t="str">
            <v>04</v>
          </cell>
        </row>
        <row r="792">
          <cell r="A792">
            <v>343936</v>
          </cell>
          <cell r="B792" t="str">
            <v>Escola Básica Júlio Dinis, Grijó, Vila Nova de Gaia</v>
          </cell>
          <cell r="C792" t="str">
            <v>EB</v>
          </cell>
          <cell r="D792" t="str">
            <v>PUB</v>
          </cell>
          <cell r="E792" t="str">
            <v>13</v>
          </cell>
          <cell r="F792" t="str">
            <v>17</v>
          </cell>
        </row>
        <row r="793">
          <cell r="A793">
            <v>342038</v>
          </cell>
          <cell r="B793" t="str">
            <v>Escola Básica Luís de Camões, Lisboa</v>
          </cell>
          <cell r="C793" t="str">
            <v>EB</v>
          </cell>
          <cell r="D793" t="str">
            <v>PUB</v>
          </cell>
          <cell r="E793" t="str">
            <v>11</v>
          </cell>
          <cell r="F793" t="str">
            <v>06</v>
          </cell>
        </row>
        <row r="794">
          <cell r="A794">
            <v>341976</v>
          </cell>
          <cell r="B794" t="str">
            <v>Escola Básica Luís de Sttau Monteiro, Loures</v>
          </cell>
          <cell r="C794" t="str">
            <v>EB</v>
          </cell>
          <cell r="D794" t="str">
            <v>PUB</v>
          </cell>
          <cell r="E794" t="str">
            <v>11</v>
          </cell>
          <cell r="F794" t="str">
            <v>07</v>
          </cell>
        </row>
        <row r="795">
          <cell r="A795">
            <v>310153</v>
          </cell>
          <cell r="B795" t="str">
            <v>Escola Básica Luísa Todi, Setúbal</v>
          </cell>
          <cell r="C795" t="str">
            <v>EB</v>
          </cell>
          <cell r="D795" t="str">
            <v>PUB</v>
          </cell>
          <cell r="E795" t="str">
            <v>15</v>
          </cell>
          <cell r="F795" t="str">
            <v>12</v>
          </cell>
        </row>
        <row r="796">
          <cell r="A796">
            <v>344059</v>
          </cell>
          <cell r="B796" t="str">
            <v>Escola Básica Manoel de Oliveira, Porto</v>
          </cell>
          <cell r="C796" t="str">
            <v>EB</v>
          </cell>
          <cell r="D796" t="str">
            <v>PUB</v>
          </cell>
          <cell r="E796" t="str">
            <v>13</v>
          </cell>
          <cell r="F796" t="str">
            <v>12</v>
          </cell>
        </row>
        <row r="797">
          <cell r="A797">
            <v>342075</v>
          </cell>
          <cell r="B797" t="str">
            <v>Escola Básica Manuel da Maia, Lisboa</v>
          </cell>
          <cell r="C797" t="str">
            <v>EB</v>
          </cell>
          <cell r="D797" t="str">
            <v>PUB</v>
          </cell>
          <cell r="E797" t="str">
            <v>11</v>
          </cell>
          <cell r="F797" t="str">
            <v>06</v>
          </cell>
        </row>
        <row r="798">
          <cell r="A798">
            <v>344837</v>
          </cell>
          <cell r="B798" t="str">
            <v>Escola Básica Manuel do Nascimento, Monchique</v>
          </cell>
          <cell r="C798" t="str">
            <v>EB</v>
          </cell>
          <cell r="D798" t="str">
            <v>PUB</v>
          </cell>
          <cell r="E798" t="str">
            <v>08</v>
          </cell>
          <cell r="F798" t="str">
            <v>09</v>
          </cell>
        </row>
        <row r="799">
          <cell r="A799">
            <v>330929</v>
          </cell>
          <cell r="B799" t="str">
            <v>Escola Básica Manuel Ferreira Patrício, Évora</v>
          </cell>
          <cell r="C799" t="str">
            <v>EB</v>
          </cell>
          <cell r="D799" t="str">
            <v>PUB</v>
          </cell>
          <cell r="E799" t="str">
            <v>07</v>
          </cell>
          <cell r="F799" t="str">
            <v>05</v>
          </cell>
        </row>
        <row r="800">
          <cell r="A800">
            <v>345301</v>
          </cell>
          <cell r="B800" t="str">
            <v>Escola Básica Marcelino Mesquita</v>
          </cell>
          <cell r="C800" t="str">
            <v>EB</v>
          </cell>
          <cell r="D800" t="str">
            <v>PUB</v>
          </cell>
          <cell r="E800" t="str">
            <v>14</v>
          </cell>
          <cell r="F800" t="str">
            <v>06</v>
          </cell>
        </row>
        <row r="801">
          <cell r="A801">
            <v>330863</v>
          </cell>
          <cell r="B801" t="str">
            <v>Escola Básica Margarida Fierro Caeiro da Matta, Midões, Tábua</v>
          </cell>
          <cell r="C801" t="str">
            <v>EB</v>
          </cell>
          <cell r="D801" t="str">
            <v>PUB</v>
          </cell>
          <cell r="E801" t="str">
            <v>06</v>
          </cell>
          <cell r="F801" t="str">
            <v>16</v>
          </cell>
        </row>
        <row r="802">
          <cell r="A802">
            <v>340005</v>
          </cell>
          <cell r="B802" t="str">
            <v>Escola Básica Maria Pais Ribeiro - A Ribeirinha, Macieira, Vila do Conde</v>
          </cell>
          <cell r="C802" t="str">
            <v>EB</v>
          </cell>
          <cell r="D802" t="str">
            <v>PUB</v>
          </cell>
          <cell r="E802" t="str">
            <v>13</v>
          </cell>
          <cell r="F802" t="str">
            <v>16</v>
          </cell>
        </row>
        <row r="803">
          <cell r="A803">
            <v>342117</v>
          </cell>
          <cell r="B803" t="str">
            <v>Escola Básica Maria Veleda, Loures</v>
          </cell>
          <cell r="C803" t="str">
            <v>EB</v>
          </cell>
          <cell r="D803" t="str">
            <v>PUB</v>
          </cell>
          <cell r="E803" t="str">
            <v>11</v>
          </cell>
          <cell r="F803" t="str">
            <v>07</v>
          </cell>
        </row>
        <row r="804">
          <cell r="A804">
            <v>342312</v>
          </cell>
          <cell r="B804" t="str">
            <v>Escola Básica Mário Beirão, Beja</v>
          </cell>
          <cell r="C804" t="str">
            <v>EB</v>
          </cell>
          <cell r="D804" t="str">
            <v>PUB</v>
          </cell>
          <cell r="E804" t="str">
            <v>02</v>
          </cell>
          <cell r="F804" t="str">
            <v>05</v>
          </cell>
        </row>
        <row r="805">
          <cell r="A805">
            <v>345039</v>
          </cell>
          <cell r="B805" t="str">
            <v>Escola Básica Marquês de Marialva, Cantanhede</v>
          </cell>
          <cell r="C805" t="str">
            <v>EB</v>
          </cell>
          <cell r="D805" t="str">
            <v>PUB</v>
          </cell>
          <cell r="E805" t="str">
            <v>06</v>
          </cell>
          <cell r="F805" t="str">
            <v>02</v>
          </cell>
        </row>
        <row r="806">
          <cell r="A806">
            <v>342129</v>
          </cell>
          <cell r="B806" t="str">
            <v>Escola Básica Marquesa de Alorna, Lisboa</v>
          </cell>
          <cell r="C806" t="str">
            <v>EB</v>
          </cell>
          <cell r="D806" t="str">
            <v>PUB</v>
          </cell>
          <cell r="E806" t="str">
            <v>11</v>
          </cell>
          <cell r="F806" t="str">
            <v>06</v>
          </cell>
        </row>
        <row r="807">
          <cell r="A807">
            <v>342142</v>
          </cell>
          <cell r="B807" t="str">
            <v>Escola Básica Martim de Freitas, Coimbra</v>
          </cell>
          <cell r="C807" t="str">
            <v>EB</v>
          </cell>
          <cell r="D807" t="str">
            <v>PUB</v>
          </cell>
          <cell r="E807" t="str">
            <v>06</v>
          </cell>
          <cell r="F807" t="str">
            <v>03</v>
          </cell>
        </row>
        <row r="808">
          <cell r="A808">
            <v>330541</v>
          </cell>
          <cell r="B808" t="str">
            <v>Escola Básica Mestre de Avis, Avis</v>
          </cell>
          <cell r="C808" t="str">
            <v>EB</v>
          </cell>
          <cell r="D808" t="str">
            <v>PUB</v>
          </cell>
          <cell r="E808" t="str">
            <v>12</v>
          </cell>
          <cell r="F808" t="str">
            <v>03</v>
          </cell>
        </row>
        <row r="809">
          <cell r="A809">
            <v>345933</v>
          </cell>
          <cell r="B809" t="str">
            <v>Escola Básica Miguel Leitão de Andrada, Pedrógão Grande</v>
          </cell>
          <cell r="C809" t="str">
            <v>EB</v>
          </cell>
          <cell r="D809" t="str">
            <v>PUB</v>
          </cell>
          <cell r="E809" t="str">
            <v>10</v>
          </cell>
          <cell r="F809" t="str">
            <v>13</v>
          </cell>
        </row>
        <row r="810">
          <cell r="A810">
            <v>342208</v>
          </cell>
          <cell r="B810" t="str">
            <v>Escola Básica Miguel Torga, São Brás, Amadora</v>
          </cell>
          <cell r="C810" t="str">
            <v>EB</v>
          </cell>
          <cell r="D810" t="str">
            <v>PUB</v>
          </cell>
          <cell r="E810" t="str">
            <v>11</v>
          </cell>
          <cell r="F810" t="str">
            <v>15</v>
          </cell>
        </row>
        <row r="811">
          <cell r="A811">
            <v>346482</v>
          </cell>
          <cell r="B811" t="str">
            <v>Escola Básica Monsenhor Elísio Araújo, Vila Verde</v>
          </cell>
          <cell r="C811" t="str">
            <v>EB</v>
          </cell>
          <cell r="D811" t="str">
            <v>PUB</v>
          </cell>
          <cell r="E811" t="str">
            <v>03</v>
          </cell>
          <cell r="F811" t="str">
            <v>13</v>
          </cell>
        </row>
        <row r="812">
          <cell r="A812">
            <v>345490</v>
          </cell>
          <cell r="B812" t="str">
            <v>Escola Básica Monsenhor Miguel de Oliveira, Válega, Ovar</v>
          </cell>
          <cell r="C812" t="str">
            <v>EB</v>
          </cell>
          <cell r="D812" t="str">
            <v>PUB</v>
          </cell>
          <cell r="E812" t="str">
            <v>01</v>
          </cell>
          <cell r="F812" t="str">
            <v>15</v>
          </cell>
        </row>
        <row r="813">
          <cell r="A813">
            <v>342300</v>
          </cell>
          <cell r="B813" t="str">
            <v>Escola Básica Mouzinho da Silveira, Baixa da Banheira, Moita</v>
          </cell>
          <cell r="C813" t="str">
            <v>EB</v>
          </cell>
          <cell r="D813" t="str">
            <v>PUB</v>
          </cell>
          <cell r="E813" t="str">
            <v>15</v>
          </cell>
          <cell r="F813" t="str">
            <v>06</v>
          </cell>
        </row>
        <row r="814">
          <cell r="A814">
            <v>331077</v>
          </cell>
          <cell r="B814" t="str">
            <v>Escola Básica n.º 1 de Alvito</v>
          </cell>
          <cell r="C814" t="str">
            <v>EB</v>
          </cell>
          <cell r="D814" t="str">
            <v>PUB</v>
          </cell>
          <cell r="E814" t="str">
            <v>02</v>
          </cell>
          <cell r="F814" t="str">
            <v>03</v>
          </cell>
        </row>
        <row r="815">
          <cell r="A815">
            <v>344412</v>
          </cell>
          <cell r="B815" t="str">
            <v>Escola Básica n.º 1 de Cercal do Alentejo,  Santiago do Cacém</v>
          </cell>
          <cell r="C815" t="str">
            <v>EB</v>
          </cell>
          <cell r="D815" t="str">
            <v>PUB</v>
          </cell>
          <cell r="E815" t="str">
            <v>15</v>
          </cell>
          <cell r="F815" t="str">
            <v>09</v>
          </cell>
        </row>
        <row r="816">
          <cell r="A816">
            <v>341393</v>
          </cell>
          <cell r="B816" t="str">
            <v>Escola Básica n.º 1 de Elvas</v>
          </cell>
          <cell r="C816" t="str">
            <v>EB</v>
          </cell>
          <cell r="D816" t="str">
            <v>PUB</v>
          </cell>
          <cell r="E816" t="str">
            <v>12</v>
          </cell>
          <cell r="F816" t="str">
            <v>07</v>
          </cell>
        </row>
        <row r="817">
          <cell r="A817">
            <v>331107</v>
          </cell>
          <cell r="B817" t="str">
            <v>Escola Básica n.º 1 de Lousã</v>
          </cell>
          <cell r="C817" t="str">
            <v>EB</v>
          </cell>
          <cell r="D817" t="str">
            <v>PUB</v>
          </cell>
          <cell r="E817" t="str">
            <v>06</v>
          </cell>
          <cell r="F817" t="str">
            <v>07</v>
          </cell>
        </row>
        <row r="818">
          <cell r="A818">
            <v>330619</v>
          </cell>
          <cell r="B818" t="str">
            <v>Escola Básica n.º 1 de Monforte</v>
          </cell>
          <cell r="C818" t="str">
            <v>EB</v>
          </cell>
          <cell r="D818" t="str">
            <v>PUB</v>
          </cell>
          <cell r="E818" t="str">
            <v>12</v>
          </cell>
          <cell r="F818" t="str">
            <v>11</v>
          </cell>
        </row>
        <row r="819">
          <cell r="A819">
            <v>330607</v>
          </cell>
          <cell r="B819" t="str">
            <v>Escola Básica n.º 1 de Montargil, Ponte de Sor</v>
          </cell>
          <cell r="C819" t="str">
            <v>EB</v>
          </cell>
          <cell r="D819" t="str">
            <v>PUB</v>
          </cell>
          <cell r="E819" t="str">
            <v>12</v>
          </cell>
          <cell r="F819" t="str">
            <v>13</v>
          </cell>
        </row>
        <row r="820">
          <cell r="A820">
            <v>330670</v>
          </cell>
          <cell r="B820" t="str">
            <v>Escola Básica n.º 1 de Sabóia, Odemira</v>
          </cell>
          <cell r="C820" t="str">
            <v>EB</v>
          </cell>
          <cell r="D820" t="str">
            <v>PUB</v>
          </cell>
          <cell r="E820" t="str">
            <v>02</v>
          </cell>
          <cell r="F820" t="str">
            <v>11</v>
          </cell>
        </row>
        <row r="821">
          <cell r="A821">
            <v>330589</v>
          </cell>
          <cell r="B821" t="str">
            <v>Escola Básica n.º 1 de Vila Nova de S. Bento, Serpa</v>
          </cell>
          <cell r="C821" t="str">
            <v>EB</v>
          </cell>
          <cell r="D821" t="str">
            <v>PUB</v>
          </cell>
          <cell r="E821" t="str">
            <v>02</v>
          </cell>
          <cell r="F821" t="str">
            <v>13</v>
          </cell>
        </row>
        <row r="822">
          <cell r="A822">
            <v>345052</v>
          </cell>
          <cell r="B822" t="str">
            <v>Escola Básica n.º 2 de Arganil</v>
          </cell>
          <cell r="C822" t="str">
            <v>EB</v>
          </cell>
          <cell r="D822" t="str">
            <v>PUB</v>
          </cell>
          <cell r="E822" t="str">
            <v>06</v>
          </cell>
          <cell r="F822" t="str">
            <v>01</v>
          </cell>
        </row>
        <row r="823">
          <cell r="A823">
            <v>344436</v>
          </cell>
          <cell r="B823" t="str">
            <v>Escola Básica n.º 2 de Avelar, Ansião</v>
          </cell>
          <cell r="C823" t="str">
            <v>EB</v>
          </cell>
          <cell r="D823" t="str">
            <v>PUB</v>
          </cell>
          <cell r="E823" t="str">
            <v>10</v>
          </cell>
          <cell r="F823" t="str">
            <v>03</v>
          </cell>
        </row>
        <row r="824">
          <cell r="A824">
            <v>341381</v>
          </cell>
          <cell r="B824" t="str">
            <v>Escola Básica n.º 2 de Elvas</v>
          </cell>
          <cell r="C824" t="str">
            <v>EB</v>
          </cell>
          <cell r="D824" t="str">
            <v>PUB</v>
          </cell>
          <cell r="E824" t="str">
            <v>12</v>
          </cell>
          <cell r="F824" t="str">
            <v>07</v>
          </cell>
        </row>
        <row r="825">
          <cell r="A825">
            <v>344722</v>
          </cell>
          <cell r="B825" t="str">
            <v>Escola Básica n.º 2 de Marrazes, Leiria</v>
          </cell>
          <cell r="C825" t="str">
            <v>EB</v>
          </cell>
          <cell r="D825" t="str">
            <v>PUB</v>
          </cell>
          <cell r="E825" t="str">
            <v>10</v>
          </cell>
          <cell r="F825" t="str">
            <v>09</v>
          </cell>
        </row>
        <row r="826">
          <cell r="A826">
            <v>344930</v>
          </cell>
          <cell r="B826" t="str">
            <v>Escola Básica N.º 2 de Oliveira do Hospital</v>
          </cell>
          <cell r="C826" t="str">
            <v>EB</v>
          </cell>
          <cell r="D826" t="str">
            <v>PUB</v>
          </cell>
          <cell r="E826" t="str">
            <v>06</v>
          </cell>
          <cell r="F826" t="str">
            <v>11</v>
          </cell>
        </row>
        <row r="827">
          <cell r="A827">
            <v>342506</v>
          </cell>
          <cell r="B827" t="str">
            <v>Escola Básica n.º 2 de Pampilhosa, Mealhada</v>
          </cell>
          <cell r="C827" t="str">
            <v>EB</v>
          </cell>
          <cell r="D827" t="str">
            <v>PUB</v>
          </cell>
          <cell r="E827" t="str">
            <v>01</v>
          </cell>
          <cell r="F827" t="str">
            <v>11</v>
          </cell>
        </row>
        <row r="828">
          <cell r="A828">
            <v>345337</v>
          </cell>
          <cell r="B828" t="str">
            <v>Escola Básica n.º 2 de Paúl, Covilhã</v>
          </cell>
          <cell r="C828" t="str">
            <v>EB</v>
          </cell>
          <cell r="D828" t="str">
            <v>PUB</v>
          </cell>
          <cell r="E828" t="str">
            <v>05</v>
          </cell>
          <cell r="F828" t="str">
            <v>03</v>
          </cell>
        </row>
        <row r="829">
          <cell r="A829">
            <v>343500</v>
          </cell>
          <cell r="B829" t="str">
            <v>Escola Básica N.º 2 de S. Bernardo, Aveiro</v>
          </cell>
          <cell r="C829" t="str">
            <v>EB</v>
          </cell>
          <cell r="D829" t="str">
            <v>PUB</v>
          </cell>
          <cell r="E829" t="str">
            <v>01</v>
          </cell>
          <cell r="F829" t="str">
            <v>05</v>
          </cell>
        </row>
        <row r="830">
          <cell r="A830">
            <v>345015</v>
          </cell>
          <cell r="B830" t="str">
            <v>Escola Básica n.º 2 de São Silvestre, Coimbra</v>
          </cell>
          <cell r="C830" t="str">
            <v>EB</v>
          </cell>
          <cell r="D830" t="str">
            <v>PUB</v>
          </cell>
          <cell r="E830" t="str">
            <v>06</v>
          </cell>
          <cell r="F830" t="str">
            <v>03</v>
          </cell>
        </row>
        <row r="831">
          <cell r="A831">
            <v>345027</v>
          </cell>
          <cell r="B831" t="str">
            <v>Escola Básica n.º 2 de Taveiro, Coimbra</v>
          </cell>
          <cell r="C831" t="str">
            <v>EB</v>
          </cell>
          <cell r="D831" t="str">
            <v>PUB</v>
          </cell>
          <cell r="E831" t="str">
            <v>06</v>
          </cell>
          <cell r="F831" t="str">
            <v>03</v>
          </cell>
        </row>
        <row r="832">
          <cell r="A832">
            <v>345350</v>
          </cell>
          <cell r="B832" t="str">
            <v>Escola Básica n.º 2 de Teixoso, Covilhã</v>
          </cell>
          <cell r="C832" t="str">
            <v>EB</v>
          </cell>
          <cell r="D832" t="str">
            <v>PUB</v>
          </cell>
          <cell r="E832" t="str">
            <v>05</v>
          </cell>
          <cell r="F832" t="str">
            <v>03</v>
          </cell>
        </row>
        <row r="833">
          <cell r="A833">
            <v>345076</v>
          </cell>
          <cell r="B833" t="str">
            <v>Escola Básica n.º 3 de Mundão, Viseu</v>
          </cell>
          <cell r="C833" t="str">
            <v>EB</v>
          </cell>
          <cell r="D833" t="str">
            <v>PUB</v>
          </cell>
          <cell r="E833" t="str">
            <v>18</v>
          </cell>
          <cell r="F833" t="str">
            <v>23</v>
          </cell>
        </row>
        <row r="834">
          <cell r="A834">
            <v>343110</v>
          </cell>
          <cell r="B834" t="str">
            <v>Escola Básica Navegador Rodrigues Soromenho, Sesimbra</v>
          </cell>
          <cell r="C834" t="str">
            <v>EB</v>
          </cell>
          <cell r="D834" t="str">
            <v>PUB</v>
          </cell>
          <cell r="E834" t="str">
            <v>15</v>
          </cell>
          <cell r="F834" t="str">
            <v>11</v>
          </cell>
        </row>
        <row r="835">
          <cell r="A835">
            <v>342348</v>
          </cell>
          <cell r="B835" t="str">
            <v>Escola Básica Nicolau Nasoni, Porto</v>
          </cell>
          <cell r="C835" t="str">
            <v>EB</v>
          </cell>
          <cell r="D835" t="str">
            <v>PUB</v>
          </cell>
          <cell r="E835" t="str">
            <v>13</v>
          </cell>
          <cell r="F835" t="str">
            <v>12</v>
          </cell>
        </row>
        <row r="836">
          <cell r="A836">
            <v>310190</v>
          </cell>
          <cell r="B836" t="str">
            <v>Escola Básica Nun'Álvares, Arrentela, Seixal</v>
          </cell>
          <cell r="C836" t="str">
            <v>EB</v>
          </cell>
          <cell r="D836" t="str">
            <v>PUB</v>
          </cell>
          <cell r="E836" t="str">
            <v>15</v>
          </cell>
          <cell r="F836" t="str">
            <v>10</v>
          </cell>
        </row>
        <row r="837">
          <cell r="A837">
            <v>342440</v>
          </cell>
          <cell r="B837" t="str">
            <v>Escola Básica Padre Abílio Mendes, Barreiro</v>
          </cell>
          <cell r="C837" t="str">
            <v>EB</v>
          </cell>
          <cell r="D837" t="str">
            <v>PUB</v>
          </cell>
          <cell r="E837" t="str">
            <v>15</v>
          </cell>
          <cell r="F837" t="str">
            <v>04</v>
          </cell>
        </row>
        <row r="838">
          <cell r="A838">
            <v>342415</v>
          </cell>
          <cell r="B838" t="str">
            <v>Escola Básica Padre Alberto Neto, Rio de Mouro, Sintra</v>
          </cell>
          <cell r="C838" t="str">
            <v>EB</v>
          </cell>
          <cell r="D838" t="str">
            <v>PUB</v>
          </cell>
          <cell r="E838" t="str">
            <v>11</v>
          </cell>
          <cell r="F838" t="str">
            <v>11</v>
          </cell>
        </row>
        <row r="839">
          <cell r="A839">
            <v>342464</v>
          </cell>
          <cell r="B839" t="str">
            <v>Escola Básica Padre António Lourenço Farinha, Sertã</v>
          </cell>
          <cell r="C839" t="str">
            <v>EB</v>
          </cell>
          <cell r="D839" t="str">
            <v>PUB</v>
          </cell>
          <cell r="E839" t="str">
            <v>05</v>
          </cell>
          <cell r="F839" t="str">
            <v>09</v>
          </cell>
        </row>
        <row r="840">
          <cell r="A840">
            <v>342427</v>
          </cell>
          <cell r="B840" t="str">
            <v>Escola Básica Padre António Luis Moreira, Carvalhos, Vila Nova de Gaia</v>
          </cell>
          <cell r="C840" t="str">
            <v>EB</v>
          </cell>
          <cell r="D840" t="str">
            <v>PUB</v>
          </cell>
          <cell r="E840" t="str">
            <v>13</v>
          </cell>
          <cell r="F840" t="str">
            <v>17</v>
          </cell>
        </row>
        <row r="841">
          <cell r="A841">
            <v>342476</v>
          </cell>
          <cell r="B841" t="str">
            <v>Escola Básica Padre Bento Pereira, Borba</v>
          </cell>
          <cell r="C841" t="str">
            <v>EB</v>
          </cell>
          <cell r="D841" t="str">
            <v>PUB</v>
          </cell>
          <cell r="E841" t="str">
            <v>07</v>
          </cell>
          <cell r="F841" t="str">
            <v>03</v>
          </cell>
        </row>
        <row r="842">
          <cell r="A842">
            <v>341964</v>
          </cell>
          <cell r="B842" t="str">
            <v>Escola Básica Padre João Coelho Cabanita, Loulé</v>
          </cell>
          <cell r="C842" t="str">
            <v>EB</v>
          </cell>
          <cell r="D842" t="str">
            <v>PUB</v>
          </cell>
          <cell r="E842" t="str">
            <v>08</v>
          </cell>
          <cell r="F842" t="str">
            <v>08</v>
          </cell>
        </row>
        <row r="843">
          <cell r="A843">
            <v>345106</v>
          </cell>
          <cell r="B843" t="str">
            <v>Escola Básica Padre João Rodrigues, Veiga, Sernancelhe</v>
          </cell>
          <cell r="C843" t="str">
            <v>EB</v>
          </cell>
          <cell r="D843" t="str">
            <v>PUB</v>
          </cell>
          <cell r="E843" t="str">
            <v>18</v>
          </cell>
          <cell r="F843" t="str">
            <v>18</v>
          </cell>
        </row>
        <row r="844">
          <cell r="A844">
            <v>345581</v>
          </cell>
          <cell r="B844" t="str">
            <v>Escola Básica Padre Joaquim Flores, Revelhe, Fafe</v>
          </cell>
          <cell r="C844" t="str">
            <v>EB</v>
          </cell>
          <cell r="D844" t="str">
            <v>PUB</v>
          </cell>
          <cell r="E844" t="str">
            <v>03</v>
          </cell>
          <cell r="F844" t="str">
            <v>07</v>
          </cell>
        </row>
        <row r="845">
          <cell r="A845">
            <v>346676</v>
          </cell>
          <cell r="B845" t="str">
            <v>Escola Básica Padre José Rota, Forte da Casa, Vila Franca de Xira</v>
          </cell>
          <cell r="C845" t="str">
            <v>EB</v>
          </cell>
          <cell r="D845" t="str">
            <v>PUB</v>
          </cell>
          <cell r="E845" t="str">
            <v>11</v>
          </cell>
          <cell r="F845" t="str">
            <v>14</v>
          </cell>
        </row>
        <row r="846">
          <cell r="A846">
            <v>343286</v>
          </cell>
          <cell r="B846" t="str">
            <v>Escola Básica Padre Vítor Melícias, Torres Vedras</v>
          </cell>
          <cell r="C846" t="str">
            <v>EB</v>
          </cell>
          <cell r="D846" t="str">
            <v>PUB</v>
          </cell>
          <cell r="E846" t="str">
            <v>11</v>
          </cell>
          <cell r="F846" t="str">
            <v>13</v>
          </cell>
        </row>
        <row r="847">
          <cell r="A847">
            <v>346718</v>
          </cell>
          <cell r="B847" t="str">
            <v>Escola Básica Patrício Prazeres, Lisboa</v>
          </cell>
          <cell r="C847" t="str">
            <v>EB</v>
          </cell>
          <cell r="D847" t="str">
            <v>PUB</v>
          </cell>
          <cell r="E847" t="str">
            <v>11</v>
          </cell>
          <cell r="F847" t="str">
            <v>06</v>
          </cell>
        </row>
        <row r="848">
          <cell r="A848">
            <v>342531</v>
          </cell>
          <cell r="B848" t="str">
            <v>Escola Básica Paulo da Gama, Amora, Seixal</v>
          </cell>
          <cell r="C848" t="str">
            <v>EB</v>
          </cell>
          <cell r="D848" t="str">
            <v>PUB</v>
          </cell>
          <cell r="E848" t="str">
            <v>15</v>
          </cell>
          <cell r="F848" t="str">
            <v>10</v>
          </cell>
        </row>
        <row r="849">
          <cell r="A849">
            <v>342555</v>
          </cell>
          <cell r="B849" t="str">
            <v>Escola Básica Pedro de Santarém</v>
          </cell>
          <cell r="C849" t="str">
            <v>EB</v>
          </cell>
          <cell r="D849" t="str">
            <v>PUB</v>
          </cell>
          <cell r="E849" t="str">
            <v>11</v>
          </cell>
          <cell r="F849" t="str">
            <v>06</v>
          </cell>
        </row>
        <row r="850">
          <cell r="A850">
            <v>342567</v>
          </cell>
          <cell r="B850" t="str">
            <v>Escola Básica Pedro Eanes Lobato, Amora, Seixal</v>
          </cell>
          <cell r="C850" t="str">
            <v>EB</v>
          </cell>
          <cell r="D850" t="str">
            <v>PUB</v>
          </cell>
          <cell r="E850" t="str">
            <v>15</v>
          </cell>
          <cell r="F850" t="str">
            <v>10</v>
          </cell>
        </row>
        <row r="851">
          <cell r="A851">
            <v>344539</v>
          </cell>
          <cell r="B851" t="str">
            <v>Escola Básica Pedro Jacques de Magalhães, Alverca do Ribatejo, Vila Franca de Xira</v>
          </cell>
          <cell r="C851" t="str">
            <v>EB</v>
          </cell>
          <cell r="D851" t="str">
            <v>PUB</v>
          </cell>
          <cell r="E851" t="str">
            <v>11</v>
          </cell>
          <cell r="F851" t="str">
            <v>14</v>
          </cell>
        </row>
        <row r="852">
          <cell r="A852">
            <v>340091</v>
          </cell>
          <cell r="B852" t="str">
            <v>Escola Básica Pêro de Alenquer, Alenquer</v>
          </cell>
          <cell r="C852" t="str">
            <v>EB</v>
          </cell>
          <cell r="D852" t="str">
            <v>PUB</v>
          </cell>
          <cell r="E852" t="str">
            <v>11</v>
          </cell>
          <cell r="F852" t="str">
            <v>01</v>
          </cell>
        </row>
        <row r="853">
          <cell r="A853">
            <v>342853</v>
          </cell>
          <cell r="B853" t="str">
            <v>Escola Básica Pêro Vaz de Caminha, Porto</v>
          </cell>
          <cell r="C853" t="str">
            <v>EB</v>
          </cell>
          <cell r="D853" t="str">
            <v>PUB</v>
          </cell>
          <cell r="E853" t="str">
            <v>13</v>
          </cell>
          <cell r="F853" t="str">
            <v>12</v>
          </cell>
        </row>
        <row r="854">
          <cell r="A854">
            <v>342646</v>
          </cell>
          <cell r="B854" t="str">
            <v>Escola Básica Pintor Almada Negreiros, Lisboa</v>
          </cell>
          <cell r="C854" t="str">
            <v>EB</v>
          </cell>
          <cell r="D854" t="str">
            <v>PUB</v>
          </cell>
          <cell r="E854" t="str">
            <v>11</v>
          </cell>
          <cell r="F854" t="str">
            <v>06</v>
          </cell>
        </row>
        <row r="855">
          <cell r="A855">
            <v>344989</v>
          </cell>
          <cell r="B855" t="str">
            <v>Escola Básica Pintor Mário Augusto, Alhadas, Figueira da Foz</v>
          </cell>
          <cell r="C855" t="str">
            <v>EB</v>
          </cell>
          <cell r="D855" t="str">
            <v>PUB</v>
          </cell>
          <cell r="E855" t="str">
            <v>06</v>
          </cell>
          <cell r="F855" t="str">
            <v>05</v>
          </cell>
        </row>
        <row r="856">
          <cell r="A856">
            <v>343195</v>
          </cell>
          <cell r="B856" t="str">
            <v>Escola Básica Poeta Bernardo de Passos, São Brás de Alportel</v>
          </cell>
          <cell r="C856" t="str">
            <v>EB</v>
          </cell>
          <cell r="D856" t="str">
            <v>PUB</v>
          </cell>
          <cell r="E856" t="str">
            <v>08</v>
          </cell>
          <cell r="F856" t="str">
            <v>12</v>
          </cell>
        </row>
        <row r="857">
          <cell r="A857">
            <v>346615</v>
          </cell>
          <cell r="B857" t="str">
            <v>Escola Básica Poeta Emiliano da Costa, Estoi, Faro</v>
          </cell>
          <cell r="C857" t="str">
            <v>EB</v>
          </cell>
          <cell r="D857" t="str">
            <v>PUB</v>
          </cell>
          <cell r="E857" t="str">
            <v>08</v>
          </cell>
          <cell r="F857" t="str">
            <v>05</v>
          </cell>
        </row>
        <row r="858">
          <cell r="A858">
            <v>342658</v>
          </cell>
          <cell r="B858" t="str">
            <v>Escola Básica Poeta Manuel da Silva Gaio, Santa Clara, Coimbra</v>
          </cell>
          <cell r="C858" t="str">
            <v>EB</v>
          </cell>
          <cell r="D858" t="str">
            <v>PUB</v>
          </cell>
          <cell r="E858" t="str">
            <v>06</v>
          </cell>
          <cell r="F858" t="str">
            <v>03</v>
          </cell>
        </row>
        <row r="859">
          <cell r="A859">
            <v>330425</v>
          </cell>
          <cell r="B859" t="str">
            <v>Escola Básica Prof. Arménio Lança, Alvalade do Sado, Santiago do Cacém</v>
          </cell>
          <cell r="C859" t="str">
            <v>EB</v>
          </cell>
          <cell r="D859" t="str">
            <v>PUB</v>
          </cell>
          <cell r="E859" t="str">
            <v>15</v>
          </cell>
          <cell r="F859" t="str">
            <v>09</v>
          </cell>
        </row>
        <row r="860">
          <cell r="A860">
            <v>342749</v>
          </cell>
          <cell r="B860" t="str">
            <v>Escola Básica Prof. Carlos Teixeira, Fafe</v>
          </cell>
          <cell r="C860" t="str">
            <v>EB</v>
          </cell>
          <cell r="D860" t="str">
            <v>PUB</v>
          </cell>
          <cell r="E860" t="str">
            <v>03</v>
          </cell>
          <cell r="F860" t="str">
            <v>07</v>
          </cell>
        </row>
        <row r="861">
          <cell r="A861">
            <v>342750</v>
          </cell>
          <cell r="B861" t="str">
            <v>Escola Básica Prof. Delfim Santos, Lisboa</v>
          </cell>
          <cell r="C861" t="str">
            <v>EB</v>
          </cell>
          <cell r="D861" t="str">
            <v>PUB</v>
          </cell>
          <cell r="E861" t="str">
            <v>11</v>
          </cell>
          <cell r="F861" t="str">
            <v>06</v>
          </cell>
        </row>
        <row r="862">
          <cell r="A862">
            <v>330267</v>
          </cell>
          <cell r="B862" t="str">
            <v>Escola Básica Prof. Dr. Aníbal Cavaco Silva, Boliqueime, Loulé</v>
          </cell>
          <cell r="C862" t="str">
            <v>EB</v>
          </cell>
          <cell r="D862" t="str">
            <v>PUB</v>
          </cell>
          <cell r="E862" t="str">
            <v>08</v>
          </cell>
          <cell r="F862" t="str">
            <v>08</v>
          </cell>
        </row>
        <row r="863">
          <cell r="A863">
            <v>402576</v>
          </cell>
          <cell r="B863" t="str">
            <v>Escola Básica Prof. Dr. António Sena Faria de Vasconcelos, Castelo Branco</v>
          </cell>
          <cell r="C863" t="str">
            <v>EB</v>
          </cell>
          <cell r="D863" t="str">
            <v>PUB</v>
          </cell>
          <cell r="E863" t="str">
            <v>05</v>
          </cell>
          <cell r="F863" t="str">
            <v>02</v>
          </cell>
        </row>
        <row r="864">
          <cell r="A864">
            <v>330693</v>
          </cell>
          <cell r="B864" t="str">
            <v>Escola Básica Prof. Joaquim Moreira, Martinlongo, Alcoutim</v>
          </cell>
          <cell r="C864" t="str">
            <v>EB</v>
          </cell>
          <cell r="D864" t="str">
            <v>PUB</v>
          </cell>
          <cell r="E864" t="str">
            <v>08</v>
          </cell>
          <cell r="F864" t="str">
            <v>02</v>
          </cell>
        </row>
        <row r="865">
          <cell r="A865">
            <v>342816</v>
          </cell>
          <cell r="B865" t="str">
            <v>Escola Básica Prof. José Buísel, Portimão</v>
          </cell>
          <cell r="C865" t="str">
            <v>EB</v>
          </cell>
          <cell r="D865" t="str">
            <v>PUB</v>
          </cell>
          <cell r="E865" t="str">
            <v>08</v>
          </cell>
          <cell r="F865" t="str">
            <v>11</v>
          </cell>
        </row>
        <row r="866">
          <cell r="A866">
            <v>310220</v>
          </cell>
          <cell r="B866" t="str">
            <v>Escola Básica Prof. Pedro d'Orey da Cunha, Damaia, Amadora</v>
          </cell>
          <cell r="C866" t="str">
            <v>EB</v>
          </cell>
          <cell r="D866" t="str">
            <v>PUB</v>
          </cell>
          <cell r="E866" t="str">
            <v>11</v>
          </cell>
          <cell r="F866" t="str">
            <v>15</v>
          </cell>
        </row>
        <row r="867">
          <cell r="A867">
            <v>340066</v>
          </cell>
          <cell r="B867" t="str">
            <v>Escola Básica Prof.ª Diamantina Negrão, Albufeira</v>
          </cell>
          <cell r="C867" t="str">
            <v>EB</v>
          </cell>
          <cell r="D867" t="str">
            <v>PUB</v>
          </cell>
          <cell r="E867" t="str">
            <v>08</v>
          </cell>
          <cell r="F867" t="str">
            <v>01</v>
          </cell>
        </row>
        <row r="868">
          <cell r="A868">
            <v>343638</v>
          </cell>
          <cell r="B868" t="str">
            <v>Escola Básica Professor Abel Salazar, Guimarães</v>
          </cell>
          <cell r="C868" t="str">
            <v>EB</v>
          </cell>
          <cell r="D868" t="str">
            <v>PUB</v>
          </cell>
          <cell r="E868" t="str">
            <v>03</v>
          </cell>
          <cell r="F868" t="str">
            <v>08</v>
          </cell>
        </row>
        <row r="869">
          <cell r="A869">
            <v>342701</v>
          </cell>
          <cell r="B869" t="str">
            <v>Escola Básica Professor Agostinho da Silva, Casal de Cambra, Sintra</v>
          </cell>
          <cell r="C869" t="str">
            <v>EB</v>
          </cell>
          <cell r="D869" t="str">
            <v>PUB</v>
          </cell>
          <cell r="E869" t="str">
            <v>11</v>
          </cell>
          <cell r="F869" t="str">
            <v>11</v>
          </cell>
        </row>
        <row r="870">
          <cell r="A870">
            <v>343493</v>
          </cell>
          <cell r="B870" t="str">
            <v>Escola Básica Professor Artur Nunes Vidal, Fermentelos, Águeda</v>
          </cell>
          <cell r="C870" t="str">
            <v>EB</v>
          </cell>
          <cell r="D870" t="str">
            <v>PUB</v>
          </cell>
          <cell r="E870" t="str">
            <v>01</v>
          </cell>
          <cell r="F870" t="str">
            <v>01</v>
          </cell>
        </row>
        <row r="871">
          <cell r="A871">
            <v>342762</v>
          </cell>
          <cell r="B871" t="str">
            <v>Escola Básica Professor Doutor Carlos Mota Pinto, Lajeosa do Dão, Tondela</v>
          </cell>
          <cell r="C871" t="str">
            <v>EB</v>
          </cell>
          <cell r="D871" t="str">
            <v>PUB</v>
          </cell>
          <cell r="E871" t="str">
            <v>18</v>
          </cell>
          <cell r="F871" t="str">
            <v>21</v>
          </cell>
        </row>
        <row r="872">
          <cell r="A872">
            <v>346044</v>
          </cell>
          <cell r="B872" t="str">
            <v>Escola Básica Professor Doutor Egas Moniz, Avanca, Estarreja</v>
          </cell>
          <cell r="C872" t="str">
            <v>EB</v>
          </cell>
          <cell r="D872" t="str">
            <v>PUB</v>
          </cell>
          <cell r="E872" t="str">
            <v>01</v>
          </cell>
          <cell r="F872" t="str">
            <v>08</v>
          </cell>
        </row>
        <row r="873">
          <cell r="A873">
            <v>342774</v>
          </cell>
          <cell r="B873" t="str">
            <v>Escola Básica Professor Doutor Ferreira de Almeida, Santa Maria da Feira</v>
          </cell>
          <cell r="C873" t="str">
            <v>EB</v>
          </cell>
          <cell r="D873" t="str">
            <v>PUB</v>
          </cell>
          <cell r="E873" t="str">
            <v>01</v>
          </cell>
          <cell r="F873" t="str">
            <v>09</v>
          </cell>
        </row>
        <row r="874">
          <cell r="A874">
            <v>330577</v>
          </cell>
          <cell r="B874" t="str">
            <v>Escola Básica Professor Doutor Ferrer Correia, Senhor da Serra, Miranda do Corvo</v>
          </cell>
          <cell r="C874" t="str">
            <v>EB</v>
          </cell>
          <cell r="D874" t="str">
            <v>PUB</v>
          </cell>
          <cell r="E874" t="str">
            <v>06</v>
          </cell>
          <cell r="F874" t="str">
            <v>09</v>
          </cell>
        </row>
        <row r="875">
          <cell r="A875">
            <v>344576</v>
          </cell>
          <cell r="B875" t="str">
            <v>Escola Básica Professor Galopim de Carvalho, Pendão, Sintra</v>
          </cell>
          <cell r="C875" t="str">
            <v>EB</v>
          </cell>
          <cell r="D875" t="str">
            <v>PUB</v>
          </cell>
          <cell r="E875" t="str">
            <v>11</v>
          </cell>
          <cell r="F875" t="str">
            <v>11</v>
          </cell>
        </row>
        <row r="876">
          <cell r="A876">
            <v>344849</v>
          </cell>
          <cell r="B876" t="str">
            <v>Escola Básica Professor João Conim, Estombar</v>
          </cell>
          <cell r="C876" t="str">
            <v>EB</v>
          </cell>
          <cell r="D876" t="str">
            <v>PUB</v>
          </cell>
          <cell r="E876" t="str">
            <v>08</v>
          </cell>
          <cell r="F876" t="str">
            <v>06</v>
          </cell>
        </row>
        <row r="877">
          <cell r="A877">
            <v>341873</v>
          </cell>
          <cell r="B877" t="str">
            <v>Escola Básica Professor João de Meira, Guimarães</v>
          </cell>
          <cell r="C877" t="str">
            <v>EB</v>
          </cell>
          <cell r="D877" t="str">
            <v>PUB</v>
          </cell>
          <cell r="E877" t="str">
            <v>03</v>
          </cell>
          <cell r="F877" t="str">
            <v>08</v>
          </cell>
        </row>
        <row r="878">
          <cell r="A878">
            <v>345040</v>
          </cell>
          <cell r="B878" t="str">
            <v>Escola Básica Professor Mendes Ferrão, Coja, Arganil</v>
          </cell>
          <cell r="C878" t="str">
            <v>EB</v>
          </cell>
          <cell r="D878" t="str">
            <v>PUB</v>
          </cell>
          <cell r="E878" t="str">
            <v>06</v>
          </cell>
          <cell r="F878" t="str">
            <v>01</v>
          </cell>
        </row>
        <row r="879">
          <cell r="A879">
            <v>342828</v>
          </cell>
          <cell r="B879" t="str">
            <v>Escola Básica Professor Noronha Feio, Queijas, Oeiras</v>
          </cell>
          <cell r="C879" t="str">
            <v>EB</v>
          </cell>
          <cell r="D879" t="str">
            <v>PUB</v>
          </cell>
          <cell r="E879" t="str">
            <v>11</v>
          </cell>
          <cell r="F879" t="str">
            <v>10</v>
          </cell>
        </row>
        <row r="880">
          <cell r="A880">
            <v>340650</v>
          </cell>
          <cell r="B880" t="str">
            <v>Escola Básica Professor Óscar Lopes, Matosinhos</v>
          </cell>
          <cell r="C880" t="str">
            <v>EB</v>
          </cell>
          <cell r="D880" t="str">
            <v>PUB</v>
          </cell>
          <cell r="E880" t="str">
            <v>13</v>
          </cell>
          <cell r="F880" t="str">
            <v>08</v>
          </cell>
        </row>
        <row r="881">
          <cell r="A881">
            <v>330279</v>
          </cell>
          <cell r="B881" t="str">
            <v>Escola Básica Professor Sebastião José Pires Teixeira, Salir,  Loulé</v>
          </cell>
          <cell r="C881" t="str">
            <v>EB</v>
          </cell>
          <cell r="D881" t="str">
            <v>PUB</v>
          </cell>
          <cell r="E881" t="str">
            <v>08</v>
          </cell>
          <cell r="F881" t="str">
            <v>08</v>
          </cell>
        </row>
        <row r="882">
          <cell r="A882">
            <v>342830</v>
          </cell>
          <cell r="B882" t="str">
            <v>Escola Básica Professora Paula Nogueira, Olhão</v>
          </cell>
          <cell r="C882" t="str">
            <v>EB</v>
          </cell>
          <cell r="D882" t="str">
            <v>PUB</v>
          </cell>
          <cell r="E882" t="str">
            <v>08</v>
          </cell>
          <cell r="F882" t="str">
            <v>10</v>
          </cell>
        </row>
        <row r="883">
          <cell r="A883">
            <v>330905</v>
          </cell>
          <cell r="B883" t="str">
            <v>Escola Básica Professora Piedade Matoso, Aljezur</v>
          </cell>
          <cell r="C883" t="str">
            <v>EB</v>
          </cell>
          <cell r="D883" t="str">
            <v>PUB</v>
          </cell>
          <cell r="E883" t="str">
            <v>08</v>
          </cell>
          <cell r="F883" t="str">
            <v>03</v>
          </cell>
        </row>
        <row r="884">
          <cell r="A884">
            <v>342580</v>
          </cell>
          <cell r="B884" t="str">
            <v>Escola Básica Rainha Santa Isabel, Pedrulha, Coimbra</v>
          </cell>
          <cell r="C884" t="str">
            <v>EB</v>
          </cell>
          <cell r="D884" t="str">
            <v>PUB</v>
          </cell>
          <cell r="E884" t="str">
            <v>06</v>
          </cell>
          <cell r="F884" t="str">
            <v>03</v>
          </cell>
        </row>
        <row r="885">
          <cell r="A885">
            <v>342932</v>
          </cell>
          <cell r="B885" t="str">
            <v>Escola Básica Ramalho Ortigão, Porto</v>
          </cell>
          <cell r="C885" t="str">
            <v>EB</v>
          </cell>
          <cell r="D885" t="str">
            <v>PUB</v>
          </cell>
          <cell r="E885" t="str">
            <v>13</v>
          </cell>
          <cell r="F885" t="str">
            <v>12</v>
          </cell>
        </row>
        <row r="886">
          <cell r="A886">
            <v>344450</v>
          </cell>
          <cell r="B886" t="str">
            <v>Escola Básica Rio Arade, Parchal, Lagoa</v>
          </cell>
          <cell r="C886" t="str">
            <v>EB</v>
          </cell>
          <cell r="D886" t="str">
            <v>PUB</v>
          </cell>
          <cell r="E886" t="str">
            <v>08</v>
          </cell>
          <cell r="F886" t="str">
            <v>06</v>
          </cell>
        </row>
        <row r="887">
          <cell r="A887">
            <v>345520</v>
          </cell>
          <cell r="B887" t="str">
            <v>Escola Básica Rio Novo do Príncipe, Cacia, Aveiro</v>
          </cell>
          <cell r="C887" t="str">
            <v>EB</v>
          </cell>
          <cell r="D887" t="str">
            <v>PUB</v>
          </cell>
          <cell r="E887" t="str">
            <v>01</v>
          </cell>
          <cell r="F887" t="str">
            <v>05</v>
          </cell>
        </row>
        <row r="888">
          <cell r="A888">
            <v>342968</v>
          </cell>
          <cell r="B888" t="str">
            <v>Escola Básica Roque Gameiro, Reboleira, Amadora</v>
          </cell>
          <cell r="C888" t="str">
            <v>EB</v>
          </cell>
          <cell r="D888" t="str">
            <v>PUB</v>
          </cell>
          <cell r="E888" t="str">
            <v>11</v>
          </cell>
          <cell r="F888" t="str">
            <v>15</v>
          </cell>
        </row>
        <row r="889">
          <cell r="A889">
            <v>343675</v>
          </cell>
          <cell r="B889" t="str">
            <v>Escola Básica Rosa Ramalho, Barcelinhos, Barcelos</v>
          </cell>
          <cell r="C889" t="str">
            <v>EB</v>
          </cell>
          <cell r="D889" t="str">
            <v>PUB</v>
          </cell>
          <cell r="E889" t="str">
            <v>03</v>
          </cell>
          <cell r="F889" t="str">
            <v>02</v>
          </cell>
        </row>
        <row r="890">
          <cell r="A890">
            <v>342245</v>
          </cell>
          <cell r="B890" t="str">
            <v>Escola Básica Ruy Belo, Queluz, Sintra</v>
          </cell>
          <cell r="C890" t="str">
            <v>EB</v>
          </cell>
          <cell r="D890" t="str">
            <v>PUB</v>
          </cell>
          <cell r="E890" t="str">
            <v>11</v>
          </cell>
          <cell r="F890" t="str">
            <v>11</v>
          </cell>
        </row>
        <row r="891">
          <cell r="A891">
            <v>343183</v>
          </cell>
          <cell r="B891" t="str">
            <v>Escola Básica Sá Couto, Espinho</v>
          </cell>
          <cell r="C891" t="str">
            <v>EB</v>
          </cell>
          <cell r="D891" t="str">
            <v>PUB</v>
          </cell>
          <cell r="E891" t="str">
            <v>01</v>
          </cell>
          <cell r="F891" t="str">
            <v>07</v>
          </cell>
        </row>
        <row r="892">
          <cell r="A892">
            <v>344333</v>
          </cell>
          <cell r="B892" t="str">
            <v>Escola Básica Santa Bárbara, Fânzeres, Gondomar</v>
          </cell>
          <cell r="C892" t="str">
            <v>EB</v>
          </cell>
          <cell r="D892" t="str">
            <v>PUB</v>
          </cell>
          <cell r="E892" t="str">
            <v>13</v>
          </cell>
          <cell r="F892" t="str">
            <v>04</v>
          </cell>
        </row>
        <row r="893">
          <cell r="A893">
            <v>341435</v>
          </cell>
          <cell r="B893" t="str">
            <v>Escola Básica Santo António, Faro</v>
          </cell>
          <cell r="C893" t="str">
            <v>EB</v>
          </cell>
          <cell r="D893" t="str">
            <v>PUB</v>
          </cell>
          <cell r="E893" t="str">
            <v>08</v>
          </cell>
          <cell r="F893" t="str">
            <v>05</v>
          </cell>
        </row>
        <row r="894">
          <cell r="A894">
            <v>343092</v>
          </cell>
          <cell r="B894" t="str">
            <v>Escola Básica Santo António, Parede, Cascais</v>
          </cell>
          <cell r="C894" t="str">
            <v>EB</v>
          </cell>
          <cell r="D894" t="str">
            <v>PUB</v>
          </cell>
          <cell r="E894" t="str">
            <v>11</v>
          </cell>
          <cell r="F894" t="str">
            <v>05</v>
          </cell>
        </row>
        <row r="895">
          <cell r="A895">
            <v>342970</v>
          </cell>
          <cell r="B895" t="str">
            <v>Escola Básica São Gonçalo, Torres Vedras</v>
          </cell>
          <cell r="C895" t="str">
            <v>EB</v>
          </cell>
          <cell r="D895" t="str">
            <v>PUB</v>
          </cell>
          <cell r="E895" t="str">
            <v>11</v>
          </cell>
          <cell r="F895" t="str">
            <v>13</v>
          </cell>
        </row>
        <row r="896">
          <cell r="A896">
            <v>344795</v>
          </cell>
          <cell r="B896" t="str">
            <v>Escola Básica São Vicente, Vila do Bispo</v>
          </cell>
          <cell r="C896" t="str">
            <v>EB</v>
          </cell>
          <cell r="D896" t="str">
            <v>PUB</v>
          </cell>
          <cell r="E896" t="str">
            <v>08</v>
          </cell>
          <cell r="F896" t="str">
            <v>15</v>
          </cell>
        </row>
        <row r="897">
          <cell r="A897">
            <v>343109</v>
          </cell>
          <cell r="B897" t="str">
            <v>Escola Básica Sebastião da Gama, Estremoz</v>
          </cell>
          <cell r="C897" t="str">
            <v>EB</v>
          </cell>
          <cell r="D897" t="str">
            <v>PUB</v>
          </cell>
          <cell r="E897" t="str">
            <v>07</v>
          </cell>
          <cell r="F897" t="str">
            <v>04</v>
          </cell>
        </row>
        <row r="898">
          <cell r="A898">
            <v>345313</v>
          </cell>
          <cell r="B898" t="str">
            <v>Escola Básica Serra da Gardunha, Fundão</v>
          </cell>
          <cell r="C898" t="str">
            <v>EB</v>
          </cell>
          <cell r="D898" t="str">
            <v>PUB</v>
          </cell>
          <cell r="E898" t="str">
            <v>05</v>
          </cell>
          <cell r="F898" t="str">
            <v>04</v>
          </cell>
        </row>
        <row r="899">
          <cell r="A899">
            <v>343134</v>
          </cell>
          <cell r="B899" t="str">
            <v>Escola Básica Soares dos Reis, Vila Nova de Gaia</v>
          </cell>
          <cell r="C899" t="str">
            <v>EB</v>
          </cell>
          <cell r="D899" t="str">
            <v>PUB</v>
          </cell>
          <cell r="E899" t="str">
            <v>13</v>
          </cell>
          <cell r="F899" t="str">
            <v>17</v>
          </cell>
        </row>
        <row r="900">
          <cell r="A900">
            <v>343146</v>
          </cell>
          <cell r="B900" t="str">
            <v>Escola Básica Soeiro Pereira Gomes, Alhandra, Vila Franca de Xira</v>
          </cell>
          <cell r="C900" t="str">
            <v>EB</v>
          </cell>
          <cell r="D900" t="str">
            <v>PUB</v>
          </cell>
          <cell r="E900" t="str">
            <v>11</v>
          </cell>
          <cell r="F900" t="str">
            <v>14</v>
          </cell>
        </row>
        <row r="901">
          <cell r="A901">
            <v>343158</v>
          </cell>
          <cell r="B901" t="str">
            <v>Escola Básica Sophia de Mello Breyner, Corvo, Vila Nova de Gaia</v>
          </cell>
          <cell r="C901" t="str">
            <v>EB</v>
          </cell>
          <cell r="D901" t="str">
            <v>PUB</v>
          </cell>
          <cell r="E901" t="str">
            <v>13</v>
          </cell>
          <cell r="F901" t="str">
            <v>17</v>
          </cell>
        </row>
        <row r="902">
          <cell r="A902">
            <v>330140</v>
          </cell>
          <cell r="B902" t="str">
            <v>Escola Básica Sophia de Mello Breyner, Portela, Oeiras</v>
          </cell>
          <cell r="C902" t="str">
            <v>EB</v>
          </cell>
          <cell r="D902" t="str">
            <v>PUB</v>
          </cell>
          <cell r="E902" t="str">
            <v>11</v>
          </cell>
          <cell r="F902" t="str">
            <v>10</v>
          </cell>
        </row>
        <row r="903">
          <cell r="A903">
            <v>340182</v>
          </cell>
          <cell r="B903" t="str">
            <v>Escola Básica Teixeira de Pascoaes, Amarante</v>
          </cell>
          <cell r="C903" t="str">
            <v>EB</v>
          </cell>
          <cell r="D903" t="str">
            <v>PUB</v>
          </cell>
          <cell r="E903" t="str">
            <v>13</v>
          </cell>
          <cell r="F903" t="str">
            <v>01</v>
          </cell>
        </row>
        <row r="904">
          <cell r="A904">
            <v>330401</v>
          </cell>
          <cell r="B904" t="str">
            <v>Escola Básica Terras do Ave, Vila Nova de Famalicão</v>
          </cell>
          <cell r="C904" t="str">
            <v>EB</v>
          </cell>
          <cell r="D904" t="str">
            <v>PUB</v>
          </cell>
          <cell r="E904" t="str">
            <v>03</v>
          </cell>
          <cell r="F904" t="str">
            <v>12</v>
          </cell>
        </row>
        <row r="905">
          <cell r="A905">
            <v>310270</v>
          </cell>
          <cell r="B905" t="str">
            <v>Escola Básica Torre Dona Chama</v>
          </cell>
          <cell r="C905" t="str">
            <v>EB</v>
          </cell>
          <cell r="D905" t="str">
            <v>PUB</v>
          </cell>
          <cell r="E905" t="str">
            <v>04</v>
          </cell>
          <cell r="F905" t="str">
            <v>07</v>
          </cell>
        </row>
        <row r="906">
          <cell r="A906">
            <v>344709</v>
          </cell>
          <cell r="B906" t="str">
            <v>Escola Básica Vale Aveiras, Aveiras de Cima, Azambuja</v>
          </cell>
          <cell r="C906" t="str">
            <v>EB</v>
          </cell>
          <cell r="D906" t="str">
            <v>PUB</v>
          </cell>
          <cell r="E906" t="str">
            <v>11</v>
          </cell>
          <cell r="F906" t="str">
            <v>03</v>
          </cell>
        </row>
        <row r="907">
          <cell r="A907">
            <v>343353</v>
          </cell>
          <cell r="B907" t="str">
            <v>Escola Básica Vasco da Gama, Lisboa</v>
          </cell>
          <cell r="C907" t="str">
            <v>EB</v>
          </cell>
          <cell r="D907" t="str">
            <v>PUB</v>
          </cell>
          <cell r="E907" t="str">
            <v>11</v>
          </cell>
          <cell r="F907" t="str">
            <v>06</v>
          </cell>
        </row>
        <row r="908">
          <cell r="A908">
            <v>343341</v>
          </cell>
          <cell r="B908" t="str">
            <v>Escola Básica Vasco da Gama, Sines</v>
          </cell>
          <cell r="C908" t="str">
            <v>EB</v>
          </cell>
          <cell r="D908" t="str">
            <v>PUB</v>
          </cell>
          <cell r="E908" t="str">
            <v>15</v>
          </cell>
          <cell r="F908" t="str">
            <v>13</v>
          </cell>
        </row>
        <row r="909">
          <cell r="A909">
            <v>344620</v>
          </cell>
          <cell r="B909" t="str">
            <v>Escola Básica Vasco Santana, Ramada, Odivelas</v>
          </cell>
          <cell r="C909" t="str">
            <v>EB</v>
          </cell>
          <cell r="D909" t="str">
            <v>PUB</v>
          </cell>
          <cell r="E909" t="str">
            <v>11</v>
          </cell>
          <cell r="F909" t="str">
            <v>16</v>
          </cell>
        </row>
        <row r="910">
          <cell r="A910">
            <v>343249</v>
          </cell>
          <cell r="B910" t="str">
            <v>Escola Básica Virgínia Moura, Moreira de Cónegos, Guimarães</v>
          </cell>
          <cell r="C910" t="str">
            <v>EB</v>
          </cell>
          <cell r="D910" t="str">
            <v>PUB</v>
          </cell>
          <cell r="E910" t="str">
            <v>03</v>
          </cell>
          <cell r="F910" t="str">
            <v>08</v>
          </cell>
        </row>
        <row r="911">
          <cell r="A911">
            <v>342180</v>
          </cell>
          <cell r="B911" t="str">
            <v>Escola Básica Visconde de Chanceleiros, Merceana, Alenquer</v>
          </cell>
          <cell r="C911" t="str">
            <v>EB</v>
          </cell>
          <cell r="D911" t="str">
            <v>PUB</v>
          </cell>
          <cell r="E911" t="str">
            <v>11</v>
          </cell>
          <cell r="F911" t="str">
            <v>01</v>
          </cell>
        </row>
        <row r="912">
          <cell r="A912">
            <v>343419</v>
          </cell>
          <cell r="B912" t="str">
            <v>Escola Básica Visconde de Juromenha, Mem Martins, Sintra</v>
          </cell>
          <cell r="C912" t="str">
            <v>EB</v>
          </cell>
          <cell r="D912" t="str">
            <v>PUB</v>
          </cell>
          <cell r="E912" t="str">
            <v>11</v>
          </cell>
          <cell r="F912" t="str">
            <v>11</v>
          </cell>
        </row>
        <row r="913">
          <cell r="A913">
            <v>997046</v>
          </cell>
          <cell r="B913" t="str">
            <v>Escola Camilo Castelo Branco</v>
          </cell>
          <cell r="C913" t="str">
            <v>E</v>
          </cell>
          <cell r="D913" t="str">
            <v>PRI</v>
          </cell>
          <cell r="E913" t="str">
            <v>99</v>
          </cell>
          <cell r="F913" t="str">
            <v>99</v>
          </cell>
        </row>
        <row r="914">
          <cell r="A914">
            <v>523707</v>
          </cell>
          <cell r="B914" t="str">
            <v>Escola de Música São Teotónio</v>
          </cell>
          <cell r="C914" t="str">
            <v>E</v>
          </cell>
          <cell r="D914" t="str">
            <v>PRI</v>
          </cell>
          <cell r="E914" t="str">
            <v>06</v>
          </cell>
          <cell r="F914" t="str">
            <v>03</v>
          </cell>
        </row>
        <row r="915">
          <cell r="A915">
            <v>504221</v>
          </cell>
          <cell r="B915" t="str">
            <v>Escola do Grémio de Instrução Liberal de Campo de Ourique</v>
          </cell>
          <cell r="C915" t="str">
            <v>E</v>
          </cell>
          <cell r="D915" t="str">
            <v>PRI</v>
          </cell>
          <cell r="E915" t="str">
            <v>11</v>
          </cell>
          <cell r="F915" t="str">
            <v>06</v>
          </cell>
        </row>
        <row r="916">
          <cell r="A916">
            <v>802472</v>
          </cell>
          <cell r="B916" t="str">
            <v>Escola Inglesa de S. Julião</v>
          </cell>
          <cell r="C916" t="str">
            <v>E</v>
          </cell>
          <cell r="D916" t="str">
            <v>PRI</v>
          </cell>
          <cell r="E916" t="str">
            <v>11</v>
          </cell>
          <cell r="F916" t="str">
            <v>05</v>
          </cell>
        </row>
        <row r="917">
          <cell r="A917">
            <v>503257</v>
          </cell>
          <cell r="B917" t="str">
            <v>Escola Internacional da Covilhã</v>
          </cell>
          <cell r="C917" t="str">
            <v>E</v>
          </cell>
          <cell r="D917" t="str">
            <v>PRI</v>
          </cell>
          <cell r="E917" t="str">
            <v>05</v>
          </cell>
          <cell r="F917" t="str">
            <v>03</v>
          </cell>
        </row>
        <row r="918">
          <cell r="A918">
            <v>802478</v>
          </cell>
          <cell r="B918" t="str">
            <v>Escola Internacional de Torres Vedras</v>
          </cell>
          <cell r="C918" t="str">
            <v>E</v>
          </cell>
          <cell r="D918" t="str">
            <v>PRI</v>
          </cell>
          <cell r="E918" t="str">
            <v>11</v>
          </cell>
          <cell r="F918" t="str">
            <v>13</v>
          </cell>
        </row>
        <row r="919">
          <cell r="A919">
            <v>521942</v>
          </cell>
          <cell r="B919" t="str">
            <v>Escola Luís Madureira (Stª Casa Misericórdia Da Amadora)</v>
          </cell>
          <cell r="C919" t="str">
            <v>E</v>
          </cell>
          <cell r="D919" t="str">
            <v>PRI</v>
          </cell>
          <cell r="E919" t="str">
            <v>11</v>
          </cell>
          <cell r="F919" t="str">
            <v>15</v>
          </cell>
        </row>
        <row r="920">
          <cell r="A920">
            <v>997044</v>
          </cell>
          <cell r="B920" t="str">
            <v>Escola Lusófona de Nampula</v>
          </cell>
          <cell r="C920" t="str">
            <v>E</v>
          </cell>
          <cell r="D920" t="str">
            <v>PRI</v>
          </cell>
          <cell r="E920" t="str">
            <v>99</v>
          </cell>
          <cell r="F920" t="str">
            <v>99</v>
          </cell>
        </row>
        <row r="921">
          <cell r="A921">
            <v>501190</v>
          </cell>
          <cell r="B921" t="str">
            <v>Escola NOBEL - International School Algarve</v>
          </cell>
          <cell r="C921" t="str">
            <v>E</v>
          </cell>
          <cell r="D921" t="str">
            <v>PRI</v>
          </cell>
          <cell r="E921" t="str">
            <v>08</v>
          </cell>
          <cell r="F921" t="str">
            <v>06</v>
          </cell>
        </row>
        <row r="922">
          <cell r="A922">
            <v>997025</v>
          </cell>
          <cell r="B922" t="str">
            <v>Escola Portuguesa da Beira</v>
          </cell>
          <cell r="C922" t="str">
            <v>EPE</v>
          </cell>
          <cell r="D922" t="str">
            <v>PRI</v>
          </cell>
          <cell r="E922" t="str">
            <v>99</v>
          </cell>
          <cell r="F922" t="str">
            <v>99</v>
          </cell>
        </row>
        <row r="923">
          <cell r="A923">
            <v>997003</v>
          </cell>
          <cell r="B923" t="str">
            <v>Escola Portuguesa da Guiné Bissau</v>
          </cell>
          <cell r="C923" t="str">
            <v>EPE</v>
          </cell>
          <cell r="D923" t="str">
            <v>PRI</v>
          </cell>
          <cell r="E923" t="str">
            <v>99</v>
          </cell>
          <cell r="F923" t="str">
            <v>99</v>
          </cell>
        </row>
        <row r="924">
          <cell r="A924">
            <v>997052</v>
          </cell>
          <cell r="B924" t="str">
            <v>Escola Portuguesa de Cabo Verde</v>
          </cell>
          <cell r="C924" t="str">
            <v>EPE</v>
          </cell>
          <cell r="D924" t="str">
            <v>PRI</v>
          </cell>
          <cell r="E924" t="str">
            <v>99</v>
          </cell>
          <cell r="F924" t="str">
            <v>99</v>
          </cell>
        </row>
        <row r="925">
          <cell r="A925">
            <v>997000</v>
          </cell>
          <cell r="B925" t="str">
            <v>Escola Portuguesa de Luanda</v>
          </cell>
          <cell r="C925" t="str">
            <v>EPE</v>
          </cell>
          <cell r="D925" t="str">
            <v>PRI</v>
          </cell>
          <cell r="E925" t="str">
            <v>99</v>
          </cell>
          <cell r="F925" t="str">
            <v>99</v>
          </cell>
        </row>
        <row r="926">
          <cell r="A926">
            <v>997032</v>
          </cell>
          <cell r="B926" t="str">
            <v>Escola Portuguesa de Macau</v>
          </cell>
          <cell r="C926" t="str">
            <v>EPE</v>
          </cell>
          <cell r="D926" t="str">
            <v>PRI</v>
          </cell>
          <cell r="E926" t="str">
            <v>99</v>
          </cell>
          <cell r="F926" t="str">
            <v>99</v>
          </cell>
        </row>
        <row r="927">
          <cell r="A927">
            <v>997005</v>
          </cell>
          <cell r="B927" t="str">
            <v>Escola Portuguesa de Moçambique</v>
          </cell>
          <cell r="C927" t="str">
            <v>EPE</v>
          </cell>
          <cell r="D927" t="str">
            <v>PRI</v>
          </cell>
          <cell r="E927" t="str">
            <v>99</v>
          </cell>
          <cell r="F927" t="str">
            <v>99</v>
          </cell>
        </row>
        <row r="928">
          <cell r="A928">
            <v>997029</v>
          </cell>
          <cell r="B928" t="str">
            <v>Escola Portuguesa de São Tomé e Príncipe</v>
          </cell>
          <cell r="C928" t="str">
            <v>EPE</v>
          </cell>
          <cell r="D928" t="str">
            <v>PRI</v>
          </cell>
          <cell r="E928" t="str">
            <v>99</v>
          </cell>
          <cell r="F928" t="str">
            <v>99</v>
          </cell>
        </row>
        <row r="929">
          <cell r="A929">
            <v>997015</v>
          </cell>
          <cell r="B929" t="str">
            <v>Escola Portuguesa do Lubango</v>
          </cell>
          <cell r="C929" t="str">
            <v>EPE</v>
          </cell>
          <cell r="D929" t="str">
            <v>PRI</v>
          </cell>
          <cell r="E929" t="str">
            <v>99</v>
          </cell>
          <cell r="F929" t="str">
            <v>99</v>
          </cell>
        </row>
        <row r="930">
          <cell r="A930">
            <v>997033</v>
          </cell>
          <cell r="B930" t="str">
            <v>Escola Portuguesa Ruy Cinatti, Díli</v>
          </cell>
          <cell r="C930" t="str">
            <v>EPE</v>
          </cell>
          <cell r="D930" t="str">
            <v>PRI</v>
          </cell>
          <cell r="E930" t="str">
            <v>99</v>
          </cell>
          <cell r="F930" t="str">
            <v>99</v>
          </cell>
        </row>
        <row r="931">
          <cell r="A931">
            <v>802845</v>
          </cell>
          <cell r="B931" t="str">
            <v>Escola Regional Dr. José Dinis da Fonseca, Cerdeira</v>
          </cell>
          <cell r="C931" t="str">
            <v>E</v>
          </cell>
          <cell r="D931" t="str">
            <v>PRI</v>
          </cell>
          <cell r="E931" t="str">
            <v>09</v>
          </cell>
          <cell r="F931" t="str">
            <v>11</v>
          </cell>
        </row>
        <row r="932">
          <cell r="A932">
            <v>505274</v>
          </cell>
          <cell r="B932" t="str">
            <v>Escola São Francisco Xavier</v>
          </cell>
          <cell r="C932" t="str">
            <v>E</v>
          </cell>
          <cell r="D932" t="str">
            <v>PRI</v>
          </cell>
          <cell r="E932" t="str">
            <v>11</v>
          </cell>
          <cell r="F932" t="str">
            <v>06</v>
          </cell>
        </row>
        <row r="933">
          <cell r="A933">
            <v>400671</v>
          </cell>
          <cell r="B933" t="str">
            <v>Escola Secundária Abade de Baçal, Bragança</v>
          </cell>
          <cell r="C933" t="str">
            <v>ES</v>
          </cell>
          <cell r="D933" t="str">
            <v>PUB</v>
          </cell>
          <cell r="E933" t="str">
            <v>04</v>
          </cell>
          <cell r="F933" t="str">
            <v>02</v>
          </cell>
        </row>
        <row r="934">
          <cell r="A934">
            <v>400683</v>
          </cell>
          <cell r="B934" t="str">
            <v>Escola Secundária Abel Salazar, São Mamede de Infesta, Matosinhos</v>
          </cell>
          <cell r="C934" t="str">
            <v>ES</v>
          </cell>
          <cell r="D934" t="str">
            <v>PUB</v>
          </cell>
          <cell r="E934" t="str">
            <v>13</v>
          </cell>
          <cell r="F934" t="str">
            <v>08</v>
          </cell>
        </row>
        <row r="935">
          <cell r="A935">
            <v>400695</v>
          </cell>
          <cell r="B935" t="str">
            <v>Escola Secundária Adolfo Portela, Águeda</v>
          </cell>
          <cell r="C935" t="str">
            <v>ES</v>
          </cell>
          <cell r="D935" t="str">
            <v>PUB</v>
          </cell>
          <cell r="E935" t="str">
            <v>01</v>
          </cell>
          <cell r="F935" t="str">
            <v>01</v>
          </cell>
        </row>
        <row r="936">
          <cell r="A936">
            <v>400701</v>
          </cell>
          <cell r="B936" t="str">
            <v>Escola Secundária Afonso de Albuquerque, Guarda</v>
          </cell>
          <cell r="C936" t="str">
            <v>ES</v>
          </cell>
          <cell r="D936" t="str">
            <v>PUB</v>
          </cell>
          <cell r="E936" t="str">
            <v>09</v>
          </cell>
          <cell r="F936" t="str">
            <v>07</v>
          </cell>
        </row>
        <row r="937">
          <cell r="A937">
            <v>400737</v>
          </cell>
          <cell r="B937" t="str">
            <v>Escola Secundária Alberto Sampaio, Braga</v>
          </cell>
          <cell r="C937" t="str">
            <v>ES</v>
          </cell>
          <cell r="D937" t="str">
            <v>PUB</v>
          </cell>
          <cell r="E937" t="str">
            <v>03</v>
          </cell>
          <cell r="F937" t="str">
            <v>03</v>
          </cell>
        </row>
        <row r="938">
          <cell r="A938">
            <v>400750</v>
          </cell>
          <cell r="B938" t="str">
            <v>Escola Secundária Alcaides de Faria, Barcelos</v>
          </cell>
          <cell r="C938" t="str">
            <v>ES</v>
          </cell>
          <cell r="D938" t="str">
            <v>PUB</v>
          </cell>
          <cell r="E938" t="str">
            <v>03</v>
          </cell>
          <cell r="F938" t="str">
            <v>02</v>
          </cell>
        </row>
        <row r="939">
          <cell r="A939">
            <v>400786</v>
          </cell>
          <cell r="B939" t="str">
            <v>Escola Secundária Alfredo dos Reis Silveira, Cavadas, Seixal</v>
          </cell>
          <cell r="C939" t="str">
            <v>ES</v>
          </cell>
          <cell r="D939" t="str">
            <v>PUB</v>
          </cell>
          <cell r="E939" t="str">
            <v>15</v>
          </cell>
          <cell r="F939" t="str">
            <v>10</v>
          </cell>
        </row>
        <row r="940">
          <cell r="A940">
            <v>400798</v>
          </cell>
          <cell r="B940" t="str">
            <v>Escola Secundária Almeida Garrett, Vila Nova de Gaia</v>
          </cell>
          <cell r="C940" t="str">
            <v>ES</v>
          </cell>
          <cell r="D940" t="str">
            <v>PUB</v>
          </cell>
          <cell r="E940" t="str">
            <v>13</v>
          </cell>
          <cell r="F940" t="str">
            <v>17</v>
          </cell>
        </row>
        <row r="941">
          <cell r="A941">
            <v>400002</v>
          </cell>
          <cell r="B941" t="str">
            <v>Escola Secundária Alves Martins, Viseu</v>
          </cell>
          <cell r="C941" t="str">
            <v>ES</v>
          </cell>
          <cell r="D941" t="str">
            <v>PUB</v>
          </cell>
          <cell r="E941" t="str">
            <v>18</v>
          </cell>
          <cell r="F941" t="str">
            <v>23</v>
          </cell>
        </row>
        <row r="942">
          <cell r="A942">
            <v>400014</v>
          </cell>
          <cell r="B942" t="str">
            <v>Escola Secundária Alves Redol, Vila Franca de Xira</v>
          </cell>
          <cell r="C942" t="str">
            <v>ES</v>
          </cell>
          <cell r="D942" t="str">
            <v>PUB</v>
          </cell>
          <cell r="E942" t="str">
            <v>11</v>
          </cell>
          <cell r="F942" t="str">
            <v>14</v>
          </cell>
        </row>
        <row r="943">
          <cell r="A943">
            <v>400830</v>
          </cell>
          <cell r="B943" t="str">
            <v>Escola Secundária Amato Lusitano, Castelo Branco</v>
          </cell>
          <cell r="C943" t="str">
            <v>ES</v>
          </cell>
          <cell r="D943" t="str">
            <v>PUB</v>
          </cell>
          <cell r="E943" t="str">
            <v>05</v>
          </cell>
          <cell r="F943" t="str">
            <v>02</v>
          </cell>
        </row>
        <row r="944">
          <cell r="A944">
            <v>400853</v>
          </cell>
          <cell r="B944" t="str">
            <v>Escola Secundária André de Gouveia, Évora</v>
          </cell>
          <cell r="C944" t="str">
            <v>ES</v>
          </cell>
          <cell r="D944" t="str">
            <v>PUB</v>
          </cell>
          <cell r="E944" t="str">
            <v>07</v>
          </cell>
          <cell r="F944" t="str">
            <v>05</v>
          </cell>
        </row>
        <row r="945">
          <cell r="A945">
            <v>390113</v>
          </cell>
          <cell r="B945" t="str">
            <v>Escola Secundária Antero de Quental</v>
          </cell>
          <cell r="C945" t="str">
            <v>ES</v>
          </cell>
          <cell r="D945" t="str">
            <v>PUB</v>
          </cell>
          <cell r="E945" t="str">
            <v>19</v>
          </cell>
          <cell r="F945" t="str">
            <v>23</v>
          </cell>
        </row>
        <row r="946">
          <cell r="A946">
            <v>400397</v>
          </cell>
          <cell r="B946" t="str">
            <v>Escola Secundária António Damásio, Lisboa</v>
          </cell>
          <cell r="C946" t="str">
            <v>ES</v>
          </cell>
          <cell r="D946" t="str">
            <v>PUB</v>
          </cell>
          <cell r="E946" t="str">
            <v>11</v>
          </cell>
          <cell r="F946" t="str">
            <v>06</v>
          </cell>
        </row>
        <row r="947">
          <cell r="A947">
            <v>400889</v>
          </cell>
          <cell r="B947" t="str">
            <v>Escola Secundária António Gedeão, Cova da Piedade, Almada</v>
          </cell>
          <cell r="C947" t="str">
            <v>ES</v>
          </cell>
          <cell r="D947" t="str">
            <v>PUB</v>
          </cell>
          <cell r="E947" t="str">
            <v>15</v>
          </cell>
          <cell r="F947" t="str">
            <v>03</v>
          </cell>
        </row>
        <row r="948">
          <cell r="A948">
            <v>400890</v>
          </cell>
          <cell r="B948" t="str">
            <v>Escola Secundária António Inácio Cruz, Grândola</v>
          </cell>
          <cell r="C948" t="str">
            <v>ES</v>
          </cell>
          <cell r="D948" t="str">
            <v>PUB</v>
          </cell>
          <cell r="E948" t="str">
            <v>15</v>
          </cell>
          <cell r="F948" t="str">
            <v>05</v>
          </cell>
        </row>
        <row r="949">
          <cell r="A949">
            <v>404585</v>
          </cell>
          <cell r="B949" t="str">
            <v>Escola Secundária António Nobre, Porto</v>
          </cell>
          <cell r="C949" t="str">
            <v>ES</v>
          </cell>
          <cell r="D949" t="str">
            <v>PUB</v>
          </cell>
          <cell r="E949" t="str">
            <v>13</v>
          </cell>
          <cell r="F949" t="str">
            <v>12</v>
          </cell>
        </row>
        <row r="950">
          <cell r="A950">
            <v>400919</v>
          </cell>
          <cell r="B950" t="str">
            <v>Escola Secundária António Sérgio, Vila Nova de Gaia</v>
          </cell>
          <cell r="C950" t="str">
            <v>ES</v>
          </cell>
          <cell r="D950" t="str">
            <v>PUB</v>
          </cell>
          <cell r="E950" t="str">
            <v>13</v>
          </cell>
          <cell r="F950" t="str">
            <v>17</v>
          </cell>
        </row>
        <row r="951">
          <cell r="A951">
            <v>403337</v>
          </cell>
          <cell r="B951" t="str">
            <v>Escola Secundária Arquitecto Oliveira Ferreira, Praia da Granja, Vila Nova de Gaia</v>
          </cell>
          <cell r="C951" t="str">
            <v>ES</v>
          </cell>
          <cell r="D951" t="str">
            <v>PUB</v>
          </cell>
          <cell r="E951" t="str">
            <v>13</v>
          </cell>
          <cell r="F951" t="str">
            <v>17</v>
          </cell>
        </row>
        <row r="952">
          <cell r="A952">
            <v>400956</v>
          </cell>
          <cell r="B952" t="str">
            <v>Escola Secundária Augusto Gomes, Matosinhos</v>
          </cell>
          <cell r="C952" t="str">
            <v>ES</v>
          </cell>
          <cell r="D952" t="str">
            <v>PUB</v>
          </cell>
          <cell r="E952" t="str">
            <v>13</v>
          </cell>
          <cell r="F952" t="str">
            <v>08</v>
          </cell>
        </row>
        <row r="953">
          <cell r="A953">
            <v>400968</v>
          </cell>
          <cell r="B953" t="str">
            <v>Escola Secundária Aurélia de Sousa, Porto</v>
          </cell>
          <cell r="C953" t="str">
            <v>ES</v>
          </cell>
          <cell r="D953" t="str">
            <v>PUB</v>
          </cell>
          <cell r="E953" t="str">
            <v>13</v>
          </cell>
          <cell r="F953" t="str">
            <v>12</v>
          </cell>
        </row>
        <row r="954">
          <cell r="A954">
            <v>401020</v>
          </cell>
          <cell r="B954" t="str">
            <v>Escola Secundária Braamcamp Freire, Pontinha, Odivelas</v>
          </cell>
          <cell r="C954" t="str">
            <v>ES</v>
          </cell>
          <cell r="D954" t="str">
            <v>PUB</v>
          </cell>
          <cell r="E954" t="str">
            <v>11</v>
          </cell>
          <cell r="F954" t="str">
            <v>16</v>
          </cell>
        </row>
        <row r="955">
          <cell r="A955">
            <v>401067</v>
          </cell>
          <cell r="B955" t="str">
            <v>Escola Secundária Camilo Castelo Branco, Carnaxide, Oeiras</v>
          </cell>
          <cell r="C955" t="str">
            <v>ES</v>
          </cell>
          <cell r="D955" t="str">
            <v>PUB</v>
          </cell>
          <cell r="E955" t="str">
            <v>11</v>
          </cell>
          <cell r="F955" t="str">
            <v>10</v>
          </cell>
        </row>
        <row r="956">
          <cell r="A956">
            <v>401079</v>
          </cell>
          <cell r="B956" t="str">
            <v>Escola Secundária Camilo Castelo Branco, Vila Real</v>
          </cell>
          <cell r="C956" t="str">
            <v>ES</v>
          </cell>
          <cell r="D956" t="str">
            <v>PUB</v>
          </cell>
          <cell r="E956" t="str">
            <v>17</v>
          </cell>
          <cell r="F956" t="str">
            <v>14</v>
          </cell>
        </row>
        <row r="957">
          <cell r="A957">
            <v>401092</v>
          </cell>
          <cell r="B957" t="str">
            <v>Escola Secundária Campos de Melo, Covilhã</v>
          </cell>
          <cell r="C957" t="str">
            <v>ES</v>
          </cell>
          <cell r="D957" t="str">
            <v>PUB</v>
          </cell>
          <cell r="E957" t="str">
            <v>05</v>
          </cell>
          <cell r="F957" t="str">
            <v>03</v>
          </cell>
        </row>
        <row r="958">
          <cell r="A958">
            <v>401122</v>
          </cell>
          <cell r="B958" t="str">
            <v>Escola Secundária Carlos Amarante, Braga</v>
          </cell>
          <cell r="C958" t="str">
            <v>ES</v>
          </cell>
          <cell r="D958" t="str">
            <v>PUB</v>
          </cell>
          <cell r="E958" t="str">
            <v>03</v>
          </cell>
          <cell r="F958" t="str">
            <v>03</v>
          </cell>
        </row>
        <row r="959">
          <cell r="A959">
            <v>401481</v>
          </cell>
          <cell r="B959" t="str">
            <v>Escola Secundária com 3º Ciclo Dr. José Afonso, Arrentela, Seixal</v>
          </cell>
          <cell r="C959" t="str">
            <v>ES/3</v>
          </cell>
          <cell r="D959" t="str">
            <v>PUB</v>
          </cell>
          <cell r="E959" t="str">
            <v>15</v>
          </cell>
          <cell r="F959" t="str">
            <v>10</v>
          </cell>
        </row>
        <row r="960">
          <cell r="A960">
            <v>403635</v>
          </cell>
          <cell r="B960" t="str">
            <v>Escola Secundária Conde de Monsaraz, Reguengos de Monsaraz</v>
          </cell>
          <cell r="C960" t="str">
            <v>ES</v>
          </cell>
          <cell r="D960" t="str">
            <v>PUB</v>
          </cell>
          <cell r="E960" t="str">
            <v>07</v>
          </cell>
          <cell r="F960" t="str">
            <v>11</v>
          </cell>
        </row>
        <row r="961">
          <cell r="A961">
            <v>401225</v>
          </cell>
          <cell r="B961" t="str">
            <v>Escola Secundária Cristina Torres, Figueira da Foz</v>
          </cell>
          <cell r="C961" t="str">
            <v>ES</v>
          </cell>
          <cell r="D961" t="str">
            <v>PUB</v>
          </cell>
          <cell r="E961" t="str">
            <v>06</v>
          </cell>
          <cell r="F961" t="str">
            <v>05</v>
          </cell>
        </row>
        <row r="962">
          <cell r="A962">
            <v>404410</v>
          </cell>
          <cell r="B962" t="str">
            <v>Escola Secundária D. Afonso Sanches, Vila do Conde</v>
          </cell>
          <cell r="C962" t="str">
            <v>ES</v>
          </cell>
          <cell r="D962" t="str">
            <v>PUB</v>
          </cell>
          <cell r="E962" t="str">
            <v>13</v>
          </cell>
          <cell r="F962" t="str">
            <v>16</v>
          </cell>
        </row>
        <row r="963">
          <cell r="A963">
            <v>346913</v>
          </cell>
          <cell r="B963" t="str">
            <v>Escola Secundária D. António Taipa, Freamunde, Paços de Ferreira</v>
          </cell>
          <cell r="C963" t="str">
            <v>ES</v>
          </cell>
          <cell r="D963" t="str">
            <v>PUB</v>
          </cell>
          <cell r="E963" t="str">
            <v>13</v>
          </cell>
          <cell r="F963" t="str">
            <v>09</v>
          </cell>
        </row>
        <row r="964">
          <cell r="A964">
            <v>401249</v>
          </cell>
          <cell r="B964" t="str">
            <v>Escola Secundária D. Dinis, Coimbra</v>
          </cell>
          <cell r="C964" t="str">
            <v>ES</v>
          </cell>
          <cell r="D964" t="str">
            <v>PUB</v>
          </cell>
          <cell r="E964" t="str">
            <v>06</v>
          </cell>
          <cell r="F964" t="str">
            <v>03</v>
          </cell>
        </row>
        <row r="965">
          <cell r="A965">
            <v>401250</v>
          </cell>
          <cell r="B965" t="str">
            <v>Escola Secundária D. Dinis, Lisboa</v>
          </cell>
          <cell r="C965" t="str">
            <v>ES</v>
          </cell>
          <cell r="D965" t="str">
            <v>PUB</v>
          </cell>
          <cell r="E965" t="str">
            <v>11</v>
          </cell>
          <cell r="F965" t="str">
            <v>06</v>
          </cell>
        </row>
        <row r="966">
          <cell r="A966">
            <v>400075</v>
          </cell>
          <cell r="B966" t="str">
            <v>Escola Secundária D. Duarte, Coimbra</v>
          </cell>
          <cell r="C966" t="str">
            <v>ES</v>
          </cell>
          <cell r="D966" t="str">
            <v>PUB</v>
          </cell>
          <cell r="E966" t="str">
            <v>06</v>
          </cell>
          <cell r="F966" t="str">
            <v>03</v>
          </cell>
        </row>
        <row r="967">
          <cell r="A967">
            <v>401316</v>
          </cell>
          <cell r="B967" t="str">
            <v>Escola Secundária D. João II, Setúbal</v>
          </cell>
          <cell r="C967" t="str">
            <v>ES</v>
          </cell>
          <cell r="D967" t="str">
            <v>PUB</v>
          </cell>
          <cell r="E967" t="str">
            <v>15</v>
          </cell>
          <cell r="F967" t="str">
            <v>12</v>
          </cell>
        </row>
        <row r="968">
          <cell r="A968">
            <v>401330</v>
          </cell>
          <cell r="B968" t="str">
            <v>Escola Secundária D. Luísa de Gusmão, Lisboa</v>
          </cell>
          <cell r="C968" t="str">
            <v>ES</v>
          </cell>
          <cell r="D968" t="str">
            <v>PUB</v>
          </cell>
          <cell r="E968" t="str">
            <v>11</v>
          </cell>
          <cell r="F968" t="str">
            <v>06</v>
          </cell>
        </row>
        <row r="969">
          <cell r="A969">
            <v>404615</v>
          </cell>
          <cell r="B969" t="str">
            <v>Escola Secundária D. Manuel I, Beja</v>
          </cell>
          <cell r="C969" t="str">
            <v>ES</v>
          </cell>
          <cell r="D969" t="str">
            <v>PUB</v>
          </cell>
          <cell r="E969" t="str">
            <v>02</v>
          </cell>
          <cell r="F969" t="str">
            <v>05</v>
          </cell>
        </row>
        <row r="970">
          <cell r="A970">
            <v>401341</v>
          </cell>
          <cell r="B970" t="str">
            <v>Escola Secundária D. Maria II, Braga</v>
          </cell>
          <cell r="C970" t="str">
            <v>ES</v>
          </cell>
          <cell r="D970" t="str">
            <v>PUB</v>
          </cell>
          <cell r="E970" t="str">
            <v>03</v>
          </cell>
          <cell r="F970" t="str">
            <v>03</v>
          </cell>
        </row>
        <row r="971">
          <cell r="A971">
            <v>401377</v>
          </cell>
          <cell r="B971" t="str">
            <v>Escola Secundária D. Sancho I, Vila Nova de Famalicão</v>
          </cell>
          <cell r="C971" t="str">
            <v>ES</v>
          </cell>
          <cell r="D971" t="str">
            <v>PUB</v>
          </cell>
          <cell r="E971" t="str">
            <v>03</v>
          </cell>
          <cell r="F971" t="str">
            <v>12</v>
          </cell>
        </row>
        <row r="972">
          <cell r="A972">
            <v>400129</v>
          </cell>
          <cell r="B972" t="str">
            <v>Escola Secundária D. Sancho II, Elvas</v>
          </cell>
          <cell r="C972" t="str">
            <v>ES</v>
          </cell>
          <cell r="D972" t="str">
            <v>PUB</v>
          </cell>
          <cell r="E972" t="str">
            <v>12</v>
          </cell>
          <cell r="F972" t="str">
            <v>07</v>
          </cell>
        </row>
        <row r="973">
          <cell r="A973">
            <v>403209</v>
          </cell>
          <cell r="B973" t="str">
            <v>Escola Secundária da Amora, Seixal</v>
          </cell>
          <cell r="C973" t="str">
            <v>ES</v>
          </cell>
          <cell r="D973" t="str">
            <v>PUB</v>
          </cell>
          <cell r="E973" t="str">
            <v>15</v>
          </cell>
          <cell r="F973" t="str">
            <v>10</v>
          </cell>
        </row>
        <row r="974">
          <cell r="A974">
            <v>403568</v>
          </cell>
          <cell r="B974" t="str">
            <v>Escola Secundária da Azambuja</v>
          </cell>
          <cell r="C974" t="str">
            <v>ES</v>
          </cell>
          <cell r="D974" t="str">
            <v>PUB</v>
          </cell>
          <cell r="E974" t="str">
            <v>11</v>
          </cell>
          <cell r="F974" t="str">
            <v>03</v>
          </cell>
        </row>
        <row r="975">
          <cell r="A975">
            <v>403234</v>
          </cell>
          <cell r="B975" t="str">
            <v>Escola Secundária da Baixa da Banheira</v>
          </cell>
          <cell r="C975" t="str">
            <v>ES</v>
          </cell>
          <cell r="D975" t="str">
            <v>PUB</v>
          </cell>
          <cell r="E975" t="str">
            <v>15</v>
          </cell>
          <cell r="F975" t="str">
            <v>06</v>
          </cell>
        </row>
        <row r="976">
          <cell r="A976">
            <v>401006</v>
          </cell>
          <cell r="B976" t="str">
            <v>Escola Secundária da Boa Nova, Leça da Palmeira, Matosinhos</v>
          </cell>
          <cell r="C976" t="str">
            <v>ES</v>
          </cell>
          <cell r="D976" t="str">
            <v>PUB</v>
          </cell>
          <cell r="E976" t="str">
            <v>13</v>
          </cell>
          <cell r="F976" t="str">
            <v>08</v>
          </cell>
        </row>
        <row r="977">
          <cell r="A977">
            <v>390112</v>
          </cell>
          <cell r="B977" t="str">
            <v>Escola Secundária da Lagoa</v>
          </cell>
          <cell r="C977" t="str">
            <v>ES</v>
          </cell>
          <cell r="D977" t="str">
            <v>PUB</v>
          </cell>
          <cell r="E977" t="str">
            <v>19</v>
          </cell>
          <cell r="F977" t="str">
            <v>21</v>
          </cell>
        </row>
        <row r="978">
          <cell r="A978">
            <v>403430</v>
          </cell>
          <cell r="B978" t="str">
            <v>Escola Secundária da Lixa, Felgueiras</v>
          </cell>
          <cell r="C978" t="str">
            <v>ES</v>
          </cell>
          <cell r="D978" t="str">
            <v>PUB</v>
          </cell>
          <cell r="E978" t="str">
            <v>13</v>
          </cell>
          <cell r="F978" t="str">
            <v>03</v>
          </cell>
        </row>
        <row r="979">
          <cell r="A979">
            <v>403386</v>
          </cell>
          <cell r="B979" t="str">
            <v>Escola Secundária da Maia</v>
          </cell>
          <cell r="C979" t="str">
            <v>ES</v>
          </cell>
          <cell r="D979" t="str">
            <v>PUB</v>
          </cell>
          <cell r="E979" t="str">
            <v>13</v>
          </cell>
          <cell r="F979" t="str">
            <v>06</v>
          </cell>
        </row>
        <row r="980">
          <cell r="A980">
            <v>403908</v>
          </cell>
          <cell r="B980" t="str">
            <v>Escola Secundária da Mealhada</v>
          </cell>
          <cell r="C980" t="str">
            <v>ES</v>
          </cell>
          <cell r="D980" t="str">
            <v>PUB</v>
          </cell>
          <cell r="E980" t="str">
            <v>01</v>
          </cell>
          <cell r="F980" t="str">
            <v>11</v>
          </cell>
        </row>
        <row r="981">
          <cell r="A981">
            <v>402606</v>
          </cell>
          <cell r="B981" t="str">
            <v>Escola Secundária da Quinta do Marquês, Oeiras</v>
          </cell>
          <cell r="C981" t="str">
            <v>ES</v>
          </cell>
          <cell r="D981" t="str">
            <v>PUB</v>
          </cell>
          <cell r="E981" t="str">
            <v>11</v>
          </cell>
          <cell r="F981" t="str">
            <v>10</v>
          </cell>
        </row>
        <row r="982">
          <cell r="A982">
            <v>403507</v>
          </cell>
          <cell r="B982" t="str">
            <v>Escola Secundária da Ramada, Odivelas</v>
          </cell>
          <cell r="C982" t="str">
            <v>ES</v>
          </cell>
          <cell r="D982" t="str">
            <v>PUB</v>
          </cell>
          <cell r="E982" t="str">
            <v>11</v>
          </cell>
          <cell r="F982" t="str">
            <v>16</v>
          </cell>
        </row>
        <row r="983">
          <cell r="A983">
            <v>290630</v>
          </cell>
          <cell r="B983" t="str">
            <v>Escola Secundária da Ribeira Grande</v>
          </cell>
          <cell r="C983" t="str">
            <v>ES</v>
          </cell>
          <cell r="D983" t="str">
            <v>PUB</v>
          </cell>
          <cell r="E983" t="str">
            <v>19</v>
          </cell>
          <cell r="F983" t="str">
            <v>25</v>
          </cell>
        </row>
        <row r="984">
          <cell r="A984">
            <v>402930</v>
          </cell>
          <cell r="B984" t="str">
            <v>Escola Secundária da Trofa</v>
          </cell>
          <cell r="C984" t="str">
            <v>ES</v>
          </cell>
          <cell r="D984" t="str">
            <v>PUB</v>
          </cell>
          <cell r="E984" t="str">
            <v>13</v>
          </cell>
          <cell r="F984" t="str">
            <v>18</v>
          </cell>
        </row>
        <row r="985">
          <cell r="A985">
            <v>403465</v>
          </cell>
          <cell r="B985" t="str">
            <v>Escola Secundária Daniel Faria, Baltar, Paredes</v>
          </cell>
          <cell r="C985" t="str">
            <v>ES</v>
          </cell>
          <cell r="D985" t="str">
            <v>PUB</v>
          </cell>
          <cell r="E985" t="str">
            <v>13</v>
          </cell>
          <cell r="F985" t="str">
            <v>10</v>
          </cell>
        </row>
        <row r="986">
          <cell r="A986">
            <v>403260</v>
          </cell>
          <cell r="B986" t="str">
            <v>Escola Secundária Daniel Sampaio, Sobreda, Almada</v>
          </cell>
          <cell r="C986" t="str">
            <v>ES</v>
          </cell>
          <cell r="D986" t="str">
            <v>PUB</v>
          </cell>
          <cell r="E986" t="str">
            <v>15</v>
          </cell>
          <cell r="F986" t="str">
            <v>03</v>
          </cell>
        </row>
        <row r="987">
          <cell r="A987">
            <v>390109</v>
          </cell>
          <cell r="B987" t="str">
            <v>Escola Secundária das Laranjeiras</v>
          </cell>
          <cell r="C987" t="str">
            <v>ES</v>
          </cell>
          <cell r="D987" t="str">
            <v>PUB</v>
          </cell>
          <cell r="E987" t="str">
            <v>19</v>
          </cell>
          <cell r="F987" t="str">
            <v>23</v>
          </cell>
        </row>
        <row r="988">
          <cell r="A988">
            <v>400725</v>
          </cell>
          <cell r="B988" t="str">
            <v>Escola Secundária de Afonso Lopes Vieira, Leiria</v>
          </cell>
          <cell r="C988" t="str">
            <v>ES</v>
          </cell>
          <cell r="D988" t="str">
            <v>PUB</v>
          </cell>
          <cell r="E988" t="str">
            <v>10</v>
          </cell>
          <cell r="F988" t="str">
            <v>09</v>
          </cell>
        </row>
        <row r="989">
          <cell r="A989">
            <v>402990</v>
          </cell>
          <cell r="B989" t="str">
            <v>Escola Secundária de Albergaria-a-Velha</v>
          </cell>
          <cell r="C989" t="str">
            <v>ES</v>
          </cell>
          <cell r="D989" t="str">
            <v>PUB</v>
          </cell>
          <cell r="E989" t="str">
            <v>01</v>
          </cell>
          <cell r="F989" t="str">
            <v>02</v>
          </cell>
        </row>
        <row r="990">
          <cell r="A990">
            <v>400749</v>
          </cell>
          <cell r="B990" t="str">
            <v>Escola Secundária de Alcácer do Sal</v>
          </cell>
          <cell r="C990" t="str">
            <v>ES</v>
          </cell>
          <cell r="D990" t="str">
            <v>PUB</v>
          </cell>
          <cell r="E990" t="str">
            <v>15</v>
          </cell>
          <cell r="F990" t="str">
            <v>01</v>
          </cell>
        </row>
        <row r="991">
          <cell r="A991">
            <v>403313</v>
          </cell>
          <cell r="B991" t="str">
            <v>Escola Secundária de Alcanena</v>
          </cell>
          <cell r="C991" t="str">
            <v>ES</v>
          </cell>
          <cell r="D991" t="str">
            <v>PUB</v>
          </cell>
          <cell r="E991" t="str">
            <v>14</v>
          </cell>
          <cell r="F991" t="str">
            <v>02</v>
          </cell>
        </row>
        <row r="992">
          <cell r="A992">
            <v>404421</v>
          </cell>
          <cell r="B992" t="str">
            <v>Escola Secundária de Alfena, Valongo</v>
          </cell>
          <cell r="C992" t="str">
            <v>ES</v>
          </cell>
          <cell r="D992" t="str">
            <v>PUB</v>
          </cell>
          <cell r="E992" t="str">
            <v>13</v>
          </cell>
          <cell r="F992" t="str">
            <v>15</v>
          </cell>
        </row>
        <row r="993">
          <cell r="A993">
            <v>404603</v>
          </cell>
          <cell r="B993" t="str">
            <v>Escola Secundária de Aljustrel</v>
          </cell>
          <cell r="C993" t="str">
            <v>ES</v>
          </cell>
          <cell r="D993" t="str">
            <v>PUB</v>
          </cell>
          <cell r="E993" t="str">
            <v>02</v>
          </cell>
          <cell r="F993" t="str">
            <v>01</v>
          </cell>
        </row>
        <row r="994">
          <cell r="A994">
            <v>404640</v>
          </cell>
          <cell r="B994" t="str">
            <v>Escola Secundária de Alpendurada, Marco de Canaveses</v>
          </cell>
          <cell r="C994" t="str">
            <v>ES</v>
          </cell>
          <cell r="D994" t="str">
            <v>PUB</v>
          </cell>
          <cell r="E994" t="str">
            <v>13</v>
          </cell>
          <cell r="F994" t="str">
            <v>07</v>
          </cell>
        </row>
        <row r="995">
          <cell r="A995">
            <v>400828</v>
          </cell>
          <cell r="B995" t="str">
            <v>Escola Secundária de Amarante</v>
          </cell>
          <cell r="C995" t="str">
            <v>ES</v>
          </cell>
          <cell r="D995" t="str">
            <v>PUB</v>
          </cell>
          <cell r="E995" t="str">
            <v>13</v>
          </cell>
          <cell r="F995" t="str">
            <v>01</v>
          </cell>
        </row>
        <row r="996">
          <cell r="A996">
            <v>403805</v>
          </cell>
          <cell r="B996" t="str">
            <v>Escola Secundária de Amares</v>
          </cell>
          <cell r="C996" t="str">
            <v>ES</v>
          </cell>
          <cell r="D996" t="str">
            <v>PUB</v>
          </cell>
          <cell r="E996" t="str">
            <v>03</v>
          </cell>
          <cell r="F996" t="str">
            <v>01</v>
          </cell>
        </row>
        <row r="997">
          <cell r="A997">
            <v>403910</v>
          </cell>
          <cell r="B997" t="str">
            <v>Escola Secundária de Arouca</v>
          </cell>
          <cell r="C997" t="str">
            <v>ES</v>
          </cell>
          <cell r="D997" t="str">
            <v>PUB</v>
          </cell>
          <cell r="E997" t="str">
            <v>01</v>
          </cell>
          <cell r="F997" t="str">
            <v>04</v>
          </cell>
        </row>
        <row r="998">
          <cell r="A998">
            <v>403787</v>
          </cell>
          <cell r="B998" t="str">
            <v>Escola Secundária de Barcelinhos, Barcelos</v>
          </cell>
          <cell r="C998" t="str">
            <v>ES</v>
          </cell>
          <cell r="D998" t="str">
            <v>PUB</v>
          </cell>
          <cell r="E998" t="str">
            <v>03</v>
          </cell>
          <cell r="F998" t="str">
            <v>02</v>
          </cell>
        </row>
        <row r="999">
          <cell r="A999">
            <v>403799</v>
          </cell>
          <cell r="B999" t="str">
            <v>Escola Secundária de Barcelos</v>
          </cell>
          <cell r="C999" t="str">
            <v>ES</v>
          </cell>
          <cell r="D999" t="str">
            <v>PUB</v>
          </cell>
          <cell r="E999" t="str">
            <v>03</v>
          </cell>
          <cell r="F999" t="str">
            <v>02</v>
          </cell>
        </row>
        <row r="1000">
          <cell r="A1000">
            <v>400579</v>
          </cell>
          <cell r="B1000" t="str">
            <v>Escola Secundária de Benavente</v>
          </cell>
          <cell r="C1000" t="str">
            <v>ES</v>
          </cell>
          <cell r="D1000" t="str">
            <v>PUB</v>
          </cell>
          <cell r="E1000" t="str">
            <v>14</v>
          </cell>
          <cell r="F1000" t="str">
            <v>05</v>
          </cell>
        </row>
        <row r="1001">
          <cell r="A1001">
            <v>401043</v>
          </cell>
          <cell r="B1001" t="str">
            <v>Escola Secundária de Caldas de Vizela</v>
          </cell>
          <cell r="C1001" t="str">
            <v>ES</v>
          </cell>
          <cell r="D1001" t="str">
            <v>PUB</v>
          </cell>
          <cell r="E1001" t="str">
            <v>03</v>
          </cell>
          <cell r="F1001" t="str">
            <v>14</v>
          </cell>
        </row>
        <row r="1002">
          <cell r="A1002">
            <v>403490</v>
          </cell>
          <cell r="B1002" t="str">
            <v>Escola Secundária de Camarate, Loures</v>
          </cell>
          <cell r="C1002" t="str">
            <v>ES</v>
          </cell>
          <cell r="D1002" t="str">
            <v>PUB</v>
          </cell>
          <cell r="E1002" t="str">
            <v>11</v>
          </cell>
          <cell r="F1002" t="str">
            <v>07</v>
          </cell>
        </row>
        <row r="1003">
          <cell r="A1003">
            <v>401080</v>
          </cell>
          <cell r="B1003" t="str">
            <v>Escola Secundária de Campo Maior</v>
          </cell>
          <cell r="C1003" t="str">
            <v>ES</v>
          </cell>
          <cell r="D1003" t="str">
            <v>PUB</v>
          </cell>
          <cell r="E1003" t="str">
            <v>12</v>
          </cell>
          <cell r="F1003" t="str">
            <v>04</v>
          </cell>
        </row>
        <row r="1004">
          <cell r="A1004">
            <v>403544</v>
          </cell>
          <cell r="B1004" t="str">
            <v>Escola Secundária de Caneças, Odivelas</v>
          </cell>
          <cell r="C1004" t="str">
            <v>ES</v>
          </cell>
          <cell r="D1004" t="str">
            <v>PUB</v>
          </cell>
          <cell r="E1004" t="str">
            <v>11</v>
          </cell>
          <cell r="F1004" t="str">
            <v>16</v>
          </cell>
        </row>
        <row r="1005">
          <cell r="A1005">
            <v>401146</v>
          </cell>
          <cell r="B1005" t="str">
            <v>Escola Secundária de Carregal do Sal</v>
          </cell>
          <cell r="C1005" t="str">
            <v>ES</v>
          </cell>
          <cell r="D1005" t="str">
            <v>PUB</v>
          </cell>
          <cell r="E1005" t="str">
            <v>18</v>
          </cell>
          <cell r="F1005" t="str">
            <v>02</v>
          </cell>
        </row>
        <row r="1006">
          <cell r="A1006">
            <v>401158</v>
          </cell>
          <cell r="B1006" t="str">
            <v>Escola Secundária de Carvalhos, Vila Nova de Gaia</v>
          </cell>
          <cell r="C1006" t="str">
            <v>ES</v>
          </cell>
          <cell r="D1006" t="str">
            <v>PUB</v>
          </cell>
          <cell r="E1006" t="str">
            <v>13</v>
          </cell>
          <cell r="F1006" t="str">
            <v>17</v>
          </cell>
        </row>
        <row r="1007">
          <cell r="A1007">
            <v>401160</v>
          </cell>
          <cell r="B1007" t="str">
            <v>Escola Secundária de Casquilhos, Barreiro</v>
          </cell>
          <cell r="C1007" t="str">
            <v>ES</v>
          </cell>
          <cell r="D1007" t="str">
            <v>PUB</v>
          </cell>
          <cell r="E1007" t="str">
            <v>15</v>
          </cell>
          <cell r="F1007" t="str">
            <v>04</v>
          </cell>
        </row>
        <row r="1008">
          <cell r="A1008">
            <v>403118</v>
          </cell>
          <cell r="B1008" t="str">
            <v>Escola Secundária de Castro Daire</v>
          </cell>
          <cell r="C1008" t="str">
            <v>ES</v>
          </cell>
          <cell r="D1008" t="str">
            <v>PUB</v>
          </cell>
          <cell r="E1008" t="str">
            <v>18</v>
          </cell>
          <cell r="F1008" t="str">
            <v>03</v>
          </cell>
        </row>
        <row r="1009">
          <cell r="A1009">
            <v>403866</v>
          </cell>
          <cell r="B1009" t="str">
            <v>Escola Secundária de Castro Verde</v>
          </cell>
          <cell r="C1009" t="str">
            <v>ES</v>
          </cell>
          <cell r="D1009" t="str">
            <v>PUB</v>
          </cell>
          <cell r="E1009" t="str">
            <v>02</v>
          </cell>
          <cell r="F1009" t="str">
            <v>06</v>
          </cell>
        </row>
        <row r="1010">
          <cell r="A1010">
            <v>403295</v>
          </cell>
          <cell r="B1010" t="str">
            <v>Escola Secundária de Coruche</v>
          </cell>
          <cell r="C1010" t="str">
            <v>ES</v>
          </cell>
          <cell r="D1010" t="str">
            <v>PUB</v>
          </cell>
          <cell r="E1010" t="str">
            <v>14</v>
          </cell>
          <cell r="F1010" t="str">
            <v>09</v>
          </cell>
        </row>
        <row r="1011">
          <cell r="A1011">
            <v>403891</v>
          </cell>
          <cell r="B1011" t="str">
            <v>Escola Secundária de Esmoriz, Ovar</v>
          </cell>
          <cell r="C1011" t="str">
            <v>ES</v>
          </cell>
          <cell r="D1011" t="str">
            <v>PUB</v>
          </cell>
          <cell r="E1011" t="str">
            <v>01</v>
          </cell>
          <cell r="F1011" t="str">
            <v>15</v>
          </cell>
        </row>
        <row r="1012">
          <cell r="A1012">
            <v>401651</v>
          </cell>
          <cell r="B1012" t="str">
            <v>Escola Secundária de Estarreja</v>
          </cell>
          <cell r="C1012" t="str">
            <v>ES</v>
          </cell>
          <cell r="D1012" t="str">
            <v>PUB</v>
          </cell>
          <cell r="E1012" t="str">
            <v>01</v>
          </cell>
          <cell r="F1012" t="str">
            <v>08</v>
          </cell>
        </row>
        <row r="1013">
          <cell r="A1013">
            <v>401687</v>
          </cell>
          <cell r="B1013" t="str">
            <v>Escola Secundária de Felgueiras</v>
          </cell>
          <cell r="C1013" t="str">
            <v>ES</v>
          </cell>
          <cell r="D1013" t="str">
            <v>PUB</v>
          </cell>
          <cell r="E1013" t="str">
            <v>13</v>
          </cell>
          <cell r="F1013" t="str">
            <v>03</v>
          </cell>
        </row>
        <row r="1014">
          <cell r="A1014">
            <v>404457</v>
          </cell>
          <cell r="B1014" t="str">
            <v>Escola Secundária de Fernando Namora, Condeixa-a-Nova</v>
          </cell>
          <cell r="C1014" t="str">
            <v>ES</v>
          </cell>
          <cell r="D1014" t="str">
            <v>PUB</v>
          </cell>
          <cell r="E1014" t="str">
            <v>06</v>
          </cell>
          <cell r="F1014" t="str">
            <v>04</v>
          </cell>
        </row>
        <row r="1015">
          <cell r="A1015">
            <v>403714</v>
          </cell>
          <cell r="B1015" t="str">
            <v>Escola Secundária de Figueira de Castelo Rodrigo</v>
          </cell>
          <cell r="C1015" t="str">
            <v>ES</v>
          </cell>
          <cell r="D1015" t="str">
            <v>PUB</v>
          </cell>
          <cell r="E1015" t="str">
            <v>09</v>
          </cell>
          <cell r="F1015" t="str">
            <v>04</v>
          </cell>
        </row>
        <row r="1016">
          <cell r="A1016">
            <v>403581</v>
          </cell>
          <cell r="B1016" t="str">
            <v>Escola Secundária de Figueiró dos Vinhos</v>
          </cell>
          <cell r="C1016" t="str">
            <v>ES</v>
          </cell>
          <cell r="D1016" t="str">
            <v>PUB</v>
          </cell>
          <cell r="E1016" t="str">
            <v>10</v>
          </cell>
          <cell r="F1016" t="str">
            <v>08</v>
          </cell>
        </row>
        <row r="1017">
          <cell r="A1017">
            <v>403659</v>
          </cell>
          <cell r="B1017" t="str">
            <v>Escola Secundária de Fundão</v>
          </cell>
          <cell r="C1017" t="str">
            <v>ES</v>
          </cell>
          <cell r="D1017" t="str">
            <v>PUB</v>
          </cell>
          <cell r="E1017" t="str">
            <v>05</v>
          </cell>
          <cell r="F1017" t="str">
            <v>04</v>
          </cell>
        </row>
        <row r="1018">
          <cell r="A1018">
            <v>403921</v>
          </cell>
          <cell r="B1018" t="str">
            <v>Escola Secundária de Gafanha da Nazaré, Ílhavo</v>
          </cell>
          <cell r="C1018" t="str">
            <v>ES</v>
          </cell>
          <cell r="D1018" t="str">
            <v>PUB</v>
          </cell>
          <cell r="E1018" t="str">
            <v>01</v>
          </cell>
          <cell r="F1018" t="str">
            <v>10</v>
          </cell>
        </row>
        <row r="1019">
          <cell r="A1019">
            <v>401869</v>
          </cell>
          <cell r="B1019" t="str">
            <v>Escola Secundária de Gondomar</v>
          </cell>
          <cell r="C1019" t="str">
            <v>ES</v>
          </cell>
          <cell r="D1019" t="str">
            <v>PUB</v>
          </cell>
          <cell r="E1019" t="str">
            <v>13</v>
          </cell>
          <cell r="F1019" t="str">
            <v>04</v>
          </cell>
        </row>
        <row r="1020">
          <cell r="A1020">
            <v>401870</v>
          </cell>
          <cell r="B1020" t="str">
            <v>Escola Secundária de Gouveia</v>
          </cell>
          <cell r="C1020" t="str">
            <v>ES</v>
          </cell>
          <cell r="D1020" t="str">
            <v>PUB</v>
          </cell>
          <cell r="E1020" t="str">
            <v>09</v>
          </cell>
          <cell r="F1020" t="str">
            <v>06</v>
          </cell>
        </row>
        <row r="1021">
          <cell r="A1021">
            <v>403842</v>
          </cell>
          <cell r="B1021" t="str">
            <v>Escola Secundária de Lousã</v>
          </cell>
          <cell r="C1021" t="str">
            <v>ES</v>
          </cell>
          <cell r="D1021" t="str">
            <v>PUB</v>
          </cell>
          <cell r="E1021" t="str">
            <v>06</v>
          </cell>
          <cell r="F1021" t="str">
            <v>07</v>
          </cell>
        </row>
        <row r="1022">
          <cell r="A1022">
            <v>402060</v>
          </cell>
          <cell r="B1022" t="str">
            <v>Escola Secundária de Lousada</v>
          </cell>
          <cell r="C1022" t="str">
            <v>ES</v>
          </cell>
          <cell r="D1022" t="str">
            <v>PUB</v>
          </cell>
          <cell r="E1022" t="str">
            <v>13</v>
          </cell>
          <cell r="F1022" t="str">
            <v>05</v>
          </cell>
        </row>
        <row r="1023">
          <cell r="A1023">
            <v>402138</v>
          </cell>
          <cell r="B1023" t="str">
            <v>Escola Secundária de Marco de Canaveses</v>
          </cell>
          <cell r="C1023" t="str">
            <v>ES</v>
          </cell>
          <cell r="D1023" t="str">
            <v>PUB</v>
          </cell>
          <cell r="E1023" t="str">
            <v>13</v>
          </cell>
          <cell r="F1023" t="str">
            <v>07</v>
          </cell>
        </row>
        <row r="1024">
          <cell r="A1024">
            <v>402205</v>
          </cell>
          <cell r="B1024" t="str">
            <v>Escola Secundária de Maximinos, Braga</v>
          </cell>
          <cell r="C1024" t="str">
            <v>ES</v>
          </cell>
          <cell r="D1024" t="str">
            <v>PUB</v>
          </cell>
          <cell r="E1024" t="str">
            <v>03</v>
          </cell>
          <cell r="F1024" t="str">
            <v>03</v>
          </cell>
        </row>
        <row r="1025">
          <cell r="A1025">
            <v>402217</v>
          </cell>
          <cell r="B1025" t="str">
            <v>Escola Secundária de Mem Martins, Sintra</v>
          </cell>
          <cell r="C1025" t="str">
            <v>ES</v>
          </cell>
          <cell r="D1025" t="str">
            <v>PUB</v>
          </cell>
          <cell r="E1025" t="str">
            <v>11</v>
          </cell>
          <cell r="F1025" t="str">
            <v>11</v>
          </cell>
        </row>
        <row r="1026">
          <cell r="A1026">
            <v>402242</v>
          </cell>
          <cell r="B1026" t="str">
            <v>Escola Secundária de Miraflores, Algés, Oeiras</v>
          </cell>
          <cell r="C1026" t="str">
            <v>ES</v>
          </cell>
          <cell r="D1026" t="str">
            <v>PUB</v>
          </cell>
          <cell r="E1026" t="str">
            <v>11</v>
          </cell>
          <cell r="F1026" t="str">
            <v>10</v>
          </cell>
        </row>
        <row r="1027">
          <cell r="A1027">
            <v>403702</v>
          </cell>
          <cell r="B1027" t="str">
            <v>Escola Secundária de Mirandela</v>
          </cell>
          <cell r="C1027" t="str">
            <v>ES</v>
          </cell>
          <cell r="D1027" t="str">
            <v>PUB</v>
          </cell>
          <cell r="E1027" t="str">
            <v>04</v>
          </cell>
          <cell r="F1027" t="str">
            <v>07</v>
          </cell>
        </row>
        <row r="1028">
          <cell r="A1028">
            <v>404688</v>
          </cell>
          <cell r="B1028" t="str">
            <v>Escola Secundária de Molelos, Tondela</v>
          </cell>
          <cell r="C1028" t="str">
            <v>ES</v>
          </cell>
          <cell r="D1028" t="str">
            <v>PUB</v>
          </cell>
          <cell r="E1028" t="str">
            <v>18</v>
          </cell>
          <cell r="F1028" t="str">
            <v>21</v>
          </cell>
        </row>
        <row r="1029">
          <cell r="A1029">
            <v>403180</v>
          </cell>
          <cell r="B1029" t="str">
            <v>Escola Secundária de Monção</v>
          </cell>
          <cell r="C1029" t="str">
            <v>ES</v>
          </cell>
          <cell r="D1029" t="str">
            <v>PUB</v>
          </cell>
          <cell r="E1029" t="str">
            <v>16</v>
          </cell>
          <cell r="F1029" t="str">
            <v>04</v>
          </cell>
        </row>
        <row r="1030">
          <cell r="A1030">
            <v>402280</v>
          </cell>
          <cell r="B1030" t="str">
            <v>Escola Secundária de Montemor-o-Novo</v>
          </cell>
          <cell r="C1030" t="str">
            <v>ES</v>
          </cell>
          <cell r="D1030" t="str">
            <v>PUB</v>
          </cell>
          <cell r="E1030" t="str">
            <v>07</v>
          </cell>
          <cell r="F1030" t="str">
            <v>06</v>
          </cell>
        </row>
        <row r="1031">
          <cell r="A1031">
            <v>402308</v>
          </cell>
          <cell r="B1031" t="str">
            <v>Escola Secundária de Moura</v>
          </cell>
          <cell r="C1031" t="str">
            <v>ES</v>
          </cell>
          <cell r="D1031" t="str">
            <v>PUB</v>
          </cell>
          <cell r="E1031" t="str">
            <v>02</v>
          </cell>
          <cell r="F1031" t="str">
            <v>10</v>
          </cell>
        </row>
        <row r="1032">
          <cell r="A1032">
            <v>403090</v>
          </cell>
          <cell r="B1032" t="str">
            <v>Escola Secundária de Nelas</v>
          </cell>
          <cell r="C1032" t="str">
            <v>ES</v>
          </cell>
          <cell r="D1032" t="str">
            <v>PUB</v>
          </cell>
          <cell r="E1032" t="str">
            <v>18</v>
          </cell>
          <cell r="F1032" t="str">
            <v>09</v>
          </cell>
        </row>
        <row r="1033">
          <cell r="A1033">
            <v>400609</v>
          </cell>
          <cell r="B1033" t="str">
            <v>Escola Secundária de Odivelas</v>
          </cell>
          <cell r="C1033" t="str">
            <v>ES</v>
          </cell>
          <cell r="D1033" t="str">
            <v>PUB</v>
          </cell>
          <cell r="E1033" t="str">
            <v>11</v>
          </cell>
          <cell r="F1033" t="str">
            <v>16</v>
          </cell>
        </row>
        <row r="1034">
          <cell r="A1034">
            <v>403374</v>
          </cell>
          <cell r="B1034" t="str">
            <v>Escola Secundária de Paços de Ferreira</v>
          </cell>
          <cell r="C1034" t="str">
            <v>ES</v>
          </cell>
          <cell r="D1034" t="str">
            <v>PUB</v>
          </cell>
          <cell r="E1034" t="str">
            <v>13</v>
          </cell>
          <cell r="F1034" t="str">
            <v>09</v>
          </cell>
        </row>
        <row r="1035">
          <cell r="A1035">
            <v>403210</v>
          </cell>
          <cell r="B1035" t="str">
            <v>Escola Secundária de Palmela</v>
          </cell>
          <cell r="C1035" t="str">
            <v>ES</v>
          </cell>
          <cell r="D1035" t="str">
            <v>PUB</v>
          </cell>
          <cell r="E1035" t="str">
            <v>15</v>
          </cell>
          <cell r="F1035" t="str">
            <v>08</v>
          </cell>
        </row>
        <row r="1036">
          <cell r="A1036">
            <v>402424</v>
          </cell>
          <cell r="B1036" t="str">
            <v>Escola Secundária de Paredes</v>
          </cell>
          <cell r="C1036" t="str">
            <v>ES</v>
          </cell>
          <cell r="D1036" t="str">
            <v>PUB</v>
          </cell>
          <cell r="E1036" t="str">
            <v>13</v>
          </cell>
          <cell r="F1036" t="str">
            <v>10</v>
          </cell>
        </row>
        <row r="1037">
          <cell r="A1037">
            <v>402473</v>
          </cell>
          <cell r="B1037" t="str">
            <v>Escola Secundária de Penafiel</v>
          </cell>
          <cell r="C1037" t="str">
            <v>ES</v>
          </cell>
          <cell r="D1037" t="str">
            <v>PUB</v>
          </cell>
          <cell r="E1037" t="str">
            <v>13</v>
          </cell>
          <cell r="F1037" t="str">
            <v>11</v>
          </cell>
        </row>
        <row r="1038">
          <cell r="A1038">
            <v>402503</v>
          </cell>
          <cell r="B1038" t="str">
            <v>Escola Secundária de Pinhal do Rei, Marinha Grande</v>
          </cell>
          <cell r="C1038" t="str">
            <v>ES</v>
          </cell>
          <cell r="D1038" t="str">
            <v>PUB</v>
          </cell>
          <cell r="E1038" t="str">
            <v>10</v>
          </cell>
          <cell r="F1038" t="str">
            <v>10</v>
          </cell>
        </row>
        <row r="1039">
          <cell r="A1039">
            <v>403222</v>
          </cell>
          <cell r="B1039" t="str">
            <v>Escola Secundária de Pinhal Novo, Palmela</v>
          </cell>
          <cell r="C1039" t="str">
            <v>ES</v>
          </cell>
          <cell r="D1039" t="str">
            <v>PUB</v>
          </cell>
          <cell r="E1039" t="str">
            <v>15</v>
          </cell>
          <cell r="F1039" t="str">
            <v>08</v>
          </cell>
        </row>
        <row r="1040">
          <cell r="A1040">
            <v>403623</v>
          </cell>
          <cell r="B1040" t="str">
            <v>Escola Secundária de Pinhel</v>
          </cell>
          <cell r="C1040" t="str">
            <v>ES</v>
          </cell>
          <cell r="D1040" t="str">
            <v>PUB</v>
          </cell>
          <cell r="E1040" t="str">
            <v>09</v>
          </cell>
          <cell r="F1040" t="str">
            <v>10</v>
          </cell>
        </row>
        <row r="1041">
          <cell r="A1041">
            <v>400634</v>
          </cell>
          <cell r="B1041" t="str">
            <v>Escola Secundária de Pombal</v>
          </cell>
          <cell r="C1041" t="str">
            <v>ES</v>
          </cell>
          <cell r="D1041" t="str">
            <v>PUB</v>
          </cell>
          <cell r="E1041" t="str">
            <v>10</v>
          </cell>
          <cell r="F1041" t="str">
            <v>15</v>
          </cell>
        </row>
        <row r="1042">
          <cell r="A1042">
            <v>403167</v>
          </cell>
          <cell r="B1042" t="str">
            <v>Escola Secundária de Ponte da Barca</v>
          </cell>
          <cell r="C1042" t="str">
            <v>ES</v>
          </cell>
          <cell r="D1042" t="str">
            <v>PUB</v>
          </cell>
          <cell r="E1042" t="str">
            <v>16</v>
          </cell>
          <cell r="F1042" t="str">
            <v>06</v>
          </cell>
        </row>
        <row r="1043">
          <cell r="A1043">
            <v>403039</v>
          </cell>
          <cell r="B1043" t="str">
            <v>Escola Secundária de Ponte de Lima</v>
          </cell>
          <cell r="C1043" t="str">
            <v>ES</v>
          </cell>
          <cell r="D1043" t="str">
            <v>PUB</v>
          </cell>
          <cell r="E1043" t="str">
            <v>16</v>
          </cell>
          <cell r="F1043" t="str">
            <v>07</v>
          </cell>
        </row>
        <row r="1044">
          <cell r="A1044">
            <v>403441</v>
          </cell>
          <cell r="B1044" t="str">
            <v>Escola Secundária de Ponte de Sor</v>
          </cell>
          <cell r="C1044" t="str">
            <v>ES</v>
          </cell>
          <cell r="D1044" t="str">
            <v>PUB</v>
          </cell>
          <cell r="E1044" t="str">
            <v>12</v>
          </cell>
          <cell r="F1044" t="str">
            <v>13</v>
          </cell>
        </row>
        <row r="1045">
          <cell r="A1045">
            <v>402552</v>
          </cell>
          <cell r="B1045" t="str">
            <v>Escola Secundária de Porto de Mós</v>
          </cell>
          <cell r="C1045" t="str">
            <v>ES</v>
          </cell>
          <cell r="D1045" t="str">
            <v>PUB</v>
          </cell>
          <cell r="E1045" t="str">
            <v>10</v>
          </cell>
          <cell r="F1045" t="str">
            <v>16</v>
          </cell>
        </row>
        <row r="1046">
          <cell r="A1046">
            <v>402588</v>
          </cell>
          <cell r="B1046" t="str">
            <v>Escola Secundária de Póvoa de Lanhoso</v>
          </cell>
          <cell r="C1046" t="str">
            <v>ES</v>
          </cell>
          <cell r="D1046" t="str">
            <v>PUB</v>
          </cell>
          <cell r="E1046" t="str">
            <v>03</v>
          </cell>
          <cell r="F1046" t="str">
            <v>09</v>
          </cell>
        </row>
        <row r="1047">
          <cell r="A1047">
            <v>401262</v>
          </cell>
          <cell r="B1047" t="str">
            <v>Escola Secundária de Resende</v>
          </cell>
          <cell r="C1047" t="str">
            <v>ES</v>
          </cell>
          <cell r="D1047" t="str">
            <v>PUB</v>
          </cell>
          <cell r="E1047" t="str">
            <v>18</v>
          </cell>
          <cell r="F1047" t="str">
            <v>13</v>
          </cell>
        </row>
        <row r="1048">
          <cell r="A1048">
            <v>403416</v>
          </cell>
          <cell r="B1048" t="str">
            <v>Escola Secundária de Rio Tinto, Gondomar</v>
          </cell>
          <cell r="C1048" t="str">
            <v>ES</v>
          </cell>
          <cell r="D1048" t="str">
            <v>PUB</v>
          </cell>
          <cell r="E1048" t="str">
            <v>13</v>
          </cell>
          <cell r="F1048" t="str">
            <v>04</v>
          </cell>
        </row>
        <row r="1049">
          <cell r="A1049">
            <v>403611</v>
          </cell>
          <cell r="B1049" t="str">
            <v>Escola Secundária de Sabugal</v>
          </cell>
          <cell r="C1049" t="str">
            <v>ES</v>
          </cell>
          <cell r="D1049" t="str">
            <v>PUB</v>
          </cell>
          <cell r="E1049" t="str">
            <v>09</v>
          </cell>
          <cell r="F1049" t="str">
            <v>11</v>
          </cell>
        </row>
        <row r="1050">
          <cell r="A1050">
            <v>403519</v>
          </cell>
          <cell r="B1050" t="str">
            <v>Escola Secundária de Sacavém, Loures</v>
          </cell>
          <cell r="C1050" t="str">
            <v>ES</v>
          </cell>
          <cell r="D1050" t="str">
            <v>PUB</v>
          </cell>
          <cell r="E1050" t="str">
            <v>11</v>
          </cell>
          <cell r="F1050" t="str">
            <v>07</v>
          </cell>
        </row>
        <row r="1051">
          <cell r="A1051">
            <v>402722</v>
          </cell>
          <cell r="B1051" t="str">
            <v>Escola Secundária de Sampaio, Sesimbra</v>
          </cell>
          <cell r="C1051" t="str">
            <v>ES</v>
          </cell>
          <cell r="D1051" t="str">
            <v>PUB</v>
          </cell>
          <cell r="E1051" t="str">
            <v>15</v>
          </cell>
          <cell r="F1051" t="str">
            <v>11</v>
          </cell>
        </row>
        <row r="1052">
          <cell r="A1052">
            <v>403088</v>
          </cell>
          <cell r="B1052" t="str">
            <v>Escola Secundária de Santa Comba Dão</v>
          </cell>
          <cell r="C1052" t="str">
            <v>ES</v>
          </cell>
          <cell r="D1052" t="str">
            <v>PUB</v>
          </cell>
          <cell r="E1052" t="str">
            <v>18</v>
          </cell>
          <cell r="F1052" t="str">
            <v>14</v>
          </cell>
        </row>
        <row r="1053">
          <cell r="A1053">
            <v>402734</v>
          </cell>
          <cell r="B1053" t="str">
            <v>Escola Secundária de Santa Maria do Olival, Tomar</v>
          </cell>
          <cell r="C1053" t="str">
            <v>ES</v>
          </cell>
          <cell r="D1053" t="str">
            <v>PUB</v>
          </cell>
          <cell r="E1053" t="str">
            <v>14</v>
          </cell>
          <cell r="F1053" t="str">
            <v>18</v>
          </cell>
        </row>
        <row r="1054">
          <cell r="A1054">
            <v>404664</v>
          </cell>
          <cell r="B1054" t="str">
            <v>Escola Secundária de São João da Talha, Loures</v>
          </cell>
          <cell r="C1054" t="str">
            <v>ES</v>
          </cell>
          <cell r="D1054" t="str">
            <v>PUB</v>
          </cell>
          <cell r="E1054" t="str">
            <v>11</v>
          </cell>
          <cell r="F1054" t="str">
            <v>07</v>
          </cell>
        </row>
        <row r="1055">
          <cell r="A1055">
            <v>403404</v>
          </cell>
          <cell r="B1055" t="str">
            <v>Escola Secundária de São Pedro da Cova, Gondomar</v>
          </cell>
          <cell r="C1055" t="str">
            <v>ES</v>
          </cell>
          <cell r="D1055" t="str">
            <v>PUB</v>
          </cell>
          <cell r="E1055" t="str">
            <v>13</v>
          </cell>
          <cell r="F1055" t="str">
            <v>04</v>
          </cell>
        </row>
        <row r="1056">
          <cell r="A1056">
            <v>403076</v>
          </cell>
          <cell r="B1056" t="str">
            <v>Escola Secundária de São Pedro do Sul</v>
          </cell>
          <cell r="C1056" t="str">
            <v>ES</v>
          </cell>
          <cell r="D1056" t="str">
            <v>PUB</v>
          </cell>
          <cell r="E1056" t="str">
            <v>18</v>
          </cell>
          <cell r="F1056" t="str">
            <v>16</v>
          </cell>
        </row>
        <row r="1057">
          <cell r="A1057">
            <v>404380</v>
          </cell>
          <cell r="B1057" t="str">
            <v>Escola Secundária de Senhora da Hora, Matosinhos</v>
          </cell>
          <cell r="C1057" t="str">
            <v>ES</v>
          </cell>
          <cell r="D1057" t="str">
            <v>PUB</v>
          </cell>
          <cell r="E1057" t="str">
            <v>13</v>
          </cell>
          <cell r="F1057" t="str">
            <v>08</v>
          </cell>
        </row>
        <row r="1058">
          <cell r="A1058">
            <v>402783</v>
          </cell>
          <cell r="B1058" t="str">
            <v>Escola Secundária de Serpa</v>
          </cell>
          <cell r="C1058" t="str">
            <v>ES</v>
          </cell>
          <cell r="D1058" t="str">
            <v>PUB</v>
          </cell>
          <cell r="E1058" t="str">
            <v>02</v>
          </cell>
          <cell r="F1058" t="str">
            <v>13</v>
          </cell>
        </row>
        <row r="1059">
          <cell r="A1059">
            <v>403647</v>
          </cell>
          <cell r="B1059" t="str">
            <v>Escola Secundária de Tábua</v>
          </cell>
          <cell r="C1059" t="str">
            <v>ES</v>
          </cell>
          <cell r="D1059" t="str">
            <v>PUB</v>
          </cell>
          <cell r="E1059" t="str">
            <v>06</v>
          </cell>
          <cell r="F1059" t="str">
            <v>16</v>
          </cell>
        </row>
        <row r="1060">
          <cell r="A1060">
            <v>403052</v>
          </cell>
          <cell r="B1060" t="str">
            <v>Escola Secundária de Tondela</v>
          </cell>
          <cell r="C1060" t="str">
            <v>ES</v>
          </cell>
          <cell r="D1060" t="str">
            <v>PUB</v>
          </cell>
          <cell r="E1060" t="str">
            <v>18</v>
          </cell>
          <cell r="F1060" t="str">
            <v>21</v>
          </cell>
        </row>
        <row r="1061">
          <cell r="A1061">
            <v>403880</v>
          </cell>
          <cell r="B1061" t="str">
            <v>Escola Secundária de Vagos</v>
          </cell>
          <cell r="C1061" t="str">
            <v>ES</v>
          </cell>
          <cell r="D1061" t="str">
            <v>PUB</v>
          </cell>
          <cell r="E1061" t="str">
            <v>01</v>
          </cell>
          <cell r="F1061" t="str">
            <v>18</v>
          </cell>
        </row>
        <row r="1062">
          <cell r="A1062">
            <v>403428</v>
          </cell>
          <cell r="B1062" t="str">
            <v>Escola Secundária de Valbom, Gondomar</v>
          </cell>
          <cell r="C1062" t="str">
            <v>ES</v>
          </cell>
          <cell r="D1062" t="str">
            <v>PUB</v>
          </cell>
          <cell r="E1062" t="str">
            <v>13</v>
          </cell>
          <cell r="F1062" t="str">
            <v>04</v>
          </cell>
        </row>
        <row r="1063">
          <cell r="A1063">
            <v>403350</v>
          </cell>
          <cell r="B1063" t="str">
            <v>Escola Secundária de Valongo</v>
          </cell>
          <cell r="C1063" t="str">
            <v>ES</v>
          </cell>
          <cell r="D1063" t="str">
            <v>PUB</v>
          </cell>
          <cell r="E1063" t="str">
            <v>13</v>
          </cell>
          <cell r="F1063" t="str">
            <v>15</v>
          </cell>
        </row>
        <row r="1064">
          <cell r="A1064">
            <v>403131</v>
          </cell>
          <cell r="B1064" t="str">
            <v>Escola Secundária de Valpaços</v>
          </cell>
          <cell r="C1064" t="str">
            <v>ES</v>
          </cell>
          <cell r="D1064" t="str">
            <v>PUB</v>
          </cell>
          <cell r="E1064" t="str">
            <v>17</v>
          </cell>
          <cell r="F1064" t="str">
            <v>12</v>
          </cell>
        </row>
        <row r="1065">
          <cell r="A1065">
            <v>404639</v>
          </cell>
          <cell r="B1065" t="str">
            <v>Escola Secundária de Vendas Novas</v>
          </cell>
          <cell r="C1065" t="str">
            <v>ES</v>
          </cell>
          <cell r="D1065" t="str">
            <v>PUB</v>
          </cell>
          <cell r="E1065" t="str">
            <v>07</v>
          </cell>
          <cell r="F1065" t="str">
            <v>12</v>
          </cell>
        </row>
        <row r="1066">
          <cell r="A1066">
            <v>403040</v>
          </cell>
          <cell r="B1066" t="str">
            <v>Escola Secundária de Vila Nova de Paiva</v>
          </cell>
          <cell r="C1066" t="str">
            <v>ES</v>
          </cell>
          <cell r="D1066" t="str">
            <v>PUB</v>
          </cell>
          <cell r="E1066" t="str">
            <v>18</v>
          </cell>
          <cell r="F1066" t="str">
            <v>22</v>
          </cell>
        </row>
        <row r="1067">
          <cell r="A1067">
            <v>403726</v>
          </cell>
          <cell r="B1067" t="str">
            <v>Escola Secundária de Vila Real de Santo António</v>
          </cell>
          <cell r="C1067" t="str">
            <v>ES</v>
          </cell>
          <cell r="D1067" t="str">
            <v>PUB</v>
          </cell>
          <cell r="E1067" t="str">
            <v>08</v>
          </cell>
          <cell r="F1067" t="str">
            <v>16</v>
          </cell>
        </row>
        <row r="1068">
          <cell r="A1068">
            <v>403751</v>
          </cell>
          <cell r="B1068" t="str">
            <v>Escola Secundária de Vila Verde</v>
          </cell>
          <cell r="C1068" t="str">
            <v>ES</v>
          </cell>
          <cell r="D1068" t="str">
            <v>PUB</v>
          </cell>
          <cell r="E1068" t="str">
            <v>03</v>
          </cell>
          <cell r="F1068" t="str">
            <v>13</v>
          </cell>
        </row>
        <row r="1069">
          <cell r="A1069">
            <v>403027</v>
          </cell>
          <cell r="B1069" t="str">
            <v>Escola Secundária de Vouzela</v>
          </cell>
          <cell r="C1069" t="str">
            <v>ES</v>
          </cell>
          <cell r="D1069" t="str">
            <v>PUB</v>
          </cell>
          <cell r="E1069" t="str">
            <v>18</v>
          </cell>
          <cell r="F1069" t="str">
            <v>24</v>
          </cell>
        </row>
        <row r="1070">
          <cell r="A1070">
            <v>404627</v>
          </cell>
          <cell r="B1070" t="str">
            <v>Escola Secundária Diogo de Gouveia, Beja</v>
          </cell>
          <cell r="C1070" t="str">
            <v>ES</v>
          </cell>
          <cell r="D1070" t="str">
            <v>PUB</v>
          </cell>
          <cell r="E1070" t="str">
            <v>02</v>
          </cell>
          <cell r="F1070" t="str">
            <v>05</v>
          </cell>
        </row>
        <row r="1071">
          <cell r="A1071">
            <v>401389</v>
          </cell>
          <cell r="B1071" t="str">
            <v>Escola Secundária Diogo de Macedo, Olival, Vila Nova de Gaia</v>
          </cell>
          <cell r="C1071" t="str">
            <v>ES</v>
          </cell>
          <cell r="D1071" t="str">
            <v>PUB</v>
          </cell>
          <cell r="E1071" t="str">
            <v>13</v>
          </cell>
          <cell r="F1071" t="str">
            <v>17</v>
          </cell>
        </row>
        <row r="1072">
          <cell r="A1072">
            <v>402540</v>
          </cell>
          <cell r="B1072" t="str">
            <v>Escola Secundária do Arco-Íris, Portela, Loures</v>
          </cell>
          <cell r="C1072" t="str">
            <v>ES</v>
          </cell>
          <cell r="D1072" t="str">
            <v>PUB</v>
          </cell>
          <cell r="E1072" t="str">
            <v>11</v>
          </cell>
          <cell r="F1072" t="str">
            <v>07</v>
          </cell>
        </row>
        <row r="1073">
          <cell r="A1073">
            <v>403301</v>
          </cell>
          <cell r="B1073" t="str">
            <v>Escola Secundária do Cartaxo</v>
          </cell>
          <cell r="C1073" t="str">
            <v>ES</v>
          </cell>
          <cell r="D1073" t="str">
            <v>PUB</v>
          </cell>
          <cell r="E1073" t="str">
            <v>14</v>
          </cell>
          <cell r="F1073" t="str">
            <v>06</v>
          </cell>
        </row>
        <row r="1074">
          <cell r="A1074">
            <v>401171</v>
          </cell>
          <cell r="B1074" t="str">
            <v>Escola Secundária do Castêlo da Maia, Maia</v>
          </cell>
          <cell r="C1074" t="str">
            <v>ES</v>
          </cell>
          <cell r="D1074" t="str">
            <v>PUB</v>
          </cell>
          <cell r="E1074" t="str">
            <v>13</v>
          </cell>
          <cell r="F1074" t="str">
            <v>06</v>
          </cell>
        </row>
        <row r="1075">
          <cell r="A1075">
            <v>401640</v>
          </cell>
          <cell r="B1075" t="str">
            <v>Escola Secundária do Entroncamento</v>
          </cell>
          <cell r="C1075" t="str">
            <v>ES</v>
          </cell>
          <cell r="D1075" t="str">
            <v>PUB</v>
          </cell>
          <cell r="E1075" t="str">
            <v>14</v>
          </cell>
          <cell r="F1075" t="str">
            <v>10</v>
          </cell>
        </row>
        <row r="1076">
          <cell r="A1076">
            <v>402084</v>
          </cell>
          <cell r="B1076" t="str">
            <v>Escola Secundária do Lumiar, Lisboa</v>
          </cell>
          <cell r="C1076" t="str">
            <v>ES</v>
          </cell>
          <cell r="D1076" t="str">
            <v>PUB</v>
          </cell>
          <cell r="E1076" t="str">
            <v>11</v>
          </cell>
          <cell r="F1076" t="str">
            <v>06</v>
          </cell>
        </row>
        <row r="1077">
          <cell r="A1077">
            <v>402679</v>
          </cell>
          <cell r="B1077" t="str">
            <v>Escola Secundária do Restelo, Lisboa</v>
          </cell>
          <cell r="C1077" t="str">
            <v>ES</v>
          </cell>
          <cell r="D1077" t="str">
            <v>PUB</v>
          </cell>
          <cell r="E1077" t="str">
            <v>11</v>
          </cell>
          <cell r="F1077" t="str">
            <v>06</v>
          </cell>
        </row>
        <row r="1078">
          <cell r="A1078">
            <v>400105</v>
          </cell>
          <cell r="B1078" t="str">
            <v>Escola Secundária Dom Manuel Martins, Setúbal</v>
          </cell>
          <cell r="C1078" t="str">
            <v>ES</v>
          </cell>
          <cell r="D1078" t="str">
            <v>PUB</v>
          </cell>
          <cell r="E1078" t="str">
            <v>15</v>
          </cell>
          <cell r="F1078" t="str">
            <v>12</v>
          </cell>
        </row>
        <row r="1079">
          <cell r="A1079">
            <v>390111</v>
          </cell>
          <cell r="B1079" t="str">
            <v>Escola Secundária Domingos Rebelo</v>
          </cell>
          <cell r="C1079" t="str">
            <v>ES</v>
          </cell>
          <cell r="D1079" t="str">
            <v>PUB</v>
          </cell>
          <cell r="E1079" t="str">
            <v>19</v>
          </cell>
          <cell r="F1079" t="str">
            <v>23</v>
          </cell>
        </row>
        <row r="1080">
          <cell r="A1080">
            <v>401390</v>
          </cell>
          <cell r="B1080" t="str">
            <v>Escola Secundária Dr. António Carvalho Figueiredo, Loures</v>
          </cell>
          <cell r="C1080" t="str">
            <v>ES</v>
          </cell>
          <cell r="D1080" t="str">
            <v>PUB</v>
          </cell>
          <cell r="E1080" t="str">
            <v>11</v>
          </cell>
          <cell r="F1080" t="str">
            <v>07</v>
          </cell>
        </row>
        <row r="1081">
          <cell r="A1081">
            <v>401407</v>
          </cell>
          <cell r="B1081" t="str">
            <v>Escola Secundária Dr. António Granjo, Chaves</v>
          </cell>
          <cell r="C1081" t="str">
            <v>ES</v>
          </cell>
          <cell r="D1081" t="str">
            <v>PUB</v>
          </cell>
          <cell r="E1081" t="str">
            <v>17</v>
          </cell>
          <cell r="F1081" t="str">
            <v>03</v>
          </cell>
        </row>
        <row r="1082">
          <cell r="A1082">
            <v>401419</v>
          </cell>
          <cell r="B1082" t="str">
            <v>Escola Secundária Dr. Augusto César da Silva Ferreira, Rio Maior</v>
          </cell>
          <cell r="C1082" t="str">
            <v>ES</v>
          </cell>
          <cell r="D1082" t="str">
            <v>PUB</v>
          </cell>
          <cell r="E1082" t="str">
            <v>14</v>
          </cell>
          <cell r="F1082" t="str">
            <v>14</v>
          </cell>
        </row>
        <row r="1083">
          <cell r="A1083">
            <v>400993</v>
          </cell>
          <cell r="B1083" t="str">
            <v>Escola Secundária Dr. Bernardino Machado, Figueira da Foz</v>
          </cell>
          <cell r="C1083" t="str">
            <v>ES</v>
          </cell>
          <cell r="D1083" t="str">
            <v>PUB</v>
          </cell>
          <cell r="E1083" t="str">
            <v>06</v>
          </cell>
          <cell r="F1083" t="str">
            <v>05</v>
          </cell>
        </row>
        <row r="1084">
          <cell r="A1084">
            <v>401444</v>
          </cell>
          <cell r="B1084" t="str">
            <v>Escola Secundária Dr. Ginestal Machado, Santarém</v>
          </cell>
          <cell r="C1084" t="str">
            <v>ES</v>
          </cell>
          <cell r="D1084" t="str">
            <v>PUB</v>
          </cell>
          <cell r="E1084" t="str">
            <v>14</v>
          </cell>
          <cell r="F1084" t="str">
            <v>16</v>
          </cell>
        </row>
        <row r="1085">
          <cell r="A1085">
            <v>401500</v>
          </cell>
          <cell r="B1085" t="str">
            <v>Escola Secundária Dr. João Carlos Celestino Gomes, Ílhavo</v>
          </cell>
          <cell r="C1085" t="str">
            <v>ES</v>
          </cell>
          <cell r="D1085" t="str">
            <v>PUB</v>
          </cell>
          <cell r="E1085" t="str">
            <v>01</v>
          </cell>
          <cell r="F1085" t="str">
            <v>10</v>
          </cell>
        </row>
        <row r="1086">
          <cell r="A1086">
            <v>401511</v>
          </cell>
          <cell r="B1086" t="str">
            <v>Escola Secundária Dr. João de Araújo Correia, Peso da Régua</v>
          </cell>
          <cell r="C1086" t="str">
            <v>ES</v>
          </cell>
          <cell r="D1086" t="str">
            <v>PUB</v>
          </cell>
          <cell r="E1086" t="str">
            <v>17</v>
          </cell>
          <cell r="F1086" t="str">
            <v>08</v>
          </cell>
        </row>
        <row r="1087">
          <cell r="A1087">
            <v>401523</v>
          </cell>
          <cell r="B1087" t="str">
            <v>Escola Secundária Dr. João Lopes de Morais, Mortágua</v>
          </cell>
          <cell r="C1087" t="str">
            <v>ES</v>
          </cell>
          <cell r="D1087" t="str">
            <v>PUB</v>
          </cell>
          <cell r="E1087" t="str">
            <v>18</v>
          </cell>
          <cell r="F1087" t="str">
            <v>08</v>
          </cell>
        </row>
        <row r="1088">
          <cell r="A1088">
            <v>401470</v>
          </cell>
          <cell r="B1088" t="str">
            <v>Escola Secundária Dr. Joaquim de Carvalho, Figueira da Foz</v>
          </cell>
          <cell r="C1088" t="str">
            <v>ES</v>
          </cell>
          <cell r="D1088" t="str">
            <v>PUB</v>
          </cell>
          <cell r="E1088" t="str">
            <v>06</v>
          </cell>
          <cell r="F1088" t="str">
            <v>05</v>
          </cell>
        </row>
        <row r="1089">
          <cell r="A1089">
            <v>401468</v>
          </cell>
          <cell r="B1089" t="str">
            <v>Escola Secundária Dr. Joaquim Gomes Ferreira Alves, Valadares, Vila Nova de Gaia</v>
          </cell>
          <cell r="C1089" t="str">
            <v>ES</v>
          </cell>
          <cell r="D1089" t="str">
            <v>PUB</v>
          </cell>
          <cell r="E1089" t="str">
            <v>13</v>
          </cell>
          <cell r="F1089" t="str">
            <v>17</v>
          </cell>
        </row>
        <row r="1090">
          <cell r="A1090">
            <v>401493</v>
          </cell>
          <cell r="B1090" t="str">
            <v>Escola Secundária Dr. José Macedo Fragateiro, Ovar</v>
          </cell>
          <cell r="C1090" t="str">
            <v>ES</v>
          </cell>
          <cell r="D1090" t="str">
            <v>PUB</v>
          </cell>
          <cell r="E1090" t="str">
            <v>01</v>
          </cell>
          <cell r="F1090" t="str">
            <v>15</v>
          </cell>
        </row>
        <row r="1091">
          <cell r="A1091">
            <v>401535</v>
          </cell>
          <cell r="B1091" t="str">
            <v>Escola Secundária Dr. Júlio Martins, Chaves</v>
          </cell>
          <cell r="C1091" t="str">
            <v>ES</v>
          </cell>
          <cell r="D1091" t="str">
            <v>PUB</v>
          </cell>
          <cell r="E1091" t="str">
            <v>17</v>
          </cell>
          <cell r="F1091" t="str">
            <v>03</v>
          </cell>
        </row>
        <row r="1092">
          <cell r="A1092">
            <v>400970</v>
          </cell>
          <cell r="B1092" t="str">
            <v>Escola Secundária Dr. Mário Sacramento, Aveiro</v>
          </cell>
          <cell r="C1092" t="str">
            <v>ES</v>
          </cell>
          <cell r="D1092" t="str">
            <v>PUB</v>
          </cell>
          <cell r="E1092" t="str">
            <v>01</v>
          </cell>
          <cell r="F1092" t="str">
            <v>05</v>
          </cell>
        </row>
        <row r="1093">
          <cell r="A1093">
            <v>401584</v>
          </cell>
          <cell r="B1093" t="str">
            <v>Escola Secundária Dr.ª Felismina Alcântara, Mangualde</v>
          </cell>
          <cell r="C1093" t="str">
            <v>ES</v>
          </cell>
          <cell r="D1093" t="str">
            <v>PUB</v>
          </cell>
          <cell r="E1093" t="str">
            <v>18</v>
          </cell>
          <cell r="F1093" t="str">
            <v>06</v>
          </cell>
        </row>
        <row r="1094">
          <cell r="A1094">
            <v>401596</v>
          </cell>
          <cell r="B1094" t="str">
            <v>Escola Secundária Dr.ª Laura Ayres, Quarteira, Loulé</v>
          </cell>
          <cell r="C1094" t="str">
            <v>ES</v>
          </cell>
          <cell r="D1094" t="str">
            <v>PUB</v>
          </cell>
          <cell r="E1094" t="str">
            <v>08</v>
          </cell>
          <cell r="F1094" t="str">
            <v>08</v>
          </cell>
        </row>
        <row r="1095">
          <cell r="A1095">
            <v>403830</v>
          </cell>
          <cell r="B1095" t="str">
            <v>Escola Secundária Dr.ª Maria Cândida, Mira</v>
          </cell>
          <cell r="C1095" t="str">
            <v>ES</v>
          </cell>
          <cell r="D1095" t="str">
            <v>PUB</v>
          </cell>
          <cell r="E1095" t="str">
            <v>06</v>
          </cell>
          <cell r="F1095" t="str">
            <v>08</v>
          </cell>
        </row>
        <row r="1096">
          <cell r="A1096">
            <v>401018</v>
          </cell>
          <cell r="B1096" t="str">
            <v>Escola Secundária du Bocage, Setúbal</v>
          </cell>
          <cell r="C1096" t="str">
            <v>ES</v>
          </cell>
          <cell r="D1096" t="str">
            <v>PUB</v>
          </cell>
          <cell r="E1096" t="str">
            <v>15</v>
          </cell>
          <cell r="F1096" t="str">
            <v>12</v>
          </cell>
        </row>
        <row r="1097">
          <cell r="A1097">
            <v>401663</v>
          </cell>
          <cell r="B1097" t="str">
            <v>Escola Secundária Eça de Queirós, Lisboa</v>
          </cell>
          <cell r="C1097" t="str">
            <v>ES</v>
          </cell>
          <cell r="D1097" t="str">
            <v>PUB</v>
          </cell>
          <cell r="E1097" t="str">
            <v>11</v>
          </cell>
          <cell r="F1097" t="str">
            <v>06</v>
          </cell>
        </row>
        <row r="1098">
          <cell r="A1098">
            <v>401675</v>
          </cell>
          <cell r="B1098" t="str">
            <v>Escola Secundária Eça de Queirós, Póvoa de Varzim</v>
          </cell>
          <cell r="C1098" t="str">
            <v>ES</v>
          </cell>
          <cell r="D1098" t="str">
            <v>PUB</v>
          </cell>
          <cell r="E1098" t="str">
            <v>13</v>
          </cell>
          <cell r="F1098" t="str">
            <v>13</v>
          </cell>
        </row>
        <row r="1099">
          <cell r="A1099">
            <v>401638</v>
          </cell>
          <cell r="B1099" t="str">
            <v>Escola Secundária Emídio Garcia, Bragança</v>
          </cell>
          <cell r="C1099" t="str">
            <v>ES</v>
          </cell>
          <cell r="D1099" t="str">
            <v>PUB</v>
          </cell>
          <cell r="E1099" t="str">
            <v>04</v>
          </cell>
          <cell r="F1099" t="str">
            <v>02</v>
          </cell>
        </row>
        <row r="1100">
          <cell r="A1100">
            <v>401614</v>
          </cell>
          <cell r="B1100" t="str">
            <v>Escola Secundária Emídio Navarro, Almada</v>
          </cell>
          <cell r="C1100" t="str">
            <v>ES</v>
          </cell>
          <cell r="D1100" t="str">
            <v>PUB</v>
          </cell>
          <cell r="E1100" t="str">
            <v>15</v>
          </cell>
          <cell r="F1100" t="str">
            <v>03</v>
          </cell>
        </row>
        <row r="1101">
          <cell r="A1101">
            <v>401626</v>
          </cell>
          <cell r="B1101" t="str">
            <v>Escola Secundária Emídio Navarro, Viseu</v>
          </cell>
          <cell r="C1101" t="str">
            <v>ES</v>
          </cell>
          <cell r="D1101" t="str">
            <v>PUB</v>
          </cell>
          <cell r="E1101" t="str">
            <v>18</v>
          </cell>
          <cell r="F1101" t="str">
            <v>23</v>
          </cell>
        </row>
        <row r="1102">
          <cell r="A1102">
            <v>400180</v>
          </cell>
          <cell r="B1102" t="str">
            <v>Escola Secundária Eng. Acácio Calazans Duarte, Marinha Grande</v>
          </cell>
          <cell r="C1102" t="str">
            <v>ES</v>
          </cell>
          <cell r="D1102" t="str">
            <v>PUB</v>
          </cell>
          <cell r="E1102" t="str">
            <v>10</v>
          </cell>
          <cell r="F1102" t="str">
            <v>10</v>
          </cell>
        </row>
        <row r="1103">
          <cell r="A1103">
            <v>401699</v>
          </cell>
          <cell r="B1103" t="str">
            <v>Escola Secundária Fernando Lopes Graça, Parede, Cascais</v>
          </cell>
          <cell r="C1103" t="str">
            <v>ES</v>
          </cell>
          <cell r="D1103" t="str">
            <v>PUB</v>
          </cell>
          <cell r="E1103" t="str">
            <v>11</v>
          </cell>
          <cell r="F1103" t="str">
            <v>05</v>
          </cell>
        </row>
        <row r="1104">
          <cell r="A1104">
            <v>401705</v>
          </cell>
          <cell r="B1104" t="str">
            <v>Escola Secundária Fernando Namora, Amadora</v>
          </cell>
          <cell r="C1104" t="str">
            <v>ES</v>
          </cell>
          <cell r="D1104" t="str">
            <v>PUB</v>
          </cell>
          <cell r="E1104" t="str">
            <v>11</v>
          </cell>
          <cell r="F1104" t="str">
            <v>15</v>
          </cell>
        </row>
        <row r="1105">
          <cell r="A1105">
            <v>401729</v>
          </cell>
          <cell r="B1105" t="str">
            <v>Escola Secundária Fernão Mendes Pinto, Pragal, Almada</v>
          </cell>
          <cell r="C1105" t="str">
            <v>ES</v>
          </cell>
          <cell r="D1105" t="str">
            <v>PUB</v>
          </cell>
          <cell r="E1105" t="str">
            <v>15</v>
          </cell>
          <cell r="F1105" t="str">
            <v>03</v>
          </cell>
        </row>
        <row r="1106">
          <cell r="A1106">
            <v>401754</v>
          </cell>
          <cell r="B1106" t="str">
            <v>Escola Secundária Ferreira Dias, Agualva, Sintra</v>
          </cell>
          <cell r="C1106" t="str">
            <v>ES</v>
          </cell>
          <cell r="D1106" t="str">
            <v>PUB</v>
          </cell>
          <cell r="E1106" t="str">
            <v>11</v>
          </cell>
          <cell r="F1106" t="str">
            <v>11</v>
          </cell>
        </row>
        <row r="1107">
          <cell r="A1107">
            <v>401766</v>
          </cell>
          <cell r="B1107" t="str">
            <v>Escola Secundária Filipa de Vilhena, Porto</v>
          </cell>
          <cell r="C1107" t="str">
            <v>ES</v>
          </cell>
          <cell r="D1107" t="str">
            <v>PUB</v>
          </cell>
          <cell r="E1107" t="str">
            <v>13</v>
          </cell>
          <cell r="F1107" t="str">
            <v>12</v>
          </cell>
        </row>
        <row r="1108">
          <cell r="A1108">
            <v>401778</v>
          </cell>
          <cell r="B1108" t="str">
            <v>Escola Secundária Fonseca Benevides, Lisboa</v>
          </cell>
          <cell r="C1108" t="str">
            <v>ES</v>
          </cell>
          <cell r="D1108" t="str">
            <v>PUB</v>
          </cell>
          <cell r="E1108" t="str">
            <v>11</v>
          </cell>
          <cell r="F1108" t="str">
            <v>06</v>
          </cell>
        </row>
        <row r="1109">
          <cell r="A1109">
            <v>401821</v>
          </cell>
          <cell r="B1109" t="str">
            <v>Escola Secundária Frei Heitor Pinto, Covilhã</v>
          </cell>
          <cell r="C1109" t="str">
            <v>ES</v>
          </cell>
          <cell r="D1109" t="str">
            <v>PUB</v>
          </cell>
          <cell r="E1109" t="str">
            <v>05</v>
          </cell>
          <cell r="F1109" t="str">
            <v>03</v>
          </cell>
        </row>
        <row r="1110">
          <cell r="A1110">
            <v>403064</v>
          </cell>
          <cell r="B1110" t="str">
            <v>Escola Secundária Frei Rosa Viterbo, Sátão</v>
          </cell>
          <cell r="C1110" t="str">
            <v>ES</v>
          </cell>
          <cell r="D1110" t="str">
            <v>PUB</v>
          </cell>
          <cell r="E1110" t="str">
            <v>18</v>
          </cell>
          <cell r="F1110" t="str">
            <v>17</v>
          </cell>
        </row>
        <row r="1111">
          <cell r="A1111">
            <v>400210</v>
          </cell>
          <cell r="B1111" t="str">
            <v>Escola Secundária Gabriel Pereira, Évora</v>
          </cell>
          <cell r="C1111" t="str">
            <v>ES</v>
          </cell>
          <cell r="D1111" t="str">
            <v>PUB</v>
          </cell>
          <cell r="E1111" t="str">
            <v>07</v>
          </cell>
          <cell r="F1111" t="str">
            <v>05</v>
          </cell>
        </row>
        <row r="1112">
          <cell r="A1112">
            <v>403349</v>
          </cell>
          <cell r="B1112" t="str">
            <v>Escola Secundária Gaia Nascente, Vila Nova de Gaia</v>
          </cell>
          <cell r="C1112" t="str">
            <v>ES</v>
          </cell>
          <cell r="D1112" t="str">
            <v>PUB</v>
          </cell>
          <cell r="E1112" t="str">
            <v>13</v>
          </cell>
          <cell r="F1112" t="str">
            <v>17</v>
          </cell>
        </row>
        <row r="1113">
          <cell r="A1113">
            <v>401845</v>
          </cell>
          <cell r="B1113" t="str">
            <v>Escola Secundária Garcia de Orta, Porto</v>
          </cell>
          <cell r="C1113" t="str">
            <v>ES</v>
          </cell>
          <cell r="D1113" t="str">
            <v>PUB</v>
          </cell>
          <cell r="E1113" t="str">
            <v>13</v>
          </cell>
          <cell r="F1113" t="str">
            <v>12</v>
          </cell>
        </row>
        <row r="1114">
          <cell r="A1114">
            <v>400233</v>
          </cell>
          <cell r="B1114" t="str">
            <v>Escola Secundária Gil Eanes, Lagos</v>
          </cell>
          <cell r="C1114" t="str">
            <v>ES</v>
          </cell>
          <cell r="D1114" t="str">
            <v>PUB</v>
          </cell>
          <cell r="E1114" t="str">
            <v>08</v>
          </cell>
          <cell r="F1114" t="str">
            <v>07</v>
          </cell>
        </row>
        <row r="1115">
          <cell r="A1115">
            <v>402928</v>
          </cell>
          <cell r="B1115" t="str">
            <v>Escola Secundária Gonçalo Anes Bandarra, Trancoso</v>
          </cell>
          <cell r="C1115" t="str">
            <v>ES</v>
          </cell>
          <cell r="D1115" t="str">
            <v>PUB</v>
          </cell>
          <cell r="E1115" t="str">
            <v>09</v>
          </cell>
          <cell r="F1115" t="str">
            <v>13</v>
          </cell>
        </row>
        <row r="1116">
          <cell r="A1116">
            <v>401882</v>
          </cell>
          <cell r="B1116" t="str">
            <v>Escola Secundária Henrique Medina, Esposende</v>
          </cell>
          <cell r="C1116" t="str">
            <v>ES</v>
          </cell>
          <cell r="D1116" t="str">
            <v>PUB</v>
          </cell>
          <cell r="E1116" t="str">
            <v>03</v>
          </cell>
          <cell r="F1116" t="str">
            <v>06</v>
          </cell>
        </row>
        <row r="1117">
          <cell r="A1117">
            <v>401894</v>
          </cell>
          <cell r="B1117" t="str">
            <v>Escola Secundária Henriques Nogueira, Torres Vedras</v>
          </cell>
          <cell r="C1117" t="str">
            <v>ES</v>
          </cell>
          <cell r="D1117" t="str">
            <v>PUB</v>
          </cell>
          <cell r="E1117" t="str">
            <v>11</v>
          </cell>
          <cell r="F1117" t="str">
            <v>13</v>
          </cell>
        </row>
        <row r="1118">
          <cell r="A1118">
            <v>401936</v>
          </cell>
          <cell r="B1118" t="str">
            <v>Escola Secundária Inês de Castro, Canidelo, Vila Nova de Gaia</v>
          </cell>
          <cell r="C1118" t="str">
            <v>ES</v>
          </cell>
          <cell r="D1118" t="str">
            <v>PUB</v>
          </cell>
          <cell r="E1118" t="str">
            <v>13</v>
          </cell>
          <cell r="F1118" t="str">
            <v>17</v>
          </cell>
        </row>
        <row r="1119">
          <cell r="A1119">
            <v>400257</v>
          </cell>
          <cell r="B1119" t="str">
            <v>Escola Secundária Infanta D. Maria, Coimbra</v>
          </cell>
          <cell r="C1119" t="str">
            <v>ES</v>
          </cell>
          <cell r="D1119" t="str">
            <v>PUB</v>
          </cell>
          <cell r="E1119" t="str">
            <v>06</v>
          </cell>
          <cell r="F1119" t="str">
            <v>03</v>
          </cell>
        </row>
        <row r="1120">
          <cell r="A1120">
            <v>401924</v>
          </cell>
          <cell r="B1120" t="str">
            <v>Escola Secundária Infante D. Henrique, Porto</v>
          </cell>
          <cell r="C1120" t="str">
            <v>ES</v>
          </cell>
          <cell r="D1120" t="str">
            <v>PUB</v>
          </cell>
          <cell r="E1120" t="str">
            <v>13</v>
          </cell>
          <cell r="F1120" t="str">
            <v>12</v>
          </cell>
        </row>
        <row r="1121">
          <cell r="A1121">
            <v>400270</v>
          </cell>
          <cell r="B1121" t="str">
            <v>Escola Secundária Jacôme Ratton, Tomar</v>
          </cell>
          <cell r="C1121" t="str">
            <v>ES</v>
          </cell>
          <cell r="D1121" t="str">
            <v>PUB</v>
          </cell>
          <cell r="E1121" t="str">
            <v>14</v>
          </cell>
          <cell r="F1121" t="str">
            <v>18</v>
          </cell>
        </row>
        <row r="1122">
          <cell r="A1122">
            <v>390141</v>
          </cell>
          <cell r="B1122" t="str">
            <v>Escola Secundária Jerónimo Emiliano de Andrade</v>
          </cell>
          <cell r="C1122" t="str">
            <v>ES</v>
          </cell>
          <cell r="D1122" t="str">
            <v>PUB</v>
          </cell>
          <cell r="E1122" t="str">
            <v>19</v>
          </cell>
          <cell r="F1122" t="str">
            <v>01</v>
          </cell>
        </row>
        <row r="1123">
          <cell r="A1123">
            <v>402000</v>
          </cell>
          <cell r="B1123" t="str">
            <v>Escola Secundária João de Barros, Corroios, Seixal</v>
          </cell>
          <cell r="C1123" t="str">
            <v>ES</v>
          </cell>
          <cell r="D1123" t="str">
            <v>PUB</v>
          </cell>
          <cell r="E1123" t="str">
            <v>15</v>
          </cell>
          <cell r="F1123" t="str">
            <v>10</v>
          </cell>
        </row>
        <row r="1124">
          <cell r="A1124">
            <v>402011</v>
          </cell>
          <cell r="B1124" t="str">
            <v>Escola Secundária João Gonçalves Zarco, Matosinhos</v>
          </cell>
          <cell r="C1124" t="str">
            <v>ES</v>
          </cell>
          <cell r="D1124" t="str">
            <v>PUB</v>
          </cell>
          <cell r="E1124" t="str">
            <v>13</v>
          </cell>
          <cell r="F1124" t="str">
            <v>08</v>
          </cell>
        </row>
        <row r="1125">
          <cell r="A1125">
            <v>402023</v>
          </cell>
          <cell r="B1125" t="str">
            <v>Escola Secundária João Silva Correia, São João da Madeira</v>
          </cell>
          <cell r="C1125" t="str">
            <v>ES</v>
          </cell>
          <cell r="D1125" t="str">
            <v>PUB</v>
          </cell>
          <cell r="E1125" t="str">
            <v>01</v>
          </cell>
          <cell r="F1125" t="str">
            <v>16</v>
          </cell>
        </row>
        <row r="1126">
          <cell r="A1126">
            <v>402485</v>
          </cell>
          <cell r="B1126" t="str">
            <v>Escola Secundária Joaquim de Araújo, Guilhufe, Penafiel</v>
          </cell>
          <cell r="C1126" t="str">
            <v>ES</v>
          </cell>
          <cell r="D1126" t="str">
            <v>PUB</v>
          </cell>
          <cell r="E1126" t="str">
            <v>13</v>
          </cell>
          <cell r="F1126" t="str">
            <v>11</v>
          </cell>
        </row>
        <row r="1127">
          <cell r="A1127">
            <v>401948</v>
          </cell>
          <cell r="B1127" t="str">
            <v>Escola Secundária Jorge Peixinho, Montijo</v>
          </cell>
          <cell r="C1127" t="str">
            <v>ES</v>
          </cell>
          <cell r="D1127" t="str">
            <v>PUB</v>
          </cell>
          <cell r="E1127" t="str">
            <v>15</v>
          </cell>
          <cell r="F1127" t="str">
            <v>07</v>
          </cell>
        </row>
        <row r="1128">
          <cell r="A1128">
            <v>403532</v>
          </cell>
          <cell r="B1128" t="str">
            <v>Escola Secundária José Cardoso Pires, Loures</v>
          </cell>
          <cell r="C1128" t="str">
            <v>ES</v>
          </cell>
          <cell r="D1128" t="str">
            <v>PUB</v>
          </cell>
          <cell r="E1128" t="str">
            <v>11</v>
          </cell>
          <cell r="F1128" t="str">
            <v>07</v>
          </cell>
        </row>
        <row r="1129">
          <cell r="A1129">
            <v>401961</v>
          </cell>
          <cell r="B1129" t="str">
            <v>Escola Secundária José Estevão, Aveiro</v>
          </cell>
          <cell r="C1129" t="str">
            <v>ES</v>
          </cell>
          <cell r="D1129" t="str">
            <v>PUB</v>
          </cell>
          <cell r="E1129" t="str">
            <v>01</v>
          </cell>
          <cell r="F1129" t="str">
            <v>05</v>
          </cell>
        </row>
        <row r="1130">
          <cell r="A1130">
            <v>400294</v>
          </cell>
          <cell r="B1130" t="str">
            <v>Escola Secundária José Falcão, Coimbra</v>
          </cell>
          <cell r="C1130" t="str">
            <v>ES</v>
          </cell>
          <cell r="D1130" t="str">
            <v>PUB</v>
          </cell>
          <cell r="E1130" t="str">
            <v>06</v>
          </cell>
          <cell r="F1130" t="str">
            <v>03</v>
          </cell>
        </row>
        <row r="1131">
          <cell r="A1131">
            <v>401973</v>
          </cell>
          <cell r="B1131" t="str">
            <v>Escola Secundária José Gomes Ferreira, Lisboa</v>
          </cell>
          <cell r="C1131" t="str">
            <v>ES</v>
          </cell>
          <cell r="D1131" t="str">
            <v>PUB</v>
          </cell>
          <cell r="E1131" t="str">
            <v>11</v>
          </cell>
          <cell r="F1131" t="str">
            <v>06</v>
          </cell>
        </row>
        <row r="1132">
          <cell r="A1132">
            <v>401985</v>
          </cell>
          <cell r="B1132" t="str">
            <v>Escola Secundária José Loureiro Botas, Vieira de Leiria, Marinha Grande</v>
          </cell>
          <cell r="C1132" t="str">
            <v>ES</v>
          </cell>
          <cell r="D1132" t="str">
            <v>PUB</v>
          </cell>
          <cell r="E1132" t="str">
            <v>10</v>
          </cell>
          <cell r="F1132" t="str">
            <v>10</v>
          </cell>
        </row>
        <row r="1133">
          <cell r="A1133">
            <v>401997</v>
          </cell>
          <cell r="B1133" t="str">
            <v>Escola Secundária José Régio, Vila do Conde</v>
          </cell>
          <cell r="C1133" t="str">
            <v>ES</v>
          </cell>
          <cell r="D1133" t="str">
            <v>PUB</v>
          </cell>
          <cell r="E1133" t="str">
            <v>13</v>
          </cell>
          <cell r="F1133" t="str">
            <v>16</v>
          </cell>
        </row>
        <row r="1134">
          <cell r="A1134">
            <v>400312</v>
          </cell>
          <cell r="B1134" t="str">
            <v>Escola Secundária Júlio Dantas, Lagos</v>
          </cell>
          <cell r="C1134" t="str">
            <v>ES</v>
          </cell>
          <cell r="D1134" t="str">
            <v>PUB</v>
          </cell>
          <cell r="E1134" t="str">
            <v>08</v>
          </cell>
          <cell r="F1134" t="str">
            <v>07</v>
          </cell>
        </row>
        <row r="1135">
          <cell r="A1135">
            <v>402035</v>
          </cell>
          <cell r="B1135" t="str">
            <v>Escola Secundária Júlio Dinis, Ovar</v>
          </cell>
          <cell r="C1135" t="str">
            <v>ES</v>
          </cell>
          <cell r="D1135" t="str">
            <v>PUB</v>
          </cell>
          <cell r="E1135" t="str">
            <v>01</v>
          </cell>
          <cell r="F1135" t="str">
            <v>15</v>
          </cell>
        </row>
        <row r="1136">
          <cell r="A1136">
            <v>402047</v>
          </cell>
          <cell r="B1136" t="str">
            <v>Escola Secundária Latino Coelho, Lamego</v>
          </cell>
          <cell r="C1136" t="str">
            <v>ES</v>
          </cell>
          <cell r="D1136" t="str">
            <v>PUB</v>
          </cell>
          <cell r="E1136" t="str">
            <v>18</v>
          </cell>
          <cell r="F1136" t="str">
            <v>05</v>
          </cell>
        </row>
        <row r="1137">
          <cell r="A1137">
            <v>400660</v>
          </cell>
          <cell r="B1137" t="str">
            <v>Escola Secundária Lima-de-Faria, Cantanhede</v>
          </cell>
          <cell r="C1137" t="str">
            <v>ES</v>
          </cell>
          <cell r="D1137" t="str">
            <v>PUB</v>
          </cell>
          <cell r="E1137" t="str">
            <v>06</v>
          </cell>
          <cell r="F1137" t="str">
            <v>02</v>
          </cell>
        </row>
        <row r="1138">
          <cell r="A1138">
            <v>402072</v>
          </cell>
          <cell r="B1138" t="str">
            <v>Escola Secundária Luís de Freitas Branco, Paço de Arcos, Oeiras</v>
          </cell>
          <cell r="C1138" t="str">
            <v>ES</v>
          </cell>
          <cell r="D1138" t="str">
            <v>PUB</v>
          </cell>
          <cell r="E1138" t="str">
            <v>11</v>
          </cell>
          <cell r="F1138" t="str">
            <v>10</v>
          </cell>
        </row>
        <row r="1139">
          <cell r="A1139">
            <v>402102</v>
          </cell>
          <cell r="B1139" t="str">
            <v>Escola Secundária Madeira Torres, Torres Vedras</v>
          </cell>
          <cell r="C1139" t="str">
            <v>ES</v>
          </cell>
          <cell r="D1139" t="str">
            <v>PUB</v>
          </cell>
          <cell r="E1139" t="str">
            <v>11</v>
          </cell>
          <cell r="F1139" t="str">
            <v>13</v>
          </cell>
        </row>
        <row r="1140">
          <cell r="A1140">
            <v>402114</v>
          </cell>
          <cell r="B1140" t="str">
            <v>Escola Secundária Manuel Cargaleiro, Amora, Seixal</v>
          </cell>
          <cell r="C1140" t="str">
            <v>ES</v>
          </cell>
          <cell r="D1140" t="str">
            <v>PUB</v>
          </cell>
          <cell r="E1140" t="str">
            <v>15</v>
          </cell>
          <cell r="F1140" t="str">
            <v>10</v>
          </cell>
        </row>
        <row r="1141">
          <cell r="A1141">
            <v>402126</v>
          </cell>
          <cell r="B1141" t="str">
            <v>Escola Secundária Manuel da Fonseca, Santiago do Cacém</v>
          </cell>
          <cell r="C1141" t="str">
            <v>ES</v>
          </cell>
          <cell r="D1141" t="str">
            <v>PUB</v>
          </cell>
          <cell r="E1141" t="str">
            <v>15</v>
          </cell>
          <cell r="F1141" t="str">
            <v>09</v>
          </cell>
        </row>
        <row r="1142">
          <cell r="A1142">
            <v>390165</v>
          </cell>
          <cell r="B1142" t="str">
            <v>Escola Secundária Manuel de Arriaga</v>
          </cell>
          <cell r="C1142" t="str">
            <v>ES</v>
          </cell>
          <cell r="D1142" t="str">
            <v>PUB</v>
          </cell>
          <cell r="E1142" t="str">
            <v>19</v>
          </cell>
          <cell r="F1142" t="str">
            <v>12</v>
          </cell>
        </row>
        <row r="1143">
          <cell r="A1143">
            <v>402140</v>
          </cell>
          <cell r="B1143" t="str">
            <v>Escola Secundária Maria Lamas, Torres Novas</v>
          </cell>
          <cell r="C1143" t="str">
            <v>ES</v>
          </cell>
          <cell r="D1143" t="str">
            <v>PUB</v>
          </cell>
          <cell r="E1143" t="str">
            <v>14</v>
          </cell>
          <cell r="F1143" t="str">
            <v>19</v>
          </cell>
        </row>
        <row r="1144">
          <cell r="A1144">
            <v>402151</v>
          </cell>
          <cell r="B1144" t="str">
            <v>Escola Secundária Marques de Castilho, Águeda</v>
          </cell>
          <cell r="C1144" t="str">
            <v>ES</v>
          </cell>
          <cell r="D1144" t="str">
            <v>PUB</v>
          </cell>
          <cell r="E1144" t="str">
            <v>01</v>
          </cell>
          <cell r="F1144" t="str">
            <v>01</v>
          </cell>
        </row>
        <row r="1145">
          <cell r="A1145">
            <v>402175</v>
          </cell>
          <cell r="B1145" t="str">
            <v>Escola Secundária Marquesa de Alorna, Almeirim</v>
          </cell>
          <cell r="C1145" t="str">
            <v>ES</v>
          </cell>
          <cell r="D1145" t="str">
            <v>PUB</v>
          </cell>
          <cell r="E1145" t="str">
            <v>14</v>
          </cell>
          <cell r="F1145" t="str">
            <v>03</v>
          </cell>
        </row>
        <row r="1146">
          <cell r="A1146">
            <v>402199</v>
          </cell>
          <cell r="B1146" t="str">
            <v>Escola Secundária Matias Aires, Agualva, Sintra</v>
          </cell>
          <cell r="C1146" t="str">
            <v>ES</v>
          </cell>
          <cell r="D1146" t="str">
            <v>PUB</v>
          </cell>
          <cell r="E1146" t="str">
            <v>11</v>
          </cell>
          <cell r="F1146" t="str">
            <v>11</v>
          </cell>
        </row>
        <row r="1147">
          <cell r="A1147">
            <v>402229</v>
          </cell>
          <cell r="B1147" t="str">
            <v>Escola Secundária Miguel Torga, Monte Abraão, Sintra</v>
          </cell>
          <cell r="C1147" t="str">
            <v>ES</v>
          </cell>
          <cell r="D1147" t="str">
            <v>PUB</v>
          </cell>
          <cell r="E1147" t="str">
            <v>11</v>
          </cell>
          <cell r="F1147" t="str">
            <v>11</v>
          </cell>
        </row>
        <row r="1148">
          <cell r="A1148">
            <v>402291</v>
          </cell>
          <cell r="B1148" t="str">
            <v>Escola Secundária Morgado de Mateus, Vila Real</v>
          </cell>
          <cell r="C1148" t="str">
            <v>ES</v>
          </cell>
          <cell r="D1148" t="str">
            <v>PUB</v>
          </cell>
          <cell r="E1148" t="str">
            <v>17</v>
          </cell>
          <cell r="F1148" t="str">
            <v>14</v>
          </cell>
        </row>
        <row r="1149">
          <cell r="A1149">
            <v>402310</v>
          </cell>
          <cell r="B1149" t="str">
            <v>Escola Secundária Mouzinho da Silveira, Portalegre</v>
          </cell>
          <cell r="C1149" t="str">
            <v>ES</v>
          </cell>
          <cell r="D1149" t="str">
            <v>PUB</v>
          </cell>
          <cell r="E1149" t="str">
            <v>12</v>
          </cell>
          <cell r="F1149" t="str">
            <v>14</v>
          </cell>
        </row>
        <row r="1150">
          <cell r="A1150">
            <v>402321</v>
          </cell>
          <cell r="B1150" t="str">
            <v>Escola Secundária Nuno Álvares, Castelo Branco</v>
          </cell>
          <cell r="C1150" t="str">
            <v>ES</v>
          </cell>
          <cell r="D1150" t="str">
            <v>PUB</v>
          </cell>
          <cell r="E1150" t="str">
            <v>05</v>
          </cell>
          <cell r="F1150" t="str">
            <v>02</v>
          </cell>
        </row>
        <row r="1151">
          <cell r="A1151">
            <v>402370</v>
          </cell>
          <cell r="B1151" t="str">
            <v>Escola Secundária Padre António Macedo, Santiago do Cacém</v>
          </cell>
          <cell r="C1151" t="str">
            <v>ES</v>
          </cell>
          <cell r="D1151" t="str">
            <v>PUB</v>
          </cell>
          <cell r="E1151" t="str">
            <v>15</v>
          </cell>
          <cell r="F1151" t="str">
            <v>09</v>
          </cell>
        </row>
        <row r="1152">
          <cell r="A1152">
            <v>402382</v>
          </cell>
          <cell r="B1152" t="str">
            <v>Escola Secundária Padre António Martins de Oliveira, Lagoa</v>
          </cell>
          <cell r="C1152" t="str">
            <v>ES</v>
          </cell>
          <cell r="D1152" t="str">
            <v>PUB</v>
          </cell>
          <cell r="E1152" t="str">
            <v>08</v>
          </cell>
          <cell r="F1152" t="str">
            <v>06</v>
          </cell>
        </row>
        <row r="1153">
          <cell r="A1153">
            <v>404433</v>
          </cell>
          <cell r="B1153" t="str">
            <v>Escola Secundária Padre António Vieira, Lisboa</v>
          </cell>
          <cell r="C1153" t="str">
            <v>ES</v>
          </cell>
          <cell r="D1153" t="str">
            <v>PUB</v>
          </cell>
          <cell r="E1153" t="str">
            <v>11</v>
          </cell>
          <cell r="F1153" t="str">
            <v>06</v>
          </cell>
        </row>
        <row r="1154">
          <cell r="A1154">
            <v>402400</v>
          </cell>
          <cell r="B1154" t="str">
            <v>Escola Secundária Padre Benjamim Salgado, Vila Nova de Famalicão</v>
          </cell>
          <cell r="C1154" t="str">
            <v>ES</v>
          </cell>
          <cell r="D1154" t="str">
            <v>PUB</v>
          </cell>
          <cell r="E1154" t="str">
            <v>03</v>
          </cell>
          <cell r="F1154" t="str">
            <v>12</v>
          </cell>
        </row>
        <row r="1155">
          <cell r="A1155">
            <v>402450</v>
          </cell>
          <cell r="B1155" t="str">
            <v>Escola Secundária Pedro Alexandrino, Póvoa de Santo Adrião, Odivelas</v>
          </cell>
          <cell r="C1155" t="str">
            <v>ES</v>
          </cell>
          <cell r="D1155" t="str">
            <v>PUB</v>
          </cell>
          <cell r="E1155" t="str">
            <v>11</v>
          </cell>
          <cell r="F1155" t="str">
            <v>16</v>
          </cell>
        </row>
        <row r="1156">
          <cell r="A1156">
            <v>404652</v>
          </cell>
          <cell r="B1156" t="str">
            <v>Escola Secundária Pedro Nunes, Lisboa</v>
          </cell>
          <cell r="C1156" t="str">
            <v>ES</v>
          </cell>
          <cell r="D1156" t="str">
            <v>PUB</v>
          </cell>
          <cell r="E1156" t="str">
            <v>11</v>
          </cell>
          <cell r="F1156" t="str">
            <v>06</v>
          </cell>
        </row>
        <row r="1157">
          <cell r="A1157">
            <v>403192</v>
          </cell>
          <cell r="B1157" t="str">
            <v>Escola Secundária Poeta Al Berto, Sines</v>
          </cell>
          <cell r="C1157" t="str">
            <v>ES</v>
          </cell>
          <cell r="D1157" t="str">
            <v>PUB</v>
          </cell>
          <cell r="E1157" t="str">
            <v>15</v>
          </cell>
          <cell r="F1157" t="str">
            <v>13</v>
          </cell>
        </row>
        <row r="1158">
          <cell r="A1158">
            <v>402539</v>
          </cell>
          <cell r="B1158" t="str">
            <v>Escola Secundária Poeta Joaquim Serra, Montijo</v>
          </cell>
          <cell r="C1158" t="str">
            <v>ES</v>
          </cell>
          <cell r="D1158" t="str">
            <v>PUB</v>
          </cell>
          <cell r="E1158" t="str">
            <v>15</v>
          </cell>
          <cell r="F1158" t="str">
            <v>07</v>
          </cell>
        </row>
        <row r="1159">
          <cell r="A1159">
            <v>403489</v>
          </cell>
          <cell r="B1159" t="str">
            <v>Escola Secundária Professor José Augusto Lucas, Linda-a-Velha, Oeiras</v>
          </cell>
          <cell r="C1159" t="str">
            <v>ES</v>
          </cell>
          <cell r="D1159" t="str">
            <v>PUB</v>
          </cell>
          <cell r="E1159" t="str">
            <v>11</v>
          </cell>
          <cell r="F1159" t="str">
            <v>10</v>
          </cell>
        </row>
        <row r="1160">
          <cell r="A1160">
            <v>401900</v>
          </cell>
          <cell r="B1160" t="str">
            <v>Escola Secundária Públia Hortênsia de Castro, Vila Viçosa</v>
          </cell>
          <cell r="C1160" t="str">
            <v>ES</v>
          </cell>
          <cell r="D1160" t="str">
            <v>PUB</v>
          </cell>
          <cell r="E1160" t="str">
            <v>07</v>
          </cell>
          <cell r="F1160" t="str">
            <v>14</v>
          </cell>
        </row>
        <row r="1161">
          <cell r="A1161">
            <v>404676</v>
          </cell>
          <cell r="B1161" t="str">
            <v>Escola Secundária Quinta das Palmeiras, Covilhã</v>
          </cell>
          <cell r="C1161" t="str">
            <v>ES</v>
          </cell>
          <cell r="D1161" t="str">
            <v>PUB</v>
          </cell>
          <cell r="E1161" t="str">
            <v>05</v>
          </cell>
          <cell r="F1161" t="str">
            <v>03</v>
          </cell>
        </row>
        <row r="1162">
          <cell r="A1162">
            <v>402618</v>
          </cell>
          <cell r="B1162" t="str">
            <v>Escola Secundária Rafael Bordalo Pinheiro, Caldas da Rainha</v>
          </cell>
          <cell r="C1162" t="str">
            <v>ES</v>
          </cell>
          <cell r="D1162" t="str">
            <v>PUB</v>
          </cell>
          <cell r="E1162" t="str">
            <v>10</v>
          </cell>
          <cell r="F1162" t="str">
            <v>06</v>
          </cell>
        </row>
        <row r="1163">
          <cell r="A1163">
            <v>404408</v>
          </cell>
          <cell r="B1163" t="str">
            <v>Escola Secundária Rainha Dona Amélia, Lisboa</v>
          </cell>
          <cell r="C1163" t="str">
            <v>ES</v>
          </cell>
          <cell r="D1163" t="str">
            <v>PUB</v>
          </cell>
          <cell r="E1163" t="str">
            <v>11</v>
          </cell>
          <cell r="F1163" t="str">
            <v>06</v>
          </cell>
        </row>
        <row r="1164">
          <cell r="A1164">
            <v>402631</v>
          </cell>
          <cell r="B1164" t="str">
            <v>Escola Secundária Rainha Dona Leonor, Lisboa</v>
          </cell>
          <cell r="C1164" t="str">
            <v>ES</v>
          </cell>
          <cell r="D1164" t="str">
            <v>PUB</v>
          </cell>
          <cell r="E1164" t="str">
            <v>11</v>
          </cell>
          <cell r="F1164" t="str">
            <v>06</v>
          </cell>
        </row>
        <row r="1165">
          <cell r="A1165">
            <v>402643</v>
          </cell>
          <cell r="B1165" t="str">
            <v>Escola Secundária Rainha Santa Isabel, Estremoz</v>
          </cell>
          <cell r="C1165" t="str">
            <v>ES</v>
          </cell>
          <cell r="D1165" t="str">
            <v>PUB</v>
          </cell>
          <cell r="E1165" t="str">
            <v>07</v>
          </cell>
          <cell r="F1165" t="str">
            <v>04</v>
          </cell>
        </row>
        <row r="1166">
          <cell r="A1166">
            <v>402667</v>
          </cell>
          <cell r="B1166" t="str">
            <v>Escola Secundária Raul Proença, Caldas da Rainha</v>
          </cell>
          <cell r="C1166" t="str">
            <v>ES</v>
          </cell>
          <cell r="D1166" t="str">
            <v>PUB</v>
          </cell>
          <cell r="E1166" t="str">
            <v>10</v>
          </cell>
          <cell r="F1166" t="str">
            <v>06</v>
          </cell>
        </row>
        <row r="1167">
          <cell r="A1167">
            <v>402680</v>
          </cell>
          <cell r="B1167" t="str">
            <v>Escola Secundária Rocha Peixoto, Póvoa de Varzim</v>
          </cell>
          <cell r="C1167" t="str">
            <v>ES</v>
          </cell>
          <cell r="D1167" t="str">
            <v>PUB</v>
          </cell>
          <cell r="E1167" t="str">
            <v>13</v>
          </cell>
          <cell r="F1167" t="str">
            <v>13</v>
          </cell>
        </row>
        <row r="1168">
          <cell r="A1168">
            <v>402710</v>
          </cell>
          <cell r="B1168" t="str">
            <v>Escola Secundária Romeu Correia, Feijó, Almada</v>
          </cell>
          <cell r="C1168" t="str">
            <v>ES</v>
          </cell>
          <cell r="D1168" t="str">
            <v>PUB</v>
          </cell>
          <cell r="E1168" t="str">
            <v>15</v>
          </cell>
          <cell r="F1168" t="str">
            <v>03</v>
          </cell>
        </row>
        <row r="1169">
          <cell r="A1169">
            <v>402862</v>
          </cell>
          <cell r="B1169" t="str">
            <v>Escola Secundária S. Lourenço, Portalegre</v>
          </cell>
          <cell r="C1169" t="str">
            <v>ES</v>
          </cell>
          <cell r="D1169" t="str">
            <v>PUB</v>
          </cell>
          <cell r="E1169" t="str">
            <v>12</v>
          </cell>
          <cell r="F1169" t="str">
            <v>14</v>
          </cell>
        </row>
        <row r="1170">
          <cell r="A1170">
            <v>402837</v>
          </cell>
          <cell r="B1170" t="str">
            <v>Escola Secundária Sá da Bandeira, Santarém</v>
          </cell>
          <cell r="C1170" t="str">
            <v>ES</v>
          </cell>
          <cell r="D1170" t="str">
            <v>PUB</v>
          </cell>
          <cell r="E1170" t="str">
            <v>14</v>
          </cell>
          <cell r="F1170" t="str">
            <v>16</v>
          </cell>
        </row>
        <row r="1171">
          <cell r="A1171">
            <v>402849</v>
          </cell>
          <cell r="B1171" t="str">
            <v>Escola Secundária Sá de Miranda, Braga</v>
          </cell>
          <cell r="C1171" t="str">
            <v>ES</v>
          </cell>
          <cell r="D1171" t="str">
            <v>PUB</v>
          </cell>
          <cell r="E1171" t="str">
            <v>03</v>
          </cell>
          <cell r="F1171" t="str">
            <v>03</v>
          </cell>
        </row>
        <row r="1172">
          <cell r="A1172">
            <v>402874</v>
          </cell>
          <cell r="B1172" t="str">
            <v>Escola Secundária São Pedro, Vila Real</v>
          </cell>
          <cell r="C1172" t="str">
            <v>ES</v>
          </cell>
          <cell r="D1172" t="str">
            <v>PUB</v>
          </cell>
          <cell r="E1172" t="str">
            <v>17</v>
          </cell>
          <cell r="F1172" t="str">
            <v>14</v>
          </cell>
        </row>
        <row r="1173">
          <cell r="A1173">
            <v>402758</v>
          </cell>
          <cell r="B1173" t="str">
            <v>Escola Secundária Sebastião da Gama, Setúbal</v>
          </cell>
          <cell r="C1173" t="str">
            <v>ES</v>
          </cell>
          <cell r="D1173" t="str">
            <v>PUB</v>
          </cell>
          <cell r="E1173" t="str">
            <v>15</v>
          </cell>
          <cell r="F1173" t="str">
            <v>12</v>
          </cell>
        </row>
        <row r="1174">
          <cell r="A1174">
            <v>400439</v>
          </cell>
          <cell r="B1174" t="str">
            <v>Escola Secundária Sebastião e Silva, Oeiras</v>
          </cell>
          <cell r="C1174" t="str">
            <v>ES</v>
          </cell>
          <cell r="D1174" t="str">
            <v>PUB</v>
          </cell>
          <cell r="E1174" t="str">
            <v>11</v>
          </cell>
          <cell r="F1174" t="str">
            <v>10</v>
          </cell>
        </row>
        <row r="1175">
          <cell r="A1175">
            <v>402760</v>
          </cell>
          <cell r="B1175" t="str">
            <v>Escola Secundária Seomara da Costa Primo, Amadora</v>
          </cell>
          <cell r="C1175" t="str">
            <v>ES</v>
          </cell>
          <cell r="D1175" t="str">
            <v>PUB</v>
          </cell>
          <cell r="E1175" t="str">
            <v>11</v>
          </cell>
          <cell r="F1175" t="str">
            <v>15</v>
          </cell>
        </row>
        <row r="1176">
          <cell r="A1176">
            <v>402795</v>
          </cell>
          <cell r="B1176" t="str">
            <v>Escola Secundária Severim de Faria, Évora</v>
          </cell>
          <cell r="C1176" t="str">
            <v>ES</v>
          </cell>
          <cell r="D1176" t="str">
            <v>PUB</v>
          </cell>
          <cell r="E1176" t="str">
            <v>07</v>
          </cell>
          <cell r="F1176" t="str">
            <v>05</v>
          </cell>
        </row>
        <row r="1177">
          <cell r="A1177">
            <v>402825</v>
          </cell>
          <cell r="B1177" t="str">
            <v>Escola Secundária Stuart Carvalhais, Massamá, Sintra</v>
          </cell>
          <cell r="C1177" t="str">
            <v>ES</v>
          </cell>
          <cell r="D1177" t="str">
            <v>PUB</v>
          </cell>
          <cell r="E1177" t="str">
            <v>11</v>
          </cell>
          <cell r="F1177" t="str">
            <v>11</v>
          </cell>
        </row>
        <row r="1178">
          <cell r="A1178">
            <v>402916</v>
          </cell>
          <cell r="B1178" t="str">
            <v>Escola Secundária Tomaz Pelayo, Santo Tirso</v>
          </cell>
          <cell r="C1178" t="str">
            <v>ES</v>
          </cell>
          <cell r="D1178" t="str">
            <v>PUB</v>
          </cell>
          <cell r="E1178" t="str">
            <v>13</v>
          </cell>
          <cell r="F1178" t="str">
            <v>14</v>
          </cell>
        </row>
        <row r="1179">
          <cell r="A1179">
            <v>402965</v>
          </cell>
          <cell r="B1179" t="str">
            <v>Escola Secundária Vergílio Ferreira, Lisboa</v>
          </cell>
          <cell r="C1179" t="str">
            <v>ES</v>
          </cell>
          <cell r="D1179" t="str">
            <v>PUB</v>
          </cell>
          <cell r="E1179" t="str">
            <v>11</v>
          </cell>
          <cell r="F1179" t="str">
            <v>06</v>
          </cell>
        </row>
        <row r="1180">
          <cell r="A1180">
            <v>402977</v>
          </cell>
          <cell r="B1180" t="str">
            <v>Escola Secundária Viriato, Abraveses, Viseu</v>
          </cell>
          <cell r="C1180" t="str">
            <v>ES</v>
          </cell>
          <cell r="D1180" t="str">
            <v>PUB</v>
          </cell>
          <cell r="E1180" t="str">
            <v>18</v>
          </cell>
          <cell r="F1180" t="str">
            <v>23</v>
          </cell>
        </row>
        <row r="1181">
          <cell r="A1181">
            <v>390148</v>
          </cell>
          <cell r="B1181" t="str">
            <v>Escola Secundária Vitorino Nemésio</v>
          </cell>
          <cell r="C1181" t="str">
            <v>ES</v>
          </cell>
          <cell r="D1181" t="str">
            <v>PUB</v>
          </cell>
          <cell r="E1181" t="str">
            <v>19</v>
          </cell>
          <cell r="F1181" t="str">
            <v>05</v>
          </cell>
        </row>
        <row r="1182">
          <cell r="A1182">
            <v>800331</v>
          </cell>
          <cell r="B1182" t="str">
            <v>Escola Selecta Amadeu Andrés</v>
          </cell>
          <cell r="C1182" t="str">
            <v>E</v>
          </cell>
          <cell r="D1182" t="str">
            <v>PRI</v>
          </cell>
          <cell r="E1182" t="str">
            <v>11</v>
          </cell>
          <cell r="F1182" t="str">
            <v>06</v>
          </cell>
        </row>
        <row r="1183">
          <cell r="A1183">
            <v>803196</v>
          </cell>
          <cell r="B1183" t="str">
            <v>Externato António Sérgio</v>
          </cell>
          <cell r="C1183" t="str">
            <v>EXT</v>
          </cell>
          <cell r="D1183" t="str">
            <v>PRI</v>
          </cell>
          <cell r="E1183" t="str">
            <v>02</v>
          </cell>
          <cell r="F1183" t="str">
            <v>05</v>
          </cell>
        </row>
        <row r="1184">
          <cell r="A1184">
            <v>502832</v>
          </cell>
          <cell r="B1184" t="str">
            <v>Externato As Descobertas</v>
          </cell>
          <cell r="C1184" t="str">
            <v>EXT</v>
          </cell>
          <cell r="D1184" t="str">
            <v>PRI</v>
          </cell>
          <cell r="E1184" t="str">
            <v>11</v>
          </cell>
          <cell r="F1184" t="str">
            <v>06</v>
          </cell>
        </row>
        <row r="1185">
          <cell r="A1185">
            <v>505547</v>
          </cell>
          <cell r="B1185" t="str">
            <v>Externato Camões</v>
          </cell>
          <cell r="C1185" t="str">
            <v>EXT</v>
          </cell>
          <cell r="D1185" t="str">
            <v>PRI</v>
          </cell>
          <cell r="E1185" t="str">
            <v>13</v>
          </cell>
          <cell r="F1185" t="str">
            <v>04</v>
          </cell>
        </row>
        <row r="1186">
          <cell r="A1186">
            <v>803197</v>
          </cell>
          <cell r="B1186" t="str">
            <v>Externato Capitão Santiago de Carvalho</v>
          </cell>
          <cell r="C1186" t="str">
            <v>EXT</v>
          </cell>
          <cell r="D1186" t="str">
            <v>PRI</v>
          </cell>
          <cell r="E1186" t="str">
            <v>05</v>
          </cell>
          <cell r="F1186" t="str">
            <v>04</v>
          </cell>
        </row>
        <row r="1187">
          <cell r="A1187">
            <v>803198</v>
          </cell>
          <cell r="B1187" t="str">
            <v>Externato Carvalho Araújo</v>
          </cell>
          <cell r="C1187" t="str">
            <v>EXT</v>
          </cell>
          <cell r="D1187" t="str">
            <v>PRI</v>
          </cell>
          <cell r="E1187" t="str">
            <v>03</v>
          </cell>
          <cell r="F1187" t="str">
            <v>03</v>
          </cell>
        </row>
        <row r="1188">
          <cell r="A1188">
            <v>803233</v>
          </cell>
          <cell r="B1188" t="str">
            <v>Externato Cooperativo da Benedita</v>
          </cell>
          <cell r="C1188" t="str">
            <v>EXT</v>
          </cell>
          <cell r="D1188" t="str">
            <v>PRI</v>
          </cell>
          <cell r="E1188" t="str">
            <v>10</v>
          </cell>
          <cell r="F1188" t="str">
            <v>01</v>
          </cell>
        </row>
        <row r="1189">
          <cell r="A1189">
            <v>380684</v>
          </cell>
          <cell r="B1189" t="str">
            <v>Externato da Apresentação de Maria</v>
          </cell>
          <cell r="C1189" t="str">
            <v>EXT</v>
          </cell>
          <cell r="D1189" t="str">
            <v>PRI</v>
          </cell>
          <cell r="E1189" t="str">
            <v>22</v>
          </cell>
          <cell r="F1189" t="str">
            <v>03</v>
          </cell>
        </row>
        <row r="1190">
          <cell r="A1190">
            <v>503769</v>
          </cell>
          <cell r="B1190" t="str">
            <v>Externato da Luz</v>
          </cell>
          <cell r="C1190" t="str">
            <v>EXT</v>
          </cell>
          <cell r="D1190" t="str">
            <v>PRI</v>
          </cell>
          <cell r="E1190" t="str">
            <v>11</v>
          </cell>
          <cell r="F1190" t="str">
            <v>06</v>
          </cell>
        </row>
        <row r="1191">
          <cell r="A1191">
            <v>505961</v>
          </cell>
          <cell r="B1191" t="str">
            <v>Externato das Escravas Sagrado Coração de Jesus</v>
          </cell>
          <cell r="C1191" t="str">
            <v>EXT</v>
          </cell>
          <cell r="D1191" t="str">
            <v>PRI</v>
          </cell>
          <cell r="E1191" t="str">
            <v>13</v>
          </cell>
          <cell r="F1191" t="str">
            <v>12</v>
          </cell>
        </row>
        <row r="1192">
          <cell r="A1192">
            <v>503228</v>
          </cell>
          <cell r="B1192" t="str">
            <v>Externato de Nª Srª da Penha de França</v>
          </cell>
          <cell r="C1192" t="str">
            <v>EXT</v>
          </cell>
          <cell r="D1192" t="str">
            <v>PRI</v>
          </cell>
          <cell r="E1192" t="str">
            <v>11</v>
          </cell>
          <cell r="F1192" t="str">
            <v>06</v>
          </cell>
        </row>
        <row r="1193">
          <cell r="A1193">
            <v>504877</v>
          </cell>
          <cell r="B1193" t="str">
            <v>Externato de Nª Srª do Rosário</v>
          </cell>
          <cell r="C1193" t="str">
            <v>EXT</v>
          </cell>
          <cell r="D1193" t="str">
            <v>PRI</v>
          </cell>
          <cell r="E1193" t="str">
            <v>11</v>
          </cell>
          <cell r="F1193" t="str">
            <v>05</v>
          </cell>
        </row>
        <row r="1194">
          <cell r="A1194">
            <v>803271</v>
          </cell>
          <cell r="B1194" t="str">
            <v>Externato de Penafirme</v>
          </cell>
          <cell r="C1194" t="str">
            <v>EXT</v>
          </cell>
          <cell r="D1194" t="str">
            <v>PRI</v>
          </cell>
          <cell r="E1194" t="str">
            <v>11</v>
          </cell>
          <cell r="F1194" t="str">
            <v>13</v>
          </cell>
        </row>
        <row r="1195">
          <cell r="A1195">
            <v>503575</v>
          </cell>
          <cell r="B1195" t="str">
            <v>Externato de S. José</v>
          </cell>
          <cell r="C1195" t="str">
            <v>EXT</v>
          </cell>
          <cell r="D1195" t="str">
            <v>PRI</v>
          </cell>
          <cell r="E1195" t="str">
            <v>11</v>
          </cell>
          <cell r="F1195" t="str">
            <v>06</v>
          </cell>
        </row>
        <row r="1196">
          <cell r="A1196">
            <v>505973</v>
          </cell>
          <cell r="B1196" t="str">
            <v>Externato de Santa Joana</v>
          </cell>
          <cell r="C1196" t="str">
            <v>EXT</v>
          </cell>
          <cell r="D1196" t="str">
            <v>PRI</v>
          </cell>
          <cell r="E1196" t="str">
            <v>13</v>
          </cell>
          <cell r="F1196" t="str">
            <v>15</v>
          </cell>
        </row>
        <row r="1197">
          <cell r="A1197">
            <v>803274</v>
          </cell>
          <cell r="B1197" t="str">
            <v>Externato de Vila Meã</v>
          </cell>
          <cell r="C1197" t="str">
            <v>EXT</v>
          </cell>
          <cell r="D1197" t="str">
            <v>PRI</v>
          </cell>
          <cell r="E1197" t="str">
            <v>13</v>
          </cell>
          <cell r="F1197" t="str">
            <v>01</v>
          </cell>
        </row>
        <row r="1198">
          <cell r="A1198">
            <v>806790</v>
          </cell>
          <cell r="B1198" t="str">
            <v>Externato Educação Popular</v>
          </cell>
          <cell r="C1198" t="str">
            <v>EXT</v>
          </cell>
          <cell r="D1198" t="str">
            <v>PRI</v>
          </cell>
          <cell r="E1198" t="str">
            <v>11</v>
          </cell>
          <cell r="F1198" t="str">
            <v>06</v>
          </cell>
        </row>
        <row r="1199">
          <cell r="A1199">
            <v>502340</v>
          </cell>
          <cell r="B1199" t="str">
            <v>Externato Flor do Campo</v>
          </cell>
          <cell r="C1199" t="str">
            <v>EXT</v>
          </cell>
          <cell r="D1199" t="str">
            <v>PRI</v>
          </cell>
          <cell r="E1199" t="str">
            <v>11</v>
          </cell>
          <cell r="F1199" t="str">
            <v>16</v>
          </cell>
        </row>
        <row r="1200">
          <cell r="A1200">
            <v>507751</v>
          </cell>
          <cell r="B1200" t="str">
            <v>Externato Frei Luís de Sousa</v>
          </cell>
          <cell r="C1200" t="str">
            <v>EXT</v>
          </cell>
          <cell r="D1200" t="str">
            <v>PRI</v>
          </cell>
          <cell r="E1200" t="str">
            <v>15</v>
          </cell>
          <cell r="F1200" t="str">
            <v>03</v>
          </cell>
        </row>
        <row r="1201">
          <cell r="A1201">
            <v>803239</v>
          </cell>
          <cell r="B1201" t="str">
            <v>Externato João Alberto Faria</v>
          </cell>
          <cell r="C1201" t="str">
            <v>EXT</v>
          </cell>
          <cell r="D1201" t="str">
            <v>PRI</v>
          </cell>
          <cell r="E1201" t="str">
            <v>11</v>
          </cell>
          <cell r="F1201" t="str">
            <v>02</v>
          </cell>
        </row>
        <row r="1202">
          <cell r="A1202">
            <v>503538</v>
          </cell>
          <cell r="B1202" t="str">
            <v>Externato João XXIII</v>
          </cell>
          <cell r="C1202" t="str">
            <v>EXT</v>
          </cell>
          <cell r="D1202" t="str">
            <v>PRI</v>
          </cell>
          <cell r="E1202" t="str">
            <v>11</v>
          </cell>
          <cell r="F1202" t="str">
            <v>06</v>
          </cell>
        </row>
        <row r="1203">
          <cell r="A1203">
            <v>504336</v>
          </cell>
          <cell r="B1203" t="str">
            <v>Externato Liceal das Casas de S. Vicente de Paulo</v>
          </cell>
          <cell r="C1203" t="str">
            <v>EXT</v>
          </cell>
          <cell r="D1203" t="str">
            <v>PRI</v>
          </cell>
          <cell r="E1203" t="str">
            <v>11</v>
          </cell>
          <cell r="F1203" t="str">
            <v>06</v>
          </cell>
        </row>
        <row r="1204">
          <cell r="A1204">
            <v>803241</v>
          </cell>
          <cell r="B1204" t="str">
            <v>Externato Liceal de Albergaria dos Doze</v>
          </cell>
          <cell r="C1204" t="str">
            <v>EXT</v>
          </cell>
          <cell r="D1204" t="str">
            <v>PRI</v>
          </cell>
          <cell r="E1204" t="str">
            <v>10</v>
          </cell>
          <cell r="F1204" t="str">
            <v>15</v>
          </cell>
        </row>
        <row r="1205">
          <cell r="A1205">
            <v>502583</v>
          </cell>
          <cell r="B1205" t="str">
            <v>Externato Marcelino Champagnat</v>
          </cell>
          <cell r="C1205" t="str">
            <v>EXT</v>
          </cell>
          <cell r="D1205" t="str">
            <v>PRI</v>
          </cell>
          <cell r="E1205" t="str">
            <v>11</v>
          </cell>
          <cell r="F1205" t="str">
            <v>06</v>
          </cell>
        </row>
        <row r="1206">
          <cell r="A1206">
            <v>505699</v>
          </cell>
          <cell r="B1206" t="str">
            <v>Externato Maria Droste</v>
          </cell>
          <cell r="C1206" t="str">
            <v>EXT</v>
          </cell>
          <cell r="D1206" t="str">
            <v>PRI</v>
          </cell>
          <cell r="E1206" t="str">
            <v>13</v>
          </cell>
          <cell r="F1206" t="str">
            <v>15</v>
          </cell>
        </row>
        <row r="1207">
          <cell r="A1207">
            <v>503708</v>
          </cell>
          <cell r="B1207" t="str">
            <v>Externato Marista de Lisboa</v>
          </cell>
          <cell r="C1207" t="str">
            <v>EXT</v>
          </cell>
          <cell r="D1207" t="str">
            <v>PRI</v>
          </cell>
          <cell r="E1207" t="str">
            <v>11</v>
          </cell>
          <cell r="F1207" t="str">
            <v>06</v>
          </cell>
        </row>
        <row r="1208">
          <cell r="A1208">
            <v>803211</v>
          </cell>
          <cell r="B1208" t="str">
            <v>Externato Nossa Senhora do Perpétuo Socorro</v>
          </cell>
          <cell r="C1208" t="str">
            <v>EXT</v>
          </cell>
          <cell r="D1208" t="str">
            <v>PRI</v>
          </cell>
          <cell r="E1208" t="str">
            <v>13</v>
          </cell>
          <cell r="F1208" t="str">
            <v>12</v>
          </cell>
        </row>
        <row r="1209">
          <cell r="A1209">
            <v>500513</v>
          </cell>
          <cell r="B1209" t="str">
            <v>Externato Paulo VI</v>
          </cell>
          <cell r="C1209" t="str">
            <v>EXT</v>
          </cell>
          <cell r="D1209" t="str">
            <v>PRI</v>
          </cell>
          <cell r="E1209" t="str">
            <v>03</v>
          </cell>
          <cell r="F1209" t="str">
            <v>03</v>
          </cell>
        </row>
        <row r="1210">
          <cell r="A1210">
            <v>506540</v>
          </cell>
          <cell r="B1210" t="str">
            <v>Externato Ribadouro</v>
          </cell>
          <cell r="C1210" t="str">
            <v>EXT</v>
          </cell>
          <cell r="D1210" t="str">
            <v>PRI</v>
          </cell>
          <cell r="E1210" t="str">
            <v>13</v>
          </cell>
          <cell r="F1210" t="str">
            <v>12</v>
          </cell>
        </row>
        <row r="1211">
          <cell r="A1211">
            <v>803223</v>
          </cell>
          <cell r="B1211" t="str">
            <v>Externato S. João Bosco</v>
          </cell>
          <cell r="C1211" t="str">
            <v>EXT</v>
          </cell>
          <cell r="D1211" t="str">
            <v>PRI</v>
          </cell>
          <cell r="E1211" t="str">
            <v>13</v>
          </cell>
          <cell r="F1211" t="str">
            <v>08</v>
          </cell>
        </row>
        <row r="1212">
          <cell r="A1212">
            <v>505559</v>
          </cell>
          <cell r="B1212" t="str">
            <v>Externato Senhora do Carmo</v>
          </cell>
          <cell r="C1212" t="str">
            <v>EXT</v>
          </cell>
          <cell r="D1212" t="str">
            <v>PRI</v>
          </cell>
          <cell r="E1212" t="str">
            <v>13</v>
          </cell>
          <cell r="F1212" t="str">
            <v>05</v>
          </cell>
        </row>
        <row r="1213">
          <cell r="A1213">
            <v>803317</v>
          </cell>
          <cell r="B1213" t="str">
            <v>Instituto D. João V</v>
          </cell>
          <cell r="C1213" t="str">
            <v>I</v>
          </cell>
          <cell r="D1213" t="str">
            <v>PRI</v>
          </cell>
          <cell r="E1213" t="str">
            <v>10</v>
          </cell>
          <cell r="F1213" t="str">
            <v>15</v>
          </cell>
        </row>
        <row r="1214">
          <cell r="A1214">
            <v>803336</v>
          </cell>
          <cell r="B1214" t="str">
            <v>Instituto de Ciências Educativas</v>
          </cell>
          <cell r="C1214" t="str">
            <v>I</v>
          </cell>
          <cell r="D1214" t="str">
            <v>PRI</v>
          </cell>
          <cell r="E1214" t="str">
            <v>11</v>
          </cell>
          <cell r="F1214" t="str">
            <v>16</v>
          </cell>
        </row>
        <row r="1215">
          <cell r="A1215">
            <v>803322</v>
          </cell>
          <cell r="B1215" t="str">
            <v>Instituto Duarte Lemos</v>
          </cell>
          <cell r="C1215" t="str">
            <v>I</v>
          </cell>
          <cell r="D1215" t="str">
            <v>PRI</v>
          </cell>
          <cell r="E1215" t="str">
            <v>01</v>
          </cell>
          <cell r="F1215" t="str">
            <v>01</v>
          </cell>
        </row>
        <row r="1216">
          <cell r="A1216">
            <v>803324</v>
          </cell>
          <cell r="B1216" t="str">
            <v>Instituto Educativo do Juncal</v>
          </cell>
          <cell r="C1216" t="str">
            <v>I</v>
          </cell>
          <cell r="D1216" t="str">
            <v>PRI</v>
          </cell>
          <cell r="E1216" t="str">
            <v>10</v>
          </cell>
          <cell r="F1216" t="str">
            <v>16</v>
          </cell>
        </row>
        <row r="1217">
          <cell r="A1217">
            <v>803326</v>
          </cell>
          <cell r="B1217" t="str">
            <v>Instituto Militar dos Pupilos do Exército</v>
          </cell>
          <cell r="C1217" t="str">
            <v>I</v>
          </cell>
          <cell r="D1217" t="str">
            <v>PRI</v>
          </cell>
          <cell r="E1217" t="str">
            <v>11</v>
          </cell>
          <cell r="F1217" t="str">
            <v>06</v>
          </cell>
        </row>
        <row r="1218">
          <cell r="A1218">
            <v>803328</v>
          </cell>
          <cell r="B1218" t="str">
            <v>Instituto Nun’Alvres</v>
          </cell>
          <cell r="C1218" t="str">
            <v>I</v>
          </cell>
          <cell r="D1218" t="str">
            <v>PRI</v>
          </cell>
          <cell r="E1218" t="str">
            <v>13</v>
          </cell>
          <cell r="F1218" t="str">
            <v>14</v>
          </cell>
        </row>
        <row r="1219">
          <cell r="A1219">
            <v>803318</v>
          </cell>
          <cell r="B1219" t="str">
            <v>Instituto Pedro Hispano</v>
          </cell>
          <cell r="C1219" t="str">
            <v>I</v>
          </cell>
          <cell r="D1219" t="str">
            <v>PRI</v>
          </cell>
          <cell r="E1219" t="str">
            <v>06</v>
          </cell>
          <cell r="F1219" t="str">
            <v>15</v>
          </cell>
        </row>
        <row r="1220">
          <cell r="A1220">
            <v>803320</v>
          </cell>
          <cell r="B1220" t="str">
            <v>Instituto Vaz Serra</v>
          </cell>
          <cell r="C1220" t="str">
            <v>I</v>
          </cell>
          <cell r="D1220" t="str">
            <v>PRI</v>
          </cell>
          <cell r="E1220" t="str">
            <v>05</v>
          </cell>
          <cell r="F1220" t="str">
            <v>09</v>
          </cell>
        </row>
        <row r="1221">
          <cell r="A1221">
            <v>800428</v>
          </cell>
          <cell r="B1221" t="str">
            <v>Salesianos de Lisboa - Colégio Oficinas de São José</v>
          </cell>
          <cell r="C1221" t="str">
            <v>SAL</v>
          </cell>
          <cell r="D1221" t="str">
            <v>PRI</v>
          </cell>
          <cell r="E1221" t="str">
            <v>11</v>
          </cell>
          <cell r="F1221" t="str">
            <v>06</v>
          </cell>
        </row>
        <row r="1222">
          <cell r="A1222">
            <v>802848</v>
          </cell>
          <cell r="B1222" t="str">
            <v>Salesianos de Manique - Escola</v>
          </cell>
          <cell r="C1222" t="str">
            <v>SAL</v>
          </cell>
          <cell r="D1222" t="str">
            <v>PRI</v>
          </cell>
          <cell r="E1222" t="str">
            <v>11</v>
          </cell>
          <cell r="F1222" t="str">
            <v>05</v>
          </cell>
        </row>
        <row r="1223">
          <cell r="A1223">
            <v>501852</v>
          </cell>
          <cell r="B1223" t="str">
            <v>Salesianos do Estoril - Escola</v>
          </cell>
          <cell r="C1223" t="str">
            <v>SAL</v>
          </cell>
          <cell r="D1223" t="str">
            <v>PRI</v>
          </cell>
          <cell r="E1223" t="str">
            <v>11</v>
          </cell>
          <cell r="F1223" t="str">
            <v>05</v>
          </cell>
        </row>
        <row r="1224">
          <cell r="A1224">
            <v>490141</v>
          </cell>
          <cell r="B1224" t="str">
            <v>Salesianos do Funchal</v>
          </cell>
          <cell r="C1224" t="str">
            <v>SAL</v>
          </cell>
          <cell r="D1224" t="str">
            <v>PRI</v>
          </cell>
          <cell r="E1224" t="str">
            <v>22</v>
          </cell>
          <cell r="F1224" t="str">
            <v>03</v>
          </cell>
        </row>
        <row r="1225">
          <cell r="A1225">
            <v>506461</v>
          </cell>
          <cell r="B1225" t="str">
            <v>Salesianos do Porto - Colégio</v>
          </cell>
          <cell r="C1225" t="str">
            <v>SAL</v>
          </cell>
          <cell r="D1225" t="str">
            <v>PRI</v>
          </cell>
          <cell r="E1225" t="str">
            <v>13</v>
          </cell>
          <cell r="F1225" t="str">
            <v>12</v>
          </cell>
        </row>
      </sheetData>
      <sheetData sheetId="4">
        <row r="1">
          <cell r="A1" t="str">
            <v>CodDGEEC</v>
          </cell>
          <cell r="B1" t="str">
            <v>Descr</v>
          </cell>
        </row>
        <row r="2">
          <cell r="A2">
            <v>1312121</v>
          </cell>
          <cell r="B2" t="str">
            <v>Academia de Música Costa Cabral</v>
          </cell>
        </row>
        <row r="3">
          <cell r="A3">
            <v>602263</v>
          </cell>
          <cell r="B3" t="str">
            <v>Academia de Música de Cantanhede</v>
          </cell>
        </row>
        <row r="4">
          <cell r="A4">
            <v>107570</v>
          </cell>
          <cell r="B4" t="str">
            <v>Academia de Música de Espinho</v>
          </cell>
        </row>
        <row r="5">
          <cell r="A5">
            <v>1106570</v>
          </cell>
          <cell r="B5" t="str">
            <v>Academia de Música de Santa Cecília</v>
          </cell>
        </row>
        <row r="6">
          <cell r="A6">
            <v>1317009</v>
          </cell>
          <cell r="B6" t="str">
            <v>Academia de Música de Vilar do Paraíso</v>
          </cell>
        </row>
        <row r="7">
          <cell r="A7">
            <v>1105342</v>
          </cell>
          <cell r="B7" t="str">
            <v>Associação Escola 31 de Janeiro</v>
          </cell>
        </row>
        <row r="8">
          <cell r="A8">
            <v>1106730</v>
          </cell>
          <cell r="B8" t="str">
            <v>Centro de Educação e Desenvolvimento D. Maria Pia (Casa Pia)</v>
          </cell>
        </row>
        <row r="9">
          <cell r="A9">
            <v>1106620</v>
          </cell>
          <cell r="B9" t="str">
            <v>Centro de Educação e Desenvolvimento D. Nuno Álvares (Casa Pia)</v>
          </cell>
        </row>
        <row r="10">
          <cell r="A10">
            <v>1106509</v>
          </cell>
          <cell r="B10" t="str">
            <v>Centro de Educação e Desenvolvimento Jacob Rodrigues Pereira (Casa Pia)</v>
          </cell>
        </row>
        <row r="11">
          <cell r="A11">
            <v>1106344</v>
          </cell>
          <cell r="B11" t="str">
            <v>Centro de Educação e Desenvolvimento Nossa Senhora da Conceição (Casa Pia)</v>
          </cell>
        </row>
        <row r="12">
          <cell r="A12">
            <v>116520</v>
          </cell>
          <cell r="B12" t="str">
            <v>Centro de Educação Integral</v>
          </cell>
        </row>
        <row r="13">
          <cell r="A13">
            <v>1421978</v>
          </cell>
          <cell r="B13" t="str">
            <v>Centro de Estudos de Fátima</v>
          </cell>
        </row>
        <row r="14">
          <cell r="A14">
            <v>1106272</v>
          </cell>
          <cell r="B14" t="str">
            <v>Centro de Pedagogia Terapêutica Bola de Neve</v>
          </cell>
        </row>
        <row r="15">
          <cell r="A15">
            <v>1111541</v>
          </cell>
          <cell r="B15" t="str">
            <v>Colégio A Quinta de Sintra</v>
          </cell>
        </row>
        <row r="16">
          <cell r="A16">
            <v>1106606</v>
          </cell>
          <cell r="B16" t="str">
            <v>Colégio Académico</v>
          </cell>
        </row>
        <row r="17">
          <cell r="A17">
            <v>1317002</v>
          </cell>
          <cell r="B17" t="str">
            <v>Colégio Adventista de Oliveira do Douro</v>
          </cell>
        </row>
        <row r="18">
          <cell r="A18">
            <v>303829</v>
          </cell>
          <cell r="B18" t="str">
            <v>Colégio Alfacoop - Externato Infante D. Henrique</v>
          </cell>
        </row>
        <row r="19">
          <cell r="A19">
            <v>1105116</v>
          </cell>
          <cell r="B19" t="str">
            <v>Colégio Amor de Deus</v>
          </cell>
        </row>
        <row r="20">
          <cell r="A20">
            <v>308937</v>
          </cell>
          <cell r="B20" t="str">
            <v>Colégio Arautos do Evangelho</v>
          </cell>
        </row>
        <row r="21">
          <cell r="A21">
            <v>1106786</v>
          </cell>
          <cell r="B21" t="str">
            <v>Colégio Astória International School</v>
          </cell>
        </row>
        <row r="22">
          <cell r="A22">
            <v>1106508</v>
          </cell>
          <cell r="B22" t="str">
            <v>Colégio Astória International School - Secção I</v>
          </cell>
        </row>
        <row r="23">
          <cell r="A23">
            <v>1510775</v>
          </cell>
          <cell r="B23" t="str">
            <v>Colégio Atlântico</v>
          </cell>
        </row>
        <row r="24">
          <cell r="A24">
            <v>1107198</v>
          </cell>
          <cell r="B24" t="str">
            <v>Colégio Bartolomeu Dias</v>
          </cell>
        </row>
        <row r="25">
          <cell r="A25">
            <v>810790</v>
          </cell>
          <cell r="B25" t="str">
            <v>Colégio Bernardette de Jesus Romeira</v>
          </cell>
        </row>
        <row r="26">
          <cell r="A26">
            <v>603341</v>
          </cell>
          <cell r="B26" t="str">
            <v>Colégio Bissaya Barreto</v>
          </cell>
        </row>
        <row r="27">
          <cell r="A27">
            <v>1503325</v>
          </cell>
          <cell r="B27" t="str">
            <v>Colégio Campo de Flores</v>
          </cell>
        </row>
        <row r="28">
          <cell r="A28">
            <v>1310973</v>
          </cell>
          <cell r="B28" t="str">
            <v>Colégio Casa Mãe</v>
          </cell>
        </row>
        <row r="29">
          <cell r="A29">
            <v>1312111</v>
          </cell>
          <cell r="B29" t="str">
            <v>Colégio CEBES</v>
          </cell>
        </row>
        <row r="30">
          <cell r="A30">
            <v>1317929</v>
          </cell>
          <cell r="B30" t="str">
            <v>Colégio Cedros</v>
          </cell>
        </row>
        <row r="31">
          <cell r="A31">
            <v>1107214</v>
          </cell>
          <cell r="B31" t="str">
            <v>Colégio Cesário Verde</v>
          </cell>
        </row>
        <row r="32">
          <cell r="A32">
            <v>1009432</v>
          </cell>
          <cell r="B32" t="str">
            <v>Colégio Conciliar de Maria Imaculada</v>
          </cell>
        </row>
        <row r="33">
          <cell r="A33">
            <v>303252</v>
          </cell>
          <cell r="B33" t="str">
            <v>Colégio D. Diogo de Sousa</v>
          </cell>
        </row>
        <row r="34">
          <cell r="A34">
            <v>1312033</v>
          </cell>
          <cell r="B34" t="str">
            <v>Colégio D. Duarte</v>
          </cell>
        </row>
        <row r="35">
          <cell r="A35">
            <v>105730</v>
          </cell>
          <cell r="B35" t="str">
            <v>Colégio D. José I</v>
          </cell>
        </row>
        <row r="36">
          <cell r="A36">
            <v>1105291</v>
          </cell>
          <cell r="B36" t="str">
            <v>Colégio D. Luísa Sigea</v>
          </cell>
        </row>
        <row r="37">
          <cell r="A37">
            <v>307210</v>
          </cell>
          <cell r="B37" t="str">
            <v>Colégio da Associação Cultural e Recreativa de Fornelos</v>
          </cell>
        </row>
        <row r="38">
          <cell r="A38">
            <v>1105536</v>
          </cell>
          <cell r="B38" t="str">
            <v>Colégio da Bafureira - Pólo</v>
          </cell>
        </row>
        <row r="39">
          <cell r="A39">
            <v>1823105</v>
          </cell>
          <cell r="B39" t="str">
            <v xml:space="preserve">Colégio da Imaculada Conceição, Viseu
</v>
          </cell>
        </row>
        <row r="40">
          <cell r="A40">
            <v>603332</v>
          </cell>
          <cell r="B40" t="str">
            <v>Colégio da Rainha Stª Isabel</v>
          </cell>
        </row>
        <row r="41">
          <cell r="A41">
            <v>1314540</v>
          </cell>
          <cell r="B41" t="str">
            <v>Colégio da Trofa</v>
          </cell>
        </row>
        <row r="42">
          <cell r="A42">
            <v>1823487</v>
          </cell>
          <cell r="B42" t="str">
            <v>Colégio da Via-Sacra, Viseu</v>
          </cell>
        </row>
        <row r="43">
          <cell r="A43">
            <v>109416</v>
          </cell>
          <cell r="B43" t="str">
            <v>Colégio das Terras de Santa Maria</v>
          </cell>
        </row>
        <row r="44">
          <cell r="A44">
            <v>102475</v>
          </cell>
          <cell r="B44" t="str">
            <v>Colégio de Albergaria</v>
          </cell>
        </row>
        <row r="45">
          <cell r="A45">
            <v>1313582</v>
          </cell>
          <cell r="B45" t="str">
            <v>Colégio de Amorim</v>
          </cell>
        </row>
        <row r="46">
          <cell r="A46">
            <v>1317332</v>
          </cell>
          <cell r="B46" t="str">
            <v>Colégio de Gaia</v>
          </cell>
        </row>
        <row r="47">
          <cell r="A47">
            <v>109937</v>
          </cell>
          <cell r="B47" t="str">
            <v>Colégio de Lamas</v>
          </cell>
        </row>
        <row r="48">
          <cell r="A48">
            <v>1805987</v>
          </cell>
          <cell r="B48" t="str">
            <v>Colégio de Lamego</v>
          </cell>
        </row>
        <row r="49">
          <cell r="A49">
            <v>1314414</v>
          </cell>
          <cell r="B49" t="str">
            <v>Colégio de Lourdes</v>
          </cell>
        </row>
        <row r="50">
          <cell r="A50">
            <v>103685</v>
          </cell>
          <cell r="B50" t="str">
            <v>Colégio de Nossa Senhora da Assunção</v>
          </cell>
        </row>
        <row r="51">
          <cell r="A51">
            <v>1317082</v>
          </cell>
          <cell r="B51" t="str">
            <v>Colégio de Nossa Senhora da Bonança</v>
          </cell>
        </row>
        <row r="52">
          <cell r="A52">
            <v>308664</v>
          </cell>
          <cell r="B52" t="str">
            <v>Colégio de Nossa Senhora da Conceição</v>
          </cell>
        </row>
        <row r="53">
          <cell r="A53">
            <v>1312146</v>
          </cell>
          <cell r="B53" t="str">
            <v>Colégio de Nossa Senhora da Esperança</v>
          </cell>
        </row>
        <row r="54">
          <cell r="A54">
            <v>1009618</v>
          </cell>
          <cell r="B54" t="str">
            <v>Colégio de Nossa Senhora de Fátima</v>
          </cell>
        </row>
        <row r="55">
          <cell r="A55">
            <v>805100</v>
          </cell>
          <cell r="B55" t="str">
            <v>Colégio de Nossa Senhora do Alto</v>
          </cell>
        </row>
        <row r="56">
          <cell r="A56">
            <v>1301129</v>
          </cell>
          <cell r="B56" t="str">
            <v>Colégio de S. Gonçalo de Amarante</v>
          </cell>
        </row>
        <row r="57">
          <cell r="A57">
            <v>603065</v>
          </cell>
          <cell r="B57" t="str">
            <v>Colégio de S. José</v>
          </cell>
        </row>
        <row r="58">
          <cell r="A58">
            <v>1305136</v>
          </cell>
          <cell r="B58" t="str">
            <v>Colégio de S. José de Bairros</v>
          </cell>
        </row>
        <row r="59">
          <cell r="A59">
            <v>603954</v>
          </cell>
          <cell r="B59" t="str">
            <v>Colégio de S. Teotónio</v>
          </cell>
        </row>
        <row r="60">
          <cell r="A60">
            <v>1106157</v>
          </cell>
          <cell r="B60" t="str">
            <v>Colégio de S. Tomás</v>
          </cell>
        </row>
        <row r="61">
          <cell r="A61">
            <v>1106716</v>
          </cell>
          <cell r="B61" t="str">
            <v>Colégio de Santa Maria</v>
          </cell>
        </row>
        <row r="62">
          <cell r="A62">
            <v>4901826</v>
          </cell>
          <cell r="B62" t="str">
            <v>Colégio de São Francisco de Assis, Luanda</v>
          </cell>
        </row>
        <row r="63">
          <cell r="A63">
            <v>1106900</v>
          </cell>
          <cell r="B63" t="str">
            <v>Colégio de São João de Brito</v>
          </cell>
        </row>
        <row r="64">
          <cell r="A64">
            <v>1111905</v>
          </cell>
          <cell r="B64" t="str">
            <v>Colégio de São José - Ramalhão</v>
          </cell>
        </row>
        <row r="65">
          <cell r="A65">
            <v>1421117</v>
          </cell>
          <cell r="B65" t="str">
            <v>Colégio de São Miguel de Fátima</v>
          </cell>
        </row>
        <row r="66">
          <cell r="A66">
            <v>1106494</v>
          </cell>
          <cell r="B66" t="str">
            <v>Colégio de Stª Doroteia</v>
          </cell>
        </row>
        <row r="67">
          <cell r="A67">
            <v>302759</v>
          </cell>
          <cell r="B67" t="str">
            <v>Colégio Didálvi</v>
          </cell>
        </row>
        <row r="68">
          <cell r="A68">
            <v>312395</v>
          </cell>
          <cell r="B68" t="str">
            <v>Colégio Didáxis - Riba D' Ave</v>
          </cell>
        </row>
        <row r="69">
          <cell r="A69">
            <v>1009234</v>
          </cell>
          <cell r="B69" t="str">
            <v>Colégio Dinis de Melo</v>
          </cell>
        </row>
        <row r="70">
          <cell r="A70">
            <v>118500</v>
          </cell>
          <cell r="B70" t="str">
            <v>Colégio Diocesano de Nossa Senhora da Apresentação</v>
          </cell>
        </row>
        <row r="71">
          <cell r="A71">
            <v>308875</v>
          </cell>
          <cell r="B71" t="str">
            <v>Colégio do Ave</v>
          </cell>
        </row>
        <row r="72">
          <cell r="A72">
            <v>1106863</v>
          </cell>
          <cell r="B72" t="str">
            <v>Colégio do Bom Sucesso</v>
          </cell>
        </row>
        <row r="73">
          <cell r="A73">
            <v>4203779</v>
          </cell>
          <cell r="B73" t="str">
            <v>Colégio do Castanheiro</v>
          </cell>
        </row>
        <row r="74">
          <cell r="A74">
            <v>1316275</v>
          </cell>
          <cell r="B74" t="str">
            <v>Colégio do Forte</v>
          </cell>
        </row>
        <row r="75">
          <cell r="A75">
            <v>1609086</v>
          </cell>
          <cell r="B75" t="str">
            <v>Colégio do Minho</v>
          </cell>
        </row>
        <row r="76">
          <cell r="A76">
            <v>1107720</v>
          </cell>
          <cell r="B76" t="str">
            <v>Colégio do Oriente</v>
          </cell>
        </row>
        <row r="77">
          <cell r="A77">
            <v>1106271</v>
          </cell>
          <cell r="B77" t="str">
            <v>Colégio do Sagrado Coração de Maria</v>
          </cell>
        </row>
        <row r="78">
          <cell r="A78">
            <v>1421201</v>
          </cell>
          <cell r="B78" t="str">
            <v>Colégio do Sagrado Coração de Maria</v>
          </cell>
        </row>
        <row r="79">
          <cell r="A79">
            <v>1503751</v>
          </cell>
          <cell r="B79" t="str">
            <v>Colégio do Vale</v>
          </cell>
        </row>
        <row r="80">
          <cell r="A80">
            <v>1115817</v>
          </cell>
          <cell r="B80" t="str">
            <v>Colégio Dona Filipa</v>
          </cell>
        </row>
        <row r="81">
          <cell r="A81">
            <v>1111050</v>
          </cell>
          <cell r="B81" t="str">
            <v>Colégio dos Plátanos</v>
          </cell>
        </row>
        <row r="82">
          <cell r="A82">
            <v>1009346</v>
          </cell>
          <cell r="B82" t="str">
            <v>Colégio Dr. Luís Pereira da Costa</v>
          </cell>
        </row>
        <row r="83">
          <cell r="A83">
            <v>1308847</v>
          </cell>
          <cell r="B83" t="str">
            <v>Colégio EFANOR</v>
          </cell>
        </row>
        <row r="84">
          <cell r="A84">
            <v>1315877</v>
          </cell>
          <cell r="B84" t="str">
            <v>Colégio Ermesinde - Escola católica</v>
          </cell>
        </row>
        <row r="85">
          <cell r="A85">
            <v>1006571</v>
          </cell>
          <cell r="B85" t="str">
            <v>Colégio Frei Cristóvão</v>
          </cell>
        </row>
        <row r="86">
          <cell r="A86">
            <v>1312419</v>
          </cell>
          <cell r="B86" t="str">
            <v>Colégio Grande Colégio Universal</v>
          </cell>
        </row>
        <row r="87">
          <cell r="A87">
            <v>1510811</v>
          </cell>
          <cell r="B87" t="str">
            <v>Colégio Guadalupe</v>
          </cell>
        </row>
        <row r="88">
          <cell r="A88">
            <v>1106364</v>
          </cell>
          <cell r="B88" t="str">
            <v>Colégio Helen Keller</v>
          </cell>
        </row>
        <row r="89">
          <cell r="A89">
            <v>1312899</v>
          </cell>
          <cell r="B89" t="str">
            <v>Colégio Horizonte</v>
          </cell>
        </row>
        <row r="90">
          <cell r="A90">
            <v>1312643</v>
          </cell>
          <cell r="B90" t="str">
            <v>Colégio INED - Polo II</v>
          </cell>
        </row>
        <row r="91">
          <cell r="A91">
            <v>1903316</v>
          </cell>
          <cell r="B91" t="str">
            <v>Colégio Infante D. Henrique</v>
          </cell>
        </row>
        <row r="92">
          <cell r="A92">
            <v>4901063</v>
          </cell>
          <cell r="B92" t="str">
            <v>Colégio Inglês Mundial Maria Emília</v>
          </cell>
        </row>
        <row r="93">
          <cell r="A93">
            <v>1107543</v>
          </cell>
          <cell r="B93" t="str">
            <v>Colégio Integrado de Monte Maior</v>
          </cell>
        </row>
        <row r="94">
          <cell r="A94">
            <v>808038</v>
          </cell>
          <cell r="B94" t="str">
            <v>Colégio Internacional de Vilamoura</v>
          </cell>
        </row>
        <row r="95">
          <cell r="A95">
            <v>4901742</v>
          </cell>
          <cell r="B95" t="str">
            <v>Colégio Internacional Lusíadas</v>
          </cell>
        </row>
        <row r="96">
          <cell r="A96">
            <v>1317104</v>
          </cell>
          <cell r="B96" t="str">
            <v>Colégio Internato Claret</v>
          </cell>
        </row>
        <row r="97">
          <cell r="A97">
            <v>1015672</v>
          </cell>
          <cell r="B97" t="str">
            <v>Colégio João de Barros</v>
          </cell>
        </row>
        <row r="98">
          <cell r="A98">
            <v>303264</v>
          </cell>
          <cell r="B98" t="str">
            <v>Colégio João Paulo II</v>
          </cell>
        </row>
        <row r="99">
          <cell r="A99">
            <v>1114544</v>
          </cell>
          <cell r="B99" t="str">
            <v>Colégio José Álvaro Vidal</v>
          </cell>
        </row>
        <row r="100">
          <cell r="A100">
            <v>1312412</v>
          </cell>
          <cell r="B100" t="str">
            <v>Colégio Júlio Dinis</v>
          </cell>
        </row>
        <row r="101">
          <cell r="A101">
            <v>302294</v>
          </cell>
          <cell r="B101" t="str">
            <v>Colégio La Salle</v>
          </cell>
        </row>
        <row r="102">
          <cell r="A102">
            <v>1207112</v>
          </cell>
          <cell r="B102" t="str">
            <v>Colégio Luso Britânico - Elvas</v>
          </cell>
        </row>
        <row r="103">
          <cell r="A103">
            <v>1312156</v>
          </cell>
          <cell r="B103" t="str">
            <v>Colégio Luso-Francês</v>
          </cell>
        </row>
        <row r="104">
          <cell r="A104">
            <v>1106288</v>
          </cell>
          <cell r="B104" t="str">
            <v>Colégio Manuel Bernardes</v>
          </cell>
        </row>
        <row r="105">
          <cell r="A105">
            <v>1309386</v>
          </cell>
          <cell r="B105" t="str">
            <v>Colégio Marca d'Água</v>
          </cell>
        </row>
        <row r="106">
          <cell r="A106">
            <v>1105005</v>
          </cell>
          <cell r="B106" t="str">
            <v>Colégio Marista de Carcavelos</v>
          </cell>
        </row>
        <row r="107">
          <cell r="A107">
            <v>1111558</v>
          </cell>
          <cell r="B107" t="str">
            <v>Colégio Mem Martins</v>
          </cell>
        </row>
        <row r="108">
          <cell r="A108">
            <v>1106392</v>
          </cell>
          <cell r="B108" t="str">
            <v>Colégio Militar</v>
          </cell>
        </row>
        <row r="109">
          <cell r="A109">
            <v>1504009</v>
          </cell>
          <cell r="B109" t="str">
            <v>Colégio Minerva</v>
          </cell>
        </row>
        <row r="110">
          <cell r="A110">
            <v>1106094</v>
          </cell>
          <cell r="B110" t="str">
            <v>Colégio Mira Rio</v>
          </cell>
        </row>
        <row r="111">
          <cell r="A111">
            <v>1109661</v>
          </cell>
          <cell r="B111" t="str">
            <v>Colégio Miramar</v>
          </cell>
        </row>
        <row r="112">
          <cell r="A112">
            <v>1106672</v>
          </cell>
          <cell r="B112" t="str">
            <v>Colégio Moderno</v>
          </cell>
        </row>
        <row r="113">
          <cell r="A113">
            <v>211889</v>
          </cell>
          <cell r="B113" t="str">
            <v>Colégio Nossa Senhora da Graça</v>
          </cell>
        </row>
        <row r="114">
          <cell r="A114">
            <v>1312990</v>
          </cell>
          <cell r="B114" t="str">
            <v>Colégio Nossa Senhora da Paz</v>
          </cell>
        </row>
        <row r="115">
          <cell r="A115">
            <v>1312528</v>
          </cell>
          <cell r="B115" t="str">
            <v>Colégio Nossa Senhora de Lourdes</v>
          </cell>
        </row>
        <row r="116">
          <cell r="A116">
            <v>1312398</v>
          </cell>
          <cell r="B116" t="str">
            <v>Colégio Nossa Senhora do Rosário</v>
          </cell>
        </row>
        <row r="117">
          <cell r="A117">
            <v>1309479</v>
          </cell>
          <cell r="B117" t="str">
            <v>Colégio Nova Encosta</v>
          </cell>
        </row>
        <row r="118">
          <cell r="A118">
            <v>1306885</v>
          </cell>
          <cell r="B118" t="str">
            <v>Colégio Novo da Maia</v>
          </cell>
        </row>
        <row r="119">
          <cell r="A119">
            <v>1304792</v>
          </cell>
          <cell r="B119" t="str">
            <v>Colégio Paulo VI de Gondomar</v>
          </cell>
        </row>
        <row r="120">
          <cell r="A120">
            <v>1107296</v>
          </cell>
          <cell r="B120" t="str">
            <v>Colégio Pedro Arrupe</v>
          </cell>
        </row>
        <row r="121">
          <cell r="A121">
            <v>1106262</v>
          </cell>
          <cell r="B121" t="str">
            <v>Colégio Planalto</v>
          </cell>
        </row>
        <row r="122">
          <cell r="A122">
            <v>105981</v>
          </cell>
          <cell r="B122" t="str">
            <v>Colégio Português</v>
          </cell>
        </row>
        <row r="123">
          <cell r="A123">
            <v>4901616</v>
          </cell>
          <cell r="B123" t="str">
            <v>Colégio Português de Luanda</v>
          </cell>
        </row>
        <row r="124">
          <cell r="A124">
            <v>1105549</v>
          </cell>
          <cell r="B124" t="str">
            <v>Colégio Quinta do Lago</v>
          </cell>
        </row>
        <row r="125">
          <cell r="A125">
            <v>1006058</v>
          </cell>
          <cell r="B125" t="str">
            <v>Colégio Rainha D. Leonor</v>
          </cell>
        </row>
        <row r="126">
          <cell r="A126">
            <v>1106462</v>
          </cell>
          <cell r="B126" t="str">
            <v>Colégio Real Colégio de Portugal</v>
          </cell>
        </row>
        <row r="127">
          <cell r="A127">
            <v>705740</v>
          </cell>
          <cell r="B127" t="str">
            <v>Colégio Salesianos - Évora</v>
          </cell>
        </row>
        <row r="128">
          <cell r="A128">
            <v>1314257</v>
          </cell>
          <cell r="B128" t="str">
            <v>Colégio Santa Teresa de Jesus</v>
          </cell>
        </row>
        <row r="129">
          <cell r="A129">
            <v>1903937</v>
          </cell>
          <cell r="B129" t="str">
            <v>Colégio Santa Teresinha</v>
          </cell>
        </row>
        <row r="130">
          <cell r="A130">
            <v>1109902</v>
          </cell>
          <cell r="B130" t="str">
            <v>Colégio Santo André</v>
          </cell>
        </row>
        <row r="131">
          <cell r="A131">
            <v>1009075</v>
          </cell>
          <cell r="B131" t="str">
            <v>Colégio Senhor dos Milagres</v>
          </cell>
        </row>
        <row r="132">
          <cell r="A132">
            <v>1105301</v>
          </cell>
          <cell r="B132" t="str">
            <v>Colégio Senhora da Boa Nova</v>
          </cell>
        </row>
        <row r="133">
          <cell r="A133">
            <v>603176</v>
          </cell>
          <cell r="B133" t="str">
            <v>Colégio St. Paul`s School</v>
          </cell>
        </row>
        <row r="134">
          <cell r="A134">
            <v>1508020</v>
          </cell>
          <cell r="B134" t="str">
            <v>Colégio St. Peter`s International School</v>
          </cell>
        </row>
        <row r="135">
          <cell r="A135">
            <v>303517</v>
          </cell>
          <cell r="B135" t="str">
            <v>Colégio Teresiano</v>
          </cell>
        </row>
        <row r="136">
          <cell r="A136">
            <v>1106504</v>
          </cell>
          <cell r="B136" t="str">
            <v>Colégio Valsassina</v>
          </cell>
        </row>
        <row r="137">
          <cell r="A137">
            <v>1111724</v>
          </cell>
          <cell r="B137" t="str">
            <v>Colégio Vasco da Gama</v>
          </cell>
        </row>
        <row r="138">
          <cell r="A138">
            <v>1109288</v>
          </cell>
          <cell r="B138" t="str">
            <v>Colégio Verde Água</v>
          </cell>
        </row>
        <row r="139">
          <cell r="A139">
            <v>302706</v>
          </cell>
          <cell r="B139" t="str">
            <v>Conservatório de Música de Barcelos</v>
          </cell>
        </row>
        <row r="140">
          <cell r="A140">
            <v>1106458</v>
          </cell>
          <cell r="B140" t="str">
            <v>Escola Artística de Dança do Conservatório Nacional, Lisboa</v>
          </cell>
        </row>
        <row r="141">
          <cell r="A141">
            <v>1106389</v>
          </cell>
          <cell r="B141" t="str">
            <v>Escola Artística de Música do Conservatório Nacional, Lisboa</v>
          </cell>
        </row>
        <row r="142">
          <cell r="A142">
            <v>303633</v>
          </cell>
          <cell r="B142" t="str">
            <v>Escola Artística do Conservatório de Música Calouste Gulbenkian, Braga</v>
          </cell>
        </row>
        <row r="143">
          <cell r="A143">
            <v>1312640</v>
          </cell>
          <cell r="B143" t="str">
            <v>Escola Artística do Conservatório de Música do Porto</v>
          </cell>
        </row>
        <row r="144">
          <cell r="A144">
            <v>1106944</v>
          </cell>
          <cell r="B144" t="str">
            <v>Escola Ave Maria</v>
          </cell>
        </row>
        <row r="145">
          <cell r="A145">
            <v>1313649</v>
          </cell>
          <cell r="B145" t="str">
            <v>Escola Básica , Povoa de Varzim</v>
          </cell>
        </row>
        <row r="146">
          <cell r="A146">
            <v>1421670</v>
          </cell>
          <cell r="B146" t="str">
            <v>Escola Básica 4.º Conde de Ourém, Ourém</v>
          </cell>
        </row>
        <row r="147">
          <cell r="A147">
            <v>302865</v>
          </cell>
          <cell r="B147" t="str">
            <v>Escola Básica Abel Varzim, Barrancos, Barcelos</v>
          </cell>
        </row>
        <row r="148">
          <cell r="A148">
            <v>1317178</v>
          </cell>
          <cell r="B148" t="str">
            <v>Escola Básica Adriano Correia de Oliveira, Avintes, Vila Nova de Gaia</v>
          </cell>
        </row>
        <row r="149">
          <cell r="A149">
            <v>502837</v>
          </cell>
          <cell r="B149" t="str">
            <v>Escola Básica Afonso de Paiva, Castelo Branco</v>
          </cell>
        </row>
        <row r="150">
          <cell r="A150">
            <v>1416762</v>
          </cell>
          <cell r="B150" t="str">
            <v>Escola Básica Alexandre Herculano, Santarém</v>
          </cell>
        </row>
        <row r="151">
          <cell r="A151">
            <v>1111993</v>
          </cell>
          <cell r="B151" t="str">
            <v>Escola Básica Alfredo da Silva, Albarraque, Sintra</v>
          </cell>
        </row>
        <row r="152">
          <cell r="A152">
            <v>1115554</v>
          </cell>
          <cell r="B152" t="str">
            <v>Escola Básica Almeida Garrett, Alfragide, Amadora</v>
          </cell>
        </row>
        <row r="153">
          <cell r="A153">
            <v>1106518</v>
          </cell>
          <cell r="B153" t="str">
            <v>Escola Básica Almirante Gago Coutinho, Lisboa</v>
          </cell>
        </row>
        <row r="154">
          <cell r="A154">
            <v>1812936</v>
          </cell>
          <cell r="B154" t="str">
            <v>Escola Básica Álvaro Coutinho - o Magriço, Penedono</v>
          </cell>
        </row>
        <row r="155">
          <cell r="A155">
            <v>1504784</v>
          </cell>
          <cell r="B155" t="str">
            <v>Escola Básica Álvaro Velho, Lavradio, Barreiro</v>
          </cell>
        </row>
        <row r="156">
          <cell r="A156">
            <v>1301086</v>
          </cell>
          <cell r="B156" t="str">
            <v>Escola Básica Amadeo de Souza Cardoso, Telões, Amarante</v>
          </cell>
        </row>
        <row r="157">
          <cell r="A157">
            <v>1206960</v>
          </cell>
          <cell r="B157" t="str">
            <v>Escola Básica Ana Maria Ferreira Gordo, Crato</v>
          </cell>
        </row>
        <row r="158">
          <cell r="A158">
            <v>303331</v>
          </cell>
          <cell r="B158" t="str">
            <v>Escola Básica André Soares, Braga</v>
          </cell>
        </row>
        <row r="159">
          <cell r="A159">
            <v>1317163</v>
          </cell>
          <cell r="B159" t="str">
            <v>Escola Básica Anes de Cernache, Vilar de Andorinho, Vila Nova de Gaia</v>
          </cell>
        </row>
        <row r="160">
          <cell r="A160">
            <v>109099</v>
          </cell>
          <cell r="B160" t="str">
            <v>Escola Básica António Alves de Amorim, Lourosa, Santa Maria da Feira</v>
          </cell>
        </row>
        <row r="161">
          <cell r="A161">
            <v>306901</v>
          </cell>
          <cell r="B161" t="str">
            <v>Escola Básica Antonio Correia Oliveira, Esposende</v>
          </cell>
        </row>
        <row r="162">
          <cell r="A162">
            <v>1607788</v>
          </cell>
          <cell r="B162" t="str">
            <v>Escola Básica António Feijó, Ponte de Lima</v>
          </cell>
        </row>
        <row r="163">
          <cell r="A163">
            <v>1107756</v>
          </cell>
          <cell r="B163" t="str">
            <v>Escola Básica António Gedeão, Odivelas</v>
          </cell>
        </row>
        <row r="164">
          <cell r="A164">
            <v>306510</v>
          </cell>
          <cell r="B164" t="str">
            <v>Escola Básica António Rodrigues Sampaio, Esposende</v>
          </cell>
        </row>
        <row r="165">
          <cell r="A165">
            <v>1111163</v>
          </cell>
          <cell r="B165" t="str">
            <v>Escola Básica António Sérgio, Cacém, Sintra</v>
          </cell>
        </row>
        <row r="166">
          <cell r="A166">
            <v>1802519</v>
          </cell>
          <cell r="B166" t="str">
            <v>Escola Básica Aristides de Sousa Mendes, Cabanas de Viriato, Carregal do Sal</v>
          </cell>
        </row>
        <row r="167">
          <cell r="A167">
            <v>308010</v>
          </cell>
          <cell r="B167" t="str">
            <v>Escola Básica Arquiteto Fernando Távora, Fermentões, Guimarães</v>
          </cell>
        </row>
        <row r="168">
          <cell r="A168">
            <v>1312351</v>
          </cell>
          <cell r="B168" t="str">
            <v>Escola Básica Augusto Gil, Porto</v>
          </cell>
        </row>
        <row r="169">
          <cell r="A169">
            <v>211774</v>
          </cell>
          <cell r="B169" t="str">
            <v>Escola Básica Aviador Brito Paes, Colos, Odemira</v>
          </cell>
        </row>
        <row r="170">
          <cell r="A170">
            <v>1512114</v>
          </cell>
          <cell r="B170" t="str">
            <v>Escola Básica Barbosa du Bocage, Setúbal</v>
          </cell>
        </row>
        <row r="171">
          <cell r="A171">
            <v>1501443</v>
          </cell>
          <cell r="B171" t="str">
            <v>Escola Básica Bernardim Ribeiro, Alcácer do Sal</v>
          </cell>
        </row>
        <row r="172">
          <cell r="A172">
            <v>1115029</v>
          </cell>
          <cell r="B172" t="str">
            <v>Escola Básica Cardoso Lopes, Amadora</v>
          </cell>
        </row>
        <row r="173">
          <cell r="A173">
            <v>602324</v>
          </cell>
          <cell r="B173" t="str">
            <v>Escola Básica Carlos de Oliveira, Febres, Cantanhede</v>
          </cell>
        </row>
        <row r="174">
          <cell r="A174">
            <v>1503763</v>
          </cell>
          <cell r="B174" t="str">
            <v>Escola Básica Carlos Gargaté, Charneca de Caparica, Almada</v>
          </cell>
        </row>
        <row r="175">
          <cell r="A175">
            <v>1510499</v>
          </cell>
          <cell r="B175" t="str">
            <v>Escola Básica Carlos Ribeiro, Pinhal de Frades, Seixal</v>
          </cell>
        </row>
        <row r="176">
          <cell r="A176">
            <v>907186</v>
          </cell>
          <cell r="B176" t="str">
            <v>Escola Básica Carolina Beatriz Ângelo, Guarda</v>
          </cell>
        </row>
        <row r="177">
          <cell r="A177">
            <v>105610</v>
          </cell>
          <cell r="B177" t="str">
            <v>Escola Básica Castro Matoso, Oliveirinha, Aveiro</v>
          </cell>
        </row>
        <row r="178">
          <cell r="A178">
            <v>1313691</v>
          </cell>
          <cell r="B178" t="str">
            <v>Escola Básica Cego do Maio, Póvoa de Varzim</v>
          </cell>
        </row>
        <row r="179">
          <cell r="A179">
            <v>502266</v>
          </cell>
          <cell r="B179" t="str">
            <v>Escola Básica Cidade de Castelo Branco</v>
          </cell>
        </row>
        <row r="180">
          <cell r="A180">
            <v>1903753</v>
          </cell>
          <cell r="B180" t="str">
            <v>Escola Básica com Pré-escolar Bartolomeu Perestrelo</v>
          </cell>
        </row>
        <row r="181">
          <cell r="A181">
            <v>1903802</v>
          </cell>
          <cell r="B181" t="str">
            <v>Escola Básica com Pré-escolar de Santo António e Curral das Freiras</v>
          </cell>
        </row>
        <row r="182">
          <cell r="A182">
            <v>3104216</v>
          </cell>
          <cell r="B182" t="str">
            <v>Escola Básica com Pré-escolar do Porto da Cruz</v>
          </cell>
        </row>
        <row r="183">
          <cell r="A183">
            <v>1903096</v>
          </cell>
          <cell r="B183" t="str">
            <v>Escola Básica com Pré-escolar Dr. Eduardo Brazão de Castro</v>
          </cell>
        </row>
        <row r="184">
          <cell r="A184">
            <v>3104199</v>
          </cell>
          <cell r="B184" t="str">
            <v>Escola Básica com Pré-escolar e Creche do Caniçal</v>
          </cell>
        </row>
        <row r="185">
          <cell r="A185">
            <v>1903700</v>
          </cell>
          <cell r="B185" t="str">
            <v>Escola Básica com Pré-escolar e Creche dos Louros</v>
          </cell>
        </row>
        <row r="186">
          <cell r="A186">
            <v>3108256</v>
          </cell>
          <cell r="B186" t="str">
            <v>Escola Básica com Pré-escolar e Creche Dr. Alfredo Nóbrega Júnior</v>
          </cell>
        </row>
        <row r="187">
          <cell r="A187">
            <v>113176</v>
          </cell>
          <cell r="B187" t="str">
            <v>Escola Básica Comendador Ângelo Azevedo, Oliveira de Azeméis</v>
          </cell>
        </row>
        <row r="188">
          <cell r="A188">
            <v>312640</v>
          </cell>
          <cell r="B188" t="str">
            <v>Escola Básica Conde de Arnoso, Vila Nova de Famalicão</v>
          </cell>
        </row>
        <row r="189">
          <cell r="A189">
            <v>1110273</v>
          </cell>
          <cell r="B189" t="str">
            <v>Escola Básica Conde de Oeiras, Oeiras</v>
          </cell>
        </row>
        <row r="190">
          <cell r="A190">
            <v>705009</v>
          </cell>
          <cell r="B190" t="str">
            <v>Escola Básica Conde de Vilalva, Évora</v>
          </cell>
        </row>
        <row r="191">
          <cell r="A191">
            <v>1421966</v>
          </cell>
          <cell r="B191" t="str">
            <v>Escola Básica Cónego Dr. Manuel Lopes Perdigão, Caxarias, Ourém</v>
          </cell>
        </row>
        <row r="192">
          <cell r="A192">
            <v>308335</v>
          </cell>
          <cell r="B192" t="str">
            <v>Escola Básica D. Afonso Henriques, Creixomil, Guimarães</v>
          </cell>
        </row>
        <row r="193">
          <cell r="A193">
            <v>805009</v>
          </cell>
          <cell r="B193" t="str">
            <v>Escola Básica D. Afonso III, Faro</v>
          </cell>
        </row>
        <row r="194">
          <cell r="A194">
            <v>1503869</v>
          </cell>
          <cell r="B194" t="str">
            <v>Escola Básica D. António da Costa, Almada</v>
          </cell>
        </row>
        <row r="195">
          <cell r="A195">
            <v>1114607</v>
          </cell>
          <cell r="B195" t="str">
            <v>Escola Básica D. António de Ataíde, Castanheira do Ribatejo, Vila Franca de Xira</v>
          </cell>
        </row>
        <row r="196">
          <cell r="A196">
            <v>1315058</v>
          </cell>
          <cell r="B196" t="str">
            <v>Escola Básica D. António Ferreira Gomes, Ermesinde, Valongo</v>
          </cell>
        </row>
        <row r="197">
          <cell r="A197">
            <v>1311524</v>
          </cell>
          <cell r="B197" t="str">
            <v>Escola Básica D. António Ferreira Gomes, Milhundos, Penafiel</v>
          </cell>
        </row>
        <row r="198">
          <cell r="A198">
            <v>1111424</v>
          </cell>
          <cell r="B198" t="str">
            <v>Escola Básica D. Carlos I, Sintra</v>
          </cell>
        </row>
        <row r="199">
          <cell r="A199">
            <v>1009858</v>
          </cell>
          <cell r="B199" t="str">
            <v>Escola Básica D. Dinis, Leiria</v>
          </cell>
        </row>
        <row r="200">
          <cell r="A200">
            <v>1107251</v>
          </cell>
          <cell r="B200" t="str">
            <v>Escola Básica D. Dinis, Odivelas</v>
          </cell>
        </row>
        <row r="201">
          <cell r="A201">
            <v>808627</v>
          </cell>
          <cell r="B201" t="str">
            <v>Escola Básica D. Dinis, Quarteira, Loulé</v>
          </cell>
        </row>
        <row r="202">
          <cell r="A202">
            <v>1823615</v>
          </cell>
          <cell r="B202" t="str">
            <v>Escola Básica D. Duarte, Vil de Soito, Viseu</v>
          </cell>
        </row>
        <row r="203">
          <cell r="A203">
            <v>1111311</v>
          </cell>
          <cell r="B203" t="str">
            <v>Escola Básica D. Fernando II, Sintra</v>
          </cell>
        </row>
        <row r="204">
          <cell r="A204">
            <v>1506010</v>
          </cell>
          <cell r="B204" t="str">
            <v>Escola Básica D. João I, Baixa da Banheira, Moita</v>
          </cell>
        </row>
        <row r="205">
          <cell r="A205">
            <v>811902</v>
          </cell>
          <cell r="B205" t="str">
            <v>Escola Básica D. João II, Alvor, Portimão</v>
          </cell>
        </row>
        <row r="206">
          <cell r="A206">
            <v>1006011</v>
          </cell>
          <cell r="B206" t="str">
            <v>Escola Básica D. João II, Caldas da Rainha</v>
          </cell>
        </row>
        <row r="207">
          <cell r="A207">
            <v>816159</v>
          </cell>
          <cell r="B207" t="str">
            <v>Escola Básica D. José I, Vila Real de Santo António</v>
          </cell>
        </row>
        <row r="208">
          <cell r="A208">
            <v>1014390</v>
          </cell>
          <cell r="B208" t="str">
            <v>Escola Básica D. Luís de Ataíde, Peniche</v>
          </cell>
        </row>
        <row r="209">
          <cell r="A209">
            <v>1504299</v>
          </cell>
          <cell r="B209" t="str">
            <v>Escola Básica D. Luís de Mendonça Furtado, Barreiro</v>
          </cell>
        </row>
        <row r="210">
          <cell r="A210">
            <v>1823204</v>
          </cell>
          <cell r="B210" t="str">
            <v>Escola Básica D. Luís Loureiro, Silgueiros, Viseu</v>
          </cell>
        </row>
        <row r="211">
          <cell r="A211">
            <v>1303850</v>
          </cell>
          <cell r="B211" t="str">
            <v>Escola Básica D. Manuel de Faria e Sousa, Margaride, Felgueiras</v>
          </cell>
        </row>
        <row r="212">
          <cell r="A212">
            <v>1416552</v>
          </cell>
          <cell r="B212" t="str">
            <v>Escola Básica D. Manuel I, Pernes, Santarém</v>
          </cell>
        </row>
        <row r="213">
          <cell r="A213">
            <v>814995</v>
          </cell>
          <cell r="B213" t="str">
            <v>Escola Básica D. Manuel I, Tavira</v>
          </cell>
        </row>
        <row r="214">
          <cell r="A214">
            <v>312604</v>
          </cell>
          <cell r="B214" t="str">
            <v>Escola Básica D. Maria II, Gavião, Vila Nova de Famalicão</v>
          </cell>
        </row>
        <row r="215">
          <cell r="A215">
            <v>801667</v>
          </cell>
          <cell r="B215" t="str">
            <v>Escola Básica D. Martim Fernandes, Albufeira</v>
          </cell>
        </row>
        <row r="216">
          <cell r="A216">
            <v>811674</v>
          </cell>
          <cell r="B216" t="str">
            <v>Escola Básica D. Martinho de Castelo Branco, Portimão</v>
          </cell>
        </row>
        <row r="217">
          <cell r="A217">
            <v>814040</v>
          </cell>
          <cell r="B217" t="str">
            <v>Escola Básica D. Paio Peres Correia, Tavira</v>
          </cell>
        </row>
        <row r="218">
          <cell r="A218">
            <v>1317811</v>
          </cell>
          <cell r="B218" t="str">
            <v>Escola Básica D. Pedro I, Canidelo, Vila Nova de Gaia</v>
          </cell>
        </row>
        <row r="219">
          <cell r="A219">
            <v>1506392</v>
          </cell>
          <cell r="B219" t="str">
            <v>Escola Básica D. Pedro II, Moita</v>
          </cell>
        </row>
        <row r="220">
          <cell r="A220">
            <v>1316798</v>
          </cell>
          <cell r="B220" t="str">
            <v>Escola Básica D. Pedro IV, Mindelo, Vila do Conde</v>
          </cell>
        </row>
        <row r="221">
          <cell r="A221">
            <v>1507782</v>
          </cell>
          <cell r="B221" t="str">
            <v>Escola Básica D. Pedro Varela, Montijo</v>
          </cell>
        </row>
        <row r="222">
          <cell r="A222">
            <v>1406809</v>
          </cell>
          <cell r="B222" t="str">
            <v>Escola Básica D. Sancho I, Pontével, Cartaxo</v>
          </cell>
        </row>
        <row r="223">
          <cell r="A223">
            <v>1609401</v>
          </cell>
          <cell r="B223" t="str">
            <v>Escola Básica da Abelheira, Viana do Castelo</v>
          </cell>
        </row>
        <row r="224">
          <cell r="A224">
            <v>1314529</v>
          </cell>
          <cell r="B224" t="str">
            <v>Escola Básica da Agrela e Vale do Leça, Santo Tirso</v>
          </cell>
        </row>
        <row r="225">
          <cell r="A225">
            <v>1312833</v>
          </cell>
          <cell r="B225" t="str">
            <v>Escola Básica da Areosa, Porto</v>
          </cell>
        </row>
        <row r="226">
          <cell r="A226">
            <v>1511988</v>
          </cell>
          <cell r="B226" t="str">
            <v>Escola Básica da Boa Água, Quinta do Conde, Sesimbra</v>
          </cell>
        </row>
        <row r="227">
          <cell r="A227">
            <v>1107039</v>
          </cell>
          <cell r="B227" t="str">
            <v>Escola Básica da Bobadela, Loures</v>
          </cell>
        </row>
        <row r="228">
          <cell r="A228">
            <v>1607040</v>
          </cell>
          <cell r="B228" t="str">
            <v>Escola Básica da Correlhã, Ponte de Lima</v>
          </cell>
        </row>
        <row r="229">
          <cell r="A229">
            <v>1503632</v>
          </cell>
          <cell r="B229" t="str">
            <v>Escola Básica da Costa da Caparica, Almada</v>
          </cell>
        </row>
        <row r="230">
          <cell r="A230">
            <v>1510770</v>
          </cell>
          <cell r="B230" t="str">
            <v>Escola Básica da Cruz de Pau, Seixal</v>
          </cell>
        </row>
        <row r="231">
          <cell r="A231">
            <v>1609598</v>
          </cell>
          <cell r="B231" t="str">
            <v>Escola Básica da Foz do Neiva, Castelo do Neiva, Viana do Castelo</v>
          </cell>
        </row>
        <row r="232">
          <cell r="A232">
            <v>801001</v>
          </cell>
          <cell r="B232" t="str">
            <v>Escola Básica da Guia, Albufeira</v>
          </cell>
        </row>
        <row r="233">
          <cell r="A233">
            <v>1317187</v>
          </cell>
          <cell r="B233" t="str">
            <v>Escola Básica da Madalena, Vila Nova de Gaia</v>
          </cell>
        </row>
        <row r="234">
          <cell r="A234">
            <v>305328</v>
          </cell>
          <cell r="B234" t="str">
            <v>Escola Básica da Mota, Celorico de Basto</v>
          </cell>
        </row>
        <row r="235">
          <cell r="A235">
            <v>1314797</v>
          </cell>
          <cell r="B235" t="str">
            <v>Escola Básica da Ponte, Vila das Aves, Santo Tirso</v>
          </cell>
        </row>
        <row r="236">
          <cell r="A236">
            <v>1504010</v>
          </cell>
          <cell r="B236" t="str">
            <v>Escola Básica da Quinta da Lomba, Barreiro</v>
          </cell>
        </row>
        <row r="237">
          <cell r="A237">
            <v>1106255</v>
          </cell>
          <cell r="B237" t="str">
            <v>Escola Básica da Quinta de Marrocos, Lisboa</v>
          </cell>
        </row>
        <row r="238">
          <cell r="A238">
            <v>1511966</v>
          </cell>
          <cell r="B238" t="str">
            <v>Escola Básica da Quinta do Conde, Sesimbra</v>
          </cell>
        </row>
        <row r="239">
          <cell r="A239">
            <v>1308069</v>
          </cell>
          <cell r="B239" t="str">
            <v>Escola Básica da Senhora da Hora, Matosinhos</v>
          </cell>
        </row>
        <row r="240">
          <cell r="A240">
            <v>1503825</v>
          </cell>
          <cell r="B240" t="str">
            <v>Escola Básica da Trafaria, Almada</v>
          </cell>
        </row>
        <row r="241">
          <cell r="A241">
            <v>1109292</v>
          </cell>
          <cell r="B241" t="str">
            <v>Escola Básica da Venda do Pinheiro, Mafra</v>
          </cell>
        </row>
        <row r="242">
          <cell r="A242">
            <v>1106689</v>
          </cell>
          <cell r="B242" t="str">
            <v>Escola Básica Damião de Góis, Lisboa</v>
          </cell>
        </row>
        <row r="243">
          <cell r="A243">
            <v>211289</v>
          </cell>
          <cell r="B243" t="str">
            <v>Escola Básica Damião de Odemira, Odemira</v>
          </cell>
        </row>
        <row r="244">
          <cell r="A244">
            <v>119542</v>
          </cell>
          <cell r="B244" t="str">
            <v>Escola Básica das Dairas, Vale de Cambra</v>
          </cell>
        </row>
        <row r="245">
          <cell r="A245">
            <v>1106295</v>
          </cell>
          <cell r="B245" t="str">
            <v>Escola Básica das Olaias, Lisboa</v>
          </cell>
        </row>
        <row r="246">
          <cell r="A246">
            <v>308854</v>
          </cell>
          <cell r="B246" t="str">
            <v>Escola Básica das Taipas, Caldas das Taipas, Guimarães</v>
          </cell>
        </row>
        <row r="247">
          <cell r="A247">
            <v>308066</v>
          </cell>
          <cell r="B247" t="str">
            <v>Escola Básica de Abação, Guimarães</v>
          </cell>
        </row>
        <row r="248">
          <cell r="A248">
            <v>213372</v>
          </cell>
          <cell r="B248" t="str">
            <v>Escola Básica de Abade Correia da Serra, Serpa</v>
          </cell>
        </row>
        <row r="249">
          <cell r="A249">
            <v>1101992</v>
          </cell>
          <cell r="B249" t="str">
            <v>Escola Básica de Abrigada, Alenquer</v>
          </cell>
        </row>
        <row r="250">
          <cell r="A250">
            <v>101258</v>
          </cell>
          <cell r="B250" t="str">
            <v>Escola Básica de Aguada de Cima, Águeda</v>
          </cell>
        </row>
        <row r="251">
          <cell r="A251">
            <v>1105896</v>
          </cell>
          <cell r="B251" t="str">
            <v>Escola Básica de Alapraia, Cascais</v>
          </cell>
        </row>
        <row r="252">
          <cell r="A252">
            <v>713124</v>
          </cell>
          <cell r="B252" t="str">
            <v>Escola Básica de Alcáçovas, Viana do Alentejo</v>
          </cell>
        </row>
        <row r="253">
          <cell r="A253">
            <v>1416687</v>
          </cell>
          <cell r="B253" t="str">
            <v>Escola Básica de Alcanede, Santarém</v>
          </cell>
        </row>
        <row r="254">
          <cell r="A254">
            <v>1115905</v>
          </cell>
          <cell r="B254" t="str">
            <v>Escola Básica de Alfornelos, Amadora</v>
          </cell>
        </row>
        <row r="255">
          <cell r="A255">
            <v>813121</v>
          </cell>
          <cell r="B255" t="str">
            <v>Escola Básica de Algoz, Silves</v>
          </cell>
        </row>
        <row r="256">
          <cell r="A256">
            <v>210453</v>
          </cell>
          <cell r="B256" t="str">
            <v>Escola Básica de Amareleja, Moura</v>
          </cell>
        </row>
        <row r="257">
          <cell r="A257">
            <v>1107540</v>
          </cell>
          <cell r="B257" t="str">
            <v>Escola Básica de Apelação, Loures</v>
          </cell>
        </row>
        <row r="258">
          <cell r="A258">
            <v>306645</v>
          </cell>
          <cell r="B258" t="str">
            <v>Escola Básica de Apúlia, Esposende</v>
          </cell>
        </row>
        <row r="259">
          <cell r="A259">
            <v>105331</v>
          </cell>
          <cell r="B259" t="str">
            <v>Escola Básica de Aradas, Aveiro</v>
          </cell>
        </row>
        <row r="260">
          <cell r="A260">
            <v>1512304</v>
          </cell>
          <cell r="B260" t="str">
            <v>Escola Básica de Aranguez, Setúbal</v>
          </cell>
        </row>
        <row r="261">
          <cell r="A261">
            <v>610807</v>
          </cell>
          <cell r="B261" t="str">
            <v>Escola Básica de Arazede, Montemor-o-Velho</v>
          </cell>
        </row>
        <row r="262">
          <cell r="A262">
            <v>109681</v>
          </cell>
          <cell r="B262" t="str">
            <v>Escola Básica de Argoncilhe, Santa Maria da Feira</v>
          </cell>
        </row>
        <row r="263">
          <cell r="A263">
            <v>307051</v>
          </cell>
          <cell r="B263" t="str">
            <v>Escola Básica de Arões - Santa Cristina, Fafe</v>
          </cell>
        </row>
        <row r="264">
          <cell r="A264">
            <v>1014858</v>
          </cell>
          <cell r="B264" t="str">
            <v>Escola Básica de Atouguia da Baleia, Peniche</v>
          </cell>
        </row>
        <row r="265">
          <cell r="A265">
            <v>1313365</v>
          </cell>
          <cell r="B265" t="str">
            <v>Escola Básica de Aver-o-Mar, Póvoa de Varzim</v>
          </cell>
        </row>
        <row r="266">
          <cell r="A266">
            <v>1512202</v>
          </cell>
          <cell r="B266" t="str">
            <v>Escola Básica de Azeitão, Vila Nogueira de Azeitão, Setúbal</v>
          </cell>
        </row>
        <row r="267">
          <cell r="A267">
            <v>1310869</v>
          </cell>
          <cell r="B267" t="str">
            <v>Escola Básica de Baltar, Paredes</v>
          </cell>
        </row>
        <row r="268">
          <cell r="A268">
            <v>204506</v>
          </cell>
          <cell r="B268" t="str">
            <v>Escola Básica de Barrancos</v>
          </cell>
        </row>
        <row r="269">
          <cell r="A269">
            <v>303689</v>
          </cell>
          <cell r="B269" t="str">
            <v>Escola Básica de Braga Oeste, Cabreiros, Braga</v>
          </cell>
        </row>
        <row r="270">
          <cell r="A270">
            <v>102419</v>
          </cell>
          <cell r="B270" t="str">
            <v>Escola Básica de Branca, Albergaria-a-Velha</v>
          </cell>
        </row>
        <row r="271">
          <cell r="A271">
            <v>308788</v>
          </cell>
          <cell r="B271" t="str">
            <v>Escola Básica de Briteiros, Guimarães</v>
          </cell>
        </row>
        <row r="272">
          <cell r="A272">
            <v>1107905</v>
          </cell>
          <cell r="B272" t="str">
            <v>Escola Básica de Bucelas, Loures</v>
          </cell>
        </row>
        <row r="273">
          <cell r="A273">
            <v>308768</v>
          </cell>
          <cell r="B273" t="str">
            <v>Escola Básica de Caldas de Vizela, Vizela</v>
          </cell>
        </row>
        <row r="274">
          <cell r="A274">
            <v>1107183</v>
          </cell>
          <cell r="B274" t="str">
            <v>Escola Básica de Camarate, Loures</v>
          </cell>
        </row>
        <row r="275">
          <cell r="A275">
            <v>1824407</v>
          </cell>
          <cell r="B275" t="str">
            <v>Escola Básica de Campia, Vouzela</v>
          </cell>
        </row>
        <row r="276">
          <cell r="A276">
            <v>1821552</v>
          </cell>
          <cell r="B276" t="str">
            <v>Escola Básica de Campo de Besteiros, Tondela</v>
          </cell>
        </row>
        <row r="277">
          <cell r="A277">
            <v>109331</v>
          </cell>
          <cell r="B277" t="str">
            <v>Escola Básica de Canedo, Santa Maria da Feira</v>
          </cell>
        </row>
        <row r="278">
          <cell r="A278">
            <v>1821681</v>
          </cell>
          <cell r="B278" t="str">
            <v>Escola Básica de Caramulo, Tondela</v>
          </cell>
        </row>
        <row r="279">
          <cell r="A279">
            <v>113470</v>
          </cell>
          <cell r="B279" t="str">
            <v>Escola Básica de Carregosa, Oliveira de Azeméis</v>
          </cell>
        </row>
        <row r="280">
          <cell r="A280">
            <v>1105601</v>
          </cell>
          <cell r="B280" t="str">
            <v>Escola Básica de Cascais</v>
          </cell>
        </row>
        <row r="281">
          <cell r="A281">
            <v>804973</v>
          </cell>
          <cell r="B281" t="str">
            <v>Escola Básica de Castro Marim</v>
          </cell>
        </row>
        <row r="282">
          <cell r="A282">
            <v>603321</v>
          </cell>
          <cell r="B282" t="str">
            <v>Escola Básica de Ceira</v>
          </cell>
        </row>
        <row r="283">
          <cell r="A283">
            <v>303471</v>
          </cell>
          <cell r="B283" t="str">
            <v>Escola Básica de Celeirós, Braga</v>
          </cell>
        </row>
        <row r="284">
          <cell r="A284">
            <v>1709707</v>
          </cell>
          <cell r="B284" t="str">
            <v>Escola Básica de Cerva, Ribeira de Pena</v>
          </cell>
        </row>
        <row r="285">
          <cell r="A285">
            <v>1111612</v>
          </cell>
          <cell r="B285" t="str">
            <v>Escola Básica de Colares, Sintra</v>
          </cell>
        </row>
        <row r="286">
          <cell r="A286">
            <v>1009684</v>
          </cell>
          <cell r="B286" t="str">
            <v>Escola Básica de Colmeias, Leiria</v>
          </cell>
        </row>
        <row r="287">
          <cell r="A287">
            <v>611009</v>
          </cell>
          <cell r="B287" t="str">
            <v>Escola Básica de Cordinha, Oliveira do Hospital</v>
          </cell>
        </row>
        <row r="288">
          <cell r="A288">
            <v>109070</v>
          </cell>
          <cell r="B288" t="str">
            <v>Escola Básica de Corga do Lobão, Santa Maria da Feira</v>
          </cell>
        </row>
        <row r="289">
          <cell r="A289">
            <v>1510944</v>
          </cell>
          <cell r="B289" t="str">
            <v>Escola Básica de Corroios, Seixal</v>
          </cell>
        </row>
        <row r="290">
          <cell r="A290">
            <v>106658</v>
          </cell>
          <cell r="B290" t="str">
            <v>Escola Básica de Couto Mineiro do Pejão, Raiva, Castelo de Paiva</v>
          </cell>
        </row>
        <row r="291">
          <cell r="A291">
            <v>1308589</v>
          </cell>
          <cell r="B291" t="str">
            <v>Escola Básica de Custóias, Matosinhos</v>
          </cell>
        </row>
        <row r="292">
          <cell r="A292">
            <v>1609846</v>
          </cell>
          <cell r="B292" t="str">
            <v>Escola Básica de Darque, Viana do Castelo</v>
          </cell>
        </row>
        <row r="293">
          <cell r="A293">
            <v>1302182</v>
          </cell>
          <cell r="B293" t="str">
            <v>Escola Básica de Eiriz, Baião</v>
          </cell>
        </row>
        <row r="294">
          <cell r="A294">
            <v>1309245</v>
          </cell>
          <cell r="B294" t="str">
            <v>Escola Básica de Eiriz, Paços de Ferreira</v>
          </cell>
        </row>
        <row r="295">
          <cell r="A295">
            <v>105337</v>
          </cell>
          <cell r="B295" t="str">
            <v>Escola Básica de Eixo, Aveiro</v>
          </cell>
        </row>
        <row r="296">
          <cell r="A296">
            <v>1403646</v>
          </cell>
          <cell r="B296" t="str">
            <v>Escola Básica de Fazendas de Almeirim, Almeirim</v>
          </cell>
        </row>
        <row r="297">
          <cell r="A297">
            <v>1817364</v>
          </cell>
          <cell r="B297" t="str">
            <v>Escola Básica de Ferreira de Aves, Sátão</v>
          </cell>
        </row>
        <row r="298">
          <cell r="A298">
            <v>801596</v>
          </cell>
          <cell r="B298" t="str">
            <v>Escola Básica de Ferreiras, Albufeira</v>
          </cell>
        </row>
        <row r="299">
          <cell r="A299">
            <v>306016</v>
          </cell>
          <cell r="B299" t="str">
            <v>Escola Básica de Forjães, Esposende</v>
          </cell>
        </row>
        <row r="300">
          <cell r="A300">
            <v>1506687</v>
          </cell>
          <cell r="B300" t="str">
            <v>Escola Básica de Fragata do Tejo, Moita</v>
          </cell>
        </row>
        <row r="301">
          <cell r="A301">
            <v>302185</v>
          </cell>
          <cell r="B301" t="str">
            <v>Escola Básica de Fragoso, Barcelos</v>
          </cell>
        </row>
        <row r="302">
          <cell r="A302">
            <v>1309931</v>
          </cell>
          <cell r="B302" t="str">
            <v>Escola Básica de Frazão, Paços de Ferreira</v>
          </cell>
        </row>
        <row r="303">
          <cell r="A303">
            <v>1113451</v>
          </cell>
          <cell r="B303" t="str">
            <v>Escola Básica de Freiria, Torres Vedras</v>
          </cell>
        </row>
        <row r="304">
          <cell r="A304">
            <v>1421722</v>
          </cell>
          <cell r="B304" t="str">
            <v>Escola Básica de Freixianda, Ourém</v>
          </cell>
        </row>
        <row r="305">
          <cell r="A305">
            <v>1607471</v>
          </cell>
          <cell r="B305" t="str">
            <v>Escola Básica de Freixo, Ponte de Lima</v>
          </cell>
        </row>
        <row r="306">
          <cell r="A306">
            <v>110120</v>
          </cell>
          <cell r="B306" t="str">
            <v>Escola Básica de Gafanha da Encarnação, Ílhavo</v>
          </cell>
        </row>
        <row r="307">
          <cell r="A307">
            <v>305314</v>
          </cell>
          <cell r="B307" t="str">
            <v>Escola Básica de Gandarela, Celorico de Basto</v>
          </cell>
        </row>
        <row r="308">
          <cell r="A308">
            <v>606992</v>
          </cell>
          <cell r="B308" t="str">
            <v>Escola Básica de Góis</v>
          </cell>
        </row>
        <row r="309">
          <cell r="A309">
            <v>312787</v>
          </cell>
          <cell r="B309" t="str">
            <v>Escola Básica de Gondifelos, Vila Nova de Famalicão</v>
          </cell>
        </row>
        <row r="310">
          <cell r="A310">
            <v>303910</v>
          </cell>
          <cell r="B310" t="str">
            <v>Escola Básica de Gualtar, Braga</v>
          </cell>
        </row>
        <row r="311">
          <cell r="A311">
            <v>1306561</v>
          </cell>
          <cell r="B311" t="str">
            <v>Escola Básica de Gueifães, Maia</v>
          </cell>
        </row>
        <row r="312">
          <cell r="A312">
            <v>1304279</v>
          </cell>
          <cell r="B312" t="str">
            <v>Escola Básica de Jovim e Foz do Sousa, Gondomar</v>
          </cell>
        </row>
        <row r="313">
          <cell r="A313">
            <v>611850</v>
          </cell>
          <cell r="B313" t="str">
            <v>Escola Básica de Lagares da Beira, Oliveira do Hospital</v>
          </cell>
        </row>
        <row r="314">
          <cell r="A314">
            <v>1303844</v>
          </cell>
          <cell r="B314" t="str">
            <v>Escola Básica de Lagares, Felgueiras</v>
          </cell>
        </row>
        <row r="315">
          <cell r="A315">
            <v>303090</v>
          </cell>
          <cell r="B315" t="str">
            <v>Escola Básica de Lamaçães, Braga</v>
          </cell>
        </row>
        <row r="316">
          <cell r="A316">
            <v>1308245</v>
          </cell>
          <cell r="B316" t="str">
            <v>Escola Básica de Leça do Balio, Matosinhos</v>
          </cell>
        </row>
        <row r="317">
          <cell r="A317">
            <v>113010</v>
          </cell>
          <cell r="B317" t="str">
            <v>Escola Básica de Loureiro, Alumieira, Oliveira de Azeméis</v>
          </cell>
        </row>
        <row r="318">
          <cell r="A318">
            <v>1305606</v>
          </cell>
          <cell r="B318" t="str">
            <v>Escola Básica de Lousada Centro</v>
          </cell>
        </row>
        <row r="319">
          <cell r="A319">
            <v>1305009</v>
          </cell>
          <cell r="B319" t="str">
            <v>Escola Básica de Lousada Este, Lousada</v>
          </cell>
        </row>
        <row r="320">
          <cell r="A320">
            <v>115039</v>
          </cell>
          <cell r="B320" t="str">
            <v>Escola Básica de Maceda, Ovar</v>
          </cell>
        </row>
        <row r="321">
          <cell r="A321">
            <v>1109507</v>
          </cell>
          <cell r="B321" t="str">
            <v>Escola Básica de Mafra</v>
          </cell>
        </row>
        <row r="322">
          <cell r="A322">
            <v>302791</v>
          </cell>
          <cell r="B322" t="str">
            <v>Escola Básica de Manhente, Barcelos</v>
          </cell>
        </row>
        <row r="323">
          <cell r="A323">
            <v>1103488</v>
          </cell>
          <cell r="B323" t="str">
            <v>Escola Básica de Manique do Intendente, Azambuja</v>
          </cell>
        </row>
        <row r="324">
          <cell r="A324">
            <v>1307787</v>
          </cell>
          <cell r="B324" t="str">
            <v>Escola Básica de Marco de Canaveses</v>
          </cell>
        </row>
        <row r="325">
          <cell r="A325">
            <v>1415969</v>
          </cell>
          <cell r="B325" t="str">
            <v>Escola Básica de Marinhais, Salvaterra de Magos</v>
          </cell>
        </row>
        <row r="326">
          <cell r="A326">
            <v>1414553</v>
          </cell>
          <cell r="B326" t="str">
            <v>Escola Básica de Marinhas do Sal, Rio Maior</v>
          </cell>
        </row>
        <row r="327">
          <cell r="A327">
            <v>1106126</v>
          </cell>
          <cell r="B327" t="str">
            <v>Escola Básica de Marvila, Lisboa</v>
          </cell>
        </row>
        <row r="328">
          <cell r="A328">
            <v>1308930</v>
          </cell>
          <cell r="B328" t="str">
            <v>Escola Básica de Matosinhos</v>
          </cell>
        </row>
        <row r="329">
          <cell r="A329">
            <v>109721</v>
          </cell>
          <cell r="B329" t="str">
            <v>Escola Básica de Milheirós de Poiares, Santa Maria da Feira</v>
          </cell>
        </row>
        <row r="330">
          <cell r="A330">
            <v>1402827</v>
          </cell>
          <cell r="B330" t="str">
            <v>Escola Básica de Minde, Alcanena</v>
          </cell>
        </row>
        <row r="331">
          <cell r="A331">
            <v>1803126</v>
          </cell>
          <cell r="B331" t="str">
            <v>Escola Básica de Mões, Castro Daire</v>
          </cell>
        </row>
        <row r="332">
          <cell r="A332">
            <v>1107235</v>
          </cell>
          <cell r="B332" t="str">
            <v>Escola Básica de Moinhos da Arroja, Odivelas</v>
          </cell>
        </row>
        <row r="333">
          <cell r="A333">
            <v>1503233</v>
          </cell>
          <cell r="B333" t="str">
            <v>Escola Básica de Monte da Caparica, Almada</v>
          </cell>
        </row>
        <row r="334">
          <cell r="A334">
            <v>816411</v>
          </cell>
          <cell r="B334" t="str">
            <v>Escola Básica de Monte Gordo, Vila Real de Santo António</v>
          </cell>
        </row>
        <row r="335">
          <cell r="A335">
            <v>307258</v>
          </cell>
          <cell r="B335" t="str">
            <v>Escola Básica de Montelongo, Fafe</v>
          </cell>
        </row>
        <row r="336">
          <cell r="A336">
            <v>805473</v>
          </cell>
          <cell r="B336" t="str">
            <v>Escola Básica de Montenegro, Faro</v>
          </cell>
        </row>
        <row r="337">
          <cell r="A337">
            <v>303817</v>
          </cell>
          <cell r="B337" t="str">
            <v>Escola Básica de Mosteiro e Cávado, Panóias, Braga</v>
          </cell>
        </row>
        <row r="338">
          <cell r="A338">
            <v>708504</v>
          </cell>
          <cell r="B338" t="str">
            <v>Escola Básica de Mourão</v>
          </cell>
        </row>
        <row r="339">
          <cell r="A339">
            <v>313135</v>
          </cell>
          <cell r="B339" t="str">
            <v>Escola Básica de Moure e Ribeira do Neiva, Ribeira, Vila Verde</v>
          </cell>
        </row>
        <row r="340">
          <cell r="A340">
            <v>303801</v>
          </cell>
          <cell r="B340" t="str">
            <v>Escola Básica de Nogueira, Braga</v>
          </cell>
        </row>
        <row r="341">
          <cell r="A341">
            <v>1311754</v>
          </cell>
          <cell r="B341" t="str">
            <v>Escola Básica de Paço de Sousa, Penafiel</v>
          </cell>
        </row>
        <row r="342">
          <cell r="A342">
            <v>109976</v>
          </cell>
          <cell r="B342" t="str">
            <v>Escola Básica de Paços de Brandão, Santa Maria da Feira</v>
          </cell>
        </row>
        <row r="343">
          <cell r="A343">
            <v>1309008</v>
          </cell>
          <cell r="B343" t="str">
            <v>Escola Básica de Paços de Ferreira</v>
          </cell>
        </row>
        <row r="344">
          <cell r="A344">
            <v>801888</v>
          </cell>
          <cell r="B344" t="str">
            <v>Escola Básica de Paderne, Albufeira</v>
          </cell>
        </row>
        <row r="345">
          <cell r="A345">
            <v>303432</v>
          </cell>
          <cell r="B345" t="str">
            <v>Escola Básica de Palmeira, Braga</v>
          </cell>
        </row>
        <row r="346">
          <cell r="A346">
            <v>108767</v>
          </cell>
          <cell r="B346" t="str">
            <v>Escola Básica de Pardilhó, Estarreja</v>
          </cell>
        </row>
        <row r="347">
          <cell r="A347">
            <v>1001204</v>
          </cell>
          <cell r="B347" t="str">
            <v>Escola Básica de Pataias, Alcobaça</v>
          </cell>
        </row>
        <row r="348">
          <cell r="A348">
            <v>1713108</v>
          </cell>
          <cell r="B348" t="str">
            <v>Escola Básica de Pedras Salgadas, Vila Pouca de Aguiar</v>
          </cell>
        </row>
        <row r="349">
          <cell r="A349">
            <v>1507675</v>
          </cell>
          <cell r="B349" t="str">
            <v>Escola Básica de Pegões, Canha e Santo Isidro, Montijo</v>
          </cell>
        </row>
        <row r="350">
          <cell r="A350">
            <v>1311784</v>
          </cell>
          <cell r="B350" t="str">
            <v>Escola Básica de Penafiel Sudeste</v>
          </cell>
        </row>
        <row r="351">
          <cell r="A351">
            <v>1014620</v>
          </cell>
          <cell r="B351" t="str">
            <v>Escola Básica de Peniche</v>
          </cell>
        </row>
        <row r="352">
          <cell r="A352">
            <v>1308693</v>
          </cell>
          <cell r="B352" t="str">
            <v>Escola Básica de Perafita, Matosinhos</v>
          </cell>
        </row>
        <row r="353">
          <cell r="A353">
            <v>610020</v>
          </cell>
          <cell r="B353" t="str">
            <v>Escola Básica de Pereira, Montemor-o-Velho</v>
          </cell>
        </row>
        <row r="354">
          <cell r="A354">
            <v>1708522</v>
          </cell>
          <cell r="B354" t="str">
            <v>Escola Básica de Peso da Régua</v>
          </cell>
        </row>
        <row r="355">
          <cell r="A355">
            <v>308374</v>
          </cell>
          <cell r="B355" t="str">
            <v>Escola Básica de Pevidém, Selho - São Jorge, Guimarães</v>
          </cell>
        </row>
        <row r="356">
          <cell r="A356">
            <v>213575</v>
          </cell>
          <cell r="B356" t="str">
            <v>Escola Básica de Pias, Serpa</v>
          </cell>
        </row>
        <row r="357">
          <cell r="A357">
            <v>1106718</v>
          </cell>
          <cell r="B357" t="str">
            <v>Escola Básica de Piscinas, Lisboa</v>
          </cell>
        </row>
        <row r="358">
          <cell r="A358">
            <v>611698</v>
          </cell>
          <cell r="B358" t="str">
            <v>Escola Básica de Ponte das Três Entradas, Oliveira do Hospital</v>
          </cell>
        </row>
        <row r="359">
          <cell r="A359">
            <v>1405396</v>
          </cell>
          <cell r="B359" t="str">
            <v>Escola Básica de Porto Alto, Benavente</v>
          </cell>
        </row>
        <row r="360">
          <cell r="A360">
            <v>313126</v>
          </cell>
          <cell r="B360" t="str">
            <v>Escola Básica de Prado, Vila Verde</v>
          </cell>
        </row>
        <row r="361">
          <cell r="A361">
            <v>1313333</v>
          </cell>
          <cell r="B361" t="str">
            <v>Escola Básica de Rates, Póvoa de Varzim</v>
          </cell>
        </row>
        <row r="362">
          <cell r="A362">
            <v>303185</v>
          </cell>
          <cell r="B362" t="str">
            <v>Escola Básica de Real, Braga</v>
          </cell>
        </row>
        <row r="363">
          <cell r="A363">
            <v>1108468</v>
          </cell>
          <cell r="B363" t="str">
            <v>Escola Básica de Ribamar, Lourinhã</v>
          </cell>
        </row>
        <row r="364">
          <cell r="A364">
            <v>313611</v>
          </cell>
          <cell r="B364" t="str">
            <v>Escola Básica de Ribeira do Neiva, Vila Verde</v>
          </cell>
        </row>
        <row r="365">
          <cell r="A365">
            <v>312187</v>
          </cell>
          <cell r="B365" t="str">
            <v>Escola Básica de Ribeirão, Vila Nova de Famalicão</v>
          </cell>
        </row>
        <row r="366">
          <cell r="A366">
            <v>310057</v>
          </cell>
          <cell r="B366" t="str">
            <v>Escola Básica de Rio Caldo, Terras de Bouro</v>
          </cell>
        </row>
        <row r="367">
          <cell r="A367">
            <v>1304823</v>
          </cell>
          <cell r="B367" t="str">
            <v>Escola Básica de Rio Tinto, Gondomar</v>
          </cell>
        </row>
        <row r="368">
          <cell r="A368">
            <v>102396</v>
          </cell>
          <cell r="B368" t="str">
            <v>Escola Básica de S. João de Loure, Albergaria-a-Velha</v>
          </cell>
        </row>
        <row r="369">
          <cell r="A369">
            <v>1314002</v>
          </cell>
          <cell r="B369" t="str">
            <v>Escola Básica de S. Tomé de Negrelos, Santo Tirso</v>
          </cell>
        </row>
        <row r="370">
          <cell r="A370">
            <v>502744</v>
          </cell>
          <cell r="B370" t="str">
            <v>Escola Básica de S. Vicente da Beira</v>
          </cell>
        </row>
        <row r="371">
          <cell r="A371">
            <v>1307907</v>
          </cell>
          <cell r="B371" t="str">
            <v>Escola Básica de Sande, Marco de Canaveses</v>
          </cell>
        </row>
        <row r="372">
          <cell r="A372">
            <v>1009042</v>
          </cell>
          <cell r="B372" t="str">
            <v>Escola Básica de Santa Catarina da Serra, Leiria</v>
          </cell>
        </row>
        <row r="373">
          <cell r="A373">
            <v>1006317</v>
          </cell>
          <cell r="B373" t="str">
            <v>Escola Básica de Santa Catarina, Caldas da Rainha</v>
          </cell>
        </row>
        <row r="374">
          <cell r="A374">
            <v>705644</v>
          </cell>
          <cell r="B374" t="str">
            <v>Escola Básica de Santa Clara, Évora</v>
          </cell>
        </row>
        <row r="375">
          <cell r="A375">
            <v>1816332</v>
          </cell>
          <cell r="B375" t="str">
            <v>Escola Básica de Santa Cruz da Trapa, São Pedro do Sul</v>
          </cell>
        </row>
        <row r="376">
          <cell r="A376">
            <v>1107838</v>
          </cell>
          <cell r="B376" t="str">
            <v>Escola Básica de Santa Iria de Azoia, Loures</v>
          </cell>
        </row>
        <row r="377">
          <cell r="A377">
            <v>1418445</v>
          </cell>
          <cell r="B377" t="str">
            <v>Escola Básica de Santa Iria, Tomar</v>
          </cell>
        </row>
        <row r="378">
          <cell r="A378">
            <v>205458</v>
          </cell>
          <cell r="B378" t="str">
            <v>Escola Básica de Santa Maria, Beja</v>
          </cell>
        </row>
        <row r="379">
          <cell r="A379">
            <v>1317573</v>
          </cell>
          <cell r="B379" t="str">
            <v>Escola Básica de Santa Marinha, Vila Nova de Gaia</v>
          </cell>
        </row>
        <row r="380">
          <cell r="A380">
            <v>1711226</v>
          </cell>
          <cell r="B380" t="str">
            <v>Escola Básica de Santa Marta de Penaguião</v>
          </cell>
        </row>
        <row r="381">
          <cell r="A381">
            <v>205335</v>
          </cell>
          <cell r="B381" t="str">
            <v>Escola Básica de Santiago Maior, Beja</v>
          </cell>
        </row>
        <row r="382">
          <cell r="A382">
            <v>1006719</v>
          </cell>
          <cell r="B382" t="str">
            <v>Escola Básica de Santo Onofre, Caldas da Rainha</v>
          </cell>
        </row>
        <row r="383">
          <cell r="A383">
            <v>1110309</v>
          </cell>
          <cell r="B383" t="str">
            <v>Escola Básica de São Bruno, Caxias, Oeiras</v>
          </cell>
        </row>
        <row r="384">
          <cell r="A384">
            <v>503153</v>
          </cell>
          <cell r="B384" t="str">
            <v>Escola Básica de São Domingos, Cantar-Galo, S. Domingos, Covilhã</v>
          </cell>
        </row>
        <row r="385">
          <cell r="A385">
            <v>1105597</v>
          </cell>
          <cell r="B385" t="str">
            <v>Escola Básica de São João do Estoril, Cascais</v>
          </cell>
        </row>
        <row r="386">
          <cell r="A386">
            <v>1315777</v>
          </cell>
          <cell r="B386" t="str">
            <v>Escola Básica de São João do Sobrado, Sobrado, Valongo</v>
          </cell>
        </row>
        <row r="387">
          <cell r="A387">
            <v>1315189</v>
          </cell>
          <cell r="B387" t="str">
            <v>Escola Básica de São Lourenço, Ermesinde, Valongo</v>
          </cell>
        </row>
        <row r="388">
          <cell r="A388">
            <v>1314807</v>
          </cell>
          <cell r="B388" t="str">
            <v>Escola Básica de São Martinho, São Martinho do Campo, Santo Tirso</v>
          </cell>
        </row>
        <row r="389">
          <cell r="A389">
            <v>907986</v>
          </cell>
          <cell r="B389" t="str">
            <v>Escola Básica de São Miguel, Guarda</v>
          </cell>
        </row>
        <row r="390">
          <cell r="A390">
            <v>1304945</v>
          </cell>
          <cell r="B390" t="str">
            <v>Escola Básica de São Pedro da Cova, Gondomar</v>
          </cell>
        </row>
        <row r="391">
          <cell r="A391">
            <v>613180</v>
          </cell>
          <cell r="B391" t="str">
            <v>Escola Básica de São Pedro de Alva, Penacova</v>
          </cell>
        </row>
        <row r="392">
          <cell r="A392">
            <v>115704</v>
          </cell>
          <cell r="B392" t="str">
            <v>Escola Básica de São Vicente de Pereira Jusã, Ovar</v>
          </cell>
        </row>
        <row r="393">
          <cell r="A393">
            <v>1106803</v>
          </cell>
          <cell r="B393" t="str">
            <v>Escola Básica de São Vicente/Telheiras, Lisboa</v>
          </cell>
        </row>
        <row r="394">
          <cell r="A394">
            <v>406761</v>
          </cell>
          <cell r="B394" t="str">
            <v>Escola Básica de Sendim, Miranda do Douro</v>
          </cell>
        </row>
        <row r="395">
          <cell r="A395">
            <v>504205</v>
          </cell>
          <cell r="B395" t="str">
            <v>Escola Básica de Silvares, Fundão</v>
          </cell>
        </row>
        <row r="396">
          <cell r="A396">
            <v>307811</v>
          </cell>
          <cell r="B396" t="str">
            <v>Escola Básica de Silvares, São Martinho, Fafe</v>
          </cell>
        </row>
        <row r="397">
          <cell r="A397">
            <v>1804553</v>
          </cell>
          <cell r="B397" t="str">
            <v>Escola Básica de Souselo, Cinfães</v>
          </cell>
        </row>
        <row r="398">
          <cell r="A398">
            <v>1601073</v>
          </cell>
          <cell r="B398" t="str">
            <v>Escola Básica de Távora, Santa Maria, Arcos de Valdevez</v>
          </cell>
        </row>
        <row r="399">
          <cell r="A399">
            <v>1106260</v>
          </cell>
          <cell r="B399" t="str">
            <v>Escola Básica de Telheiras, Lisboa</v>
          </cell>
        </row>
        <row r="400">
          <cell r="A400">
            <v>112010</v>
          </cell>
          <cell r="B400" t="str">
            <v>Escola Básica de Torreira, Murtosa</v>
          </cell>
        </row>
        <row r="401">
          <cell r="A401">
            <v>503098</v>
          </cell>
          <cell r="B401" t="str">
            <v>Escola Básica de Tortosendo, Covilhã</v>
          </cell>
        </row>
        <row r="402">
          <cell r="A402">
            <v>912797</v>
          </cell>
          <cell r="B402" t="str">
            <v>Escola Básica de Tourais-Paranhos, Seia</v>
          </cell>
        </row>
        <row r="403">
          <cell r="A403">
            <v>1307664</v>
          </cell>
          <cell r="B403" t="str">
            <v>Escola Básica de Toutosa, Marco de Canaveses</v>
          </cell>
        </row>
        <row r="404">
          <cell r="A404">
            <v>303209</v>
          </cell>
          <cell r="B404" t="str">
            <v>Escola Básica de Trigal de Santa Maria, Braga</v>
          </cell>
        </row>
        <row r="405">
          <cell r="A405">
            <v>1317256</v>
          </cell>
          <cell r="B405" t="str">
            <v>Escola Básica de Valadares, Vila Nova de Gaia</v>
          </cell>
        </row>
        <row r="406">
          <cell r="A406">
            <v>1510784</v>
          </cell>
          <cell r="B406" t="str">
            <v>Escola Básica de Vale de Milhaços, Seixal</v>
          </cell>
        </row>
        <row r="407">
          <cell r="A407">
            <v>1604918</v>
          </cell>
          <cell r="B407" t="str">
            <v>Escola Básica de Vale do Mouro, Tangil, Monção</v>
          </cell>
        </row>
        <row r="408">
          <cell r="A408">
            <v>1503636</v>
          </cell>
          <cell r="B408" t="str">
            <v>Escola Básica de Vale Rosal, Vale Fetal, Almada</v>
          </cell>
        </row>
        <row r="409">
          <cell r="A409">
            <v>1315595</v>
          </cell>
          <cell r="B409" t="str">
            <v>Escola Básica de Vallis Longus, Valongo</v>
          </cell>
        </row>
        <row r="410">
          <cell r="A410">
            <v>101607</v>
          </cell>
          <cell r="B410" t="str">
            <v>Escola Básica de Valongo do Vouga, Águeda</v>
          </cell>
        </row>
        <row r="411">
          <cell r="A411">
            <v>1703072</v>
          </cell>
          <cell r="B411" t="str">
            <v>Escola Básica de Vidago, Chaves</v>
          </cell>
        </row>
        <row r="412">
          <cell r="A412">
            <v>1301405</v>
          </cell>
          <cell r="B412" t="str">
            <v>Escola Básica de Vila Caiz, Amarante</v>
          </cell>
        </row>
        <row r="413">
          <cell r="A413">
            <v>1317564</v>
          </cell>
          <cell r="B413" t="str">
            <v>Escola Básica de Vila D`Este, Vilar de Andorinho, Vila Nova de Gaia</v>
          </cell>
        </row>
        <row r="414">
          <cell r="A414">
            <v>1314554</v>
          </cell>
          <cell r="B414" t="str">
            <v>Escola Básica de Vila das Aves, Santo Tirso</v>
          </cell>
        </row>
        <row r="415">
          <cell r="A415">
            <v>913463</v>
          </cell>
          <cell r="B415" t="str">
            <v>Escola Básica de Vila Franca das Naves, Trancoso</v>
          </cell>
        </row>
        <row r="416">
          <cell r="A416">
            <v>906646</v>
          </cell>
          <cell r="B416" t="str">
            <v>Escola Básica de Vila Nova de Tazem, Gouveia</v>
          </cell>
        </row>
        <row r="417">
          <cell r="A417">
            <v>511471</v>
          </cell>
          <cell r="B417" t="str">
            <v>Escola Básica de Vila Velha de Ródão</v>
          </cell>
        </row>
        <row r="418">
          <cell r="A418">
            <v>313507</v>
          </cell>
          <cell r="B418" t="str">
            <v>Escola Básica de Vila Verde</v>
          </cell>
        </row>
        <row r="419">
          <cell r="A419">
            <v>103101</v>
          </cell>
          <cell r="B419" t="str">
            <v>Escola Básica de Vilarinho do Bairro, Anadia</v>
          </cell>
        </row>
        <row r="420">
          <cell r="A420">
            <v>411953</v>
          </cell>
          <cell r="B420" t="str">
            <v>Escola Básica de Vimioso</v>
          </cell>
        </row>
        <row r="421">
          <cell r="A421">
            <v>1823568</v>
          </cell>
          <cell r="B421" t="str">
            <v>Escola Básica de Viso, Viseu</v>
          </cell>
        </row>
        <row r="422">
          <cell r="A422">
            <v>1714183</v>
          </cell>
          <cell r="B422" t="str">
            <v>Escola Básica Diogo Cão, Vila Real</v>
          </cell>
        </row>
        <row r="423">
          <cell r="A423">
            <v>701167</v>
          </cell>
          <cell r="B423" t="str">
            <v>Escola Básica Diogo Lopes Sequeira, Alandroal</v>
          </cell>
        </row>
        <row r="424">
          <cell r="A424">
            <v>1106449</v>
          </cell>
          <cell r="B424" t="str">
            <v>Escola Básica do Alto do Lumiar, Lisboa</v>
          </cell>
        </row>
        <row r="425">
          <cell r="A425">
            <v>304746</v>
          </cell>
          <cell r="B425" t="str">
            <v>Escola Básica do Arco de Baúlhe, Cabeceiras de Basto</v>
          </cell>
        </row>
        <row r="426">
          <cell r="A426">
            <v>309719</v>
          </cell>
          <cell r="B426" t="str">
            <v>Escola Básica do Ave, Póvoa de Lanhoso</v>
          </cell>
        </row>
        <row r="427">
          <cell r="A427">
            <v>1106946</v>
          </cell>
          <cell r="B427" t="str">
            <v>Escola Básica do Bairro Padre Cruz, Lisboa</v>
          </cell>
        </row>
        <row r="428">
          <cell r="A428">
            <v>1114301</v>
          </cell>
          <cell r="B428" t="str">
            <v>Escola Básica do Bom Sucesso, Alverca do Ribatejo, Vila Franca de Xira</v>
          </cell>
        </row>
        <row r="429">
          <cell r="A429">
            <v>1101009</v>
          </cell>
          <cell r="B429" t="str">
            <v>Escola Básica do Carregado, Alenquer</v>
          </cell>
        </row>
        <row r="430">
          <cell r="A430">
            <v>1314179</v>
          </cell>
          <cell r="B430" t="str">
            <v>Escola Básica do Castro, Alvarelhos, Trofa</v>
          </cell>
        </row>
        <row r="431">
          <cell r="A431">
            <v>1107922</v>
          </cell>
          <cell r="B431" t="str">
            <v>Escola Básica do Catujal, Loures</v>
          </cell>
        </row>
        <row r="432">
          <cell r="A432">
            <v>1409238</v>
          </cell>
          <cell r="B432" t="str">
            <v>Escola Básica do Couço, Coruche</v>
          </cell>
        </row>
        <row r="433">
          <cell r="A433">
            <v>1301013</v>
          </cell>
          <cell r="B433" t="str">
            <v>Escola Básica do Marão, Várzea, Amarante</v>
          </cell>
        </row>
        <row r="434">
          <cell r="A434">
            <v>1113881</v>
          </cell>
          <cell r="B434" t="str">
            <v>Escola Básica do Maxial, Torres Vedras</v>
          </cell>
        </row>
        <row r="435">
          <cell r="A435">
            <v>1503524</v>
          </cell>
          <cell r="B435" t="str">
            <v>Escola Básica do Miradouro de Alfazina, Monte de Caparica, Almada</v>
          </cell>
        </row>
        <row r="436">
          <cell r="A436">
            <v>1701063</v>
          </cell>
          <cell r="B436" t="str">
            <v>Escola Básica do Pinhão, Alijó</v>
          </cell>
        </row>
        <row r="437">
          <cell r="A437">
            <v>1302882</v>
          </cell>
          <cell r="B437" t="str">
            <v>Escola Básica do Sudeste de Baião</v>
          </cell>
        </row>
        <row r="438">
          <cell r="A438">
            <v>308169</v>
          </cell>
          <cell r="B438" t="str">
            <v>Escola Básica do Vale de São Torcato, Guimarães</v>
          </cell>
        </row>
        <row r="439">
          <cell r="A439">
            <v>1602522</v>
          </cell>
          <cell r="B439" t="str">
            <v>Escola Básica do Vale do Âncora, Vila Praia de Âncora, Caminha</v>
          </cell>
        </row>
        <row r="440">
          <cell r="A440">
            <v>1312553</v>
          </cell>
          <cell r="B440" t="str">
            <v>Escola Básica do Viso, Porto</v>
          </cell>
        </row>
        <row r="441">
          <cell r="A441">
            <v>3102232</v>
          </cell>
          <cell r="B441" t="str">
            <v>Escola Básica dos 2º e 3º Ciclos da Torre</v>
          </cell>
        </row>
        <row r="442">
          <cell r="A442">
            <v>1903612</v>
          </cell>
          <cell r="B442" t="str">
            <v>Escola Básica dos 2º e 3º Ciclos de Dr. Horácio Bento Gouveia</v>
          </cell>
        </row>
        <row r="443">
          <cell r="A443">
            <v>3108183</v>
          </cell>
          <cell r="B443" t="str">
            <v>Escola Básica dos 2º e 3º Ciclos do Caniço</v>
          </cell>
        </row>
        <row r="444">
          <cell r="A444">
            <v>1902876</v>
          </cell>
          <cell r="B444" t="str">
            <v>Escola Básica dos 2º e 3º Ciclos do Estreito de Câmara de Lobos</v>
          </cell>
        </row>
        <row r="445">
          <cell r="A445">
            <v>1106841</v>
          </cell>
          <cell r="B445" t="str">
            <v>Escola Básica dos 2º e 3º Ciclos Fernando Pessoa, Lisboa</v>
          </cell>
        </row>
        <row r="446">
          <cell r="A446">
            <v>1106204</v>
          </cell>
          <cell r="B446" t="str">
            <v>Escola Básica dos Olivais, Lisboa</v>
          </cell>
        </row>
        <row r="447">
          <cell r="A447">
            <v>912009</v>
          </cell>
          <cell r="B447" t="str">
            <v>Escola Básica Dr. Abranches Ferrão, Seia</v>
          </cell>
        </row>
        <row r="448">
          <cell r="A448">
            <v>114354</v>
          </cell>
          <cell r="B448" t="str">
            <v>Escola Básica Dr. Acácio de Azevedo, Oliveira do Bairro</v>
          </cell>
        </row>
        <row r="449">
          <cell r="A449">
            <v>1108896</v>
          </cell>
          <cell r="B449" t="str">
            <v>Escola Básica Dr. Afonso Rodrigues Pereira, Lourinhã</v>
          </cell>
        </row>
        <row r="450">
          <cell r="A450">
            <v>810452</v>
          </cell>
          <cell r="B450" t="str">
            <v>Escola Básica Dr. Alberto Iria, Olhão</v>
          </cell>
        </row>
        <row r="451">
          <cell r="A451">
            <v>1510009</v>
          </cell>
          <cell r="B451" t="str">
            <v>Escola Básica Dr. António Augusto Louro, Arrentela, Seixal</v>
          </cell>
        </row>
        <row r="452">
          <cell r="A452">
            <v>1419654</v>
          </cell>
          <cell r="B452" t="str">
            <v>Escola Básica Dr. António Chora Barroso, Torres Novas</v>
          </cell>
        </row>
        <row r="453">
          <cell r="A453">
            <v>813354</v>
          </cell>
          <cell r="B453" t="str">
            <v>Escola Básica Dr. António da Costa Contreiras, Armação de Pêra, Silves</v>
          </cell>
        </row>
        <row r="454">
          <cell r="A454">
            <v>808306</v>
          </cell>
          <cell r="B454" t="str">
            <v>Escola Básica Dr. António de Sousa Agostinho, Almancil, Loulé</v>
          </cell>
        </row>
        <row r="455">
          <cell r="A455">
            <v>810409</v>
          </cell>
          <cell r="B455" t="str">
            <v>Escola Básica Dr. António João Eusébio, Moncarapacho, Olhão</v>
          </cell>
        </row>
        <row r="456">
          <cell r="A456">
            <v>1823962</v>
          </cell>
          <cell r="B456" t="str">
            <v>Escola Básica Dr. Azeredo Perdigão, Abraveses, Viseu</v>
          </cell>
        </row>
        <row r="457">
          <cell r="A457">
            <v>1007156</v>
          </cell>
          <cell r="B457" t="str">
            <v>Escola Básica Dr. Bissaya Barreto, Castanheira de Pêra</v>
          </cell>
        </row>
        <row r="458">
          <cell r="A458">
            <v>1316922</v>
          </cell>
          <cell r="B458" t="str">
            <v>Escola Básica Dr. Carlos Pinto Ferreira, Junqueira, Vila do Conde</v>
          </cell>
        </row>
        <row r="459">
          <cell r="A459">
            <v>1009863</v>
          </cell>
          <cell r="B459" t="str">
            <v>Escola Básica Dr. Correia Alexandre, Caranguejeira, Leiria</v>
          </cell>
        </row>
        <row r="460">
          <cell r="A460">
            <v>1009014</v>
          </cell>
          <cell r="B460" t="str">
            <v>Escola Básica Dr. Correia Mateus, Leiria</v>
          </cell>
        </row>
        <row r="461">
          <cell r="A461">
            <v>1317697</v>
          </cell>
          <cell r="B461" t="str">
            <v>Escola Básica Dr. Costa Matos, Vila Nova de Gaia</v>
          </cell>
        </row>
        <row r="462">
          <cell r="A462">
            <v>114766</v>
          </cell>
          <cell r="B462" t="str">
            <v>Escola Básica Dr. Fernando Peixinho, Oiã, Oliveira do Bairro</v>
          </cell>
        </row>
        <row r="463">
          <cell r="A463">
            <v>303210</v>
          </cell>
          <cell r="B463" t="str">
            <v>Escola Básica Dr. Francisco Sanches, Braga</v>
          </cell>
        </row>
        <row r="464">
          <cell r="A464">
            <v>813825</v>
          </cell>
          <cell r="B464" t="str">
            <v>Escola Básica Dr. Garcia Domingues, Silves</v>
          </cell>
        </row>
        <row r="465">
          <cell r="A465">
            <v>912010</v>
          </cell>
          <cell r="B465" t="str">
            <v>Escola Básica Dr. Guilherme Correia de Carvallho, Seia</v>
          </cell>
        </row>
        <row r="466">
          <cell r="A466">
            <v>1108209</v>
          </cell>
          <cell r="B466" t="str">
            <v>Escola Básica Dr. João das Regras, Lourinhã</v>
          </cell>
        </row>
        <row r="467">
          <cell r="A467">
            <v>805823</v>
          </cell>
          <cell r="B467" t="str">
            <v>Escola Básica Dr. Joaquim Rocha Peixoto Magalhães, Faro</v>
          </cell>
        </row>
        <row r="468">
          <cell r="A468">
            <v>805660</v>
          </cell>
          <cell r="B468" t="str">
            <v>Escola Básica Dr. José de Jesus Neves Júnior, Faro</v>
          </cell>
        </row>
        <row r="469">
          <cell r="A469">
            <v>1308280</v>
          </cell>
          <cell r="B469" t="str">
            <v>Escola Básica Dr. José Domingues dos Santos, Cabanelas, Matosinhos</v>
          </cell>
        </row>
        <row r="470">
          <cell r="A470">
            <v>610035</v>
          </cell>
          <cell r="B470" t="str">
            <v>Escola Básica Dr. José dos Santos Bessa, Carapinheira, Montemor-o-Velho</v>
          </cell>
        </row>
        <row r="471">
          <cell r="A471">
            <v>113009</v>
          </cell>
          <cell r="B471" t="str">
            <v>Escola Básica Dr. José Pereira Tavares, Pinheiro da Bemposta, Oliveira de Azeméis</v>
          </cell>
        </row>
        <row r="472">
          <cell r="A472">
            <v>1601602</v>
          </cell>
          <cell r="B472" t="str">
            <v>Escola Básica Dr. Manuel da Costa Brandão, Sabadim, Arcos de Valdevez</v>
          </cell>
        </row>
        <row r="473">
          <cell r="A473">
            <v>1210943</v>
          </cell>
          <cell r="B473" t="str">
            <v>Escola Básica Dr. Manuel Magro Machado, Sto. António das Areias, Marvão</v>
          </cell>
        </row>
        <row r="474">
          <cell r="A474">
            <v>1609783</v>
          </cell>
          <cell r="B474" t="str">
            <v>Escola Básica Dr. Pedro Barbosa, Viana do Castelo</v>
          </cell>
        </row>
        <row r="475">
          <cell r="A475">
            <v>605082</v>
          </cell>
          <cell r="B475" t="str">
            <v>Escola Básica Dr. Pedrosa Veríssimo, Paião, Figueira da Foz</v>
          </cell>
        </row>
        <row r="476">
          <cell r="A476">
            <v>1410171</v>
          </cell>
          <cell r="B476" t="str">
            <v>Escola Básica Dr. Ruy de Andrade, Entroncamento</v>
          </cell>
        </row>
        <row r="477">
          <cell r="A477">
            <v>603970</v>
          </cell>
          <cell r="B477" t="str">
            <v>Escola Básica Dr.ª Maria Alice Gouveia, Coimbra</v>
          </cell>
        </row>
        <row r="478">
          <cell r="A478">
            <v>1304679</v>
          </cell>
          <cell r="B478" t="str">
            <v>Escola Básica e Secundária À Beira Douro, Gondomar</v>
          </cell>
        </row>
        <row r="479">
          <cell r="A479">
            <v>1819030</v>
          </cell>
          <cell r="B479" t="str">
            <v>Escola Básica e Secundária Abel Botelho, Tabuaço</v>
          </cell>
        </row>
        <row r="480">
          <cell r="A480">
            <v>1504565</v>
          </cell>
          <cell r="B480" t="str">
            <v>Escola Básica e Secundária Alfredo da Silva, Barreiro</v>
          </cell>
        </row>
        <row r="481">
          <cell r="A481">
            <v>1011933</v>
          </cell>
          <cell r="B481" t="str">
            <v>Escola Básica e Secundária Amadeu Gaudêncio, Nazaré</v>
          </cell>
        </row>
        <row r="482">
          <cell r="A482">
            <v>1110746</v>
          </cell>
          <cell r="B482" t="str">
            <v>Escola Básica e Secundária Amélia Rey Colaço, Linda-a-Velha, Oeiras</v>
          </cell>
        </row>
        <row r="483">
          <cell r="A483">
            <v>1503057</v>
          </cell>
          <cell r="B483" t="str">
            <v>Escola Básica e Secundária Anselmo de Andrade, Almada</v>
          </cell>
        </row>
        <row r="484">
          <cell r="A484">
            <v>1109406</v>
          </cell>
          <cell r="B484" t="str">
            <v>Escola Básica e Secundária António Bento Franco, Ericeira, Mafra</v>
          </cell>
        </row>
        <row r="485">
          <cell r="A485">
            <v>1110579</v>
          </cell>
          <cell r="B485" t="str">
            <v>Escola Básica e Secundária Aquilino Ribeiro, Leião, Oeiras</v>
          </cell>
        </row>
        <row r="486">
          <cell r="A486">
            <v>26010201</v>
          </cell>
          <cell r="B486" t="str">
            <v>Escola Básica e Secundária Armando Côrtes-Rodrigues</v>
          </cell>
        </row>
        <row r="487">
          <cell r="A487">
            <v>308980</v>
          </cell>
          <cell r="B487" t="str">
            <v>Escola Básica e Secundária Arqueólogo Mário Cardoso, Ponte, Guimarães</v>
          </cell>
        </row>
        <row r="488">
          <cell r="A488">
            <v>1419522</v>
          </cell>
          <cell r="B488" t="str">
            <v>Escola Básica e Secundária Artur Gonçalves, Torres Novas</v>
          </cell>
        </row>
        <row r="489">
          <cell r="A489">
            <v>1910118</v>
          </cell>
          <cell r="B489" t="str">
            <v>Escola Básica e Secundária Bispo D. Manuel Ferreira Cabral</v>
          </cell>
        </row>
        <row r="490">
          <cell r="A490">
            <v>1313186</v>
          </cell>
          <cell r="B490" t="str">
            <v>Escola Básica e Secundária Campo Aberto, Beiriz, Póvoa de Varzim</v>
          </cell>
        </row>
        <row r="491">
          <cell r="A491">
            <v>1312054</v>
          </cell>
          <cell r="B491" t="str">
            <v>Escola Básica e Secundária Carolina Michaelis, Porto</v>
          </cell>
        </row>
        <row r="492">
          <cell r="A492">
            <v>1312002</v>
          </cell>
          <cell r="B492" t="str">
            <v>Escola Básica e Secundária Clara de Resende, Porto</v>
          </cell>
        </row>
        <row r="493">
          <cell r="A493">
            <v>109632</v>
          </cell>
          <cell r="B493" t="str">
            <v>Escola Básica e Secundária Coelho e Castro, Fiães, Santa Maria da Feira</v>
          </cell>
        </row>
        <row r="494">
          <cell r="A494">
            <v>1901216</v>
          </cell>
          <cell r="B494" t="str">
            <v>Escola Básica e Secundária com Pré-escolar da Calheta</v>
          </cell>
        </row>
        <row r="495">
          <cell r="A495">
            <v>1906010</v>
          </cell>
          <cell r="B495" t="str">
            <v>Escola Básica e Secundária com Pré-escolar e Creche do Porto Moniz</v>
          </cell>
        </row>
        <row r="496">
          <cell r="A496">
            <v>1907714</v>
          </cell>
          <cell r="B496" t="str">
            <v>Escola Básica e Secundária com Pré-escolar e Creche Professor Dr. Francisco de Freitas Branco</v>
          </cell>
        </row>
        <row r="497">
          <cell r="A497">
            <v>702889</v>
          </cell>
          <cell r="B497" t="str">
            <v>Escola Básica e Secundária Cunha Rivara, Arraiolos</v>
          </cell>
        </row>
        <row r="498">
          <cell r="A498">
            <v>412497</v>
          </cell>
          <cell r="B498" t="str">
            <v>Escola Básica e Secundária D. Afonso III, Vinhais</v>
          </cell>
        </row>
        <row r="499">
          <cell r="A499">
            <v>1314986</v>
          </cell>
          <cell r="B499" t="str">
            <v>Escola Básica e Secundária D. Dinis, Santo Tirso</v>
          </cell>
        </row>
        <row r="500">
          <cell r="A500">
            <v>1106402</v>
          </cell>
          <cell r="B500" t="str">
            <v>Escola Básica e Secundária D. Filipa de Lencastre, Lisboa</v>
          </cell>
        </row>
        <row r="501">
          <cell r="A501">
            <v>709026</v>
          </cell>
          <cell r="B501" t="str">
            <v>Escola Básica e Secundária D. João de Portel, Portel</v>
          </cell>
        </row>
        <row r="502">
          <cell r="A502">
            <v>1115984</v>
          </cell>
          <cell r="B502" t="str">
            <v>Escola Básica e Secundária D. João V, Damaia, Amadora</v>
          </cell>
        </row>
        <row r="503">
          <cell r="A503">
            <v>1911008</v>
          </cell>
          <cell r="B503" t="str">
            <v>Escola Básica e Secundária D. Lucinda Andrade</v>
          </cell>
        </row>
        <row r="504">
          <cell r="A504">
            <v>1420382</v>
          </cell>
          <cell r="B504" t="str">
            <v>Escola Básica e Secundária D. Maria II, Vila Nova da Barquinha</v>
          </cell>
        </row>
        <row r="505">
          <cell r="A505">
            <v>1114316</v>
          </cell>
          <cell r="B505" t="str">
            <v>Escola Básica e Secundária D. Martinho Vaz de Castelo Branco, Póvoa de Santa Iria, Vila Franca de</v>
          </cell>
        </row>
        <row r="506">
          <cell r="A506">
            <v>1401565</v>
          </cell>
          <cell r="B506" t="str">
            <v>Escola Básica e Secundária D. Miguel de Almeida, Abrantes</v>
          </cell>
        </row>
        <row r="507">
          <cell r="A507">
            <v>1001811</v>
          </cell>
          <cell r="B507" t="str">
            <v>Escola Básica e Secundária D. Pedro I, Alcobaça</v>
          </cell>
        </row>
        <row r="508">
          <cell r="A508">
            <v>1701770</v>
          </cell>
          <cell r="B508" t="str">
            <v>Escola Básica e Secundária D. Sancho II, Alijó</v>
          </cell>
        </row>
        <row r="509">
          <cell r="A509">
            <v>1004191</v>
          </cell>
          <cell r="B509" t="str">
            <v>Escola Básica e Secundária da Batalha</v>
          </cell>
        </row>
        <row r="510">
          <cell r="A510">
            <v>811000</v>
          </cell>
          <cell r="B510" t="str">
            <v>Escola Básica e Secundária da Bemposta, Portimão</v>
          </cell>
        </row>
        <row r="511">
          <cell r="A511">
            <v>51012901</v>
          </cell>
          <cell r="B511" t="str">
            <v>Escola Básica e Secundária da Calheta</v>
          </cell>
        </row>
        <row r="512">
          <cell r="A512">
            <v>1407450</v>
          </cell>
          <cell r="B512" t="str">
            <v>Escola Básica e Secundária da Chamusca</v>
          </cell>
        </row>
        <row r="513">
          <cell r="A513">
            <v>1105672</v>
          </cell>
          <cell r="B513" t="str">
            <v>Escola Básica e Secundária da Cidadela, Cascais</v>
          </cell>
        </row>
        <row r="514">
          <cell r="A514">
            <v>41012901</v>
          </cell>
          <cell r="B514" t="str">
            <v>Escola Básica e Secundária da Graciosa</v>
          </cell>
        </row>
        <row r="515">
          <cell r="A515">
            <v>62012901</v>
          </cell>
          <cell r="B515" t="str">
            <v>Escola Básica e Secundária da Madalena</v>
          </cell>
        </row>
        <row r="516">
          <cell r="A516">
            <v>1905812</v>
          </cell>
          <cell r="B516" t="str">
            <v>Escola Básica e Secundária da Ponta do Sol</v>
          </cell>
        </row>
        <row r="517">
          <cell r="A517">
            <v>24012901</v>
          </cell>
          <cell r="B517" t="str">
            <v>Escola Básica e Secundária da Povoação</v>
          </cell>
        </row>
        <row r="518">
          <cell r="A518">
            <v>603405</v>
          </cell>
          <cell r="B518" t="str">
            <v>Escola Básica e Secundária da Quinta das Flores, Coimbra</v>
          </cell>
        </row>
        <row r="519">
          <cell r="A519">
            <v>907230</v>
          </cell>
          <cell r="B519" t="str">
            <v>Escola Básica e Secundária da Sé, Guarda</v>
          </cell>
        </row>
        <row r="520">
          <cell r="A520">
            <v>1805257</v>
          </cell>
          <cell r="B520" t="str">
            <v>Escola Básica e Secundária da Sé, Lamego</v>
          </cell>
        </row>
        <row r="521">
          <cell r="A521">
            <v>89012601</v>
          </cell>
          <cell r="B521" t="str">
            <v>Escola Básica e Secundária das Flores</v>
          </cell>
        </row>
        <row r="522">
          <cell r="A522">
            <v>61012901</v>
          </cell>
          <cell r="B522" t="str">
            <v>Escola Básica e Secundária das Lajes do Pico</v>
          </cell>
        </row>
        <row r="523">
          <cell r="A523">
            <v>1306934</v>
          </cell>
          <cell r="B523" t="str">
            <v>Escola Básica e Secundária de Águas Santas, Maia</v>
          </cell>
        </row>
        <row r="524">
          <cell r="A524">
            <v>1303819</v>
          </cell>
          <cell r="B524" t="str">
            <v>Escola Básica e Secundária de Airães, Felgueiras</v>
          </cell>
        </row>
        <row r="525">
          <cell r="A525">
            <v>801587</v>
          </cell>
          <cell r="B525" t="str">
            <v>Escola Básica e Secundária de Albufeira</v>
          </cell>
        </row>
        <row r="526">
          <cell r="A526">
            <v>502518</v>
          </cell>
          <cell r="B526" t="str">
            <v>Escola Básica e Secundária de Alcains, Castelo Branco</v>
          </cell>
        </row>
        <row r="527">
          <cell r="A527">
            <v>401878</v>
          </cell>
          <cell r="B527" t="str">
            <v>Escola Básica e Secundária de Alfândega da Fé</v>
          </cell>
        </row>
        <row r="528">
          <cell r="A528">
            <v>1105122</v>
          </cell>
          <cell r="B528" t="str">
            <v>Escola Básica e Secundária de Alvide, Cascais</v>
          </cell>
        </row>
        <row r="529">
          <cell r="A529">
            <v>103434</v>
          </cell>
          <cell r="B529" t="str">
            <v>Escola Básica e Secundária de Anadia</v>
          </cell>
        </row>
        <row r="530">
          <cell r="A530">
            <v>1607085</v>
          </cell>
          <cell r="B530" t="str">
            <v>Escola Básica e Secundária de Arcozelo, Ponte de Lima</v>
          </cell>
        </row>
        <row r="531">
          <cell r="A531">
            <v>1609141</v>
          </cell>
          <cell r="B531" t="str">
            <v>Escola Básica e Secundária de Arga e Lima, Lanheses, Viana do Castelo</v>
          </cell>
        </row>
        <row r="532">
          <cell r="A532">
            <v>109570</v>
          </cell>
          <cell r="B532" t="str">
            <v>Escola Básica e Secundária de Arrifana, Santa Maria da Feira</v>
          </cell>
        </row>
        <row r="533">
          <cell r="A533">
            <v>1609922</v>
          </cell>
          <cell r="B533" t="str">
            <v>Escola Básica e Secundária de Barroselas, Viana do Castelo</v>
          </cell>
        </row>
        <row r="534">
          <cell r="A534">
            <v>119684</v>
          </cell>
          <cell r="B534" t="str">
            <v>Escola Básica e Secundária de Búzio, Vale de Cambra</v>
          </cell>
        </row>
        <row r="535">
          <cell r="A535">
            <v>304240</v>
          </cell>
          <cell r="B535" t="str">
            <v>Escola Básica e Secundária de Cabeceiras de Basto</v>
          </cell>
        </row>
        <row r="536">
          <cell r="A536">
            <v>1602097</v>
          </cell>
          <cell r="B536" t="str">
            <v>Escola Básica e Secundária de Caminha</v>
          </cell>
        </row>
        <row r="537">
          <cell r="A537">
            <v>1315577</v>
          </cell>
          <cell r="B537" t="str">
            <v>Escola Básica e Secundária de Campo, Valongo</v>
          </cell>
        </row>
        <row r="538">
          <cell r="A538">
            <v>1317562</v>
          </cell>
          <cell r="B538" t="str">
            <v>Escola Básica e Secundária de Canelas, Vila Nova de Gaia</v>
          </cell>
        </row>
        <row r="539">
          <cell r="A539">
            <v>1105612</v>
          </cell>
          <cell r="B539" t="str">
            <v>Escola Básica e Secundária de Carcavelos, Cascais</v>
          </cell>
        </row>
        <row r="540">
          <cell r="A540">
            <v>403561</v>
          </cell>
          <cell r="B540" t="str">
            <v>Escola Básica e Secundária de Carrazeda de Ansiães</v>
          </cell>
        </row>
        <row r="541">
          <cell r="A541">
            <v>106146</v>
          </cell>
          <cell r="B541" t="str">
            <v>Escola Básica e Secundária de Castelo de Paiva</v>
          </cell>
        </row>
        <row r="542">
          <cell r="A542">
            <v>305958</v>
          </cell>
          <cell r="B542" t="str">
            <v>Escola Básica e Secundária de Celorico de Basto</v>
          </cell>
        </row>
        <row r="543">
          <cell r="A543">
            <v>1314556</v>
          </cell>
          <cell r="B543" t="str">
            <v>Escola Básica e Secundária de Coronado e Castro, São Romão do Coronado, Trofa</v>
          </cell>
        </row>
        <row r="544">
          <cell r="A544">
            <v>1310041</v>
          </cell>
          <cell r="B544" t="str">
            <v>Escola Básica e Secundária de Cristelo, Paredes</v>
          </cell>
        </row>
        <row r="545">
          <cell r="A545">
            <v>1315042</v>
          </cell>
          <cell r="B545" t="str">
            <v>Escola Básica e Secundária de Ermesinde, Valongo</v>
          </cell>
        </row>
        <row r="546">
          <cell r="A546">
            <v>104118</v>
          </cell>
          <cell r="B546" t="str">
            <v>Escola Básica e Secundária de Escariz, Arouca</v>
          </cell>
        </row>
        <row r="547">
          <cell r="A547">
            <v>113401</v>
          </cell>
          <cell r="B547" t="str">
            <v>Escola Básica e Secundária de Fajões, Oliveira de Azeméis</v>
          </cell>
        </row>
        <row r="548">
          <cell r="A548">
            <v>905382</v>
          </cell>
          <cell r="B548" t="str">
            <v>Escola Básica e Secundária de Fornos de Algodres</v>
          </cell>
        </row>
        <row r="549">
          <cell r="A549">
            <v>1209689</v>
          </cell>
          <cell r="B549" t="str">
            <v>Escola Básica e Secundária de Gavião</v>
          </cell>
        </row>
        <row r="550">
          <cell r="A550">
            <v>1015747</v>
          </cell>
          <cell r="B550" t="str">
            <v>Escola Básica e Secundária de Guia, Pombal</v>
          </cell>
        </row>
        <row r="551">
          <cell r="A551">
            <v>1303635</v>
          </cell>
          <cell r="B551" t="str">
            <v>Escola Básica e Secundária de Idães, Felgueiras</v>
          </cell>
        </row>
        <row r="552">
          <cell r="A552">
            <v>1310046</v>
          </cell>
          <cell r="B552" t="str">
            <v>Escola Básica e Secundária de Lordelo, Paredes</v>
          </cell>
        </row>
        <row r="553">
          <cell r="A553">
            <v>1305904</v>
          </cell>
          <cell r="B553" t="str">
            <v>Escola Básica e Secundária de Lousada Norte</v>
          </cell>
        </row>
        <row r="554">
          <cell r="A554">
            <v>1305928</v>
          </cell>
          <cell r="B554" t="str">
            <v>Escola Básica e Secundária de Lousada Oeste</v>
          </cell>
        </row>
        <row r="555">
          <cell r="A555">
            <v>1413450</v>
          </cell>
          <cell r="B555" t="str">
            <v>Escola Básica e Secundária de Mação</v>
          </cell>
        </row>
        <row r="556">
          <cell r="A556">
            <v>405195</v>
          </cell>
          <cell r="B556" t="str">
            <v>Escola Básica e Secundária de Macedo de Cavaleiros</v>
          </cell>
        </row>
        <row r="557">
          <cell r="A557">
            <v>1904750</v>
          </cell>
          <cell r="B557" t="str">
            <v>Escola Básica e Secundária de Machico</v>
          </cell>
        </row>
        <row r="558">
          <cell r="A558">
            <v>1115822</v>
          </cell>
          <cell r="B558" t="str">
            <v>Escola Básica e Secundária de Mães d'Água, Falagueira, Amadora</v>
          </cell>
        </row>
        <row r="559">
          <cell r="A559">
            <v>908063</v>
          </cell>
          <cell r="B559" t="str">
            <v>Escola Básica e Secundária de Manteigas</v>
          </cell>
        </row>
        <row r="560">
          <cell r="A560">
            <v>909050</v>
          </cell>
          <cell r="B560" t="str">
            <v>Escola Básica e Secundária de Mêda</v>
          </cell>
        </row>
        <row r="561">
          <cell r="A561">
            <v>1603190</v>
          </cell>
          <cell r="B561" t="str">
            <v>Escola Básica e Secundária de Melgaço</v>
          </cell>
        </row>
        <row r="562">
          <cell r="A562">
            <v>1016975</v>
          </cell>
          <cell r="B562" t="str">
            <v>Escola Básica e Secundária de Mira de Aire, Porto de Mós</v>
          </cell>
        </row>
        <row r="563">
          <cell r="A563">
            <v>1312128</v>
          </cell>
          <cell r="B563" t="str">
            <v>Escola Básica e Secundária de Miragaia, Porto</v>
          </cell>
        </row>
        <row r="564">
          <cell r="A564">
            <v>406691</v>
          </cell>
          <cell r="B564" t="str">
            <v>Escola Básica e Secundária de Miranda do Douro</v>
          </cell>
        </row>
        <row r="565">
          <cell r="A565">
            <v>1807935</v>
          </cell>
          <cell r="B565" t="str">
            <v>Escola Básica e Secundária de Moimenta da Beira</v>
          </cell>
        </row>
        <row r="566">
          <cell r="A566">
            <v>1705801</v>
          </cell>
          <cell r="B566" t="str">
            <v>Escola Básica e Secundária de Mondim de Basto</v>
          </cell>
        </row>
        <row r="567">
          <cell r="A567">
            <v>1503427</v>
          </cell>
          <cell r="B567" t="str">
            <v>Escola Básica e Secundária de Monte da Caparica, Almada</v>
          </cell>
        </row>
        <row r="568">
          <cell r="A568">
            <v>1609085</v>
          </cell>
          <cell r="B568" t="str">
            <v>Escola Básica e Secundária de Monte da Ola, Viana do Castelo</v>
          </cell>
        </row>
        <row r="569">
          <cell r="A569">
            <v>610991</v>
          </cell>
          <cell r="B569" t="str">
            <v>Escola Básica e Secundária de Montemor-o-Velho</v>
          </cell>
        </row>
        <row r="570">
          <cell r="A570">
            <v>707735</v>
          </cell>
          <cell r="B570" t="str">
            <v>Escola Básica e Secundária de Mora</v>
          </cell>
        </row>
        <row r="571">
          <cell r="A571">
            <v>1608480</v>
          </cell>
          <cell r="B571" t="str">
            <v>Escola Básica e Secundária de Muralhas do Minho, Valença</v>
          </cell>
        </row>
        <row r="572">
          <cell r="A572">
            <v>1707142</v>
          </cell>
          <cell r="B572" t="str">
            <v>Escola Básica e Secundária de Murça</v>
          </cell>
        </row>
        <row r="573">
          <cell r="A573">
            <v>22012901</v>
          </cell>
          <cell r="B573" t="str">
            <v>Escola Básica e Secundária de Nordeste</v>
          </cell>
        </row>
        <row r="574">
          <cell r="A574">
            <v>1810946</v>
          </cell>
          <cell r="B574" t="str">
            <v>Escola Básica e Secundária de Oliveira de Frades</v>
          </cell>
        </row>
        <row r="575">
          <cell r="A575">
            <v>1421400</v>
          </cell>
          <cell r="B575" t="str">
            <v>Escola Básica e Secundária de Ourém</v>
          </cell>
        </row>
        <row r="576">
          <cell r="A576">
            <v>212724</v>
          </cell>
          <cell r="B576" t="str">
            <v>Escola Básica e Secundária de Ourique</v>
          </cell>
        </row>
        <row r="577">
          <cell r="A577">
            <v>1308261</v>
          </cell>
          <cell r="B577" t="str">
            <v>Escola Básica e Secundária de Padrão da Légua, Matosinhos</v>
          </cell>
        </row>
        <row r="578">
          <cell r="A578">
            <v>1310500</v>
          </cell>
          <cell r="B578" t="str">
            <v>Escola Básica e Secundária de Paredes</v>
          </cell>
        </row>
        <row r="579">
          <cell r="A579">
            <v>1605387</v>
          </cell>
          <cell r="B579" t="str">
            <v>Escola Básica e Secundária de Paredes de Coura</v>
          </cell>
        </row>
        <row r="580">
          <cell r="A580">
            <v>1306753</v>
          </cell>
          <cell r="B580" t="str">
            <v>Escola Básica e Secundária de Pedrouços, Maia</v>
          </cell>
        </row>
        <row r="581">
          <cell r="A581">
            <v>613159</v>
          </cell>
          <cell r="B581" t="str">
            <v>Escola Básica e Secundária de Penacova</v>
          </cell>
        </row>
        <row r="582">
          <cell r="A582">
            <v>1811436</v>
          </cell>
          <cell r="B582" t="str">
            <v>Escola Básica e Secundária de Penalva do Castelo</v>
          </cell>
        </row>
        <row r="583">
          <cell r="A583">
            <v>1311212</v>
          </cell>
          <cell r="B583" t="str">
            <v>Escola Básica e Secundária de Pinheiro, Penafiel</v>
          </cell>
        </row>
        <row r="584">
          <cell r="A584">
            <v>1310758</v>
          </cell>
          <cell r="B584" t="str">
            <v>Escola Básica e Secundária de Rebordosa, Paredes</v>
          </cell>
        </row>
        <row r="585">
          <cell r="A585">
            <v>1709092</v>
          </cell>
          <cell r="B585" t="str">
            <v>Escola Básica e Secundária de Ribeira de Pena</v>
          </cell>
        </row>
        <row r="586">
          <cell r="A586">
            <v>314182</v>
          </cell>
          <cell r="B586" t="str">
            <v>Escola Básica e Secundária de S. Bento, Vizela</v>
          </cell>
        </row>
        <row r="587">
          <cell r="A587">
            <v>63012901</v>
          </cell>
          <cell r="B587" t="str">
            <v>Escola Básica e Secundária de S. Roque do Pico</v>
          </cell>
        </row>
        <row r="588">
          <cell r="A588">
            <v>1415949</v>
          </cell>
          <cell r="B588" t="str">
            <v>Escola Básica e Secundária de Salvaterra de Magos</v>
          </cell>
        </row>
        <row r="589">
          <cell r="A589">
            <v>1909614</v>
          </cell>
          <cell r="B589" t="str">
            <v>Escola Básica e Secundária de Santa Cruz</v>
          </cell>
        </row>
        <row r="590">
          <cell r="A590">
            <v>11012901</v>
          </cell>
          <cell r="B590" t="str">
            <v>Escola Básica e Secundária de Santa Maria</v>
          </cell>
        </row>
        <row r="591">
          <cell r="A591">
            <v>109630</v>
          </cell>
          <cell r="B591" t="str">
            <v>Escola Básica e Secundária de Santa Maria da Feira</v>
          </cell>
        </row>
        <row r="592">
          <cell r="A592">
            <v>1504723</v>
          </cell>
          <cell r="B592" t="str">
            <v>Escola Básica e Secundária de Santo António, Barreiro</v>
          </cell>
        </row>
        <row r="593">
          <cell r="A593">
            <v>116386</v>
          </cell>
          <cell r="B593" t="str">
            <v>Escola Básica e Secundária de São João da Madeira</v>
          </cell>
        </row>
        <row r="594">
          <cell r="A594">
            <v>1815360</v>
          </cell>
          <cell r="B594" t="str">
            <v>Escola Básica e Secundária de São João da Pesqueira</v>
          </cell>
        </row>
        <row r="595">
          <cell r="A595">
            <v>1001951</v>
          </cell>
          <cell r="B595" t="str">
            <v>Escola Básica e Secundária de São Martinho do Porto, Alcobaça</v>
          </cell>
        </row>
        <row r="596">
          <cell r="A596">
            <v>209872</v>
          </cell>
          <cell r="B596" t="str">
            <v>Escola Básica e Secundária de São Sebastião, Mértola</v>
          </cell>
        </row>
        <row r="597">
          <cell r="A597">
            <v>117431</v>
          </cell>
          <cell r="B597" t="str">
            <v>Escola Básica e Secundária de Sever do Vouga</v>
          </cell>
        </row>
        <row r="598">
          <cell r="A598">
            <v>1310115</v>
          </cell>
          <cell r="B598" t="str">
            <v>Escola Básica e Secundária de Sobreira, Paredes</v>
          </cell>
        </row>
        <row r="599">
          <cell r="A599">
            <v>310736</v>
          </cell>
          <cell r="B599" t="str">
            <v>Escola Básica e Secundária de Terras de Bouro</v>
          </cell>
        </row>
        <row r="600">
          <cell r="A600">
            <v>1601521</v>
          </cell>
          <cell r="B600" t="str">
            <v>Escola Básica e Secundária de Valdevez, Arcos de Valdevez</v>
          </cell>
        </row>
        <row r="601">
          <cell r="A601">
            <v>1302721</v>
          </cell>
          <cell r="B601" t="str">
            <v>Escola Básica e Secundária de Vale de Ovil, Baião</v>
          </cell>
        </row>
        <row r="602">
          <cell r="A602">
            <v>302624</v>
          </cell>
          <cell r="B602" t="str">
            <v>Escola Básica e Secundária de Vale do Tamel, Lijó, Barcelos</v>
          </cell>
        </row>
        <row r="603">
          <cell r="A603">
            <v>52012901</v>
          </cell>
          <cell r="B603" t="str">
            <v>Escola Básica e Secundária de Velas</v>
          </cell>
        </row>
        <row r="604">
          <cell r="A604">
            <v>1114761</v>
          </cell>
          <cell r="B604" t="str">
            <v>Escola Básica e Secundária de Vialonga, Vila Franca de Xira</v>
          </cell>
        </row>
        <row r="605">
          <cell r="A605">
            <v>302471</v>
          </cell>
          <cell r="B605" t="str">
            <v>Escola Básica e Secundária de Vila Cova, Barcelos</v>
          </cell>
        </row>
        <row r="606">
          <cell r="A606">
            <v>410378</v>
          </cell>
          <cell r="B606" t="str">
            <v>Escola Básica e Secundária de Vila Flor</v>
          </cell>
        </row>
        <row r="607">
          <cell r="A607">
            <v>1610981</v>
          </cell>
          <cell r="B607" t="str">
            <v>Escola Básica e Secundária de Vila Nova de Cerveira</v>
          </cell>
        </row>
        <row r="608">
          <cell r="A608">
            <v>1713703</v>
          </cell>
          <cell r="B608" t="str">
            <v>Escola Básica e Secundária de Vila Pouca de Aguiar - Sul</v>
          </cell>
        </row>
        <row r="609">
          <cell r="A609">
            <v>902777</v>
          </cell>
          <cell r="B609" t="str">
            <v>Escola Básica e Secundária de Vilar Formoso, Almeida</v>
          </cell>
        </row>
        <row r="610">
          <cell r="A610">
            <v>1310955</v>
          </cell>
          <cell r="B610" t="str">
            <v>Escola Básica e Secundária de Vilela, Paredes</v>
          </cell>
        </row>
        <row r="611">
          <cell r="A611">
            <v>1111625</v>
          </cell>
          <cell r="B611" t="str">
            <v>Escola Básica e Secundária do Alto dos Moinhos, Terrugem, Sintra</v>
          </cell>
        </row>
        <row r="612">
          <cell r="A612">
            <v>1706541</v>
          </cell>
          <cell r="B612" t="str">
            <v>Escola Básica e Secundária do Baixo Barroso, Venda Nova, Montalegre</v>
          </cell>
        </row>
        <row r="613">
          <cell r="A613">
            <v>1104039</v>
          </cell>
          <cell r="B613" t="str">
            <v>Escola Básica e Secundária do Cadaval</v>
          </cell>
        </row>
        <row r="614">
          <cell r="A614">
            <v>510409</v>
          </cell>
          <cell r="B614" t="str">
            <v>Escola Básica e Secundária do Centro de Portugal, Vila de Rei</v>
          </cell>
        </row>
        <row r="615">
          <cell r="A615">
            <v>1312346</v>
          </cell>
          <cell r="B615" t="str">
            <v>Escola Básica e Secundária do Cerco do Porto, Porto</v>
          </cell>
        </row>
        <row r="616">
          <cell r="A616">
            <v>1306933</v>
          </cell>
          <cell r="B616" t="str">
            <v>Escola Básica e Secundária do Levante da Maia, Nogueira da Maia, Maia</v>
          </cell>
        </row>
        <row r="617">
          <cell r="A617">
            <v>408677</v>
          </cell>
          <cell r="B617" t="str">
            <v>Escola Básica e Secundária do Mogadouro</v>
          </cell>
        </row>
        <row r="618">
          <cell r="A618">
            <v>107850</v>
          </cell>
          <cell r="B618" t="str">
            <v>Escola Básica e Secundária Domingos Capela, Silvalde, Espinho</v>
          </cell>
        </row>
        <row r="619">
          <cell r="A619">
            <v>1903416</v>
          </cell>
          <cell r="B619" t="str">
            <v>Escola Básica e Secundária Dr. Ângelo Augusto Silva</v>
          </cell>
        </row>
        <row r="620">
          <cell r="A620">
            <v>1312149</v>
          </cell>
          <cell r="B620" t="str">
            <v>Escola Básica e Secundária Dr. Augusto César Pires de Lima, Porto</v>
          </cell>
        </row>
        <row r="621">
          <cell r="A621">
            <v>1115606</v>
          </cell>
          <cell r="B621" t="str">
            <v>Escola Básica e Secundária Dr. Azevedo Neves, Damaia, Amadora</v>
          </cell>
        </row>
        <row r="622">
          <cell r="A622">
            <v>1706742</v>
          </cell>
          <cell r="B622" t="str">
            <v>Escola Básica e Secundária Dr. Bento da Cruz, Montalegre</v>
          </cell>
        </row>
        <row r="623">
          <cell r="A623">
            <v>617192</v>
          </cell>
          <cell r="B623" t="str">
            <v>Escola Básica e Secundária Dr. Daniel de Matos, Vila Nova de Poiares</v>
          </cell>
        </row>
        <row r="624">
          <cell r="A624">
            <v>113513</v>
          </cell>
          <cell r="B624" t="str">
            <v>Escola Básica e Secundária Dr. Ferreira da Silva, Cucujães, Oliveira de Azeméis</v>
          </cell>
        </row>
        <row r="625">
          <cell r="A625">
            <v>710605</v>
          </cell>
          <cell r="B625" t="str">
            <v>Escola Básica e Secundária Dr. Hernâni Cidade, Redondo</v>
          </cell>
        </row>
        <row r="626">
          <cell r="A626">
            <v>713804</v>
          </cell>
          <cell r="B626" t="str">
            <v>Escola Básica e Secundária Dr. Isidoro de Sousa, Viana do Alentejo</v>
          </cell>
        </row>
        <row r="627">
          <cell r="A627">
            <v>105411</v>
          </cell>
          <cell r="B627" t="str">
            <v>Escola Básica e Secundária Dr. Jaime Magalhães Lima, Esgueira, Aveiro</v>
          </cell>
        </row>
        <row r="628">
          <cell r="A628">
            <v>202249</v>
          </cell>
          <cell r="B628" t="str">
            <v>Escola Básica e Secundária Dr. João Brito Camacho, Almodôvar</v>
          </cell>
        </row>
        <row r="629">
          <cell r="A629">
            <v>810394</v>
          </cell>
          <cell r="B629" t="str">
            <v>Escola Básica e Secundária Dr. João Lúcio, Fuseta, Olhão</v>
          </cell>
        </row>
        <row r="630">
          <cell r="A630">
            <v>902600</v>
          </cell>
          <cell r="B630" t="str">
            <v>Escola Básica e Secundária Dr. José Casimiro Matias, Almeida</v>
          </cell>
        </row>
        <row r="631">
          <cell r="A631">
            <v>1820735</v>
          </cell>
          <cell r="B631" t="str">
            <v>Escola Básica e Secundária Dr. José Leite de Vasconcelos, Tarouca</v>
          </cell>
        </row>
        <row r="632">
          <cell r="A632">
            <v>3102311</v>
          </cell>
          <cell r="B632" t="str">
            <v>Escola Básica e Secundária Dr. Luís Maurílio da Silva Dantas</v>
          </cell>
        </row>
        <row r="633">
          <cell r="A633">
            <v>1303011</v>
          </cell>
          <cell r="B633" t="str">
            <v>Escola Básica e Secundária Dr. Machado de Matos, Felgueiras</v>
          </cell>
        </row>
        <row r="634">
          <cell r="A634">
            <v>1401539</v>
          </cell>
          <cell r="B634" t="str">
            <v>Escola Básica e Secundária Dr. Manuel Fernandes, Abrantes</v>
          </cell>
        </row>
        <row r="635">
          <cell r="A635">
            <v>107743</v>
          </cell>
          <cell r="B635" t="str">
            <v>Escola Básica e Secundária Dr. Manuel Gomes Almeida, Espinho</v>
          </cell>
        </row>
        <row r="636">
          <cell r="A636">
            <v>107083</v>
          </cell>
          <cell r="B636" t="str">
            <v>Escola Básica e Secundária Dr. Manuel Laranjeira, Espinho</v>
          </cell>
        </row>
        <row r="637">
          <cell r="A637">
            <v>1002365</v>
          </cell>
          <cell r="B637" t="str">
            <v>Escola Básica e Secundária Dr. Manuel Ribeiro Ferreira, Alvaiázere</v>
          </cell>
        </row>
        <row r="638">
          <cell r="A638">
            <v>1305004</v>
          </cell>
          <cell r="B638" t="str">
            <v>Escola Básica e Secundária Dr. Mário Fonseca, Nogueira, Lousada</v>
          </cell>
        </row>
        <row r="639">
          <cell r="A639">
            <v>1003989</v>
          </cell>
          <cell r="B639" t="str">
            <v>Escola Básica e Secundária Dr. Pascoal José de Mello, Ansião</v>
          </cell>
        </row>
        <row r="640">
          <cell r="A640">
            <v>409629</v>
          </cell>
          <cell r="B640" t="str">
            <v>Escola Básica e Secundária Dr. Ramiro Salgado, Torre de Moncorvo</v>
          </cell>
        </row>
        <row r="641">
          <cell r="A641">
            <v>1111892</v>
          </cell>
          <cell r="B641" t="str">
            <v>Escola Básica e Secundária Dr. Rui Grácio, Montelavar, Sintra</v>
          </cell>
        </row>
        <row r="642">
          <cell r="A642">
            <v>116413</v>
          </cell>
          <cell r="B642" t="str">
            <v>Escola Básica e Secundária Dr. Serafim Leite, São João da Madeira</v>
          </cell>
        </row>
        <row r="643">
          <cell r="A643">
            <v>1401588</v>
          </cell>
          <cell r="B643" t="str">
            <v>Escola Básica e Secundária Dr. Solano de Abreu, Abrantes</v>
          </cell>
        </row>
        <row r="644">
          <cell r="A644">
            <v>1306564</v>
          </cell>
          <cell r="B644" t="str">
            <v>Escola Básica e Secundária Dr. Vieira de Carvalho, Moreira da Maia, Maia</v>
          </cell>
        </row>
        <row r="645">
          <cell r="A645">
            <v>1417797</v>
          </cell>
          <cell r="B645" t="str">
            <v>Escola Básica e Secundária Dra. Maria Judite Serrão Andrade, Sardoal</v>
          </cell>
        </row>
        <row r="646">
          <cell r="A646">
            <v>1809877</v>
          </cell>
          <cell r="B646" t="str">
            <v>Escola Básica e Secundária Eng. Dionísio Augusto Cunha, Canas de Senhorim, Nelas</v>
          </cell>
        </row>
        <row r="647">
          <cell r="A647">
            <v>612842</v>
          </cell>
          <cell r="B647" t="str">
            <v>Escola Básica e Secundária Escalada, Pampilhosa da Serra</v>
          </cell>
        </row>
        <row r="648">
          <cell r="A648">
            <v>1703324</v>
          </cell>
          <cell r="B648" t="str">
            <v>Escola Básica e Secundária Fernão de Magalhães, Chaves</v>
          </cell>
        </row>
        <row r="649">
          <cell r="A649">
            <v>1005666</v>
          </cell>
          <cell r="B649" t="str">
            <v>Escola Básica e Secundária Fernão do Pó, Bombarral</v>
          </cell>
        </row>
        <row r="650">
          <cell r="A650">
            <v>113147</v>
          </cell>
          <cell r="B650" t="str">
            <v>Escola Básica e Secundária Ferreira de Castro, Oliveira de Azeméis</v>
          </cell>
        </row>
        <row r="651">
          <cell r="A651">
            <v>1312511</v>
          </cell>
          <cell r="B651" t="str">
            <v>Escola Básica e Secundária Fontes Pereira de Melo, Porto</v>
          </cell>
        </row>
        <row r="652">
          <cell r="A652">
            <v>1503581</v>
          </cell>
          <cell r="B652" t="str">
            <v>Escola Básica e Secundária Francisco Simões, Laranjeiro, Almada</v>
          </cell>
        </row>
        <row r="653">
          <cell r="A653">
            <v>1105860</v>
          </cell>
          <cell r="B653" t="str">
            <v>Escola Básica e Secundária Frei Gonçalo de Azevedo, São Domingos de Rana, Cascais</v>
          </cell>
        </row>
        <row r="654">
          <cell r="A654">
            <v>1111215</v>
          </cell>
          <cell r="B654" t="str">
            <v>Escola Básica e Secundária Gama Barros, Cacém, Sintra</v>
          </cell>
        </row>
        <row r="655">
          <cell r="A655">
            <v>1106053</v>
          </cell>
          <cell r="B655" t="str">
            <v>Escola Básica e Secundária Gil Vicente, Lisboa</v>
          </cell>
        </row>
        <row r="656">
          <cell r="A656">
            <v>1801278</v>
          </cell>
          <cell r="B656" t="str">
            <v>Escola Básica e Secundária Gomes Teixeira, Armamar</v>
          </cell>
        </row>
        <row r="657">
          <cell r="A657">
            <v>1903964</v>
          </cell>
          <cell r="B657" t="str">
            <v>Escola Básica e Secundária Gonçalves Zarco</v>
          </cell>
        </row>
        <row r="658">
          <cell r="A658">
            <v>1009116</v>
          </cell>
          <cell r="B658" t="str">
            <v>Escola Básica e Secundária Henrique Sommer, Maceira, Leiria</v>
          </cell>
        </row>
        <row r="659">
          <cell r="A659">
            <v>1105403</v>
          </cell>
          <cell r="B659" t="str">
            <v>Escola Básica e Secundária Ibn Mucana, Alcabideche, Cascais</v>
          </cell>
        </row>
        <row r="660">
          <cell r="A660">
            <v>602289</v>
          </cell>
          <cell r="B660" t="str">
            <v>Escola Básica e Secundária João Garcia Bacelar, Tocha, Cantanhede</v>
          </cell>
        </row>
        <row r="661">
          <cell r="A661">
            <v>1112383</v>
          </cell>
          <cell r="B661" t="str">
            <v>Escola Básica e Secundária Joaquim Inácio da Cruz Sobral, Sobral de Monte Agraço</v>
          </cell>
        </row>
        <row r="662">
          <cell r="A662">
            <v>609579</v>
          </cell>
          <cell r="B662" t="str">
            <v>Escola Básica e Secundária José Falcão, Miranda do Corvo</v>
          </cell>
        </row>
        <row r="663">
          <cell r="A663">
            <v>208469</v>
          </cell>
          <cell r="B663" t="str">
            <v>Escola Básica e Secundária José Gomes Ferreira, Ferreira do Alentejo</v>
          </cell>
        </row>
        <row r="664">
          <cell r="A664">
            <v>1404524</v>
          </cell>
          <cell r="B664" t="str">
            <v>Escola Básica e Secundária José Relvas, Alpiarça</v>
          </cell>
        </row>
        <row r="665">
          <cell r="A665">
            <v>1508166</v>
          </cell>
          <cell r="B665" t="str">
            <v>Escola Básica e Secundária José Saramago, Poceirão, Palmela</v>
          </cell>
        </row>
        <row r="666">
          <cell r="A666">
            <v>505437</v>
          </cell>
          <cell r="B666" t="str">
            <v>Escola Básica e Secundária José Silvestre Ribeiro, Idanha-a-Nova</v>
          </cell>
        </row>
        <row r="667">
          <cell r="A667">
            <v>1106394</v>
          </cell>
          <cell r="B667" t="str">
            <v>Escola Básica e Secundária Josefa de Óbidos, Lisboa</v>
          </cell>
        </row>
        <row r="668">
          <cell r="A668">
            <v>1012003</v>
          </cell>
          <cell r="B668" t="str">
            <v>Escola Básica e Secundária Josefa de Óbidos, Óbidos</v>
          </cell>
        </row>
        <row r="669">
          <cell r="A669">
            <v>1312289</v>
          </cell>
          <cell r="B669" t="str">
            <v>Escola Básica e Secundária Leonardo Coimbra - Filho, Porto</v>
          </cell>
        </row>
        <row r="670">
          <cell r="A670">
            <v>1512060</v>
          </cell>
          <cell r="B670" t="str">
            <v>Escola Básica e Secundária Lima de Freitas, Setúbal</v>
          </cell>
        </row>
        <row r="671">
          <cell r="A671">
            <v>1106304</v>
          </cell>
          <cell r="B671" t="str">
            <v>Escola Básica e Secundária Luís António Verney, Lisboa</v>
          </cell>
        </row>
        <row r="672">
          <cell r="A672">
            <v>1408875</v>
          </cell>
          <cell r="B672" t="str">
            <v>Escola Básica e Secundária Luís de Camões, Constância</v>
          </cell>
        </row>
        <row r="673">
          <cell r="A673">
            <v>1312563</v>
          </cell>
          <cell r="B673" t="str">
            <v>Escola Básica e Secundária Maria Lamas, Porto</v>
          </cell>
        </row>
        <row r="674">
          <cell r="A674">
            <v>615304</v>
          </cell>
          <cell r="B674" t="str">
            <v>Escola Básica e Secundária Martinho Árias, Soure</v>
          </cell>
        </row>
        <row r="675">
          <cell r="A675">
            <v>1105186</v>
          </cell>
          <cell r="B675" t="str">
            <v>Escola Básica e Secundária Matilde Rosa Araújo, Matarraque, Cascais</v>
          </cell>
        </row>
        <row r="676">
          <cell r="A676">
            <v>1111592</v>
          </cell>
          <cell r="B676" t="str">
            <v>Escola Básica e Secundária Mestre Domingos Saraiva, Algueirão, Sintra</v>
          </cell>
        </row>
        <row r="677">
          <cell r="A677">
            <v>1412567</v>
          </cell>
          <cell r="B677" t="str">
            <v>Escola Básica e Secundária Mestre Martins Correia, Golegã</v>
          </cell>
        </row>
        <row r="678">
          <cell r="A678">
            <v>1511640</v>
          </cell>
          <cell r="B678" t="str">
            <v>Escola Básica e Secundária Michel Giacometti, Quinta do Conde, Sesimbra</v>
          </cell>
        </row>
        <row r="679">
          <cell r="A679">
            <v>402347</v>
          </cell>
          <cell r="B679" t="str">
            <v>Escola Básica e Secundária Miguel Torga, Bragança</v>
          </cell>
        </row>
        <row r="680">
          <cell r="A680">
            <v>1710636</v>
          </cell>
          <cell r="B680" t="str">
            <v>Escola Básica e Secundária Miguel Torga, Sabrosa</v>
          </cell>
        </row>
        <row r="681">
          <cell r="A681">
            <v>1202143</v>
          </cell>
          <cell r="B681" t="str">
            <v>Escola Básica e Secundária Nossa Senhora da Luz, Arronches</v>
          </cell>
        </row>
        <row r="682">
          <cell r="A682">
            <v>1401606</v>
          </cell>
          <cell r="B682" t="str">
            <v>Escola Básica e Secundária Octávio Duarte Ferreira, Tramagal, Abrantes</v>
          </cell>
        </row>
        <row r="683">
          <cell r="A683">
            <v>116374</v>
          </cell>
          <cell r="B683" t="str">
            <v>Escola Básica e Secundária Oliveira Júnior, São João da Madeira</v>
          </cell>
        </row>
        <row r="684">
          <cell r="A684">
            <v>1512911</v>
          </cell>
          <cell r="B684" t="str">
            <v>Escola Básica e Secundária Ordem de Sant´Iago, Setúbal</v>
          </cell>
        </row>
        <row r="685">
          <cell r="A685">
            <v>1111226</v>
          </cell>
          <cell r="B685" t="str">
            <v>Escola Básica e Secundária Padre Alberto Neto, Queluz, Sintra</v>
          </cell>
        </row>
        <row r="686">
          <cell r="A686">
            <v>506188</v>
          </cell>
          <cell r="B686" t="str">
            <v>Escola Básica e Secundária Padre António de Andrade, Oleiros</v>
          </cell>
        </row>
        <row r="687">
          <cell r="A687">
            <v>112573</v>
          </cell>
          <cell r="B687" t="str">
            <v>Escola Básica e Secundária Padre António Morais da Fonseca, Murtosa</v>
          </cell>
        </row>
        <row r="688">
          <cell r="A688">
            <v>1215987</v>
          </cell>
          <cell r="B688" t="str">
            <v>Escola Básica e Secundária Padre Joaquim Maria Fernandes, Sousel</v>
          </cell>
        </row>
        <row r="689">
          <cell r="A689">
            <v>1201458</v>
          </cell>
          <cell r="B689" t="str">
            <v>Escola Básica e Secundária Padre José Agostinho Rodrigues, Alter do Chão</v>
          </cell>
        </row>
        <row r="690">
          <cell r="A690">
            <v>901707</v>
          </cell>
          <cell r="B690" t="str">
            <v>Escola Básica e Secundária Padre José Augusto da Fonseca, Aguiar da Beira</v>
          </cell>
        </row>
        <row r="691">
          <cell r="A691">
            <v>1908732</v>
          </cell>
          <cell r="B691" t="str">
            <v>Escola Básica e Secundária Padre Manuel Álvares</v>
          </cell>
        </row>
        <row r="692">
          <cell r="A692">
            <v>1106019</v>
          </cell>
          <cell r="B692" t="str">
            <v>Escola Básica e Secundária Passos Manuel, Lisboa</v>
          </cell>
        </row>
        <row r="693">
          <cell r="A693">
            <v>501605</v>
          </cell>
          <cell r="B693" t="str">
            <v>Escola Básica e Secundária Pedro Álvares Cabral, Belmonte</v>
          </cell>
        </row>
        <row r="694">
          <cell r="A694">
            <v>508242</v>
          </cell>
          <cell r="B694" t="str">
            <v>Escola Básica e Secundária Pedro da Fonseca, Proença-a-Nova</v>
          </cell>
        </row>
        <row r="695">
          <cell r="A695">
            <v>1411566</v>
          </cell>
          <cell r="B695" t="str">
            <v>Escola Básica e Secundária Pedro Ferreiro, Ferreira do Zêzere</v>
          </cell>
        </row>
        <row r="696">
          <cell r="A696">
            <v>1609118</v>
          </cell>
          <cell r="B696" t="str">
            <v>Escola Básica e Secundária Pintor José de Brito, Santa Marta de Portuzelo, Viana do Castelo</v>
          </cell>
        </row>
        <row r="697">
          <cell r="A697">
            <v>1212795</v>
          </cell>
          <cell r="B697" t="str">
            <v>Escola Básica e Secundária Prof. Mendes dos Remédios, Nisa</v>
          </cell>
        </row>
        <row r="698">
          <cell r="A698">
            <v>1704848</v>
          </cell>
          <cell r="B698" t="str">
            <v>Escola Básica e Secundária Professor António da Natividade, Mesão Frio</v>
          </cell>
        </row>
        <row r="699">
          <cell r="A699">
            <v>1109038</v>
          </cell>
          <cell r="B699" t="str">
            <v>Escola Básica e Secundária Professor Armando de Lucena, Malveira, Mafra</v>
          </cell>
        </row>
        <row r="700">
          <cell r="A700">
            <v>1405897</v>
          </cell>
          <cell r="B700" t="str">
            <v>Escola Básica e Secundária Professor João Fernandes Pratas, Samora Correia, Benavente</v>
          </cell>
        </row>
        <row r="701">
          <cell r="A701">
            <v>1114483</v>
          </cell>
          <cell r="B701" t="str">
            <v>Escola Básica e Secundária Professor Reynaldo dos Santos, Vila Franca de Xira</v>
          </cell>
        </row>
        <row r="702">
          <cell r="A702">
            <v>1503888</v>
          </cell>
          <cell r="B702" t="str">
            <v>Escola Básica e Secundária Professor Ruy Luís Gomes, Laranjeiro, Almada</v>
          </cell>
        </row>
        <row r="703">
          <cell r="A703">
            <v>1111202</v>
          </cell>
          <cell r="B703" t="str">
            <v>Escola Básica e Secundária Rainha D. Leonor de Lencastre, São Marcos, Sintra</v>
          </cell>
        </row>
        <row r="704">
          <cell r="A704">
            <v>1009182</v>
          </cell>
          <cell r="B704" t="str">
            <v>Escola Básica e Secundária Rainha Santa Isabel, Carreira, Leiria</v>
          </cell>
        </row>
        <row r="705">
          <cell r="A705">
            <v>507106</v>
          </cell>
          <cell r="B705" t="str">
            <v>Escola Básica e Secundária Ribeiro Sanches, Penamacor</v>
          </cell>
        </row>
        <row r="706">
          <cell r="A706">
            <v>1312958</v>
          </cell>
          <cell r="B706" t="str">
            <v>Escola Básica e Secundária Rodrigues de Freitas, Porto</v>
          </cell>
        </row>
        <row r="707">
          <cell r="A707">
            <v>903883</v>
          </cell>
          <cell r="B707" t="str">
            <v>Escola Básica e Secundária Sacadura Cabral, Celorico da Beira</v>
          </cell>
        </row>
        <row r="708">
          <cell r="A708">
            <v>308553</v>
          </cell>
          <cell r="B708" t="str">
            <v>Escola Básica e Secundária Santos Simões, Guimarães</v>
          </cell>
        </row>
        <row r="709">
          <cell r="A709">
            <v>113278</v>
          </cell>
          <cell r="B709" t="str">
            <v>Escola Básica e Secundária Soares Basto, Oliveira de Azeméis</v>
          </cell>
        </row>
        <row r="710">
          <cell r="A710">
            <v>914907</v>
          </cell>
          <cell r="B710" t="str">
            <v>Escola Básica e Secundária Tenente Coronel Adão Carrapatoso, Vila Nova de Foz Côa</v>
          </cell>
        </row>
        <row r="711">
          <cell r="A711">
            <v>4301363</v>
          </cell>
          <cell r="B711" t="str">
            <v>Escola Básica e Secundária Tomás de Borba</v>
          </cell>
        </row>
        <row r="712">
          <cell r="A712">
            <v>302247</v>
          </cell>
          <cell r="B712" t="str">
            <v>Escola Básica e Secundária Vale d' Este, Viatodos, Barcelos</v>
          </cell>
        </row>
        <row r="713">
          <cell r="A713">
            <v>311345</v>
          </cell>
          <cell r="B713" t="str">
            <v>Escola Básica e Secundária Vieira de Araújo, Vieira do Minho</v>
          </cell>
        </row>
        <row r="714">
          <cell r="A714">
            <v>308445</v>
          </cell>
          <cell r="B714" t="str">
            <v>Escola Básica Egas Moniz, Guimarães</v>
          </cell>
        </row>
        <row r="715">
          <cell r="A715">
            <v>1502779</v>
          </cell>
          <cell r="B715" t="str">
            <v>Escola Básica El Rei D. Manuel I, Alcochete</v>
          </cell>
        </row>
        <row r="716">
          <cell r="A716">
            <v>1503436</v>
          </cell>
          <cell r="B716" t="str">
            <v>Escola Básica Elias Garcia, Sobreda, Almada</v>
          </cell>
        </row>
        <row r="717">
          <cell r="A717">
            <v>808032</v>
          </cell>
          <cell r="B717" t="str">
            <v>Escola Básica Eng. Duarte Pacheco, Loulé</v>
          </cell>
        </row>
        <row r="718">
          <cell r="A718">
            <v>1308615</v>
          </cell>
          <cell r="B718" t="str">
            <v>Escola Básica Eng. Fernando Pinto de Oliveira, Leça da Palmeira, Matosinhos</v>
          </cell>
        </row>
        <row r="719">
          <cell r="A719">
            <v>811550</v>
          </cell>
          <cell r="B719" t="str">
            <v>Escola Básica Eng. Nuno Mergulhão, Portimão</v>
          </cell>
        </row>
        <row r="720">
          <cell r="A720">
            <v>211975</v>
          </cell>
          <cell r="B720" t="str">
            <v>Escola Básica Engenheiro Manuel R. Amaro da Costa, São Teotónio, Odemira</v>
          </cell>
        </row>
        <row r="721">
          <cell r="A721">
            <v>1317689</v>
          </cell>
          <cell r="B721" t="str">
            <v>Escola Básica Escultor António Fernandes Sá, Gervide, Vila Nova de Gaia</v>
          </cell>
        </row>
        <row r="722">
          <cell r="A722">
            <v>1111637</v>
          </cell>
          <cell r="B722" t="str">
            <v>Escola Básica Escultor Francisco dos Santos, Fitares, Sintra</v>
          </cell>
        </row>
        <row r="723">
          <cell r="A723">
            <v>1312113</v>
          </cell>
          <cell r="B723" t="str">
            <v>Escola Básica Eugénio de Andrade, Porto</v>
          </cell>
        </row>
        <row r="724">
          <cell r="A724">
            <v>603355</v>
          </cell>
          <cell r="B724" t="str">
            <v>Escola Básica Eugénio de Castro, Coimbra</v>
          </cell>
        </row>
        <row r="725">
          <cell r="A725">
            <v>1106805</v>
          </cell>
          <cell r="B725" t="str">
            <v>Escola Básica Eugénio dos Santos, Lisboa</v>
          </cell>
        </row>
        <row r="726">
          <cell r="A726">
            <v>1414335</v>
          </cell>
          <cell r="B726" t="str">
            <v>Escola Básica Fernando Casimiro Pereira da Silva, Rio Maior</v>
          </cell>
        </row>
        <row r="727">
          <cell r="A727">
            <v>109663</v>
          </cell>
          <cell r="B727" t="str">
            <v>Escola Básica Fernando Pessoa, Santa Maria da Feira</v>
          </cell>
        </row>
        <row r="728">
          <cell r="A728">
            <v>1111883</v>
          </cell>
          <cell r="B728" t="str">
            <v>Escola Básica Ferreira de Castro, Ouressa, Sintra</v>
          </cell>
        </row>
        <row r="729">
          <cell r="A729">
            <v>207320</v>
          </cell>
          <cell r="B729" t="str">
            <v>Escola Básica Fialho de Almeida, Cuba</v>
          </cell>
        </row>
        <row r="730">
          <cell r="A730">
            <v>1106123</v>
          </cell>
          <cell r="B730" t="str">
            <v>Escola Básica Francisco de Arruda, Lisboa</v>
          </cell>
        </row>
        <row r="731">
          <cell r="A731">
            <v>1312592</v>
          </cell>
          <cell r="B731" t="str">
            <v>Escola Básica Francisco Torrinha, Porto</v>
          </cell>
        </row>
        <row r="732">
          <cell r="A732">
            <v>214039</v>
          </cell>
          <cell r="B732" t="str">
            <v>Escola Básica Frei António Chagas, Vidigueira</v>
          </cell>
        </row>
        <row r="733">
          <cell r="A733">
            <v>1609802</v>
          </cell>
          <cell r="B733" t="str">
            <v>Escola Básica Frei Bartolomeu dos Mártires, Viana do Castelo</v>
          </cell>
        </row>
        <row r="734">
          <cell r="A734">
            <v>303120</v>
          </cell>
          <cell r="B734" t="str">
            <v>Escola Básica Frei Caetano Brandão, Maximinos, Braga</v>
          </cell>
        </row>
        <row r="735">
          <cell r="A735">
            <v>1001452</v>
          </cell>
          <cell r="B735" t="str">
            <v>Escola Básica Frei Estevão Martins, Alcobaça</v>
          </cell>
        </row>
        <row r="736">
          <cell r="A736">
            <v>114135</v>
          </cell>
          <cell r="B736" t="str">
            <v>Escola Básica Frei Gil, Bustos, Oliveira do Bairro</v>
          </cell>
        </row>
        <row r="737">
          <cell r="A737">
            <v>1316517</v>
          </cell>
          <cell r="B737" t="str">
            <v>Escola Básica Frei João de Vila do Conde, Vila do Conde</v>
          </cell>
        </row>
        <row r="738">
          <cell r="A738">
            <v>1208312</v>
          </cell>
          <cell r="B738" t="str">
            <v>Escola Básica Frei Manuel Cardoso, Fronteira</v>
          </cell>
        </row>
        <row r="739">
          <cell r="A739">
            <v>1304516</v>
          </cell>
          <cell r="B739" t="str">
            <v>Escola Básica Frei Manuel de Santa Inês, Baguim do Monte, Gondomar</v>
          </cell>
        </row>
        <row r="740">
          <cell r="A740">
            <v>1205172</v>
          </cell>
          <cell r="B740" t="str">
            <v>Escola Básica Garcia da Orta, Castelo de Vide</v>
          </cell>
        </row>
        <row r="741">
          <cell r="A741">
            <v>1113120</v>
          </cell>
          <cell r="B741" t="str">
            <v>Escola Básica Gaspar Campello, Torres Vedras</v>
          </cell>
        </row>
        <row r="742">
          <cell r="A742">
            <v>1107453</v>
          </cell>
          <cell r="B742" t="str">
            <v>Escola Básica Gaspar Correia, Portela, Loures</v>
          </cell>
        </row>
        <row r="743">
          <cell r="A743">
            <v>1107239</v>
          </cell>
          <cell r="B743" t="str">
            <v>Escola Básica General Humberto Delgado, Santo António dos Cavaleiros, Loures</v>
          </cell>
        </row>
        <row r="744">
          <cell r="A744">
            <v>1804372</v>
          </cell>
          <cell r="B744" t="str">
            <v>Escola Básica General Serpa Pinto, Cinfães</v>
          </cell>
        </row>
        <row r="745">
          <cell r="A745">
            <v>308394</v>
          </cell>
          <cell r="B745" t="str">
            <v>Escola Básica Gil Vicente, Urgeses, Guimarães</v>
          </cell>
        </row>
        <row r="746">
          <cell r="A746">
            <v>1702965</v>
          </cell>
          <cell r="B746" t="str">
            <v>Escola Básica Gomes Monteiro, Boticas</v>
          </cell>
        </row>
        <row r="747">
          <cell r="A747">
            <v>1306342</v>
          </cell>
          <cell r="B747" t="str">
            <v>Escola Básica Gonçalo Mendes da Maia, Vermoim, Maia</v>
          </cell>
        </row>
        <row r="748">
          <cell r="A748">
            <v>302238</v>
          </cell>
          <cell r="B748" t="str">
            <v>Escola Básica Gonçalo Nunes, Arcozelo, Barcelos</v>
          </cell>
        </row>
        <row r="749">
          <cell r="A749">
            <v>309979</v>
          </cell>
          <cell r="B749" t="str">
            <v>Escola Básica Gonçalo Sampaio, Póvoa de Lanhoso</v>
          </cell>
        </row>
        <row r="750">
          <cell r="A750">
            <v>1823994</v>
          </cell>
          <cell r="B750" t="str">
            <v>Escola Básica Grão Vasco, Viseu</v>
          </cell>
        </row>
        <row r="751">
          <cell r="A751">
            <v>1015089</v>
          </cell>
          <cell r="B751" t="str">
            <v>Escola Básica Gualdim Pais, Pombal</v>
          </cell>
        </row>
        <row r="752">
          <cell r="A752">
            <v>1418940</v>
          </cell>
          <cell r="B752" t="str">
            <v>Escola Básica Gualdim Pais, Tomar</v>
          </cell>
        </row>
        <row r="753">
          <cell r="A753">
            <v>404745</v>
          </cell>
          <cell r="B753" t="str">
            <v>Escola Básica Guerra Junqueiro, Freixo de Espada à Cinta</v>
          </cell>
        </row>
        <row r="754">
          <cell r="A754">
            <v>1508057</v>
          </cell>
          <cell r="B754" t="str">
            <v>Escola Básica Hermenegildo Capelo, Palmela</v>
          </cell>
        </row>
        <row r="755">
          <cell r="A755">
            <v>603775</v>
          </cell>
          <cell r="B755" t="str">
            <v>Escola Básica Inês de Castro, S. Martinho do Bispo, Coimbra</v>
          </cell>
        </row>
        <row r="756">
          <cell r="A756">
            <v>1304775</v>
          </cell>
          <cell r="B756" t="str">
            <v>Escola Básica Infanta D. Mafalda, Rio Tinto, Gondomar</v>
          </cell>
        </row>
        <row r="757">
          <cell r="A757">
            <v>816345</v>
          </cell>
          <cell r="B757" t="str">
            <v>Escola Básica Infante D. Fernando, Vila Nova de Cacela,Vila Real de Santo António</v>
          </cell>
        </row>
        <row r="758">
          <cell r="A758">
            <v>1823567</v>
          </cell>
          <cell r="B758" t="str">
            <v>Escola Básica Infante D. Henrique, Repeses, Viseu</v>
          </cell>
        </row>
        <row r="759">
          <cell r="A759">
            <v>605390</v>
          </cell>
          <cell r="B759" t="str">
            <v>Escola Básica Infante D. Pedro, Buarcos, Figueira da Foz</v>
          </cell>
        </row>
        <row r="760">
          <cell r="A760">
            <v>614467</v>
          </cell>
          <cell r="B760" t="str">
            <v>Escola Básica Infante D. Pedro, Penela</v>
          </cell>
        </row>
        <row r="761">
          <cell r="A761">
            <v>4201874</v>
          </cell>
          <cell r="B761" t="str">
            <v>Escola Básica Integrada Água de Pau</v>
          </cell>
        </row>
        <row r="762">
          <cell r="A762">
            <v>32020201</v>
          </cell>
          <cell r="B762" t="str">
            <v>Escola Básica Integrada da Praia da Vitória</v>
          </cell>
        </row>
        <row r="763">
          <cell r="A763">
            <v>31020201</v>
          </cell>
          <cell r="B763" t="str">
            <v>Escola Básica Integrada de Angra do Heroísmo</v>
          </cell>
        </row>
        <row r="764">
          <cell r="A764">
            <v>23082701</v>
          </cell>
          <cell r="B764" t="str">
            <v>Escola Básica Integrada de Arrifes</v>
          </cell>
        </row>
        <row r="765">
          <cell r="A765">
            <v>23102701</v>
          </cell>
          <cell r="B765" t="str">
            <v>Escola Básica Integrada de Ginetes</v>
          </cell>
        </row>
        <row r="766">
          <cell r="A766">
            <v>25022701</v>
          </cell>
          <cell r="B766" t="str">
            <v>Escola Básica Integrada de Maia</v>
          </cell>
        </row>
        <row r="767">
          <cell r="A767">
            <v>4205298</v>
          </cell>
          <cell r="B767" t="str">
            <v>Escola Básica Integrada de Rabo de Peixe</v>
          </cell>
        </row>
        <row r="768">
          <cell r="A768">
            <v>23092701</v>
          </cell>
          <cell r="B768" t="str">
            <v>Escola Básica Integrada de Vila de Capelas</v>
          </cell>
        </row>
        <row r="769">
          <cell r="A769">
            <v>51022501</v>
          </cell>
          <cell r="B769" t="str">
            <v>Escola Básica Integrada de Vila do Topo</v>
          </cell>
        </row>
        <row r="770">
          <cell r="A770">
            <v>39012501</v>
          </cell>
          <cell r="B770" t="str">
            <v>Escola Básica Integrada dos Biscoitos</v>
          </cell>
        </row>
        <row r="771">
          <cell r="A771">
            <v>4301511</v>
          </cell>
          <cell r="B771" t="str">
            <v>Escola Básica Integrada Francisco Ferreira Drummond</v>
          </cell>
        </row>
        <row r="772">
          <cell r="A772">
            <v>91012401</v>
          </cell>
          <cell r="B772" t="str">
            <v>Escola Básica Integrada Mouzinho da Silveira</v>
          </cell>
        </row>
        <row r="773">
          <cell r="A773">
            <v>4206605</v>
          </cell>
          <cell r="B773" t="str">
            <v>Escola Básica Integrada Ponta Garça</v>
          </cell>
        </row>
        <row r="774">
          <cell r="A774">
            <v>1312840</v>
          </cell>
          <cell r="B774" t="str">
            <v>Escola Básica Irene Lisboa, Porto</v>
          </cell>
        </row>
        <row r="775">
          <cell r="A775">
            <v>1308641</v>
          </cell>
          <cell r="B775" t="str">
            <v>Escola Básica Irmãos Passos, Guifões, Matosinhos</v>
          </cell>
        </row>
        <row r="776">
          <cell r="A776">
            <v>105232</v>
          </cell>
          <cell r="B776" t="str">
            <v>Escola Básica João Afonso, Aveiro</v>
          </cell>
        </row>
        <row r="777">
          <cell r="A777">
            <v>810114</v>
          </cell>
          <cell r="B777" t="str">
            <v>Escola Básica João da Rosa, Olhão</v>
          </cell>
        </row>
        <row r="778">
          <cell r="A778">
            <v>605296</v>
          </cell>
          <cell r="B778" t="str">
            <v>Escola Básica João de Barros, Figueira da Foz</v>
          </cell>
        </row>
        <row r="779">
          <cell r="A779">
            <v>813897</v>
          </cell>
          <cell r="B779" t="str">
            <v>Escola Básica João de Deus, São Bartolomeu de Messines, Silves</v>
          </cell>
        </row>
        <row r="780">
          <cell r="A780">
            <v>1107864</v>
          </cell>
          <cell r="B780" t="str">
            <v>Escola Básica João Villaret, Loures</v>
          </cell>
        </row>
        <row r="781">
          <cell r="A781">
            <v>1506629</v>
          </cell>
          <cell r="B781" t="str">
            <v>Escola Básica José Afonso, Alhos Vedros, Moita</v>
          </cell>
        </row>
        <row r="782">
          <cell r="A782">
            <v>1115839</v>
          </cell>
          <cell r="B782" t="str">
            <v>Escola Básica José Cardoso Pires, São Brás, Amadora</v>
          </cell>
        </row>
        <row r="783">
          <cell r="A783">
            <v>810637</v>
          </cell>
          <cell r="B783" t="str">
            <v>Escola Básica José Carlos da Maia, Olhão</v>
          </cell>
        </row>
        <row r="784">
          <cell r="A784">
            <v>1712854</v>
          </cell>
          <cell r="B784" t="str">
            <v>Escola Básica José dos Anjos, Carrazedo de Montenegro, Valpaços</v>
          </cell>
        </row>
        <row r="785">
          <cell r="A785">
            <v>1508395</v>
          </cell>
          <cell r="B785" t="str">
            <v>Escola Básica José Maria dos Santos, Pinhal Novo, Palmela</v>
          </cell>
        </row>
        <row r="786">
          <cell r="A786">
            <v>1214630</v>
          </cell>
          <cell r="B786" t="str">
            <v>Escola Básica José Régio, Portalegre</v>
          </cell>
        </row>
        <row r="787">
          <cell r="A787">
            <v>1009694</v>
          </cell>
          <cell r="B787" t="str">
            <v>Escola Básica José Saraiva, Leiria</v>
          </cell>
        </row>
        <row r="788">
          <cell r="A788">
            <v>811049</v>
          </cell>
          <cell r="B788" t="str">
            <v>Escola Básica José Sobral, Mexilhoeira Grande, Portimão</v>
          </cell>
        </row>
        <row r="789">
          <cell r="A789">
            <v>811445</v>
          </cell>
          <cell r="B789" t="str">
            <v>Escola Básica Júdice Fialho, Portimão</v>
          </cell>
        </row>
        <row r="790">
          <cell r="A790">
            <v>312746</v>
          </cell>
          <cell r="B790" t="str">
            <v>Escola Básica Júlio Brandão, Vila Nova de Famalicão</v>
          </cell>
        </row>
        <row r="791">
          <cell r="A791">
            <v>1304335</v>
          </cell>
          <cell r="B791" t="str">
            <v>Escola Básica Júlio Dinis, Gondomar</v>
          </cell>
        </row>
        <row r="792">
          <cell r="A792">
            <v>1317790</v>
          </cell>
          <cell r="B792" t="str">
            <v>Escola Básica Júlio Dinis, Grijó, Vila Nova de Gaia</v>
          </cell>
        </row>
        <row r="793">
          <cell r="A793">
            <v>1106844</v>
          </cell>
          <cell r="B793" t="str">
            <v>Escola Básica Luís de Camões, Lisboa</v>
          </cell>
        </row>
        <row r="794">
          <cell r="A794">
            <v>1107534</v>
          </cell>
          <cell r="B794" t="str">
            <v>Escola Básica Luís de Sttau Monteiro, Loures</v>
          </cell>
        </row>
        <row r="795">
          <cell r="A795">
            <v>1512623</v>
          </cell>
          <cell r="B795" t="str">
            <v>Escola Básica Luísa Todi, Setúbal</v>
          </cell>
        </row>
        <row r="796">
          <cell r="A796">
            <v>1312010</v>
          </cell>
          <cell r="B796" t="str">
            <v>Escola Básica Manoel de Oliveira, Porto</v>
          </cell>
        </row>
        <row r="797">
          <cell r="A797">
            <v>1106235</v>
          </cell>
          <cell r="B797" t="str">
            <v>Escola Básica Manuel da Maia, Lisboa</v>
          </cell>
        </row>
        <row r="798">
          <cell r="A798">
            <v>809941</v>
          </cell>
          <cell r="B798" t="str">
            <v>Escola Básica Manuel do Nascimento, Monchique</v>
          </cell>
        </row>
        <row r="799">
          <cell r="A799">
            <v>705306</v>
          </cell>
          <cell r="B799" t="str">
            <v>Escola Básica Manuel Ferreira Patrício, Évora</v>
          </cell>
        </row>
        <row r="800">
          <cell r="A800">
            <v>1406964</v>
          </cell>
          <cell r="B800" t="str">
            <v>Escola Básica Marcelino Mesquita</v>
          </cell>
        </row>
        <row r="801">
          <cell r="A801">
            <v>616029</v>
          </cell>
          <cell r="B801" t="str">
            <v>Escola Básica Margarida Fierro Caeiro da Matta, Midões, Tábua</v>
          </cell>
        </row>
        <row r="802">
          <cell r="A802">
            <v>1316010</v>
          </cell>
          <cell r="B802" t="str">
            <v>Escola Básica Maria Pais Ribeiro - A Ribeirinha, Macieira, Vila do Conde</v>
          </cell>
        </row>
        <row r="803">
          <cell r="A803">
            <v>1107021</v>
          </cell>
          <cell r="B803" t="str">
            <v>Escola Básica Maria Veleda, Loures</v>
          </cell>
        </row>
        <row r="804">
          <cell r="A804">
            <v>205976</v>
          </cell>
          <cell r="B804" t="str">
            <v>Escola Básica Mário Beirão, Beja</v>
          </cell>
        </row>
        <row r="805">
          <cell r="A805">
            <v>602909</v>
          </cell>
          <cell r="B805" t="str">
            <v>Escola Básica Marquês de Marialva, Cantanhede</v>
          </cell>
        </row>
        <row r="806">
          <cell r="A806">
            <v>1106812</v>
          </cell>
          <cell r="B806" t="str">
            <v>Escola Básica Marquesa de Alorna, Lisboa</v>
          </cell>
        </row>
        <row r="807">
          <cell r="A807">
            <v>603444</v>
          </cell>
          <cell r="B807" t="str">
            <v>Escola Básica Martim de Freitas, Coimbra</v>
          </cell>
        </row>
        <row r="808">
          <cell r="A808">
            <v>1203036</v>
          </cell>
          <cell r="B808" t="str">
            <v>Escola Básica Mestre de Avis, Avis</v>
          </cell>
        </row>
        <row r="809">
          <cell r="A809">
            <v>1013656</v>
          </cell>
          <cell r="B809" t="str">
            <v>Escola Básica Miguel Leitão de Andrada, Pedrógão Grande</v>
          </cell>
        </row>
        <row r="810">
          <cell r="A810">
            <v>1115498</v>
          </cell>
          <cell r="B810" t="str">
            <v>Escola Básica Miguel Torga, São Brás, Amadora</v>
          </cell>
        </row>
        <row r="811">
          <cell r="A811">
            <v>313540</v>
          </cell>
          <cell r="B811" t="str">
            <v>Escola Básica Monsenhor Elísio Araújo, Vila Verde</v>
          </cell>
        </row>
        <row r="812">
          <cell r="A812">
            <v>115212</v>
          </cell>
          <cell r="B812" t="str">
            <v>Escola Básica Monsenhor Miguel de Oliveira, Válega, Ovar</v>
          </cell>
        </row>
        <row r="813">
          <cell r="A813">
            <v>1506116</v>
          </cell>
          <cell r="B813" t="str">
            <v>Escola Básica Mouzinho da Silveira, Baixa da Banheira, Moita</v>
          </cell>
        </row>
        <row r="814">
          <cell r="A814">
            <v>203001</v>
          </cell>
          <cell r="B814" t="str">
            <v>Escola Básica n.º 1 de Alvito</v>
          </cell>
        </row>
        <row r="815">
          <cell r="A815">
            <v>1509053</v>
          </cell>
          <cell r="B815" t="str">
            <v>Escola Básica n.º 1 de Cercal do Alentejo,  Santiago do Cacém</v>
          </cell>
        </row>
        <row r="816">
          <cell r="A816">
            <v>1207287</v>
          </cell>
          <cell r="B816" t="str">
            <v>Escola Básica n.º 1 de Elvas</v>
          </cell>
        </row>
        <row r="817">
          <cell r="A817">
            <v>607001</v>
          </cell>
          <cell r="B817" t="str">
            <v>Escola Básica n.º 1 de Lousã</v>
          </cell>
        </row>
        <row r="818">
          <cell r="A818">
            <v>1211428</v>
          </cell>
          <cell r="B818" t="str">
            <v>Escola Básica n.º 1 de Monforte</v>
          </cell>
        </row>
        <row r="819">
          <cell r="A819">
            <v>1213106</v>
          </cell>
          <cell r="B819" t="str">
            <v>Escola Básica n.º 1 de Montargil, Ponte de Sor</v>
          </cell>
        </row>
        <row r="820">
          <cell r="A820">
            <v>211358</v>
          </cell>
          <cell r="B820" t="str">
            <v>Escola Básica n.º 1 de Sabóia, Odemira</v>
          </cell>
        </row>
        <row r="821">
          <cell r="A821">
            <v>213345</v>
          </cell>
          <cell r="B821" t="str">
            <v>Escola Básica n.º 1 de Vila Nova de S. Bento, Serpa</v>
          </cell>
        </row>
        <row r="822">
          <cell r="A822">
            <v>601549</v>
          </cell>
          <cell r="B822" t="str">
            <v>Escola Básica n.º 2 de Arganil</v>
          </cell>
        </row>
        <row r="823">
          <cell r="A823">
            <v>1003068</v>
          </cell>
          <cell r="B823" t="str">
            <v>Escola Básica n.º 2 de Avelar, Ansião</v>
          </cell>
        </row>
        <row r="824">
          <cell r="A824">
            <v>1207010</v>
          </cell>
          <cell r="B824" t="str">
            <v>Escola Básica n.º 2 de Elvas</v>
          </cell>
        </row>
        <row r="825">
          <cell r="A825">
            <v>1009142</v>
          </cell>
          <cell r="B825" t="str">
            <v>Escola Básica n.º 2 de Marrazes, Leiria</v>
          </cell>
        </row>
        <row r="826">
          <cell r="A826">
            <v>611865</v>
          </cell>
          <cell r="B826" t="str">
            <v>Escola Básica N.º 2 de Oliveira do Hospital</v>
          </cell>
        </row>
        <row r="827">
          <cell r="A827">
            <v>111232</v>
          </cell>
          <cell r="B827" t="str">
            <v>Escola Básica n.º 2 de Pampilhosa, Mealhada</v>
          </cell>
        </row>
        <row r="828">
          <cell r="A828">
            <v>503563</v>
          </cell>
          <cell r="B828" t="str">
            <v>Escola Básica n.º 2 de Paúl, Covilhã</v>
          </cell>
        </row>
        <row r="829">
          <cell r="A829">
            <v>105368</v>
          </cell>
          <cell r="B829" t="str">
            <v>Escola Básica N.º 2 de S. Bernardo, Aveiro</v>
          </cell>
        </row>
        <row r="830">
          <cell r="A830">
            <v>603009</v>
          </cell>
          <cell r="B830" t="str">
            <v>Escola Básica n.º 2 de São Silvestre, Coimbra</v>
          </cell>
        </row>
        <row r="831">
          <cell r="A831">
            <v>603749</v>
          </cell>
          <cell r="B831" t="str">
            <v>Escola Básica n.º 2 de Taveiro, Coimbra</v>
          </cell>
        </row>
        <row r="832">
          <cell r="A832">
            <v>503050</v>
          </cell>
          <cell r="B832" t="str">
            <v>Escola Básica n.º 2 de Teixoso, Covilhã</v>
          </cell>
        </row>
        <row r="833">
          <cell r="A833">
            <v>1823569</v>
          </cell>
          <cell r="B833" t="str">
            <v>Escola Básica n.º 3 de Mundão, Viseu</v>
          </cell>
        </row>
        <row r="834">
          <cell r="A834">
            <v>1511820</v>
          </cell>
          <cell r="B834" t="str">
            <v>Escola Básica Navegador Rodrigues Soromenho, Sesimbra</v>
          </cell>
        </row>
        <row r="835">
          <cell r="A835">
            <v>1312027</v>
          </cell>
          <cell r="B835" t="str">
            <v>Escola Básica Nicolau Nasoni, Porto</v>
          </cell>
        </row>
        <row r="836">
          <cell r="A836">
            <v>1510791</v>
          </cell>
          <cell r="B836" t="str">
            <v>Escola Básica Nun'Álvares, Arrentela, Seixal</v>
          </cell>
        </row>
        <row r="837">
          <cell r="A837">
            <v>1504880</v>
          </cell>
          <cell r="B837" t="str">
            <v>Escola Básica Padre Abílio Mendes, Barreiro</v>
          </cell>
        </row>
        <row r="838">
          <cell r="A838">
            <v>1111203</v>
          </cell>
          <cell r="B838" t="str">
            <v>Escola Básica Padre Alberto Neto, Rio de Mouro, Sintra</v>
          </cell>
        </row>
        <row r="839">
          <cell r="A839">
            <v>509602</v>
          </cell>
          <cell r="B839" t="str">
            <v>Escola Básica Padre António Lourenço Farinha, Sertã</v>
          </cell>
        </row>
        <row r="840">
          <cell r="A840">
            <v>1317553</v>
          </cell>
          <cell r="B840" t="str">
            <v>Escola Básica Padre António Luis Moreira, Carvalhos, Vila Nova de Gaia</v>
          </cell>
        </row>
        <row r="841">
          <cell r="A841">
            <v>703591</v>
          </cell>
          <cell r="B841" t="str">
            <v>Escola Básica Padre Bento Pereira, Borba</v>
          </cell>
        </row>
        <row r="842">
          <cell r="A842">
            <v>808923</v>
          </cell>
          <cell r="B842" t="str">
            <v>Escola Básica Padre João Coelho Cabanita, Loulé</v>
          </cell>
        </row>
        <row r="843">
          <cell r="A843">
            <v>1818661</v>
          </cell>
          <cell r="B843" t="str">
            <v>Escola Básica Padre João Rodrigues, Veiga, Sernancelhe</v>
          </cell>
        </row>
        <row r="844">
          <cell r="A844">
            <v>307650</v>
          </cell>
          <cell r="B844" t="str">
            <v>Escola Básica Padre Joaquim Flores, Revelhe, Fafe</v>
          </cell>
        </row>
        <row r="845">
          <cell r="A845">
            <v>1114540</v>
          </cell>
          <cell r="B845" t="str">
            <v>Escola Básica Padre José Rota, Forte da Casa, Vila Franca de Xira</v>
          </cell>
        </row>
        <row r="846">
          <cell r="A846">
            <v>1113952</v>
          </cell>
          <cell r="B846" t="str">
            <v>Escola Básica Padre Vítor Melícias, Torres Vedras</v>
          </cell>
        </row>
        <row r="847">
          <cell r="A847">
            <v>1106158</v>
          </cell>
          <cell r="B847" t="str">
            <v>Escola Básica Patrício Prazeres, Lisboa</v>
          </cell>
        </row>
        <row r="848">
          <cell r="A848">
            <v>1510845</v>
          </cell>
          <cell r="B848" t="str">
            <v>Escola Básica Paulo da Gama, Amora, Seixal</v>
          </cell>
        </row>
        <row r="849">
          <cell r="A849">
            <v>1106499</v>
          </cell>
          <cell r="B849" t="str">
            <v>Escola Básica Pedro de Santarém</v>
          </cell>
        </row>
        <row r="850">
          <cell r="A850">
            <v>1510907</v>
          </cell>
          <cell r="B850" t="str">
            <v>Escola Básica Pedro Eanes Lobato, Amora, Seixal</v>
          </cell>
        </row>
        <row r="851">
          <cell r="A851">
            <v>1114277</v>
          </cell>
          <cell r="B851" t="str">
            <v>Escola Básica Pedro Jacques de Magalhães, Alverca do Ribatejo, Vila Franca de Xira</v>
          </cell>
        </row>
        <row r="852">
          <cell r="A852">
            <v>1101653</v>
          </cell>
          <cell r="B852" t="str">
            <v>Escola Básica Pêro de Alenquer, Alenquer</v>
          </cell>
        </row>
        <row r="853">
          <cell r="A853">
            <v>1312811</v>
          </cell>
          <cell r="B853" t="str">
            <v>Escola Básica Pêro Vaz de Caminha, Porto</v>
          </cell>
        </row>
        <row r="854">
          <cell r="A854">
            <v>1106215</v>
          </cell>
          <cell r="B854" t="str">
            <v>Escola Básica Pintor Almada Negreiros, Lisboa</v>
          </cell>
        </row>
        <row r="855">
          <cell r="A855">
            <v>605017</v>
          </cell>
          <cell r="B855" t="str">
            <v>Escola Básica Pintor Mário Augusto, Alhadas, Figueira da Foz</v>
          </cell>
        </row>
        <row r="856">
          <cell r="A856">
            <v>812010</v>
          </cell>
          <cell r="B856" t="str">
            <v>Escola Básica Poeta Bernardo de Passos, São Brás de Alportel</v>
          </cell>
        </row>
        <row r="857">
          <cell r="A857">
            <v>805415</v>
          </cell>
          <cell r="B857" t="str">
            <v>Escola Básica Poeta Emiliano da Costa, Estoi, Faro</v>
          </cell>
        </row>
        <row r="858">
          <cell r="A858">
            <v>603052</v>
          </cell>
          <cell r="B858" t="str">
            <v>Escola Básica Poeta Manuel da Silva Gaio, Santa Clara, Coimbra</v>
          </cell>
        </row>
        <row r="859">
          <cell r="A859">
            <v>1509985</v>
          </cell>
          <cell r="B859" t="str">
            <v>Escola Básica Prof. Arménio Lança, Alvalade do Sado, Santiago do Cacém</v>
          </cell>
        </row>
        <row r="860">
          <cell r="A860">
            <v>307402</v>
          </cell>
          <cell r="B860" t="str">
            <v>Escola Básica Prof. Carlos Teixeira, Fafe</v>
          </cell>
        </row>
        <row r="861">
          <cell r="A861">
            <v>1106630</v>
          </cell>
          <cell r="B861" t="str">
            <v>Escola Básica Prof. Delfim Santos, Lisboa</v>
          </cell>
        </row>
        <row r="862">
          <cell r="A862">
            <v>808125</v>
          </cell>
          <cell r="B862" t="str">
            <v>Escola Básica Prof. Dr. Aníbal Cavaco Silva, Boliqueime, Loulé</v>
          </cell>
        </row>
        <row r="863">
          <cell r="A863">
            <v>502392</v>
          </cell>
          <cell r="B863" t="str">
            <v>Escola Básica Prof. Dr. António Sena Faria de Vasconcelos, Castelo Branco</v>
          </cell>
        </row>
        <row r="864">
          <cell r="A864">
            <v>802696</v>
          </cell>
          <cell r="B864" t="str">
            <v>Escola Básica Prof. Joaquim Moreira, Martinlongo, Alcoutim</v>
          </cell>
        </row>
        <row r="865">
          <cell r="A865">
            <v>811868</v>
          </cell>
          <cell r="B865" t="str">
            <v>Escola Básica Prof. José Buísel, Portimão</v>
          </cell>
        </row>
        <row r="866">
          <cell r="A866">
            <v>1115234</v>
          </cell>
          <cell r="B866" t="str">
            <v>Escola Básica Prof. Pedro d'Orey da Cunha, Damaia, Amadora</v>
          </cell>
        </row>
        <row r="867">
          <cell r="A867">
            <v>801532</v>
          </cell>
          <cell r="B867" t="str">
            <v>Escola Básica Prof.ª Diamantina Negrão, Albufeira</v>
          </cell>
        </row>
        <row r="868">
          <cell r="A868">
            <v>308408</v>
          </cell>
          <cell r="B868" t="str">
            <v>Escola Básica Professor Abel Salazar, Guimarães</v>
          </cell>
        </row>
        <row r="869">
          <cell r="A869">
            <v>1111519</v>
          </cell>
          <cell r="B869" t="str">
            <v>Escola Básica Professor Agostinho da Silva, Casal de Cambra, Sintra</v>
          </cell>
        </row>
        <row r="870">
          <cell r="A870">
            <v>101083</v>
          </cell>
          <cell r="B870" t="str">
            <v>Escola Básica Professor Artur Nunes Vidal, Fermentelos, Águeda</v>
          </cell>
        </row>
        <row r="871">
          <cell r="A871">
            <v>1821268</v>
          </cell>
          <cell r="B871" t="str">
            <v>Escola Básica Professor Doutor Carlos Mota Pinto, Lajeosa do Dão, Tondela</v>
          </cell>
        </row>
        <row r="872">
          <cell r="A872">
            <v>108614</v>
          </cell>
          <cell r="B872" t="str">
            <v>Escola Básica Professor Doutor Egas Moniz, Avanca, Estarreja</v>
          </cell>
        </row>
        <row r="873">
          <cell r="A873">
            <v>109357</v>
          </cell>
          <cell r="B873" t="str">
            <v>Escola Básica Professor Doutor Ferreira de Almeida, Santa Maria da Feira</v>
          </cell>
        </row>
        <row r="874">
          <cell r="A874">
            <v>609819</v>
          </cell>
          <cell r="B874" t="str">
            <v>Escola Básica Professor Doutor Ferrer Correia, Senhor da Serra, Miranda do Corvo</v>
          </cell>
        </row>
        <row r="875">
          <cell r="A875">
            <v>1111602</v>
          </cell>
          <cell r="B875" t="str">
            <v>Escola Básica Professor Galopim de Carvalho, Pendão, Sintra</v>
          </cell>
        </row>
        <row r="876">
          <cell r="A876">
            <v>806719</v>
          </cell>
          <cell r="B876" t="str">
            <v>Escola Básica Professor João Conim, Estombar</v>
          </cell>
        </row>
        <row r="877">
          <cell r="A877">
            <v>308432</v>
          </cell>
          <cell r="B877" t="str">
            <v>Escola Básica Professor João de Meira, Guimarães</v>
          </cell>
        </row>
        <row r="878">
          <cell r="A878">
            <v>601215</v>
          </cell>
          <cell r="B878" t="str">
            <v>Escola Básica Professor Mendes Ferrão, Coja, Arganil</v>
          </cell>
        </row>
        <row r="879">
          <cell r="A879">
            <v>1110010</v>
          </cell>
          <cell r="B879" t="str">
            <v>Escola Básica Professor Noronha Feio, Queijas, Oeiras</v>
          </cell>
        </row>
        <row r="880">
          <cell r="A880">
            <v>1308100</v>
          </cell>
          <cell r="B880" t="str">
            <v>Escola Básica Professor Óscar Lopes, Matosinhos</v>
          </cell>
        </row>
        <row r="881">
          <cell r="A881">
            <v>808651</v>
          </cell>
          <cell r="B881" t="str">
            <v>Escola Básica Professor Sebastião José Pires Teixeira, Salir,  Loulé</v>
          </cell>
        </row>
        <row r="882">
          <cell r="A882">
            <v>810464</v>
          </cell>
          <cell r="B882" t="str">
            <v>Escola Básica Professora Paula Nogueira, Olhão</v>
          </cell>
        </row>
        <row r="883">
          <cell r="A883">
            <v>803258</v>
          </cell>
          <cell r="B883" t="str">
            <v>Escola Básica Professora Piedade Matoso, Aljezur</v>
          </cell>
        </row>
        <row r="884">
          <cell r="A884">
            <v>603177</v>
          </cell>
          <cell r="B884" t="str">
            <v>Escola Básica Rainha Santa Isabel, Pedrulha, Coimbra</v>
          </cell>
        </row>
        <row r="885">
          <cell r="A885">
            <v>1312694</v>
          </cell>
          <cell r="B885" t="str">
            <v>Escola Básica Ramalho Ortigão, Porto</v>
          </cell>
        </row>
        <row r="886">
          <cell r="A886">
            <v>806296</v>
          </cell>
          <cell r="B886" t="str">
            <v>Escola Básica Rio Arade, Parchal, Lagoa</v>
          </cell>
        </row>
        <row r="887">
          <cell r="A887">
            <v>105888</v>
          </cell>
          <cell r="B887" t="str">
            <v>Escola Básica Rio Novo do Príncipe, Cacia, Aveiro</v>
          </cell>
        </row>
        <row r="888">
          <cell r="A888">
            <v>1115235</v>
          </cell>
          <cell r="B888" t="str">
            <v>Escola Básica Roque Gameiro, Reboleira, Amadora</v>
          </cell>
        </row>
        <row r="889">
          <cell r="A889">
            <v>302317</v>
          </cell>
          <cell r="B889" t="str">
            <v>Escola Básica Rosa Ramalho, Barcelinhos, Barcelos</v>
          </cell>
        </row>
        <row r="890">
          <cell r="A890">
            <v>1111403</v>
          </cell>
          <cell r="B890" t="str">
            <v>Escola Básica Ruy Belo, Queluz, Sintra</v>
          </cell>
        </row>
        <row r="891">
          <cell r="A891">
            <v>107812</v>
          </cell>
          <cell r="B891" t="str">
            <v>Escola Básica Sá Couto, Espinho</v>
          </cell>
        </row>
        <row r="892">
          <cell r="A892">
            <v>1304322</v>
          </cell>
          <cell r="B892" t="str">
            <v>Escola Básica Santa Bárbara, Fânzeres, Gondomar</v>
          </cell>
        </row>
        <row r="893">
          <cell r="A893">
            <v>805585</v>
          </cell>
          <cell r="B893" t="str">
            <v>Escola Básica Santo António, Faro</v>
          </cell>
        </row>
        <row r="894">
          <cell r="A894">
            <v>1105820</v>
          </cell>
          <cell r="B894" t="str">
            <v>Escola Básica Santo António, Parede, Cascais</v>
          </cell>
        </row>
        <row r="895">
          <cell r="A895">
            <v>1113789</v>
          </cell>
          <cell r="B895" t="str">
            <v>Escola Básica São Gonçalo, Torres Vedras</v>
          </cell>
        </row>
        <row r="896">
          <cell r="A896">
            <v>815934</v>
          </cell>
          <cell r="B896" t="str">
            <v>Escola Básica São Vicente, Vila do Bispo</v>
          </cell>
        </row>
        <row r="897">
          <cell r="A897">
            <v>704719</v>
          </cell>
          <cell r="B897" t="str">
            <v>Escola Básica Sebastião da Gama, Estremoz</v>
          </cell>
        </row>
        <row r="898">
          <cell r="A898">
            <v>504507</v>
          </cell>
          <cell r="B898" t="str">
            <v>Escola Básica Serra da Gardunha, Fundão</v>
          </cell>
        </row>
        <row r="899">
          <cell r="A899">
            <v>1317742</v>
          </cell>
          <cell r="B899" t="str">
            <v>Escola Básica Soares dos Reis, Vila Nova de Gaia</v>
          </cell>
        </row>
        <row r="900">
          <cell r="A900">
            <v>1114678</v>
          </cell>
          <cell r="B900" t="str">
            <v>Escola Básica Soeiro Pereira Gomes, Alhandra, Vila Franca de Xira</v>
          </cell>
        </row>
        <row r="901">
          <cell r="A901">
            <v>1317651</v>
          </cell>
          <cell r="B901" t="str">
            <v>Escola Básica Sophia de Mello Breyner, Corvo, Vila Nova de Gaia</v>
          </cell>
        </row>
        <row r="902">
          <cell r="A902">
            <v>1110156</v>
          </cell>
          <cell r="B902" t="str">
            <v>Escola Básica Sophia de Mello Breyner, Portela, Oeiras</v>
          </cell>
        </row>
        <row r="903">
          <cell r="A903">
            <v>1301968</v>
          </cell>
          <cell r="B903" t="str">
            <v>Escola Básica Teixeira de Pascoaes, Amarante</v>
          </cell>
        </row>
        <row r="904">
          <cell r="A904">
            <v>312179</v>
          </cell>
          <cell r="B904" t="str">
            <v>Escola Básica Terras do Ave, Vila Nova de Famalicão</v>
          </cell>
        </row>
        <row r="905">
          <cell r="A905">
            <v>407897</v>
          </cell>
          <cell r="B905" t="str">
            <v>Escola Básica Torre Dona Chama</v>
          </cell>
        </row>
        <row r="906">
          <cell r="A906">
            <v>1103801</v>
          </cell>
          <cell r="B906" t="str">
            <v>Escola Básica Vale Aveiras, Aveiras de Cima, Azambuja</v>
          </cell>
        </row>
        <row r="907">
          <cell r="A907">
            <v>1106046</v>
          </cell>
          <cell r="B907" t="str">
            <v>Escola Básica Vasco da Gama, Lisboa</v>
          </cell>
        </row>
        <row r="908">
          <cell r="A908">
            <v>1513632</v>
          </cell>
          <cell r="B908" t="str">
            <v>Escola Básica Vasco da Gama, Sines</v>
          </cell>
        </row>
        <row r="909">
          <cell r="A909">
            <v>1107632</v>
          </cell>
          <cell r="B909" t="str">
            <v>Escola Básica Vasco Santana, Ramada, Odivelas</v>
          </cell>
        </row>
        <row r="910">
          <cell r="A910">
            <v>308224</v>
          </cell>
          <cell r="B910" t="str">
            <v>Escola Básica Virgínia Moura, Moreira de Cónegos, Guimarães</v>
          </cell>
        </row>
        <row r="911">
          <cell r="A911">
            <v>1101757</v>
          </cell>
          <cell r="B911" t="str">
            <v>Escola Básica Visconde de Chanceleiros, Merceana, Alenquer</v>
          </cell>
        </row>
        <row r="912">
          <cell r="A912">
            <v>1111712</v>
          </cell>
          <cell r="B912" t="str">
            <v>Escola Básica Visconde de Juromenha, Mem Martins, Sintra</v>
          </cell>
        </row>
        <row r="913">
          <cell r="A913">
            <v>4901290</v>
          </cell>
          <cell r="B913" t="str">
            <v>Escola Camilo Castelo Branco</v>
          </cell>
        </row>
        <row r="914">
          <cell r="A914">
            <v>603409</v>
          </cell>
          <cell r="B914" t="str">
            <v>Escola de Música São Teotónio</v>
          </cell>
        </row>
        <row r="915">
          <cell r="A915">
            <v>1106425</v>
          </cell>
          <cell r="B915" t="str">
            <v>Escola do Grémio de Instrução Liberal de Campo de Ourique</v>
          </cell>
        </row>
        <row r="916">
          <cell r="A916">
            <v>1105732</v>
          </cell>
          <cell r="B916" t="str">
            <v>Escola Inglesa de S. Julião</v>
          </cell>
        </row>
        <row r="917">
          <cell r="A917">
            <v>503257</v>
          </cell>
          <cell r="B917" t="str">
            <v>Escola Internacional da Covilhã</v>
          </cell>
        </row>
        <row r="918">
          <cell r="A918">
            <v>1113977</v>
          </cell>
          <cell r="B918" t="str">
            <v>Escola Internacional de Torres Vedras</v>
          </cell>
        </row>
        <row r="919">
          <cell r="A919">
            <v>1115267</v>
          </cell>
          <cell r="B919" t="str">
            <v>Escola Luís Madureira (Stª Casa Misericórdia Da Amadora)</v>
          </cell>
        </row>
        <row r="920">
          <cell r="A920">
            <v>4901340</v>
          </cell>
          <cell r="B920" t="str">
            <v>Escola Lusófona de Nampula</v>
          </cell>
        </row>
        <row r="921">
          <cell r="A921">
            <v>806059</v>
          </cell>
          <cell r="B921" t="str">
            <v>Escola NOBEL - International School Algarve</v>
          </cell>
        </row>
        <row r="922">
          <cell r="A922">
            <v>4901330</v>
          </cell>
          <cell r="B922" t="str">
            <v>Escola Portuguesa da Beira</v>
          </cell>
        </row>
        <row r="923">
          <cell r="A923">
            <v>4901908</v>
          </cell>
          <cell r="B923" t="str">
            <v>Escola Portuguesa da Guiné Bissau</v>
          </cell>
        </row>
        <row r="924">
          <cell r="A924">
            <v>4901638</v>
          </cell>
          <cell r="B924" t="str">
            <v>Escola Portuguesa de Cabo Verde</v>
          </cell>
        </row>
        <row r="925">
          <cell r="A925">
            <v>4901827</v>
          </cell>
          <cell r="B925" t="str">
            <v>Escola Portuguesa de Luanda</v>
          </cell>
        </row>
        <row r="926">
          <cell r="A926">
            <v>4901825</v>
          </cell>
          <cell r="B926" t="str">
            <v>Escola Portuguesa de Macau</v>
          </cell>
        </row>
        <row r="927">
          <cell r="A927">
            <v>4901824</v>
          </cell>
          <cell r="B927" t="str">
            <v>Escola Portuguesa de Moçambique</v>
          </cell>
        </row>
        <row r="928">
          <cell r="A928">
            <v>4901675</v>
          </cell>
          <cell r="B928" t="str">
            <v>Escola Portuguesa de São Tomé e Príncipe</v>
          </cell>
        </row>
        <row r="929">
          <cell r="A929">
            <v>4901953</v>
          </cell>
          <cell r="B929" t="str">
            <v>Escola Portuguesa do Lubango</v>
          </cell>
        </row>
        <row r="930">
          <cell r="A930">
            <v>4901828</v>
          </cell>
          <cell r="B930" t="str">
            <v>Escola Portuguesa Ruy Cinatti, Díli</v>
          </cell>
        </row>
        <row r="931">
          <cell r="A931">
            <v>911065</v>
          </cell>
          <cell r="B931" t="str">
            <v>Escola Regional Dr. José Dinis da Fonseca, Cerdeira</v>
          </cell>
        </row>
        <row r="932">
          <cell r="A932">
            <v>1106864</v>
          </cell>
          <cell r="B932" t="str">
            <v>Escola São Francisco Xavier</v>
          </cell>
        </row>
        <row r="933">
          <cell r="A933">
            <v>402272</v>
          </cell>
          <cell r="B933" t="str">
            <v>Escola Secundária Abade de Baçal, Bragança</v>
          </cell>
        </row>
        <row r="934">
          <cell r="A934">
            <v>1308872</v>
          </cell>
          <cell r="B934" t="str">
            <v>Escola Secundária Abel Salazar, São Mamede de Infesta, Matosinhos</v>
          </cell>
        </row>
        <row r="935">
          <cell r="A935">
            <v>101928</v>
          </cell>
          <cell r="B935" t="str">
            <v>Escola Secundária Adolfo Portela, Águeda</v>
          </cell>
        </row>
        <row r="936">
          <cell r="A936">
            <v>907334</v>
          </cell>
          <cell r="B936" t="str">
            <v>Escola Secundária Afonso de Albuquerque, Guarda</v>
          </cell>
        </row>
        <row r="937">
          <cell r="A937">
            <v>303753</v>
          </cell>
          <cell r="B937" t="str">
            <v>Escola Secundária Alberto Sampaio, Braga</v>
          </cell>
        </row>
        <row r="938">
          <cell r="A938">
            <v>302707</v>
          </cell>
          <cell r="B938" t="str">
            <v>Escola Secundária Alcaides de Faria, Barcelos</v>
          </cell>
        </row>
        <row r="939">
          <cell r="A939">
            <v>1510332</v>
          </cell>
          <cell r="B939" t="str">
            <v>Escola Secundária Alfredo dos Reis Silveira, Cavadas, Seixal</v>
          </cell>
        </row>
        <row r="940">
          <cell r="A940">
            <v>1317738</v>
          </cell>
          <cell r="B940" t="str">
            <v>Escola Secundária Almeida Garrett, Vila Nova de Gaia</v>
          </cell>
        </row>
        <row r="941">
          <cell r="A941">
            <v>1823491</v>
          </cell>
          <cell r="B941" t="str">
            <v>Escola Secundária Alves Martins, Viseu</v>
          </cell>
        </row>
        <row r="942">
          <cell r="A942">
            <v>1114251</v>
          </cell>
          <cell r="B942" t="str">
            <v>Escola Secundária Alves Redol, Vila Franca de Xira</v>
          </cell>
        </row>
        <row r="943">
          <cell r="A943">
            <v>502272</v>
          </cell>
          <cell r="B943" t="str">
            <v>Escola Secundária Amato Lusitano, Castelo Branco</v>
          </cell>
        </row>
        <row r="944">
          <cell r="A944">
            <v>705100</v>
          </cell>
          <cell r="B944" t="str">
            <v>Escola Secundária André de Gouveia, Évora</v>
          </cell>
        </row>
        <row r="945">
          <cell r="A945">
            <v>23010401</v>
          </cell>
          <cell r="B945" t="str">
            <v>Escola Secundária Antero de Quental</v>
          </cell>
        </row>
        <row r="946">
          <cell r="A946">
            <v>1106762</v>
          </cell>
          <cell r="B946" t="str">
            <v>Escola Secundária António Damásio, Lisboa</v>
          </cell>
        </row>
        <row r="947">
          <cell r="A947">
            <v>1503523</v>
          </cell>
          <cell r="B947" t="str">
            <v>Escola Secundária António Gedeão, Cova da Piedade, Almada</v>
          </cell>
        </row>
        <row r="948">
          <cell r="A948">
            <v>1505447</v>
          </cell>
          <cell r="B948" t="str">
            <v>Escola Secundária António Inácio Cruz, Grândola</v>
          </cell>
        </row>
        <row r="949">
          <cell r="A949">
            <v>1312225</v>
          </cell>
          <cell r="B949" t="str">
            <v>Escola Secundária António Nobre, Porto</v>
          </cell>
        </row>
        <row r="950">
          <cell r="A950">
            <v>1317671</v>
          </cell>
          <cell r="B950" t="str">
            <v>Escola Secundária António Sérgio, Vila Nova de Gaia</v>
          </cell>
        </row>
        <row r="951">
          <cell r="A951">
            <v>1317975</v>
          </cell>
          <cell r="B951" t="str">
            <v>Escola Secundária Arquitecto Oliveira Ferreira, Praia da Granja, Vila Nova de Gaia</v>
          </cell>
        </row>
        <row r="952">
          <cell r="A952">
            <v>1308792</v>
          </cell>
          <cell r="B952" t="str">
            <v>Escola Secundária Augusto Gomes, Matosinhos</v>
          </cell>
        </row>
        <row r="953">
          <cell r="A953">
            <v>1312593</v>
          </cell>
          <cell r="B953" t="str">
            <v>Escola Secundária Aurélia de Sousa, Porto</v>
          </cell>
        </row>
        <row r="954">
          <cell r="A954">
            <v>1107245</v>
          </cell>
          <cell r="B954" t="str">
            <v>Escola Secundária Braamcamp Freire, Pontinha, Odivelas</v>
          </cell>
        </row>
        <row r="955">
          <cell r="A955">
            <v>1110531</v>
          </cell>
          <cell r="B955" t="str">
            <v>Escola Secundária Camilo Castelo Branco, Carnaxide, Oeiras</v>
          </cell>
        </row>
        <row r="956">
          <cell r="A956">
            <v>1714208</v>
          </cell>
          <cell r="B956" t="str">
            <v>Escola Secundária Camilo Castelo Branco, Vila Real</v>
          </cell>
        </row>
        <row r="957">
          <cell r="A957">
            <v>503784</v>
          </cell>
          <cell r="B957" t="str">
            <v>Escola Secundária Campos de Melo, Covilhã</v>
          </cell>
        </row>
        <row r="958">
          <cell r="A958">
            <v>303173</v>
          </cell>
          <cell r="B958" t="str">
            <v>Escola Secundária Carlos Amarante, Braga</v>
          </cell>
        </row>
        <row r="959">
          <cell r="A959">
            <v>1510226</v>
          </cell>
          <cell r="B959" t="str">
            <v>Escola Secundária com 3º Ciclo Dr. José Afonso, Arrentela, Seixal</v>
          </cell>
        </row>
        <row r="960">
          <cell r="A960">
            <v>711267</v>
          </cell>
          <cell r="B960" t="str">
            <v>Escola Secundária Conde de Monsaraz, Reguengos de Monsaraz</v>
          </cell>
        </row>
        <row r="961">
          <cell r="A961">
            <v>605319</v>
          </cell>
          <cell r="B961" t="str">
            <v>Escola Secundária Cristina Torres, Figueira da Foz</v>
          </cell>
        </row>
        <row r="962">
          <cell r="A962">
            <v>1316003</v>
          </cell>
          <cell r="B962" t="str">
            <v>Escola Secundária D. Afonso Sanches, Vila do Conde</v>
          </cell>
        </row>
        <row r="963">
          <cell r="A963">
            <v>1309013</v>
          </cell>
          <cell r="B963" t="str">
            <v>Escola Secundária D. António Taipa, Freamunde, Paços de Ferreira</v>
          </cell>
        </row>
        <row r="964">
          <cell r="A964">
            <v>603779</v>
          </cell>
          <cell r="B964" t="str">
            <v>Escola Secundária D. Dinis, Coimbra</v>
          </cell>
        </row>
        <row r="965">
          <cell r="A965">
            <v>1106033</v>
          </cell>
          <cell r="B965" t="str">
            <v>Escola Secundária D. Dinis, Lisboa</v>
          </cell>
        </row>
        <row r="966">
          <cell r="A966">
            <v>603582</v>
          </cell>
          <cell r="B966" t="str">
            <v>Escola Secundária D. Duarte, Coimbra</v>
          </cell>
        </row>
        <row r="967">
          <cell r="A967">
            <v>1512456</v>
          </cell>
          <cell r="B967" t="str">
            <v>Escola Secundária D. João II, Setúbal</v>
          </cell>
        </row>
        <row r="968">
          <cell r="A968">
            <v>1106817</v>
          </cell>
          <cell r="B968" t="str">
            <v>Escola Secundária D. Luísa de Gusmão, Lisboa</v>
          </cell>
        </row>
        <row r="969">
          <cell r="A969">
            <v>205017</v>
          </cell>
          <cell r="B969" t="str">
            <v>Escola Secundária D. Manuel I, Beja</v>
          </cell>
        </row>
        <row r="970">
          <cell r="A970">
            <v>303900</v>
          </cell>
          <cell r="B970" t="str">
            <v>Escola Secundária D. Maria II, Braga</v>
          </cell>
        </row>
        <row r="971">
          <cell r="A971">
            <v>312521</v>
          </cell>
          <cell r="B971" t="str">
            <v>Escola Secundária D. Sancho I, Vila Nova de Famalicão</v>
          </cell>
        </row>
        <row r="972">
          <cell r="A972">
            <v>1207924</v>
          </cell>
          <cell r="B972" t="str">
            <v>Escola Secundária D. Sancho II, Elvas</v>
          </cell>
        </row>
        <row r="973">
          <cell r="A973">
            <v>1510603</v>
          </cell>
          <cell r="B973" t="str">
            <v>Escola Secundária da Amora, Seixal</v>
          </cell>
        </row>
        <row r="974">
          <cell r="A974">
            <v>1103901</v>
          </cell>
          <cell r="B974" t="str">
            <v>Escola Secundária da Azambuja</v>
          </cell>
        </row>
        <row r="975">
          <cell r="A975">
            <v>1506137</v>
          </cell>
          <cell r="B975" t="str">
            <v>Escola Secundária da Baixa da Banheira</v>
          </cell>
        </row>
        <row r="976">
          <cell r="A976">
            <v>1308419</v>
          </cell>
          <cell r="B976" t="str">
            <v>Escola Secundária da Boa Nova, Leça da Palmeira, Matosinhos</v>
          </cell>
        </row>
        <row r="977">
          <cell r="A977">
            <v>21010701</v>
          </cell>
          <cell r="B977" t="str">
            <v>Escola Secundária da Lagoa</v>
          </cell>
        </row>
        <row r="978">
          <cell r="A978">
            <v>1303905</v>
          </cell>
          <cell r="B978" t="str">
            <v>Escola Secundária da Lixa, Felgueiras</v>
          </cell>
        </row>
        <row r="979">
          <cell r="A979">
            <v>1306608</v>
          </cell>
          <cell r="B979" t="str">
            <v>Escola Secundária da Maia</v>
          </cell>
        </row>
        <row r="980">
          <cell r="A980">
            <v>111920</v>
          </cell>
          <cell r="B980" t="str">
            <v>Escola Secundária da Mealhada</v>
          </cell>
        </row>
        <row r="981">
          <cell r="A981">
            <v>1110885</v>
          </cell>
          <cell r="B981" t="str">
            <v>Escola Secundária da Quinta do Marquês, Oeiras</v>
          </cell>
        </row>
        <row r="982">
          <cell r="A982">
            <v>1107403</v>
          </cell>
          <cell r="B982" t="str">
            <v>Escola Secundária da Ramada, Odivelas</v>
          </cell>
        </row>
        <row r="983">
          <cell r="A983">
            <v>25010401</v>
          </cell>
          <cell r="B983" t="str">
            <v>Escola Secundária da Ribeira Grande</v>
          </cell>
        </row>
        <row r="984">
          <cell r="A984">
            <v>1314466</v>
          </cell>
          <cell r="B984" t="str">
            <v>Escola Secundária da Trofa</v>
          </cell>
        </row>
        <row r="985">
          <cell r="A985">
            <v>1310527</v>
          </cell>
          <cell r="B985" t="str">
            <v>Escola Secundária Daniel Faria, Baltar, Paredes</v>
          </cell>
        </row>
        <row r="986">
          <cell r="A986">
            <v>1503734</v>
          </cell>
          <cell r="B986" t="str">
            <v>Escola Secundária Daniel Sampaio, Sobreda, Almada</v>
          </cell>
        </row>
        <row r="987">
          <cell r="A987">
            <v>23030401</v>
          </cell>
          <cell r="B987" t="str">
            <v>Escola Secundária das Laranjeiras</v>
          </cell>
        </row>
        <row r="988">
          <cell r="A988">
            <v>1009655</v>
          </cell>
          <cell r="B988" t="str">
            <v>Escola Secundária de Afonso Lopes Vieira, Leiria</v>
          </cell>
        </row>
        <row r="989">
          <cell r="A989">
            <v>102604</v>
          </cell>
          <cell r="B989" t="str">
            <v>Escola Secundária de Albergaria-a-Velha</v>
          </cell>
        </row>
        <row r="990">
          <cell r="A990">
            <v>1501557</v>
          </cell>
          <cell r="B990" t="str">
            <v>Escola Secundária de Alcácer do Sal</v>
          </cell>
        </row>
        <row r="991">
          <cell r="A991">
            <v>1402627</v>
          </cell>
          <cell r="B991" t="str">
            <v>Escola Secundária de Alcanena</v>
          </cell>
        </row>
        <row r="992">
          <cell r="A992">
            <v>1315926</v>
          </cell>
          <cell r="B992" t="str">
            <v>Escola Secundária de Alfena, Valongo</v>
          </cell>
        </row>
        <row r="993">
          <cell r="A993">
            <v>201427</v>
          </cell>
          <cell r="B993" t="str">
            <v>Escola Secundária de Aljustrel</v>
          </cell>
        </row>
        <row r="994">
          <cell r="A994">
            <v>1307150</v>
          </cell>
          <cell r="B994" t="str">
            <v>Escola Secundária de Alpendurada, Marco de Canaveses</v>
          </cell>
        </row>
        <row r="995">
          <cell r="A995">
            <v>1301064</v>
          </cell>
          <cell r="B995" t="str">
            <v>Escola Secundária de Amarante</v>
          </cell>
        </row>
        <row r="996">
          <cell r="A996">
            <v>301001</v>
          </cell>
          <cell r="B996" t="str">
            <v>Escola Secundária de Amares</v>
          </cell>
        </row>
        <row r="997">
          <cell r="A997">
            <v>104548</v>
          </cell>
          <cell r="B997" t="str">
            <v>Escola Secundária de Arouca</v>
          </cell>
        </row>
        <row r="998">
          <cell r="A998">
            <v>302719</v>
          </cell>
          <cell r="B998" t="str">
            <v>Escola Secundária de Barcelinhos, Barcelos</v>
          </cell>
        </row>
        <row r="999">
          <cell r="A999">
            <v>302096</v>
          </cell>
          <cell r="B999" t="str">
            <v>Escola Secundária de Barcelos</v>
          </cell>
        </row>
        <row r="1000">
          <cell r="A1000">
            <v>1405456</v>
          </cell>
          <cell r="B1000" t="str">
            <v>Escola Secundária de Benavente</v>
          </cell>
        </row>
        <row r="1001">
          <cell r="A1001">
            <v>308823</v>
          </cell>
          <cell r="B1001" t="str">
            <v>Escola Secundária de Caldas de Vizela</v>
          </cell>
        </row>
        <row r="1002">
          <cell r="A1002">
            <v>1107068</v>
          </cell>
          <cell r="B1002" t="str">
            <v>Escola Secundária de Camarate, Loures</v>
          </cell>
        </row>
        <row r="1003">
          <cell r="A1003">
            <v>1204743</v>
          </cell>
          <cell r="B1003" t="str">
            <v>Escola Secundária de Campo Maior</v>
          </cell>
        </row>
        <row r="1004">
          <cell r="A1004">
            <v>1107812</v>
          </cell>
          <cell r="B1004" t="str">
            <v>Escola Secundária de Caneças, Odivelas</v>
          </cell>
        </row>
        <row r="1005">
          <cell r="A1005">
            <v>1802998</v>
          </cell>
          <cell r="B1005" t="str">
            <v>Escola Secundária de Carregal do Sal</v>
          </cell>
        </row>
        <row r="1006">
          <cell r="A1006">
            <v>1317570</v>
          </cell>
          <cell r="B1006" t="str">
            <v>Escola Secundária de Carvalhos, Vila Nova de Gaia</v>
          </cell>
        </row>
        <row r="1007">
          <cell r="A1007">
            <v>1504144</v>
          </cell>
          <cell r="B1007" t="str">
            <v>Escola Secundária de Casquilhos, Barreiro</v>
          </cell>
        </row>
        <row r="1008">
          <cell r="A1008">
            <v>1803914</v>
          </cell>
          <cell r="B1008" t="str">
            <v>Escola Secundária de Castro Daire</v>
          </cell>
        </row>
        <row r="1009">
          <cell r="A1009">
            <v>206205</v>
          </cell>
          <cell r="B1009" t="str">
            <v>Escola Secundária de Castro Verde</v>
          </cell>
        </row>
        <row r="1010">
          <cell r="A1010">
            <v>1409050</v>
          </cell>
          <cell r="B1010" t="str">
            <v>Escola Secundária de Coruche</v>
          </cell>
        </row>
        <row r="1011">
          <cell r="A1011">
            <v>115986</v>
          </cell>
          <cell r="B1011" t="str">
            <v>Escola Secundária de Esmoriz, Ovar</v>
          </cell>
        </row>
        <row r="1012">
          <cell r="A1012">
            <v>108163</v>
          </cell>
          <cell r="B1012" t="str">
            <v>Escola Secundária de Estarreja</v>
          </cell>
        </row>
        <row r="1013">
          <cell r="A1013">
            <v>1303127</v>
          </cell>
          <cell r="B1013" t="str">
            <v>Escola Secundária de Felgueiras</v>
          </cell>
        </row>
        <row r="1014">
          <cell r="A1014">
            <v>604191</v>
          </cell>
          <cell r="B1014" t="str">
            <v>Escola Secundária de Fernando Namora, Condeixa-a-Nova</v>
          </cell>
        </row>
        <row r="1015">
          <cell r="A1015">
            <v>904816</v>
          </cell>
          <cell r="B1015" t="str">
            <v>Escola Secundária de Figueira de Castelo Rodrigo</v>
          </cell>
        </row>
        <row r="1016">
          <cell r="A1016">
            <v>1008861</v>
          </cell>
          <cell r="B1016" t="str">
            <v>Escola Secundária de Figueiró dos Vinhos</v>
          </cell>
        </row>
        <row r="1017">
          <cell r="A1017">
            <v>504074</v>
          </cell>
          <cell r="B1017" t="str">
            <v>Escola Secundária de Fundão</v>
          </cell>
        </row>
        <row r="1018">
          <cell r="A1018">
            <v>110395</v>
          </cell>
          <cell r="B1018" t="str">
            <v>Escola Secundária de Gafanha da Nazaré, Ílhavo</v>
          </cell>
        </row>
        <row r="1019">
          <cell r="A1019">
            <v>1304960</v>
          </cell>
          <cell r="B1019" t="str">
            <v>Escola Secundária de Gondomar</v>
          </cell>
        </row>
        <row r="1020">
          <cell r="A1020">
            <v>906690</v>
          </cell>
          <cell r="B1020" t="str">
            <v>Escola Secundária de Gouveia</v>
          </cell>
        </row>
        <row r="1021">
          <cell r="A1021">
            <v>607473</v>
          </cell>
          <cell r="B1021" t="str">
            <v>Escola Secundária de Lousã</v>
          </cell>
        </row>
        <row r="1022">
          <cell r="A1022">
            <v>1305015</v>
          </cell>
          <cell r="B1022" t="str">
            <v>Escola Secundária de Lousada</v>
          </cell>
        </row>
        <row r="1023">
          <cell r="A1023">
            <v>1307248</v>
          </cell>
          <cell r="B1023" t="str">
            <v>Escola Secundária de Marco de Canaveses</v>
          </cell>
        </row>
        <row r="1024">
          <cell r="A1024">
            <v>303089</v>
          </cell>
          <cell r="B1024" t="str">
            <v>Escola Secundária de Maximinos, Braga</v>
          </cell>
        </row>
        <row r="1025">
          <cell r="A1025">
            <v>1111928</v>
          </cell>
          <cell r="B1025" t="str">
            <v>Escola Secundária de Mem Martins, Sintra</v>
          </cell>
        </row>
        <row r="1026">
          <cell r="A1026">
            <v>1110737</v>
          </cell>
          <cell r="B1026" t="str">
            <v>Escola Secundária de Miraflores, Algés, Oeiras</v>
          </cell>
        </row>
        <row r="1027">
          <cell r="A1027">
            <v>407754</v>
          </cell>
          <cell r="B1027" t="str">
            <v>Escola Secundária de Mirandela</v>
          </cell>
        </row>
        <row r="1028">
          <cell r="A1028">
            <v>1821220</v>
          </cell>
          <cell r="B1028" t="str">
            <v>Escola Secundária de Molelos, Tondela</v>
          </cell>
        </row>
        <row r="1029">
          <cell r="A1029">
            <v>1604079</v>
          </cell>
          <cell r="B1029" t="str">
            <v>Escola Secundária de Monção</v>
          </cell>
        </row>
        <row r="1030">
          <cell r="A1030">
            <v>706601</v>
          </cell>
          <cell r="B1030" t="str">
            <v>Escola Secundária de Montemor-o-Novo</v>
          </cell>
        </row>
        <row r="1031">
          <cell r="A1031">
            <v>210956</v>
          </cell>
          <cell r="B1031" t="str">
            <v>Escola Secundária de Moura</v>
          </cell>
        </row>
        <row r="1032">
          <cell r="A1032">
            <v>1809969</v>
          </cell>
          <cell r="B1032" t="str">
            <v>Escola Secundária de Nelas</v>
          </cell>
        </row>
        <row r="1033">
          <cell r="A1033">
            <v>1107082</v>
          </cell>
          <cell r="B1033" t="str">
            <v>Escola Secundária de Odivelas</v>
          </cell>
        </row>
        <row r="1034">
          <cell r="A1034">
            <v>1309528</v>
          </cell>
          <cell r="B1034" t="str">
            <v>Escola Secundária de Paços de Ferreira</v>
          </cell>
        </row>
        <row r="1035">
          <cell r="A1035">
            <v>1508789</v>
          </cell>
          <cell r="B1035" t="str">
            <v>Escola Secundária de Palmela</v>
          </cell>
        </row>
        <row r="1036">
          <cell r="A1036">
            <v>1310582</v>
          </cell>
          <cell r="B1036" t="str">
            <v>Escola Secundária de Paredes</v>
          </cell>
        </row>
        <row r="1037">
          <cell r="A1037">
            <v>1311034</v>
          </cell>
          <cell r="B1037" t="str">
            <v>Escola Secundária de Penafiel</v>
          </cell>
        </row>
        <row r="1038">
          <cell r="A1038">
            <v>1010987</v>
          </cell>
          <cell r="B1038" t="str">
            <v>Escola Secundária de Pinhal do Rei, Marinha Grande</v>
          </cell>
        </row>
        <row r="1039">
          <cell r="A1039">
            <v>1508411</v>
          </cell>
          <cell r="B1039" t="str">
            <v>Escola Secundária de Pinhal Novo, Palmela</v>
          </cell>
        </row>
        <row r="1040">
          <cell r="A1040">
            <v>910279</v>
          </cell>
          <cell r="B1040" t="str">
            <v>Escola Secundária de Pinhel</v>
          </cell>
        </row>
        <row r="1041">
          <cell r="A1041">
            <v>1015619</v>
          </cell>
          <cell r="B1041" t="str">
            <v>Escola Secundária de Pombal</v>
          </cell>
        </row>
        <row r="1042">
          <cell r="A1042">
            <v>1606743</v>
          </cell>
          <cell r="B1042" t="str">
            <v>Escola Secundária de Ponte da Barca</v>
          </cell>
        </row>
        <row r="1043">
          <cell r="A1043">
            <v>1607424</v>
          </cell>
          <cell r="B1043" t="str">
            <v>Escola Secundária de Ponte de Lima</v>
          </cell>
        </row>
        <row r="1044">
          <cell r="A1044">
            <v>1213791</v>
          </cell>
          <cell r="B1044" t="str">
            <v>Escola Secundária de Ponte de Sor</v>
          </cell>
        </row>
        <row r="1045">
          <cell r="A1045">
            <v>1016010</v>
          </cell>
          <cell r="B1045" t="str">
            <v>Escola Secundária de Porto de Mós</v>
          </cell>
        </row>
        <row r="1046">
          <cell r="A1046">
            <v>309167</v>
          </cell>
          <cell r="B1046" t="str">
            <v>Escola Secundária de Póvoa de Lanhoso</v>
          </cell>
        </row>
        <row r="1047">
          <cell r="A1047">
            <v>1813701</v>
          </cell>
          <cell r="B1047" t="str">
            <v>Escola Secundária de Resende</v>
          </cell>
        </row>
        <row r="1048">
          <cell r="A1048">
            <v>1304553</v>
          </cell>
          <cell r="B1048" t="str">
            <v>Escola Secundária de Rio Tinto, Gondomar</v>
          </cell>
        </row>
        <row r="1049">
          <cell r="A1049">
            <v>911829</v>
          </cell>
          <cell r="B1049" t="str">
            <v>Escola Secundária de Sabugal</v>
          </cell>
        </row>
        <row r="1050">
          <cell r="A1050">
            <v>1107568</v>
          </cell>
          <cell r="B1050" t="str">
            <v>Escola Secundária de Sacavém, Loures</v>
          </cell>
        </row>
        <row r="1051">
          <cell r="A1051">
            <v>1511484</v>
          </cell>
          <cell r="B1051" t="str">
            <v>Escola Secundária de Sampaio, Sesimbra</v>
          </cell>
        </row>
        <row r="1052">
          <cell r="A1052">
            <v>1814142</v>
          </cell>
          <cell r="B1052" t="str">
            <v>Escola Secundária de Santa Comba Dão</v>
          </cell>
        </row>
        <row r="1053">
          <cell r="A1053">
            <v>1418344</v>
          </cell>
          <cell r="B1053" t="str">
            <v>Escola Secundária de Santa Maria do Olival, Tomar</v>
          </cell>
        </row>
        <row r="1054">
          <cell r="A1054">
            <v>1107117</v>
          </cell>
          <cell r="B1054" t="str">
            <v>Escola Secundária de São João da Talha, Loures</v>
          </cell>
        </row>
        <row r="1055">
          <cell r="A1055">
            <v>1304328</v>
          </cell>
          <cell r="B1055" t="str">
            <v>Escola Secundária de São Pedro da Cova, Gondomar</v>
          </cell>
        </row>
        <row r="1056">
          <cell r="A1056">
            <v>1816369</v>
          </cell>
          <cell r="B1056" t="str">
            <v>Escola Secundária de São Pedro do Sul</v>
          </cell>
        </row>
        <row r="1057">
          <cell r="A1057">
            <v>1308675</v>
          </cell>
          <cell r="B1057" t="str">
            <v>Escola Secundária de Senhora da Hora, Matosinhos</v>
          </cell>
        </row>
        <row r="1058">
          <cell r="A1058">
            <v>213327</v>
          </cell>
          <cell r="B1058" t="str">
            <v>Escola Secundária de Serpa</v>
          </cell>
        </row>
        <row r="1059">
          <cell r="A1059">
            <v>616943</v>
          </cell>
          <cell r="B1059" t="str">
            <v>Escola Secundária de Tábua</v>
          </cell>
        </row>
        <row r="1060">
          <cell r="A1060">
            <v>1821927</v>
          </cell>
          <cell r="B1060" t="str">
            <v>Escola Secundária de Tondela</v>
          </cell>
        </row>
        <row r="1061">
          <cell r="A1061">
            <v>118971</v>
          </cell>
          <cell r="B1061" t="str">
            <v>Escola Secundária de Vagos</v>
          </cell>
        </row>
        <row r="1062">
          <cell r="A1062">
            <v>1304806</v>
          </cell>
          <cell r="B1062" t="str">
            <v>Escola Secundária de Valbom, Gondomar</v>
          </cell>
        </row>
        <row r="1063">
          <cell r="A1063">
            <v>1315134</v>
          </cell>
          <cell r="B1063" t="str">
            <v>Escola Secundária de Valongo</v>
          </cell>
        </row>
        <row r="1064">
          <cell r="A1064">
            <v>1712744</v>
          </cell>
          <cell r="B1064" t="str">
            <v>Escola Secundária de Valpaços</v>
          </cell>
        </row>
        <row r="1065">
          <cell r="A1065">
            <v>712292</v>
          </cell>
          <cell r="B1065" t="str">
            <v>Escola Secundária de Vendas Novas</v>
          </cell>
        </row>
        <row r="1066">
          <cell r="A1066">
            <v>1822366</v>
          </cell>
          <cell r="B1066" t="str">
            <v>Escola Secundária de Vila Nova de Paiva</v>
          </cell>
        </row>
        <row r="1067">
          <cell r="A1067">
            <v>816980</v>
          </cell>
          <cell r="B1067" t="str">
            <v>Escola Secundária de Vila Real de Santo António</v>
          </cell>
        </row>
        <row r="1068">
          <cell r="A1068">
            <v>313847</v>
          </cell>
          <cell r="B1068" t="str">
            <v>Escola Secundária de Vila Verde</v>
          </cell>
        </row>
        <row r="1069">
          <cell r="A1069">
            <v>1824324</v>
          </cell>
          <cell r="B1069" t="str">
            <v>Escola Secundária de Vouzela</v>
          </cell>
        </row>
        <row r="1070">
          <cell r="A1070">
            <v>205196</v>
          </cell>
          <cell r="B1070" t="str">
            <v>Escola Secundária Diogo de Gouveia, Beja</v>
          </cell>
        </row>
        <row r="1071">
          <cell r="A1071">
            <v>1317341</v>
          </cell>
          <cell r="B1071" t="str">
            <v>Escola Secundária Diogo de Macedo, Olival, Vila Nova de Gaia</v>
          </cell>
        </row>
        <row r="1072">
          <cell r="A1072">
            <v>1107993</v>
          </cell>
          <cell r="B1072" t="str">
            <v>Escola Secundária do Arco-Íris, Portela, Loures</v>
          </cell>
        </row>
        <row r="1073">
          <cell r="A1073">
            <v>1406547</v>
          </cell>
          <cell r="B1073" t="str">
            <v>Escola Secundária do Cartaxo</v>
          </cell>
        </row>
        <row r="1074">
          <cell r="A1074">
            <v>1306017</v>
          </cell>
          <cell r="B1074" t="str">
            <v>Escola Secundária do Castêlo da Maia, Maia</v>
          </cell>
        </row>
        <row r="1075">
          <cell r="A1075">
            <v>1410447</v>
          </cell>
          <cell r="B1075" t="str">
            <v>Escola Secundária do Entroncamento</v>
          </cell>
        </row>
        <row r="1076">
          <cell r="A1076">
            <v>1106517</v>
          </cell>
          <cell r="B1076" t="str">
            <v>Escola Secundária do Lumiar, Lisboa</v>
          </cell>
        </row>
        <row r="1077">
          <cell r="A1077">
            <v>1106497</v>
          </cell>
          <cell r="B1077" t="str">
            <v>Escola Secundária do Restelo, Lisboa</v>
          </cell>
        </row>
        <row r="1078">
          <cell r="A1078">
            <v>1512333</v>
          </cell>
          <cell r="B1078" t="str">
            <v>Escola Secundária Dom Manuel Martins, Setúbal</v>
          </cell>
        </row>
        <row r="1079">
          <cell r="A1079">
            <v>23020401</v>
          </cell>
          <cell r="B1079" t="str">
            <v>Escola Secundária Domingos Rebelo</v>
          </cell>
        </row>
        <row r="1080">
          <cell r="A1080">
            <v>1107416</v>
          </cell>
          <cell r="B1080" t="str">
            <v>Escola Secundária Dr. António Carvalho Figueiredo, Loures</v>
          </cell>
        </row>
        <row r="1081">
          <cell r="A1081">
            <v>1703325</v>
          </cell>
          <cell r="B1081" t="str">
            <v>Escola Secundária Dr. António Granjo, Chaves</v>
          </cell>
        </row>
        <row r="1082">
          <cell r="A1082">
            <v>1414071</v>
          </cell>
          <cell r="B1082" t="str">
            <v>Escola Secundária Dr. Augusto César da Silva Ferreira, Rio Maior</v>
          </cell>
        </row>
        <row r="1083">
          <cell r="A1083">
            <v>605976</v>
          </cell>
          <cell r="B1083" t="str">
            <v>Escola Secundária Dr. Bernardino Machado, Figueira da Foz</v>
          </cell>
        </row>
        <row r="1084">
          <cell r="A1084">
            <v>1416130</v>
          </cell>
          <cell r="B1084" t="str">
            <v>Escola Secundária Dr. Ginestal Machado, Santarém</v>
          </cell>
        </row>
        <row r="1085">
          <cell r="A1085">
            <v>110638</v>
          </cell>
          <cell r="B1085" t="str">
            <v>Escola Secundária Dr. João Carlos Celestino Gomes, Ílhavo</v>
          </cell>
        </row>
        <row r="1086">
          <cell r="A1086">
            <v>1708193</v>
          </cell>
          <cell r="B1086" t="str">
            <v>Escola Secundária Dr. João de Araújo Correia, Peso da Régua</v>
          </cell>
        </row>
        <row r="1087">
          <cell r="A1087">
            <v>1808049</v>
          </cell>
          <cell r="B1087" t="str">
            <v>Escola Secundária Dr. João Lopes de Morais, Mortágua</v>
          </cell>
        </row>
        <row r="1088">
          <cell r="A1088">
            <v>605462</v>
          </cell>
          <cell r="B1088" t="str">
            <v>Escola Secundária Dr. Joaquim de Carvalho, Figueira da Foz</v>
          </cell>
        </row>
        <row r="1089">
          <cell r="A1089">
            <v>1317381</v>
          </cell>
          <cell r="B1089" t="str">
            <v>Escola Secundária Dr. Joaquim Gomes Ferreira Alves, Valadares, Vila Nova de Gaia</v>
          </cell>
        </row>
        <row r="1090">
          <cell r="A1090">
            <v>115226</v>
          </cell>
          <cell r="B1090" t="str">
            <v>Escola Secundária Dr. José Macedo Fragateiro, Ovar</v>
          </cell>
        </row>
        <row r="1091">
          <cell r="A1091">
            <v>1703358</v>
          </cell>
          <cell r="B1091" t="str">
            <v>Escola Secundária Dr. Júlio Martins, Chaves</v>
          </cell>
        </row>
        <row r="1092">
          <cell r="A1092">
            <v>105250</v>
          </cell>
          <cell r="B1092" t="str">
            <v>Escola Secundária Dr. Mário Sacramento, Aveiro</v>
          </cell>
        </row>
        <row r="1093">
          <cell r="A1093">
            <v>1806682</v>
          </cell>
          <cell r="B1093" t="str">
            <v>Escola Secundária Dr.ª Felismina Alcântara, Mangualde</v>
          </cell>
        </row>
        <row r="1094">
          <cell r="A1094">
            <v>808509</v>
          </cell>
          <cell r="B1094" t="str">
            <v>Escola Secundária Dr.ª Laura Ayres, Quarteira, Loulé</v>
          </cell>
        </row>
        <row r="1095">
          <cell r="A1095">
            <v>608447</v>
          </cell>
          <cell r="B1095" t="str">
            <v>Escola Secundária Dr.ª Maria Cândida, Mira</v>
          </cell>
        </row>
        <row r="1096">
          <cell r="A1096">
            <v>1512251</v>
          </cell>
          <cell r="B1096" t="str">
            <v>Escola Secundária du Bocage, Setúbal</v>
          </cell>
        </row>
        <row r="1097">
          <cell r="A1097">
            <v>1106740</v>
          </cell>
          <cell r="B1097" t="str">
            <v>Escola Secundária Eça de Queirós, Lisboa</v>
          </cell>
        </row>
        <row r="1098">
          <cell r="A1098">
            <v>1313392</v>
          </cell>
          <cell r="B1098" t="str">
            <v>Escola Secundária Eça de Queirós, Póvoa de Varzim</v>
          </cell>
        </row>
        <row r="1099">
          <cell r="A1099">
            <v>402268</v>
          </cell>
          <cell r="B1099" t="str">
            <v>Escola Secundária Emídio Garcia, Bragança</v>
          </cell>
        </row>
        <row r="1100">
          <cell r="A1100">
            <v>1503927</v>
          </cell>
          <cell r="B1100" t="str">
            <v>Escola Secundária Emídio Navarro, Almada</v>
          </cell>
        </row>
        <row r="1101">
          <cell r="A1101">
            <v>1823050</v>
          </cell>
          <cell r="B1101" t="str">
            <v>Escola Secundária Emídio Navarro, Viseu</v>
          </cell>
        </row>
        <row r="1102">
          <cell r="A1102">
            <v>1010623</v>
          </cell>
          <cell r="B1102" t="str">
            <v>Escola Secundária Eng. Acácio Calazans Duarte, Marinha Grande</v>
          </cell>
        </row>
        <row r="1103">
          <cell r="A1103">
            <v>1105531</v>
          </cell>
          <cell r="B1103" t="str">
            <v>Escola Secundária Fernando Lopes Graça, Parede, Cascais</v>
          </cell>
        </row>
        <row r="1104">
          <cell r="A1104">
            <v>1115431</v>
          </cell>
          <cell r="B1104" t="str">
            <v>Escola Secundária Fernando Namora, Amadora</v>
          </cell>
        </row>
        <row r="1105">
          <cell r="A1105">
            <v>1503812</v>
          </cell>
          <cell r="B1105" t="str">
            <v>Escola Secundária Fernão Mendes Pinto, Pragal, Almada</v>
          </cell>
        </row>
        <row r="1106">
          <cell r="A1106">
            <v>1111507</v>
          </cell>
          <cell r="B1106" t="str">
            <v>Escola Secundária Ferreira Dias, Agualva, Sintra</v>
          </cell>
        </row>
        <row r="1107">
          <cell r="A1107">
            <v>1312436</v>
          </cell>
          <cell r="B1107" t="str">
            <v>Escola Secundária Filipa de Vilhena, Porto</v>
          </cell>
        </row>
        <row r="1108">
          <cell r="A1108">
            <v>1106713</v>
          </cell>
          <cell r="B1108" t="str">
            <v>Escola Secundária Fonseca Benevides, Lisboa</v>
          </cell>
        </row>
        <row r="1109">
          <cell r="A1109">
            <v>503911</v>
          </cell>
          <cell r="B1109" t="str">
            <v>Escola Secundária Frei Heitor Pinto, Covilhã</v>
          </cell>
        </row>
        <row r="1110">
          <cell r="A1110">
            <v>1817696</v>
          </cell>
          <cell r="B1110" t="str">
            <v>Escola Secundária Frei Rosa Viterbo, Sátão</v>
          </cell>
        </row>
        <row r="1111">
          <cell r="A1111">
            <v>705810</v>
          </cell>
          <cell r="B1111" t="str">
            <v>Escola Secundária Gabriel Pereira, Évora</v>
          </cell>
        </row>
        <row r="1112">
          <cell r="A1112">
            <v>1317380</v>
          </cell>
          <cell r="B1112" t="str">
            <v>Escola Secundária Gaia Nascente, Vila Nova de Gaia</v>
          </cell>
        </row>
        <row r="1113">
          <cell r="A1113">
            <v>1312772</v>
          </cell>
          <cell r="B1113" t="str">
            <v>Escola Secundária Garcia de Orta, Porto</v>
          </cell>
        </row>
        <row r="1114">
          <cell r="A1114">
            <v>807773</v>
          </cell>
          <cell r="B1114" t="str">
            <v>Escola Secundária Gil Eanes, Lagos</v>
          </cell>
        </row>
        <row r="1115">
          <cell r="A1115">
            <v>913034</v>
          </cell>
          <cell r="B1115" t="str">
            <v>Escola Secundária Gonçalo Anes Bandarra, Trancoso</v>
          </cell>
        </row>
        <row r="1116">
          <cell r="A1116">
            <v>306499</v>
          </cell>
          <cell r="B1116" t="str">
            <v>Escola Secundária Henrique Medina, Esposende</v>
          </cell>
        </row>
        <row r="1117">
          <cell r="A1117">
            <v>1113692</v>
          </cell>
          <cell r="B1117" t="str">
            <v>Escola Secundária Henriques Nogueira, Torres Vedras</v>
          </cell>
        </row>
        <row r="1118">
          <cell r="A1118">
            <v>1317837</v>
          </cell>
          <cell r="B1118" t="str">
            <v>Escola Secundária Inês de Castro, Canidelo, Vila Nova de Gaia</v>
          </cell>
        </row>
        <row r="1119">
          <cell r="A1119">
            <v>603511</v>
          </cell>
          <cell r="B1119" t="str">
            <v>Escola Secundária Infanta D. Maria, Coimbra</v>
          </cell>
        </row>
        <row r="1120">
          <cell r="A1120">
            <v>1312089</v>
          </cell>
          <cell r="B1120" t="str">
            <v>Escola Secundária Infante D. Henrique, Porto</v>
          </cell>
        </row>
        <row r="1121">
          <cell r="A1121">
            <v>1418819</v>
          </cell>
          <cell r="B1121" t="str">
            <v>Escola Secundária Jacôme Ratton, Tomar</v>
          </cell>
        </row>
        <row r="1122">
          <cell r="A1122">
            <v>31010401</v>
          </cell>
          <cell r="B1122" t="str">
            <v>Escola Secundária Jerónimo Emiliano de Andrade</v>
          </cell>
        </row>
        <row r="1123">
          <cell r="A1123">
            <v>1510410</v>
          </cell>
          <cell r="B1123" t="str">
            <v>Escola Secundária João de Barros, Corroios, Seixal</v>
          </cell>
        </row>
        <row r="1124">
          <cell r="A1124">
            <v>1308345</v>
          </cell>
          <cell r="B1124" t="str">
            <v>Escola Secundária João Gonçalves Zarco, Matosinhos</v>
          </cell>
        </row>
        <row r="1125">
          <cell r="A1125">
            <v>116286</v>
          </cell>
          <cell r="B1125" t="str">
            <v>Escola Secundária João Silva Correia, São João da Madeira</v>
          </cell>
        </row>
        <row r="1126">
          <cell r="A1126">
            <v>1311567</v>
          </cell>
          <cell r="B1126" t="str">
            <v>Escola Secundária Joaquim de Araújo, Guilhufe, Penafiel</v>
          </cell>
        </row>
        <row r="1127">
          <cell r="A1127">
            <v>1507032</v>
          </cell>
          <cell r="B1127" t="str">
            <v>Escola Secundária Jorge Peixinho, Montijo</v>
          </cell>
        </row>
        <row r="1128">
          <cell r="A1128">
            <v>1107474</v>
          </cell>
          <cell r="B1128" t="str">
            <v>Escola Secundária José Cardoso Pires, Loures</v>
          </cell>
        </row>
        <row r="1129">
          <cell r="A1129">
            <v>105783</v>
          </cell>
          <cell r="B1129" t="str">
            <v>Escola Secundária José Estevão, Aveiro</v>
          </cell>
        </row>
        <row r="1130">
          <cell r="A1130">
            <v>603872</v>
          </cell>
          <cell r="B1130" t="str">
            <v>Escola Secundária José Falcão, Coimbra</v>
          </cell>
        </row>
        <row r="1131">
          <cell r="A1131">
            <v>1106667</v>
          </cell>
          <cell r="B1131" t="str">
            <v>Escola Secundária José Gomes Ferreira, Lisboa</v>
          </cell>
        </row>
        <row r="1132">
          <cell r="A1132">
            <v>1010147</v>
          </cell>
          <cell r="B1132" t="str">
            <v>Escola Secundária José Loureiro Botas, Vieira de Leiria, Marinha Grande</v>
          </cell>
        </row>
        <row r="1133">
          <cell r="A1133">
            <v>1316007</v>
          </cell>
          <cell r="B1133" t="str">
            <v>Escola Secundária José Régio, Vila do Conde</v>
          </cell>
        </row>
        <row r="1134">
          <cell r="A1134">
            <v>807981</v>
          </cell>
          <cell r="B1134" t="str">
            <v>Escola Secundária Júlio Dantas, Lagos</v>
          </cell>
        </row>
        <row r="1135">
          <cell r="A1135">
            <v>115490</v>
          </cell>
          <cell r="B1135" t="str">
            <v>Escola Secundária Júlio Dinis, Ovar</v>
          </cell>
        </row>
        <row r="1136">
          <cell r="A1136">
            <v>1805131</v>
          </cell>
          <cell r="B1136" t="str">
            <v>Escola Secundária Latino Coelho, Lamego</v>
          </cell>
        </row>
        <row r="1137">
          <cell r="A1137">
            <v>602804</v>
          </cell>
          <cell r="B1137" t="str">
            <v>Escola Secundária Lima-de-Faria, Cantanhede</v>
          </cell>
        </row>
        <row r="1138">
          <cell r="A1138">
            <v>1110069</v>
          </cell>
          <cell r="B1138" t="str">
            <v>Escola Secundária Luís de Freitas Branco, Paço de Arcos, Oeiras</v>
          </cell>
        </row>
        <row r="1139">
          <cell r="A1139">
            <v>1113277</v>
          </cell>
          <cell r="B1139" t="str">
            <v>Escola Secundária Madeira Torres, Torres Vedras</v>
          </cell>
        </row>
        <row r="1140">
          <cell r="A1140">
            <v>1510882</v>
          </cell>
          <cell r="B1140" t="str">
            <v>Escola Secundária Manuel Cargaleiro, Amora, Seixal</v>
          </cell>
        </row>
        <row r="1141">
          <cell r="A1141">
            <v>1509172</v>
          </cell>
          <cell r="B1141" t="str">
            <v>Escola Secundária Manuel da Fonseca, Santiago do Cacém</v>
          </cell>
        </row>
        <row r="1142">
          <cell r="A1142">
            <v>71010401</v>
          </cell>
          <cell r="B1142" t="str">
            <v>Escola Secundária Manuel de Arriaga</v>
          </cell>
        </row>
        <row r="1143">
          <cell r="A1143">
            <v>1419797</v>
          </cell>
          <cell r="B1143" t="str">
            <v>Escola Secundária Maria Lamas, Torres Novas</v>
          </cell>
        </row>
        <row r="1144">
          <cell r="A1144">
            <v>101615</v>
          </cell>
          <cell r="B1144" t="str">
            <v>Escola Secundária Marques de Castilho, Águeda</v>
          </cell>
        </row>
        <row r="1145">
          <cell r="A1145">
            <v>1403268</v>
          </cell>
          <cell r="B1145" t="str">
            <v>Escola Secundária Marquesa de Alorna, Almeirim</v>
          </cell>
        </row>
        <row r="1146">
          <cell r="A1146">
            <v>1111487</v>
          </cell>
          <cell r="B1146" t="str">
            <v>Escola Secundária Matias Aires, Agualva, Sintra</v>
          </cell>
        </row>
        <row r="1147">
          <cell r="A1147">
            <v>1111734</v>
          </cell>
          <cell r="B1147" t="str">
            <v>Escola Secundária Miguel Torga, Monte Abraão, Sintra</v>
          </cell>
        </row>
        <row r="1148">
          <cell r="A1148">
            <v>1714970</v>
          </cell>
          <cell r="B1148" t="str">
            <v>Escola Secundária Morgado de Mateus, Vila Real</v>
          </cell>
        </row>
        <row r="1149">
          <cell r="A1149">
            <v>1214002</v>
          </cell>
          <cell r="B1149" t="str">
            <v>Escola Secundária Mouzinho da Silveira, Portalegre</v>
          </cell>
        </row>
        <row r="1150">
          <cell r="A1150">
            <v>502755</v>
          </cell>
          <cell r="B1150" t="str">
            <v>Escola Secundária Nuno Álvares, Castelo Branco</v>
          </cell>
        </row>
        <row r="1151">
          <cell r="A1151">
            <v>1509127</v>
          </cell>
          <cell r="B1151" t="str">
            <v>Escola Secundária Padre António Macedo, Santiago do Cacém</v>
          </cell>
        </row>
        <row r="1152">
          <cell r="A1152">
            <v>806460</v>
          </cell>
          <cell r="B1152" t="str">
            <v>Escola Secundária Padre António Martins de Oliveira, Lagoa</v>
          </cell>
        </row>
        <row r="1153">
          <cell r="A1153">
            <v>1106615</v>
          </cell>
          <cell r="B1153" t="str">
            <v>Escola Secundária Padre António Vieira, Lisboa</v>
          </cell>
        </row>
        <row r="1154">
          <cell r="A1154">
            <v>312851</v>
          </cell>
          <cell r="B1154" t="str">
            <v>Escola Secundária Padre Benjamim Salgado, Vila Nova de Famalicão</v>
          </cell>
        </row>
        <row r="1155">
          <cell r="A1155">
            <v>1107558</v>
          </cell>
          <cell r="B1155" t="str">
            <v>Escola Secundária Pedro Alexandrino, Póvoa de Santo Adrião, Odivelas</v>
          </cell>
        </row>
        <row r="1156">
          <cell r="A1156">
            <v>1106623</v>
          </cell>
          <cell r="B1156" t="str">
            <v>Escola Secundária Pedro Nunes, Lisboa</v>
          </cell>
        </row>
        <row r="1157">
          <cell r="A1157">
            <v>1513749</v>
          </cell>
          <cell r="B1157" t="str">
            <v>Escola Secundária Poeta Al Berto, Sines</v>
          </cell>
        </row>
        <row r="1158">
          <cell r="A1158">
            <v>1507684</v>
          </cell>
          <cell r="B1158" t="str">
            <v>Escola Secundária Poeta Joaquim Serra, Montijo</v>
          </cell>
        </row>
        <row r="1159">
          <cell r="A1159">
            <v>1110238</v>
          </cell>
          <cell r="B1159" t="str">
            <v>Escola Secundária Professor José Augusto Lucas, Linda-a-Velha, Oeiras</v>
          </cell>
        </row>
        <row r="1160">
          <cell r="A1160">
            <v>714317</v>
          </cell>
          <cell r="B1160" t="str">
            <v>Escola Secundária Públia Hortênsia de Castro, Vila Viçosa</v>
          </cell>
        </row>
        <row r="1161">
          <cell r="A1161">
            <v>503865</v>
          </cell>
          <cell r="B1161" t="str">
            <v>Escola Secundária Quinta das Palmeiras, Covilhã</v>
          </cell>
        </row>
        <row r="1162">
          <cell r="A1162">
            <v>1006383</v>
          </cell>
          <cell r="B1162" t="str">
            <v>Escola Secundária Rafael Bordalo Pinheiro, Caldas da Rainha</v>
          </cell>
        </row>
        <row r="1163">
          <cell r="A1163">
            <v>1106607</v>
          </cell>
          <cell r="B1163" t="str">
            <v>Escola Secundária Rainha Dona Amélia, Lisboa</v>
          </cell>
        </row>
        <row r="1164">
          <cell r="A1164">
            <v>1106454</v>
          </cell>
          <cell r="B1164" t="str">
            <v>Escola Secundária Rainha Dona Leonor, Lisboa</v>
          </cell>
        </row>
        <row r="1165">
          <cell r="A1165">
            <v>704665</v>
          </cell>
          <cell r="B1165" t="str">
            <v>Escola Secundária Rainha Santa Isabel, Estremoz</v>
          </cell>
        </row>
        <row r="1166">
          <cell r="A1166">
            <v>1006002</v>
          </cell>
          <cell r="B1166" t="str">
            <v>Escola Secundária Raul Proença, Caldas da Rainha</v>
          </cell>
        </row>
        <row r="1167">
          <cell r="A1167">
            <v>1313003</v>
          </cell>
          <cell r="B1167" t="str">
            <v>Escola Secundária Rocha Peixoto, Póvoa de Varzim</v>
          </cell>
        </row>
        <row r="1168">
          <cell r="A1168">
            <v>1503833</v>
          </cell>
          <cell r="B1168" t="str">
            <v>Escola Secundária Romeu Correia, Feijó, Almada</v>
          </cell>
        </row>
        <row r="1169">
          <cell r="A1169">
            <v>1214234</v>
          </cell>
          <cell r="B1169" t="str">
            <v>Escola Secundária S. Lourenço, Portalegre</v>
          </cell>
        </row>
        <row r="1170">
          <cell r="A1170">
            <v>1416367</v>
          </cell>
          <cell r="B1170" t="str">
            <v>Escola Secundária Sá da Bandeira, Santarém</v>
          </cell>
        </row>
        <row r="1171">
          <cell r="A1171">
            <v>303947</v>
          </cell>
          <cell r="B1171" t="str">
            <v>Escola Secundária Sá de Miranda, Braga</v>
          </cell>
        </row>
        <row r="1172">
          <cell r="A1172">
            <v>1714320</v>
          </cell>
          <cell r="B1172" t="str">
            <v>Escola Secundária São Pedro, Vila Real</v>
          </cell>
        </row>
        <row r="1173">
          <cell r="A1173">
            <v>1512728</v>
          </cell>
          <cell r="B1173" t="str">
            <v>Escola Secundária Sebastião da Gama, Setúbal</v>
          </cell>
        </row>
        <row r="1174">
          <cell r="A1174">
            <v>1110646</v>
          </cell>
          <cell r="B1174" t="str">
            <v>Escola Secundária Sebastião e Silva, Oeiras</v>
          </cell>
        </row>
        <row r="1175">
          <cell r="A1175">
            <v>1115353</v>
          </cell>
          <cell r="B1175" t="str">
            <v>Escola Secundária Seomara da Costa Primo, Amadora</v>
          </cell>
        </row>
        <row r="1176">
          <cell r="A1176">
            <v>705209</v>
          </cell>
          <cell r="B1176" t="str">
            <v>Escola Secundária Severim de Faria, Évora</v>
          </cell>
        </row>
        <row r="1177">
          <cell r="A1177">
            <v>1111505</v>
          </cell>
          <cell r="B1177" t="str">
            <v>Escola Secundária Stuart Carvalhais, Massamá, Sintra</v>
          </cell>
        </row>
        <row r="1178">
          <cell r="A1178">
            <v>1314752</v>
          </cell>
          <cell r="B1178" t="str">
            <v>Escola Secundária Tomaz Pelayo, Santo Tirso</v>
          </cell>
        </row>
        <row r="1179">
          <cell r="A1179">
            <v>1106216</v>
          </cell>
          <cell r="B1179" t="str">
            <v>Escola Secundária Vergílio Ferreira, Lisboa</v>
          </cell>
        </row>
        <row r="1180">
          <cell r="A1180">
            <v>1823819</v>
          </cell>
          <cell r="B1180" t="str">
            <v>Escola Secundária Viriato, Abraveses, Viseu</v>
          </cell>
        </row>
        <row r="1181">
          <cell r="A1181">
            <v>32010401</v>
          </cell>
          <cell r="B1181" t="str">
            <v>Escola Secundária Vitorino Nemésio</v>
          </cell>
        </row>
        <row r="1182">
          <cell r="A1182">
            <v>1106482</v>
          </cell>
          <cell r="B1182" t="str">
            <v>Escola Selecta Amadeu Andrés</v>
          </cell>
        </row>
        <row r="1183">
          <cell r="A1183">
            <v>205247</v>
          </cell>
          <cell r="B1183" t="str">
            <v>Externato António Sérgio</v>
          </cell>
        </row>
        <row r="1184">
          <cell r="A1184">
            <v>1106111</v>
          </cell>
          <cell r="B1184" t="str">
            <v>Externato As Descobertas</v>
          </cell>
        </row>
        <row r="1185">
          <cell r="A1185">
            <v>1304119</v>
          </cell>
          <cell r="B1185" t="str">
            <v>Externato Camões</v>
          </cell>
        </row>
        <row r="1186">
          <cell r="A1186">
            <v>504900</v>
          </cell>
          <cell r="B1186" t="str">
            <v>Externato Capitão Santiago de Carvalho</v>
          </cell>
        </row>
        <row r="1187">
          <cell r="A1187">
            <v>303581</v>
          </cell>
          <cell r="B1187" t="str">
            <v>Externato Carvalho Araújo</v>
          </cell>
        </row>
        <row r="1188">
          <cell r="A1188">
            <v>1001807</v>
          </cell>
          <cell r="B1188" t="str">
            <v>Externato Cooperativo da Benedita</v>
          </cell>
        </row>
        <row r="1189">
          <cell r="A1189">
            <v>1903955</v>
          </cell>
          <cell r="B1189" t="str">
            <v>Externato da Apresentação de Maria</v>
          </cell>
        </row>
        <row r="1190">
          <cell r="A1190">
            <v>1106769</v>
          </cell>
          <cell r="B1190" t="str">
            <v>Externato da Luz</v>
          </cell>
        </row>
        <row r="1191">
          <cell r="A1191">
            <v>1312165</v>
          </cell>
          <cell r="B1191" t="str">
            <v>Externato das Escravas Sagrado Coração de Jesus</v>
          </cell>
        </row>
        <row r="1192">
          <cell r="A1192">
            <v>1106275</v>
          </cell>
          <cell r="B1192" t="str">
            <v>Externato de Nª Srª da Penha de França</v>
          </cell>
        </row>
        <row r="1193">
          <cell r="A1193">
            <v>1105159</v>
          </cell>
          <cell r="B1193" t="str">
            <v>Externato de Nª Srª do Rosário</v>
          </cell>
        </row>
        <row r="1194">
          <cell r="A1194">
            <v>1113045</v>
          </cell>
          <cell r="B1194" t="str">
            <v>Externato de Penafirme</v>
          </cell>
        </row>
        <row r="1195">
          <cell r="A1195">
            <v>1106837</v>
          </cell>
          <cell r="B1195" t="str">
            <v>Externato de S. José</v>
          </cell>
        </row>
        <row r="1196">
          <cell r="A1196">
            <v>1315574</v>
          </cell>
          <cell r="B1196" t="str">
            <v>Externato de Santa Joana</v>
          </cell>
        </row>
        <row r="1197">
          <cell r="A1197">
            <v>1301633</v>
          </cell>
          <cell r="B1197" t="str">
            <v>Externato de Vila Meã</v>
          </cell>
        </row>
        <row r="1198">
          <cell r="A1198">
            <v>1106986</v>
          </cell>
          <cell r="B1198" t="str">
            <v>Externato Educação Popular</v>
          </cell>
        </row>
        <row r="1199">
          <cell r="A1199">
            <v>1107809</v>
          </cell>
          <cell r="B1199" t="str">
            <v>Externato Flor do Campo</v>
          </cell>
        </row>
        <row r="1200">
          <cell r="A1200">
            <v>1503308</v>
          </cell>
          <cell r="B1200" t="str">
            <v>Externato Frei Luís de Sousa</v>
          </cell>
        </row>
        <row r="1201">
          <cell r="A1201">
            <v>1102623</v>
          </cell>
          <cell r="B1201" t="str">
            <v>Externato João Alberto Faria</v>
          </cell>
        </row>
        <row r="1202">
          <cell r="A1202">
            <v>1106161</v>
          </cell>
          <cell r="B1202" t="str">
            <v>Externato João XXIII</v>
          </cell>
        </row>
        <row r="1203">
          <cell r="A1203">
            <v>1106569</v>
          </cell>
          <cell r="B1203" t="str">
            <v>Externato Liceal das Casas de S. Vicente de Paulo</v>
          </cell>
        </row>
        <row r="1204">
          <cell r="A1204">
            <v>1015283</v>
          </cell>
          <cell r="B1204" t="str">
            <v>Externato Liceal de Albergaria dos Doze</v>
          </cell>
        </row>
        <row r="1205">
          <cell r="A1205">
            <v>1106576</v>
          </cell>
          <cell r="B1205" t="str">
            <v>Externato Marcelino Champagnat</v>
          </cell>
        </row>
        <row r="1206">
          <cell r="A1206">
            <v>1315549</v>
          </cell>
          <cell r="B1206" t="str">
            <v>Externato Maria Droste</v>
          </cell>
        </row>
        <row r="1207">
          <cell r="A1207">
            <v>1106712</v>
          </cell>
          <cell r="B1207" t="str">
            <v>Externato Marista de Lisboa</v>
          </cell>
        </row>
        <row r="1208">
          <cell r="A1208">
            <v>1312109</v>
          </cell>
          <cell r="B1208" t="str">
            <v>Externato Nossa Senhora do Perpétuo Socorro</v>
          </cell>
        </row>
        <row r="1209">
          <cell r="A1209">
            <v>303139</v>
          </cell>
          <cell r="B1209" t="str">
            <v>Externato Paulo VI</v>
          </cell>
        </row>
        <row r="1210">
          <cell r="A1210">
            <v>1312477</v>
          </cell>
          <cell r="B1210" t="str">
            <v>Externato Ribadouro</v>
          </cell>
        </row>
        <row r="1211">
          <cell r="A1211">
            <v>1308047</v>
          </cell>
          <cell r="B1211" t="str">
            <v>Externato S. João Bosco</v>
          </cell>
        </row>
        <row r="1212">
          <cell r="A1212">
            <v>1305010</v>
          </cell>
          <cell r="B1212" t="str">
            <v>Externato Senhora do Carmo</v>
          </cell>
        </row>
        <row r="1213">
          <cell r="A1213">
            <v>1015274</v>
          </cell>
          <cell r="B1213" t="str">
            <v>Instituto D. João V</v>
          </cell>
        </row>
        <row r="1214">
          <cell r="A1214">
            <v>1107824</v>
          </cell>
          <cell r="B1214" t="str">
            <v>Instituto de Ciências Educativas</v>
          </cell>
        </row>
        <row r="1215">
          <cell r="A1215">
            <v>101356</v>
          </cell>
          <cell r="B1215" t="str">
            <v>Instituto Duarte Lemos</v>
          </cell>
        </row>
        <row r="1216">
          <cell r="A1216">
            <v>1016869</v>
          </cell>
          <cell r="B1216" t="str">
            <v>Instituto Educativo do Juncal</v>
          </cell>
        </row>
        <row r="1217">
          <cell r="A1217">
            <v>1106536</v>
          </cell>
          <cell r="B1217" t="str">
            <v>Instituto Militar dos Pupilos do Exército</v>
          </cell>
        </row>
        <row r="1218">
          <cell r="A1218">
            <v>1314647</v>
          </cell>
          <cell r="B1218" t="str">
            <v>Instituto Nun’Alvres</v>
          </cell>
        </row>
        <row r="1219">
          <cell r="A1219">
            <v>615733</v>
          </cell>
          <cell r="B1219" t="str">
            <v>Instituto Pedro Hispano</v>
          </cell>
        </row>
        <row r="1220">
          <cell r="A1220">
            <v>509151</v>
          </cell>
          <cell r="B1220" t="str">
            <v>Instituto Vaz Serra</v>
          </cell>
        </row>
        <row r="1221">
          <cell r="A1221">
            <v>1106340</v>
          </cell>
          <cell r="B1221" t="str">
            <v>Salesianos de Lisboa - Colégio Oficinas de São José</v>
          </cell>
        </row>
        <row r="1222">
          <cell r="A1222">
            <v>1105158</v>
          </cell>
          <cell r="B1222" t="str">
            <v>Salesianos de Manique - Escola</v>
          </cell>
        </row>
        <row r="1223">
          <cell r="A1223">
            <v>1105105</v>
          </cell>
          <cell r="B1223" t="str">
            <v>Salesianos do Estoril - Escola</v>
          </cell>
        </row>
        <row r="1224">
          <cell r="A1224">
            <v>1903658</v>
          </cell>
          <cell r="B1224" t="str">
            <v>Salesianos do Funchal</v>
          </cell>
        </row>
        <row r="1225">
          <cell r="A1225">
            <v>1312798</v>
          </cell>
          <cell r="B1225" t="str">
            <v>Salesianos do Porto - Colégio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colas2"/>
      <sheetName val="escolas"/>
      <sheetName val="1ºCiclo"/>
      <sheetName val="Agrupamento - 1Ciclo"/>
      <sheetName val="Folha1"/>
      <sheetName val="Populacao - 1Ciclo"/>
      <sheetName val="Retencao - 1Ciclo"/>
      <sheetName val="escolas_info"/>
      <sheetName val="escolas_info(2)"/>
      <sheetName val="Ranking1.0 - 1Ciclo"/>
      <sheetName val="Ranking2.0 - 1Cic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rtiom Gusanu" id="{48E0F750-5F1D-4EB5-BF30-441C74CC81C9}" userId="S::230001200@esg.ipsantarem.pt::9f9a75c5-2c10-439b-a1c0-fd30f5caf73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5545B-F2DF-4AD6-9F18-39CFB7D905A8}" name="Tabela2" displayName="Tabela2" ref="A1:K1236" totalsRowShown="0" headerRowDxfId="36" dataDxfId="34" headerRowBorderDxfId="35" tableBorderDxfId="33">
  <autoFilter ref="A1:K1236" xr:uid="{84B5545B-F2DF-4AD6-9F18-39CFB7D905A8}"/>
  <tableColumns count="11">
    <tableColumn id="1" xr3:uid="{154C03C7-1E30-4A12-9230-69D610EA833F}" name="id_escola" dataDxfId="32">
      <calculatedColumnFormula>[3]!Tabela6[[#This Row],[id_escola]]</calculatedColumnFormula>
    </tableColumn>
    <tableColumn id="2" xr3:uid="{211CA6B4-2BC6-4332-84D9-920D325D4284}" name="num_alunos" dataDxfId="31">
      <calculatedColumnFormula>AVERAGE([3]!Tabela11[[#This Row],[1º Ano]],[3]!Tabela11[[#This Row],[2º Ano]],[3]!Tabela11[[#This Row],[3º Ano]],[3]!Tabela11[[#This Row],[4º Ano]])</calculatedColumnFormula>
    </tableColumn>
    <tableColumn id="4" xr3:uid="{C0C0C5D7-1097-476F-9F50-FD868F01271A}" name="taxa_aprovacao" dataDxfId="30"/>
    <tableColumn id="5" xr3:uid="{0BDAABC4-51D2-47C0-A2AD-E802CC81526F}" name="taxa_reprovacao" dataDxfId="29"/>
    <tableColumn id="6" xr3:uid="{746FA949-A866-4C07-B7D3-F014CD164A7F}" name="nota_media_portugues" dataDxfId="28"/>
    <tableColumn id="7" xr3:uid="{A3D31D84-61AE-4490-A9AB-6E34A3BAEC71}" name="nota_media_matematica" dataDxfId="27"/>
    <tableColumn id="8" xr3:uid="{8E80E34F-3845-4170-B063-73E939BB1908}" name="nota_media_exames" dataDxfId="26"/>
    <tableColumn id="9" xr3:uid="{026C4933-686B-4F4E-95AA-4DEE44F5A69B}" name="ranking_nacional" dataDxfId="25">
      <calculatedColumnFormula>VLOOKUP(Tabela2[[#This Row],[id_escola]],Folha1!A:F,5,FALSE)</calculatedColumnFormula>
    </tableColumn>
    <tableColumn id="10" xr3:uid="{036CA483-31E1-4514-8605-643080989488}" name="ranking_distrital" dataDxfId="24">
      <calculatedColumnFormula>VLOOKUP(Tabela2[[#This Row],[id_escola]],Folha1!A:F,6,FALSE)</calculatedColumnFormula>
    </tableColumn>
    <tableColumn id="11" xr3:uid="{3F16D46A-D27F-4FAA-A196-D7A994825AF5}" name="taxa_ingresso_universidade" dataDxfId="23"/>
    <tableColumn id="12" xr3:uid="{5D94243D-CE1A-4419-9313-5FD3190549EF}" name="num_escolas_proximas" dataDxfId="22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46531-4F7F-40F5-A04E-E3C7F8E52ADE}" name="Tabela1" displayName="Tabela1" ref="A1:M1235" totalsRowShown="0" headerRowDxfId="21" dataDxfId="19" headerRowBorderDxfId="20">
  <autoFilter ref="A1:M1235" xr:uid="{D0A46531-4F7F-40F5-A04E-E3C7F8E52ADE}"/>
  <sortState xmlns:xlrd2="http://schemas.microsoft.com/office/spreadsheetml/2017/richdata2" ref="A2:M1235">
    <sortCondition ref="B1:B1235"/>
  </sortState>
  <tableColumns count="13">
    <tableColumn id="1" xr3:uid="{416EBAB8-13A0-4CEC-969A-0EB2D4E74FF5}" name="id_escola" dataDxfId="18"/>
    <tableColumn id="2" xr3:uid="{C0E572DB-1803-4EBF-983E-B24CBC10791A}" name="nome_escola" dataDxfId="17"/>
    <tableColumn id="3" xr3:uid="{A964112A-71A4-4D6B-95BF-24FB55F70D07}" name="morada_escola" dataDxfId="16"/>
    <tableColumn id="4" xr3:uid="{9325A5F1-DD06-4721-82D0-2E5194B4D417}" name="codigo_postal" dataDxfId="15"/>
    <tableColumn id="5" xr3:uid="{E8660B54-3F62-4EAD-852D-3A06CC8C07B0}" name="Latitude" dataDxfId="14"/>
    <tableColumn id="6" xr3:uid="{443A3501-420C-4DC9-B0CE-85A87533B709}" name="Longitude" dataDxfId="13"/>
    <tableColumn id="7" xr3:uid="{CB01D579-564C-4580-8BE7-8CAC1ACE78F7}" name="id_distrito" dataDxfId="12"/>
    <tableColumn id="9" xr3:uid="{7EA6CE9E-A181-45D3-8319-C797C56958B4}" name="id_concelho" dataDxfId="11"/>
    <tableColumn id="11" xr3:uid="{69B32681-CFC3-4E4C-935C-3B0A2F5BF812}" name="ensino_disponivel" dataDxfId="10"/>
    <tableColumn id="12" xr3:uid="{A8405BDE-7813-43DE-8CA3-0BAE659DA678}" name="publico_privado" dataDxfId="9"/>
    <tableColumn id="13" xr3:uid="{5874FCE2-24AB-480F-BE67-1CA1033C65FA}" name="id_agrupamento" dataDxfId="8"/>
    <tableColumn id="14" xr3:uid="{3CFF3AFC-9D5D-46C8-9649-14D1093721DC}" name="agrupamento" dataDxfId="7"/>
    <tableColumn id="15" xr3:uid="{2A5C51B2-39F2-440C-ACC7-0EC427CDF10A}" name="num_escola" dataDxfId="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FD1B3-CA48-420D-AEFC-1FC761EABD89}" name="Tabela3" displayName="Tabela3" ref="A1:F1236" totalsRowShown="0">
  <autoFilter ref="A1:F1236" xr:uid="{076FD1B3-CA48-420D-AEFC-1FC761EABD89}"/>
  <tableColumns count="6">
    <tableColumn id="1" xr3:uid="{5E42B876-05AD-4619-A78B-C460E7F5250A}" name="id_escola" dataDxfId="5"/>
    <tableColumn id="2" xr3:uid="{24AA042F-A7DA-419F-AB22-15F8CF6058DC}" name="nota_media_portugues" dataDxfId="4"/>
    <tableColumn id="3" xr3:uid="{9F9D8260-3E74-482B-8646-1E0B394CEAEA}" name="nota_media_matematica" dataDxfId="3"/>
    <tableColumn id="4" xr3:uid="{5D928403-406A-4F51-A6A2-4CD44F7102B8}" name="nota_media_exames" dataDxfId="2"/>
    <tableColumn id="5" xr3:uid="{94596715-929F-406E-A0D7-0793EEBF8BD0}" name="ranking_nacional" dataDxfId="1">
      <calculatedColumnFormula>RANK(D2, (D2:D1235), 0)</calculatedColumnFormula>
    </tableColumn>
    <tableColumn id="6" xr3:uid="{7B7B5FB8-6E39-4625-B9E8-5B52590F4991}" name="ranking_distrital" dataDxfId="0">
      <calculatedColumnFormula>VLOOKUP(Tabela3[[#This Row],[id_escola]],N:P,3,FALSE)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6T17:15:41.29" personId="{48E0F750-5F1D-4EB5-BF30-441C74CC81C9}" id="{B19B341A-9A2D-4EC3-A225-51AA9D2E660D}">
    <text xml:space="preserve">Verificar a listagem das escolas mais tarde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1B44-E86C-4B07-BACA-7053C177A949}">
  <dimension ref="A1:K1236"/>
  <sheetViews>
    <sheetView tabSelected="1" zoomScale="115" zoomScaleNormal="115" workbookViewId="0">
      <selection activeCell="P13" sqref="P13"/>
    </sheetView>
  </sheetViews>
  <sheetFormatPr defaultRowHeight="15.6" x14ac:dyDescent="0.3"/>
  <cols>
    <col min="1" max="1" width="11.6640625" customWidth="1"/>
    <col min="2" max="2" width="14.21875" customWidth="1"/>
    <col min="3" max="3" width="17.44140625" customWidth="1"/>
    <col min="4" max="4" width="18.109375" customWidth="1"/>
    <col min="5" max="5" width="24" style="1" customWidth="1"/>
    <col min="6" max="6" width="25.77734375" style="1" customWidth="1"/>
    <col min="7" max="7" width="21.77734375" style="1" customWidth="1"/>
    <col min="8" max="8" width="18.77734375" style="1" customWidth="1"/>
    <col min="9" max="9" width="18.109375" style="1" customWidth="1"/>
    <col min="10" max="10" width="28.5546875" customWidth="1"/>
    <col min="11" max="11" width="24.5546875" customWidth="1"/>
  </cols>
  <sheetData>
    <row r="1" spans="1:1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x14ac:dyDescent="0.3">
      <c r="A2" s="5" t="s">
        <v>11</v>
      </c>
      <c r="B2" s="12" t="e">
        <f>AVERAGE([3]!Tabela11[[#This Row],[1º Ano]],[3]!Tabela11[[#This Row],[2º Ano]],[3]!Tabela11[[#This Row],[3º Ano]],[3]!Tabela11[[#This Row],[4º Ano]])</f>
        <v>#VALUE!</v>
      </c>
      <c r="C2" s="13">
        <v>0.98</v>
      </c>
      <c r="D2" s="13">
        <f>AVERAGE(D3:D5017)</f>
        <v>0</v>
      </c>
      <c r="E2" s="7" t="s">
        <v>11</v>
      </c>
      <c r="F2" s="7" t="s">
        <v>11</v>
      </c>
      <c r="G2" s="5" t="s">
        <v>11</v>
      </c>
      <c r="H2" s="5" t="str">
        <f>VLOOKUP(Tabela2[[#This Row],[id_escola]],Folha1!A:F,5,FALSE)</f>
        <v>-</v>
      </c>
      <c r="I2" s="5" t="e">
        <f>VLOOKUP(Tabela2[[#This Row],[id_escola]],Folha1!A:F,6,FALSE)</f>
        <v>#N/A</v>
      </c>
      <c r="J2" s="5" t="s">
        <v>11</v>
      </c>
      <c r="K2" s="5"/>
    </row>
    <row r="3" spans="1:11" x14ac:dyDescent="0.3">
      <c r="A3" s="1">
        <f>'agrupamento - 3ciclo'!A2</f>
        <v>523677</v>
      </c>
      <c r="B3" s="10" t="e">
        <f>AVERAGE([3]!Tabela11[[#This Row],[1º Ano]],[3]!Tabela11[[#This Row],[2º Ano]],[3]!Tabela11[[#This Row],[3º Ano]],[3]!Tabela11[[#This Row],[4º Ano]])</f>
        <v>#VALUE!</v>
      </c>
      <c r="C3" s="11">
        <v>1</v>
      </c>
      <c r="D3" s="11">
        <v>0</v>
      </c>
      <c r="E3" s="1">
        <f>VLOOKUP(Tabela2[[#This Row],[id_escola]],Folha1!A:F,2,FALSE)</f>
        <v>62.8</v>
      </c>
      <c r="F3" s="1">
        <f>VLOOKUP(Tabela2[[#This Row],[id_escola]],Folha1!A:F,3,FALSE)</f>
        <v>57.3</v>
      </c>
      <c r="G3" s="1">
        <f>VLOOKUP(Tabela2[[#This Row],[id_escola]],Folha1!A:F,4,FALSE)</f>
        <v>60.05</v>
      </c>
      <c r="H3" s="1">
        <f>VLOOKUP(Tabela2[[#This Row],[id_escola]],Folha1!A:F,5,FALSE)</f>
        <v>170</v>
      </c>
      <c r="I3" s="1">
        <f>VLOOKUP(Tabela2[[#This Row],[id_escola]],Folha1!A:F,6,FALSE)</f>
        <v>12</v>
      </c>
      <c r="J3" s="1" t="s">
        <v>11</v>
      </c>
      <c r="K3" s="1"/>
    </row>
    <row r="4" spans="1:11" x14ac:dyDescent="0.3">
      <c r="A4" s="1">
        <f>'agrupamento - 3ciclo'!A3</f>
        <v>523963</v>
      </c>
      <c r="B4">
        <f>AVERAGE([3]!Tabela11[[#This Row],[1º Ano]],[3]!Tabela11[[#This Row],[2º Ano]],[3]!Tabela11[[#This Row],[3º Ano]],[3]!Tabela11[[#This Row],[4º Ano]])</f>
        <v>86906.25</v>
      </c>
      <c r="E4" s="1">
        <f>VLOOKUP(Tabela2[[#This Row],[id_escola]],Folha1!A:F,2,FALSE)</f>
        <v>74.63333333333334</v>
      </c>
      <c r="F4" s="1">
        <f>VLOOKUP(Tabela2[[#This Row],[id_escola]],Folha1!A:F,3,FALSE)</f>
        <v>75.466666666666669</v>
      </c>
      <c r="G4" s="1">
        <f>VLOOKUP(Tabela2[[#This Row],[id_escola]],Folha1!A:F,4,FALSE)</f>
        <v>75.050000000000011</v>
      </c>
      <c r="H4" s="1">
        <f>VLOOKUP(Tabela2[[#This Row],[id_escola]],Folha1!A:F,5,FALSE)</f>
        <v>30</v>
      </c>
      <c r="I4" s="1">
        <f>VLOOKUP(Tabela2[[#This Row],[id_escola]],Folha1!A:F,6,FALSE)</f>
        <v>12</v>
      </c>
    </row>
    <row r="5" spans="1:11" x14ac:dyDescent="0.3">
      <c r="A5" s="1">
        <f>'agrupamento - 3ciclo'!A4</f>
        <v>502558</v>
      </c>
      <c r="B5">
        <f>AVERAGE([3]!Tabela11[[#This Row],[1º Ano]],[3]!Tabela11[[#This Row],[2º Ano]],[3]!Tabela11[[#This Row],[3º Ano]],[3]!Tabela11[[#This Row],[4º Ano]])</f>
        <v>19.0625</v>
      </c>
      <c r="E5" s="1">
        <f>VLOOKUP(Tabela2[[#This Row],[id_escola]],Folha1!A:F,2,FALSE)</f>
        <v>78.416666666666671</v>
      </c>
      <c r="F5" s="1">
        <f>VLOOKUP(Tabela2[[#This Row],[id_escola]],Folha1!A:F,3,FALSE)</f>
        <v>82.583333333333329</v>
      </c>
      <c r="G5" s="1">
        <f>VLOOKUP(Tabela2[[#This Row],[id_escola]],Folha1!A:F,4,FALSE)</f>
        <v>80.5</v>
      </c>
      <c r="H5" s="1">
        <f>VLOOKUP(Tabela2[[#This Row],[id_escola]],Folha1!A:F,5,FALSE)</f>
        <v>9</v>
      </c>
      <c r="I5" s="1">
        <f>VLOOKUP(Tabela2[[#This Row],[id_escola]],Folha1!A:F,6,FALSE)</f>
        <v>2</v>
      </c>
    </row>
    <row r="6" spans="1:11" x14ac:dyDescent="0.3">
      <c r="A6" s="1">
        <f>'agrupamento - 3ciclo'!A5</f>
        <v>524013</v>
      </c>
      <c r="B6">
        <f>AVERAGE([3]!Tabela11[[#This Row],[1º Ano]],[3]!Tabela11[[#This Row],[2º Ano]],[3]!Tabela11[[#This Row],[3º Ano]],[3]!Tabela11[[#This Row],[4º Ano]])</f>
        <v>17.4375</v>
      </c>
      <c r="E6" s="1">
        <f>VLOOKUP(Tabela2[[#This Row],[id_escola]],Folha1!A:F,2,FALSE)</f>
        <v>73.464285714285708</v>
      </c>
      <c r="F6" s="1">
        <f>VLOOKUP(Tabela2[[#This Row],[id_escola]],Folha1!A:F,3,FALSE)</f>
        <v>71.303571428571431</v>
      </c>
      <c r="G6" s="1">
        <f>VLOOKUP(Tabela2[[#This Row],[id_escola]],Folha1!A:F,4,FALSE)</f>
        <v>72.383928571428569</v>
      </c>
      <c r="H6" s="1">
        <f>VLOOKUP(Tabela2[[#This Row],[id_escola]],Folha1!A:F,5,FALSE)</f>
        <v>45</v>
      </c>
      <c r="I6" s="1">
        <f>VLOOKUP(Tabela2[[#This Row],[id_escola]],Folha1!A:F,6,FALSE)</f>
        <v>17</v>
      </c>
    </row>
    <row r="7" spans="1:11" x14ac:dyDescent="0.3">
      <c r="A7" s="1">
        <f>'agrupamento - 3ciclo'!A6</f>
        <v>500460</v>
      </c>
      <c r="B7">
        <f>AVERAGE([3]!Tabela11[[#This Row],[1º Ano]],[3]!Tabela11[[#This Row],[2º Ano]],[3]!Tabela11[[#This Row],[3º Ano]],[3]!Tabela11[[#This Row],[4º Ano]])</f>
        <v>42.375</v>
      </c>
      <c r="E7" s="1">
        <f>VLOOKUP(Tabela2[[#This Row],[id_escola]],Folha1!A:F,2,FALSE)</f>
        <v>68.71875</v>
      </c>
      <c r="F7" s="1">
        <f>VLOOKUP(Tabela2[[#This Row],[id_escola]],Folha1!A:F,3,FALSE)</f>
        <v>63.9375</v>
      </c>
      <c r="G7" s="1">
        <f>VLOOKUP(Tabela2[[#This Row],[id_escola]],Folha1!A:F,4,FALSE)</f>
        <v>66.328125</v>
      </c>
      <c r="H7" s="1">
        <f>VLOOKUP(Tabela2[[#This Row],[id_escola]],Folha1!A:F,5,FALSE)</f>
        <v>94</v>
      </c>
      <c r="I7" s="1">
        <f>VLOOKUP(Tabela2[[#This Row],[id_escola]],Folha1!A:F,6,FALSE)</f>
        <v>13</v>
      </c>
    </row>
    <row r="8" spans="1:11" x14ac:dyDescent="0.3">
      <c r="A8" s="1">
        <f>'agrupamento - 3ciclo'!A7</f>
        <v>503400</v>
      </c>
      <c r="B8">
        <f>AVERAGE([3]!Tabela11[[#This Row],[1º Ano]],[3]!Tabela11[[#This Row],[2º Ano]],[3]!Tabela11[[#This Row],[3º Ano]],[3]!Tabela11[[#This Row],[4º Ano]])</f>
        <v>77.625</v>
      </c>
      <c r="E8" s="1">
        <f>VLOOKUP(Tabela2[[#This Row],[id_escola]],Folha1!A:F,2,FALSE)</f>
        <v>66.395348837209298</v>
      </c>
      <c r="F8" s="1">
        <f>VLOOKUP(Tabela2[[#This Row],[id_escola]],Folha1!A:F,3,FALSE)</f>
        <v>59.363636363636367</v>
      </c>
      <c r="G8" s="1">
        <f>VLOOKUP(Tabela2[[#This Row],[id_escola]],Folha1!A:F,4,FALSE)</f>
        <v>62.879492600422836</v>
      </c>
      <c r="H8" s="1">
        <f>VLOOKUP(Tabela2[[#This Row],[id_escola]],Folha1!A:F,5,FALSE)</f>
        <v>124</v>
      </c>
      <c r="I8" s="1">
        <f>VLOOKUP(Tabela2[[#This Row],[id_escola]],Folha1!A:F,6,FALSE)</f>
        <v>47</v>
      </c>
    </row>
    <row r="9" spans="1:11" x14ac:dyDescent="0.3">
      <c r="A9" s="1">
        <f>'agrupamento - 3ciclo'!A8</f>
        <v>800366</v>
      </c>
      <c r="B9">
        <f>AVERAGE([3]!Tabela11[[#This Row],[1º Ano]],[3]!Tabela11[[#This Row],[2º Ano]],[3]!Tabela11[[#This Row],[3º Ano]],[3]!Tabela11[[#This Row],[4º Ano]])</f>
        <v>27.5</v>
      </c>
      <c r="E9" s="1">
        <f>VLOOKUP(Tabela2[[#This Row],[id_escola]],Folha1!A:F,2,FALSE)</f>
        <v>66.714285714285708</v>
      </c>
      <c r="F9" s="1">
        <f>VLOOKUP(Tabela2[[#This Row],[id_escola]],Folha1!A:F,3,FALSE)</f>
        <v>61.222222222222221</v>
      </c>
      <c r="G9" s="1">
        <f>VLOOKUP(Tabela2[[#This Row],[id_escola]],Folha1!A:F,4,FALSE)</f>
        <v>63.968253968253961</v>
      </c>
      <c r="H9" s="1">
        <f>VLOOKUP(Tabela2[[#This Row],[id_escola]],Folha1!A:F,5,FALSE)</f>
        <v>116</v>
      </c>
      <c r="I9" s="1" t="e">
        <f>VLOOKUP(Tabela2[[#This Row],[id_escola]],Folha1!A:F,6,FALSE)</f>
        <v>#N/A</v>
      </c>
    </row>
    <row r="10" spans="1:11" x14ac:dyDescent="0.3">
      <c r="A10" s="1">
        <f>'agrupamento - 3ciclo'!A9</f>
        <v>610306</v>
      </c>
      <c r="B10">
        <f>AVERAGE([3]!Tabela11[[#This Row],[1º Ano]],[3]!Tabela11[[#This Row],[2º Ano]],[3]!Tabela11[[#This Row],[3º Ano]],[3]!Tabela11[[#This Row],[4º Ano]])</f>
        <v>16.9375</v>
      </c>
      <c r="E10" s="1">
        <f>VLOOKUP(Tabela2[[#This Row],[id_escola]],Folha1!A:F,2,FALSE)</f>
        <v>44.5625</v>
      </c>
      <c r="F10" s="1">
        <f>VLOOKUP(Tabela2[[#This Row],[id_escola]],Folha1!A:F,3,FALSE)</f>
        <v>33.4375</v>
      </c>
      <c r="G10" s="1">
        <f>VLOOKUP(Tabela2[[#This Row],[id_escola]],Folha1!A:F,4,FALSE)</f>
        <v>39</v>
      </c>
      <c r="H10" s="1">
        <f>VLOOKUP(Tabela2[[#This Row],[id_escola]],Folha1!A:F,5,FALSE)</f>
        <v>1023</v>
      </c>
      <c r="I10" s="1">
        <f>VLOOKUP(Tabela2[[#This Row],[id_escola]],Folha1!A:F,6,FALSE)</f>
        <v>168</v>
      </c>
    </row>
    <row r="11" spans="1:11" x14ac:dyDescent="0.3">
      <c r="A11" s="1">
        <f>'agrupamento - 3ciclo'!A10</f>
        <v>380079</v>
      </c>
      <c r="B11">
        <f>AVERAGE([3]!Tabela11[[#This Row],[1º Ano]],[3]!Tabela11[[#This Row],[2º Ano]],[3]!Tabela11[[#This Row],[3º Ano]],[3]!Tabela11[[#This Row],[4º Ano]])</f>
        <v>33.875</v>
      </c>
      <c r="E11" s="1">
        <f>VLOOKUP(Tabela2[[#This Row],[id_escola]],Folha1!A:F,2,FALSE)</f>
        <v>47.586206896551722</v>
      </c>
      <c r="F11" s="1">
        <f>VLOOKUP(Tabela2[[#This Row],[id_escola]],Folha1!A:F,3,FALSE)</f>
        <v>25.25925925925926</v>
      </c>
      <c r="G11" s="1">
        <f>VLOOKUP(Tabela2[[#This Row],[id_escola]],Folha1!A:F,4,FALSE)</f>
        <v>36.422733077905491</v>
      </c>
      <c r="H11" s="1">
        <f>VLOOKUP(Tabela2[[#This Row],[id_escola]],Folha1!A:F,5,FALSE)</f>
        <v>1070</v>
      </c>
      <c r="I11" s="1">
        <f>VLOOKUP(Tabela2[[#This Row],[id_escola]],Folha1!A:F,6,FALSE)</f>
        <v>200</v>
      </c>
    </row>
    <row r="12" spans="1:11" x14ac:dyDescent="0.3">
      <c r="A12" s="1">
        <f>'agrupamento - 3ciclo'!A11</f>
        <v>380025</v>
      </c>
      <c r="B12">
        <f>AVERAGE([3]!Tabela11[[#This Row],[1º Ano]],[3]!Tabela11[[#This Row],[2º Ano]],[3]!Tabela11[[#This Row],[3º Ano]],[3]!Tabela11[[#This Row],[4º Ano]])</f>
        <v>11.375</v>
      </c>
      <c r="E12" s="1">
        <f>VLOOKUP(Tabela2[[#This Row],[id_escola]],Folha1!A:F,2,FALSE)</f>
        <v>46</v>
      </c>
      <c r="F12" s="1">
        <f>VLOOKUP(Tabela2[[#This Row],[id_escola]],Folha1!A:F,3,FALSE)</f>
        <v>23</v>
      </c>
      <c r="G12" s="1">
        <f>VLOOKUP(Tabela2[[#This Row],[id_escola]],Folha1!A:F,4,FALSE)</f>
        <v>34.5</v>
      </c>
      <c r="H12" s="1">
        <f>VLOOKUP(Tabela2[[#This Row],[id_escola]],Folha1!A:F,5,FALSE)</f>
        <v>1091</v>
      </c>
      <c r="I12" s="1">
        <f>VLOOKUP(Tabela2[[#This Row],[id_escola]],Folha1!A:F,6,FALSE)</f>
        <v>103</v>
      </c>
    </row>
    <row r="13" spans="1:11" x14ac:dyDescent="0.3">
      <c r="A13" s="1">
        <f>'agrupamento - 3ciclo'!A12</f>
        <v>800273</v>
      </c>
      <c r="B13">
        <f>AVERAGE([3]!Tabela11[[#This Row],[1º Ano]],[3]!Tabela11[[#This Row],[2º Ano]],[3]!Tabela11[[#This Row],[3º Ano]],[3]!Tabela11[[#This Row],[4º Ano]])</f>
        <v>15</v>
      </c>
      <c r="E13" s="1">
        <f>VLOOKUP(Tabela2[[#This Row],[id_escola]],Folha1!A:F,2,FALSE)</f>
        <v>63.185185185185183</v>
      </c>
      <c r="F13" s="1">
        <f>VLOOKUP(Tabela2[[#This Row],[id_escola]],Folha1!A:F,3,FALSE)</f>
        <v>44.555555555555557</v>
      </c>
      <c r="G13" s="1">
        <f>VLOOKUP(Tabela2[[#This Row],[id_escola]],Folha1!A:F,4,FALSE)</f>
        <v>53.870370370370367</v>
      </c>
      <c r="H13" s="1">
        <f>VLOOKUP(Tabela2[[#This Row],[id_escola]],Folha1!A:F,5,FALSE)</f>
        <v>362</v>
      </c>
      <c r="I13" s="1">
        <f>VLOOKUP(Tabela2[[#This Row],[id_escola]],Folha1!A:F,6,FALSE)</f>
        <v>68</v>
      </c>
    </row>
    <row r="14" spans="1:11" x14ac:dyDescent="0.3">
      <c r="A14" s="1">
        <f>'agrupamento - 3ciclo'!A13</f>
        <v>500161</v>
      </c>
      <c r="B14">
        <f>AVERAGE([3]!Tabela11[[#This Row],[1º Ano]],[3]!Tabela11[[#This Row],[2º Ano]],[3]!Tabela11[[#This Row],[3º Ano]],[3]!Tabela11[[#This Row],[4º Ano]])</f>
        <v>24.5</v>
      </c>
      <c r="E14" s="1">
        <f>VLOOKUP(Tabela2[[#This Row],[id_escola]],Folha1!A:F,2,FALSE)</f>
        <v>67.125</v>
      </c>
      <c r="F14" s="1">
        <f>VLOOKUP(Tabela2[[#This Row],[id_escola]],Folha1!A:F,3,FALSE)</f>
        <v>56.588235294117645</v>
      </c>
      <c r="G14" s="1">
        <f>VLOOKUP(Tabela2[[#This Row],[id_escola]],Folha1!A:F,4,FALSE)</f>
        <v>61.856617647058826</v>
      </c>
      <c r="H14" s="1">
        <f>VLOOKUP(Tabela2[[#This Row],[id_escola]],Folha1!A:F,5,FALSE)</f>
        <v>136</v>
      </c>
      <c r="I14" s="1">
        <f>VLOOKUP(Tabela2[[#This Row],[id_escola]],Folha1!A:F,6,FALSE)</f>
        <v>7</v>
      </c>
    </row>
    <row r="15" spans="1:11" x14ac:dyDescent="0.3">
      <c r="A15" s="1">
        <f>'agrupamento - 3ciclo'!A14</f>
        <v>800282</v>
      </c>
      <c r="B15">
        <f>AVERAGE([3]!Tabela11[[#This Row],[1º Ano]],[3]!Tabela11[[#This Row],[2º Ano]],[3]!Tabela11[[#This Row],[3º Ano]],[3]!Tabela11[[#This Row],[4º Ano]])</f>
        <v>9</v>
      </c>
      <c r="E15" s="1">
        <f>VLOOKUP(Tabela2[[#This Row],[id_escola]],Folha1!A:F,2,FALSE)</f>
        <v>64.301886792452834</v>
      </c>
      <c r="F15" s="1">
        <f>VLOOKUP(Tabela2[[#This Row],[id_escola]],Folha1!A:F,3,FALSE)</f>
        <v>54.75</v>
      </c>
      <c r="G15" s="1">
        <f>VLOOKUP(Tabela2[[#This Row],[id_escola]],Folha1!A:F,4,FALSE)</f>
        <v>59.525943396226417</v>
      </c>
      <c r="H15" s="1">
        <f>VLOOKUP(Tabela2[[#This Row],[id_escola]],Folha1!A:F,5,FALSE)</f>
        <v>175</v>
      </c>
      <c r="I15" s="1">
        <f>VLOOKUP(Tabela2[[#This Row],[id_escola]],Folha1!A:F,6,FALSE)</f>
        <v>3</v>
      </c>
    </row>
    <row r="16" spans="1:11" x14ac:dyDescent="0.3">
      <c r="A16" s="1">
        <f>'agrupamento - 3ciclo'!A15</f>
        <v>800297</v>
      </c>
      <c r="B16">
        <f>AVERAGE([3]!Tabela11[[#This Row],[1º Ano]],[3]!Tabela11[[#This Row],[2º Ano]],[3]!Tabela11[[#This Row],[3º Ano]],[3]!Tabela11[[#This Row],[4º Ano]])</f>
        <v>25.4375</v>
      </c>
      <c r="E16" s="1">
        <f>VLOOKUP(Tabela2[[#This Row],[id_escola]],Folha1!A:F,2,FALSE)</f>
        <v>0</v>
      </c>
      <c r="F16" s="1">
        <f>VLOOKUP(Tabela2[[#This Row],[id_escola]],Folha1!A:F,3,FALSE)</f>
        <v>0</v>
      </c>
      <c r="G16" s="1">
        <f>VLOOKUP(Tabela2[[#This Row],[id_escola]],Folha1!A:F,4,FALSE)</f>
        <v>0</v>
      </c>
      <c r="H16" s="1">
        <f>VLOOKUP(Tabela2[[#This Row],[id_escola]],Folha1!A:F,5,FALSE)</f>
        <v>1116</v>
      </c>
      <c r="I16" s="1">
        <f>VLOOKUP(Tabela2[[#This Row],[id_escola]],Folha1!A:F,6,FALSE)</f>
        <v>17</v>
      </c>
    </row>
    <row r="17" spans="1:9" x14ac:dyDescent="0.3">
      <c r="A17" s="1">
        <f>'agrupamento - 3ciclo'!A16</f>
        <v>800326</v>
      </c>
      <c r="B17">
        <f>AVERAGE([3]!Tabela11[[#This Row],[1º Ano]],[3]!Tabela11[[#This Row],[2º Ano]],[3]!Tabela11[[#This Row],[3º Ano]],[3]!Tabela11[[#This Row],[4º Ano]])</f>
        <v>40.5625</v>
      </c>
      <c r="E17" s="1">
        <f>VLOOKUP(Tabela2[[#This Row],[id_escola]],Folha1!A:F,2,FALSE)</f>
        <v>73.9375</v>
      </c>
      <c r="F17" s="1">
        <f>VLOOKUP(Tabela2[[#This Row],[id_escola]],Folha1!A:F,3,FALSE)</f>
        <v>55.75</v>
      </c>
      <c r="G17" s="1">
        <f>VLOOKUP(Tabela2[[#This Row],[id_escola]],Folha1!A:F,4,FALSE)</f>
        <v>64.84375</v>
      </c>
      <c r="H17" s="1">
        <f>VLOOKUP(Tabela2[[#This Row],[id_escola]],Folha1!A:F,5,FALSE)</f>
        <v>107</v>
      </c>
      <c r="I17" s="1">
        <f>VLOOKUP(Tabela2[[#This Row],[id_escola]],Folha1!A:F,6,FALSE)</f>
        <v>40</v>
      </c>
    </row>
    <row r="18" spans="1:9" x14ac:dyDescent="0.3">
      <c r="A18" s="1">
        <f>'agrupamento - 3ciclo'!A17</f>
        <v>800327</v>
      </c>
      <c r="B18">
        <f>AVERAGE([3]!Tabela11[[#This Row],[1º Ano]],[3]!Tabela11[[#This Row],[2º Ano]],[3]!Tabela11[[#This Row],[3º Ano]],[3]!Tabela11[[#This Row],[4º Ano]])</f>
        <v>43</v>
      </c>
      <c r="E18" s="1">
        <f>VLOOKUP(Tabela2[[#This Row],[id_escola]],Folha1!A:F,2,FALSE)</f>
        <v>51.473684210526315</v>
      </c>
      <c r="F18" s="1">
        <f>VLOOKUP(Tabela2[[#This Row],[id_escola]],Folha1!A:F,3,FALSE)</f>
        <v>46.578947368421055</v>
      </c>
      <c r="G18" s="1">
        <f>VLOOKUP(Tabela2[[#This Row],[id_escola]],Folha1!A:F,4,FALSE)</f>
        <v>49.026315789473685</v>
      </c>
      <c r="H18" s="1">
        <f>VLOOKUP(Tabela2[[#This Row],[id_escola]],Folha1!A:F,5,FALSE)</f>
        <v>627</v>
      </c>
      <c r="I18" s="1">
        <f>VLOOKUP(Tabela2[[#This Row],[id_escola]],Folha1!A:F,6,FALSE)</f>
        <v>116</v>
      </c>
    </row>
    <row r="19" spans="1:9" x14ac:dyDescent="0.3">
      <c r="A19" s="1">
        <f>'agrupamento - 3ciclo'!A18</f>
        <v>521553</v>
      </c>
      <c r="B19">
        <f>AVERAGE([3]!Tabela11[[#This Row],[1º Ano]],[3]!Tabela11[[#This Row],[2º Ano]],[3]!Tabela11[[#This Row],[3º Ano]],[3]!Tabela11[[#This Row],[4º Ano]])</f>
        <v>15.3125</v>
      </c>
      <c r="E19" s="1">
        <f>VLOOKUP(Tabela2[[#This Row],[id_escola]],Folha1!A:F,2,FALSE)</f>
        <v>66.666666666666671</v>
      </c>
      <c r="F19" s="1">
        <f>VLOOKUP(Tabela2[[#This Row],[id_escola]],Folha1!A:F,3,FALSE)</f>
        <v>56.916666666666664</v>
      </c>
      <c r="G19" s="1">
        <f>VLOOKUP(Tabela2[[#This Row],[id_escola]],Folha1!A:F,4,FALSE)</f>
        <v>61.791666666666671</v>
      </c>
      <c r="H19" s="1">
        <f>VLOOKUP(Tabela2[[#This Row],[id_escola]],Folha1!A:F,5,FALSE)</f>
        <v>135</v>
      </c>
      <c r="I19" s="1">
        <f>VLOOKUP(Tabela2[[#This Row],[id_escola]],Folha1!A:F,6,FALSE)</f>
        <v>39</v>
      </c>
    </row>
    <row r="20" spans="1:9" x14ac:dyDescent="0.3">
      <c r="A20" s="1">
        <f>'agrupamento - 3ciclo'!A19</f>
        <v>803205</v>
      </c>
      <c r="B20">
        <f>AVERAGE([3]!Tabela11[[#This Row],[1º Ano]],[3]!Tabela11[[#This Row],[2º Ano]],[3]!Tabela11[[#This Row],[3º Ano]],[3]!Tabela11[[#This Row],[4º Ano]])</f>
        <v>9</v>
      </c>
      <c r="E20" s="1">
        <f>VLOOKUP(Tabela2[[#This Row],[id_escola]],Folha1!A:F,2,FALSE)</f>
        <v>61.042553191489361</v>
      </c>
      <c r="F20" s="1">
        <f>VLOOKUP(Tabela2[[#This Row],[id_escola]],Folha1!A:F,3,FALSE)</f>
        <v>57</v>
      </c>
      <c r="G20" s="1">
        <f>VLOOKUP(Tabela2[[#This Row],[id_escola]],Folha1!A:F,4,FALSE)</f>
        <v>59.021276595744681</v>
      </c>
      <c r="H20" s="1">
        <f>VLOOKUP(Tabela2[[#This Row],[id_escola]],Folha1!A:F,5,FALSE)</f>
        <v>186</v>
      </c>
      <c r="I20" s="1">
        <f>VLOOKUP(Tabela2[[#This Row],[id_escola]],Folha1!A:F,6,FALSE)</f>
        <v>20</v>
      </c>
    </row>
    <row r="21" spans="1:9" x14ac:dyDescent="0.3">
      <c r="A21" s="1">
        <f>'agrupamento - 3ciclo'!A20</f>
        <v>502856</v>
      </c>
      <c r="B21">
        <f>AVERAGE([3]!Tabela11[[#This Row],[1º Ano]],[3]!Tabela11[[#This Row],[2º Ano]],[3]!Tabela11[[#This Row],[3º Ano]],[3]!Tabela11[[#This Row],[4º Ano]])</f>
        <v>7.875</v>
      </c>
      <c r="E21" s="1">
        <f>VLOOKUP(Tabela2[[#This Row],[id_escola]],Folha1!A:F,2,FALSE)</f>
        <v>65.752212389380531</v>
      </c>
      <c r="F21" s="1">
        <f>VLOOKUP(Tabela2[[#This Row],[id_escola]],Folha1!A:F,3,FALSE)</f>
        <v>48.716814159292035</v>
      </c>
      <c r="G21" s="1">
        <f>VLOOKUP(Tabela2[[#This Row],[id_escola]],Folha1!A:F,4,FALSE)</f>
        <v>57.23451327433628</v>
      </c>
      <c r="H21" s="1">
        <f>VLOOKUP(Tabela2[[#This Row],[id_escola]],Folha1!A:F,5,FALSE)</f>
        <v>226</v>
      </c>
      <c r="I21" s="1">
        <f>VLOOKUP(Tabela2[[#This Row],[id_escola]],Folha1!A:F,6,FALSE)</f>
        <v>67</v>
      </c>
    </row>
    <row r="22" spans="1:9" x14ac:dyDescent="0.3">
      <c r="A22" s="1">
        <f>'agrupamento - 3ciclo'!A21</f>
        <v>500562</v>
      </c>
      <c r="B22">
        <f>AVERAGE([3]!Tabela11[[#This Row],[1º Ano]],[3]!Tabela11[[#This Row],[2º Ano]],[3]!Tabela11[[#This Row],[3º Ano]],[3]!Tabela11[[#This Row],[4º Ano]])</f>
        <v>9.375</v>
      </c>
      <c r="E22" s="1">
        <f>VLOOKUP(Tabela2[[#This Row],[id_escola]],Folha1!A:F,2,FALSE)</f>
        <v>69.333333333333329</v>
      </c>
      <c r="F22" s="1">
        <f>VLOOKUP(Tabela2[[#This Row],[id_escola]],Folha1!A:F,3,FALSE)</f>
        <v>51</v>
      </c>
      <c r="G22" s="1">
        <f>VLOOKUP(Tabela2[[#This Row],[id_escola]],Folha1!A:F,4,FALSE)</f>
        <v>60.166666666666664</v>
      </c>
      <c r="H22" s="1">
        <f>VLOOKUP(Tabela2[[#This Row],[id_escola]],Folha1!A:F,5,FALSE)</f>
        <v>158</v>
      </c>
      <c r="I22" s="1">
        <f>VLOOKUP(Tabela2[[#This Row],[id_escola]],Folha1!A:F,6,FALSE)</f>
        <v>16</v>
      </c>
    </row>
    <row r="23" spans="1:9" x14ac:dyDescent="0.3">
      <c r="A23" s="1">
        <f>'agrupamento - 3ciclo'!A22</f>
        <v>507570</v>
      </c>
      <c r="B23">
        <f>AVERAGE([3]!Tabela11[[#This Row],[1º Ano]],[3]!Tabela11[[#This Row],[2º Ano]],[3]!Tabela11[[#This Row],[3º Ano]],[3]!Tabela11[[#This Row],[4º Ano]])</f>
        <v>14.5</v>
      </c>
      <c r="E23" s="1">
        <f>VLOOKUP(Tabela2[[#This Row],[id_escola]],Folha1!A:F,2,FALSE)</f>
        <v>71.744360902255636</v>
      </c>
      <c r="F23" s="1">
        <f>VLOOKUP(Tabela2[[#This Row],[id_escola]],Folha1!A:F,3,FALSE)</f>
        <v>61.866666666666667</v>
      </c>
      <c r="G23" s="1">
        <f>VLOOKUP(Tabela2[[#This Row],[id_escola]],Folha1!A:F,4,FALSE)</f>
        <v>66.805513784461155</v>
      </c>
      <c r="H23" s="1">
        <f>VLOOKUP(Tabela2[[#This Row],[id_escola]],Folha1!A:F,5,FALSE)</f>
        <v>90</v>
      </c>
      <c r="I23" s="1">
        <f>VLOOKUP(Tabela2[[#This Row],[id_escola]],Folha1!A:F,6,FALSE)</f>
        <v>4</v>
      </c>
    </row>
    <row r="24" spans="1:9" x14ac:dyDescent="0.3">
      <c r="A24" s="1">
        <f>'agrupamento - 3ciclo'!A23</f>
        <v>502911</v>
      </c>
      <c r="B24">
        <f>AVERAGE([3]!Tabela11[[#This Row],[1º Ano]],[3]!Tabela11[[#This Row],[2º Ano]],[3]!Tabela11[[#This Row],[3º Ano]],[3]!Tabela11[[#This Row],[4º Ano]])</f>
        <v>15.9375</v>
      </c>
      <c r="E24" s="1">
        <f>VLOOKUP(Tabela2[[#This Row],[id_escola]],Folha1!A:F,2,FALSE)</f>
        <v>77.344262295081961</v>
      </c>
      <c r="F24" s="1">
        <f>VLOOKUP(Tabela2[[#This Row],[id_escola]],Folha1!A:F,3,FALSE)</f>
        <v>64.721311475409834</v>
      </c>
      <c r="G24" s="1">
        <f>VLOOKUP(Tabela2[[#This Row],[id_escola]],Folha1!A:F,4,FALSE)</f>
        <v>71.032786885245898</v>
      </c>
      <c r="H24" s="1">
        <f>VLOOKUP(Tabela2[[#This Row],[id_escola]],Folha1!A:F,5,FALSE)</f>
        <v>53</v>
      </c>
      <c r="I24" s="1">
        <f>VLOOKUP(Tabela2[[#This Row],[id_escola]],Folha1!A:F,6,FALSE)</f>
        <v>22</v>
      </c>
    </row>
    <row r="25" spans="1:9" x14ac:dyDescent="0.3">
      <c r="A25" s="1">
        <f>'agrupamento - 3ciclo'!A24</f>
        <v>800338</v>
      </c>
      <c r="B25">
        <f>AVERAGE([3]!Tabela11[[#This Row],[1º Ano]],[3]!Tabela11[[#This Row],[2º Ano]],[3]!Tabela11[[#This Row],[3º Ano]],[3]!Tabela11[[#This Row],[4º Ano]])</f>
        <v>16.625</v>
      </c>
      <c r="E25" s="1">
        <f>VLOOKUP(Tabela2[[#This Row],[id_escola]],Folha1!A:F,2,FALSE)</f>
        <v>73.8</v>
      </c>
      <c r="F25" s="1">
        <f>VLOOKUP(Tabela2[[#This Row],[id_escola]],Folha1!A:F,3,FALSE)</f>
        <v>60.8</v>
      </c>
      <c r="G25" s="1">
        <f>VLOOKUP(Tabela2[[#This Row],[id_escola]],Folha1!A:F,4,FALSE)</f>
        <v>67.3</v>
      </c>
      <c r="H25" s="1">
        <f>VLOOKUP(Tabela2[[#This Row],[id_escola]],Folha1!A:F,5,FALSE)</f>
        <v>83</v>
      </c>
      <c r="I25" s="1">
        <f>VLOOKUP(Tabela2[[#This Row],[id_escola]],Folha1!A:F,6,FALSE)</f>
        <v>3</v>
      </c>
    </row>
    <row r="26" spans="1:9" x14ac:dyDescent="0.3">
      <c r="A26" s="1">
        <f>'agrupamento - 3ciclo'!A25</f>
        <v>800339</v>
      </c>
      <c r="B26">
        <f>AVERAGE([3]!Tabela11[[#This Row],[1º Ano]],[3]!Tabela11[[#This Row],[2º Ano]],[3]!Tabela11[[#This Row],[3º Ano]],[3]!Tabela11[[#This Row],[4º Ano]])</f>
        <v>11.5</v>
      </c>
      <c r="E26" s="1">
        <f>VLOOKUP(Tabela2[[#This Row],[id_escola]],Folha1!A:F,2,FALSE)</f>
        <v>71.75</v>
      </c>
      <c r="F26" s="1">
        <f>VLOOKUP(Tabela2[[#This Row],[id_escola]],Folha1!A:F,3,FALSE)</f>
        <v>62</v>
      </c>
      <c r="G26" s="1">
        <f>VLOOKUP(Tabela2[[#This Row],[id_escola]],Folha1!A:F,4,FALSE)</f>
        <v>66.875</v>
      </c>
      <c r="H26" s="1">
        <f>VLOOKUP(Tabela2[[#This Row],[id_escola]],Folha1!A:F,5,FALSE)</f>
        <v>85</v>
      </c>
      <c r="I26" s="1">
        <f>VLOOKUP(Tabela2[[#This Row],[id_escola]],Folha1!A:F,6,FALSE)</f>
        <v>6</v>
      </c>
    </row>
    <row r="27" spans="1:9" x14ac:dyDescent="0.3">
      <c r="A27" s="1">
        <f>'agrupamento - 3ciclo'!A26</f>
        <v>507246</v>
      </c>
      <c r="B27">
        <f>AVERAGE([3]!Tabela11[[#This Row],[1º Ano]],[3]!Tabela11[[#This Row],[2º Ano]],[3]!Tabela11[[#This Row],[3º Ano]],[3]!Tabela11[[#This Row],[4º Ano]])</f>
        <v>47.1875</v>
      </c>
      <c r="E27" s="1">
        <f>VLOOKUP(Tabela2[[#This Row],[id_escola]],Folha1!A:F,2,FALSE)</f>
        <v>71.943396226415089</v>
      </c>
      <c r="F27" s="1">
        <f>VLOOKUP(Tabela2[[#This Row],[id_escola]],Folha1!A:F,3,FALSE)</f>
        <v>68.094339622641513</v>
      </c>
      <c r="G27" s="1">
        <f>VLOOKUP(Tabela2[[#This Row],[id_escola]],Folha1!A:F,4,FALSE)</f>
        <v>70.018867924528308</v>
      </c>
      <c r="H27" s="1">
        <f>VLOOKUP(Tabela2[[#This Row],[id_escola]],Folha1!A:F,5,FALSE)</f>
        <v>64</v>
      </c>
      <c r="I27" s="1">
        <f>VLOOKUP(Tabela2[[#This Row],[id_escola]],Folha1!A:F,6,FALSE)</f>
        <v>3</v>
      </c>
    </row>
    <row r="28" spans="1:9" x14ac:dyDescent="0.3">
      <c r="A28" s="1">
        <f>'agrupamento - 3ciclo'!A27</f>
        <v>506084</v>
      </c>
      <c r="B28">
        <f>AVERAGE([3]!Tabela11[[#This Row],[1º Ano]],[3]!Tabela11[[#This Row],[2º Ano]],[3]!Tabela11[[#This Row],[3º Ano]],[3]!Tabela11[[#This Row],[4º Ano]])</f>
        <v>10.5</v>
      </c>
      <c r="E28" s="1">
        <f>VLOOKUP(Tabela2[[#This Row],[id_escola]],Folha1!A:F,2,FALSE)</f>
        <v>76.268292682926827</v>
      </c>
      <c r="F28" s="1">
        <f>VLOOKUP(Tabela2[[#This Row],[id_escola]],Folha1!A:F,3,FALSE)</f>
        <v>63.975609756097562</v>
      </c>
      <c r="G28" s="1">
        <f>VLOOKUP(Tabela2[[#This Row],[id_escola]],Folha1!A:F,4,FALSE)</f>
        <v>70.121951219512198</v>
      </c>
      <c r="H28" s="1">
        <f>VLOOKUP(Tabela2[[#This Row],[id_escola]],Folha1!A:F,5,FALSE)</f>
        <v>62</v>
      </c>
      <c r="I28" s="1">
        <f>VLOOKUP(Tabela2[[#This Row],[id_escola]],Folha1!A:F,6,FALSE)</f>
        <v>21</v>
      </c>
    </row>
    <row r="29" spans="1:9" x14ac:dyDescent="0.3">
      <c r="A29" s="1">
        <f>'agrupamento - 3ciclo'!A28</f>
        <v>800344</v>
      </c>
      <c r="B29">
        <f>AVERAGE([3]!Tabela11[[#This Row],[1º Ano]],[3]!Tabela11[[#This Row],[2º Ano]],[3]!Tabela11[[#This Row],[3º Ano]],[3]!Tabela11[[#This Row],[4º Ano]])</f>
        <v>10.125</v>
      </c>
      <c r="E29" s="1">
        <f>VLOOKUP(Tabela2[[#This Row],[id_escola]],Folha1!A:F,2,FALSE)</f>
        <v>69.242424242424249</v>
      </c>
      <c r="F29" s="1">
        <f>VLOOKUP(Tabela2[[#This Row],[id_escola]],Folha1!A:F,3,FALSE)</f>
        <v>73.941176470588232</v>
      </c>
      <c r="G29" s="1">
        <f>VLOOKUP(Tabela2[[#This Row],[id_escola]],Folha1!A:F,4,FALSE)</f>
        <v>71.591800356506241</v>
      </c>
      <c r="H29" s="1">
        <f>VLOOKUP(Tabela2[[#This Row],[id_escola]],Folha1!A:F,5,FALSE)</f>
        <v>49</v>
      </c>
      <c r="I29" s="1">
        <f>VLOOKUP(Tabela2[[#This Row],[id_escola]],Folha1!A:F,6,FALSE)</f>
        <v>19</v>
      </c>
    </row>
    <row r="30" spans="1:9" x14ac:dyDescent="0.3">
      <c r="A30" s="1">
        <f>'agrupamento - 3ciclo'!A29</f>
        <v>800347</v>
      </c>
      <c r="B30">
        <f>AVERAGE([3]!Tabela11[[#This Row],[1º Ano]],[3]!Tabela11[[#This Row],[2º Ano]],[3]!Tabela11[[#This Row],[3º Ano]],[3]!Tabela11[[#This Row],[4º Ano]])</f>
        <v>18.4375</v>
      </c>
      <c r="E30" s="1">
        <f>VLOOKUP(Tabela2[[#This Row],[id_escola]],Folha1!A:F,2,FALSE)</f>
        <v>82.307692307692307</v>
      </c>
      <c r="F30" s="1">
        <f>VLOOKUP(Tabela2[[#This Row],[id_escola]],Folha1!A:F,3,FALSE)</f>
        <v>75.785714285714292</v>
      </c>
      <c r="G30" s="1">
        <f>VLOOKUP(Tabela2[[#This Row],[id_escola]],Folha1!A:F,4,FALSE)</f>
        <v>79.046703296703299</v>
      </c>
      <c r="H30" s="1">
        <f>VLOOKUP(Tabela2[[#This Row],[id_escola]],Folha1!A:F,5,FALSE)</f>
        <v>11</v>
      </c>
      <c r="I30" s="1">
        <f>VLOOKUP(Tabela2[[#This Row],[id_escola]],Folha1!A:F,6,FALSE)</f>
        <v>8</v>
      </c>
    </row>
    <row r="31" spans="1:9" x14ac:dyDescent="0.3">
      <c r="A31" s="1">
        <f>'agrupamento - 3ciclo'!A30</f>
        <v>505213</v>
      </c>
      <c r="B31">
        <f>AVERAGE([3]!Tabela11[[#This Row],[1º Ano]],[3]!Tabela11[[#This Row],[2º Ano]],[3]!Tabela11[[#This Row],[3º Ano]],[3]!Tabela11[[#This Row],[4º Ano]])</f>
        <v>7.8125</v>
      </c>
      <c r="E31" s="1">
        <f>VLOOKUP(Tabela2[[#This Row],[id_escola]],Folha1!A:F,2,FALSE)</f>
        <v>73.066666666666663</v>
      </c>
      <c r="F31" s="1">
        <f>VLOOKUP(Tabela2[[#This Row],[id_escola]],Folha1!A:F,3,FALSE)</f>
        <v>58.166666666666664</v>
      </c>
      <c r="G31" s="1">
        <f>VLOOKUP(Tabela2[[#This Row],[id_escola]],Folha1!A:F,4,FALSE)</f>
        <v>65.61666666666666</v>
      </c>
      <c r="H31" s="1">
        <f>VLOOKUP(Tabela2[[#This Row],[id_escola]],Folha1!A:F,5,FALSE)</f>
        <v>92</v>
      </c>
      <c r="I31" s="1">
        <f>VLOOKUP(Tabela2[[#This Row],[id_escola]],Folha1!A:F,6,FALSE)</f>
        <v>38</v>
      </c>
    </row>
    <row r="32" spans="1:9" x14ac:dyDescent="0.3">
      <c r="A32" s="1">
        <f>'agrupamento - 3ciclo'!A31</f>
        <v>501542</v>
      </c>
      <c r="B32">
        <f>AVERAGE([3]!Tabela11[[#This Row],[1º Ano]],[3]!Tabela11[[#This Row],[2º Ano]],[3]!Tabela11[[#This Row],[3º Ano]],[3]!Tabela11[[#This Row],[4º Ano]])</f>
        <v>8.6875</v>
      </c>
      <c r="E32" s="1">
        <f>VLOOKUP(Tabela2[[#This Row],[id_escola]],Folha1!A:F,2,FALSE)</f>
        <v>70.548780487804876</v>
      </c>
      <c r="F32" s="1">
        <f>VLOOKUP(Tabela2[[#This Row],[id_escola]],Folha1!A:F,3,FALSE)</f>
        <v>66.888888888888886</v>
      </c>
      <c r="G32" s="1">
        <f>VLOOKUP(Tabela2[[#This Row],[id_escola]],Folha1!A:F,4,FALSE)</f>
        <v>68.718834688346874</v>
      </c>
      <c r="H32" s="1">
        <f>VLOOKUP(Tabela2[[#This Row],[id_escola]],Folha1!A:F,5,FALSE)</f>
        <v>72</v>
      </c>
      <c r="I32" s="1">
        <f>VLOOKUP(Tabela2[[#This Row],[id_escola]],Folha1!A:F,6,FALSE)</f>
        <v>2</v>
      </c>
    </row>
    <row r="33" spans="1:9" x14ac:dyDescent="0.3">
      <c r="A33" s="1">
        <f>'agrupamento - 3ciclo'!A32</f>
        <v>500586</v>
      </c>
      <c r="B33">
        <f>AVERAGE([3]!Tabela11[[#This Row],[1º Ano]],[3]!Tabela11[[#This Row],[2º Ano]],[3]!Tabela11[[#This Row],[3º Ano]],[3]!Tabela11[[#This Row],[4º Ano]])</f>
        <v>15.75</v>
      </c>
      <c r="E33" s="1">
        <f>VLOOKUP(Tabela2[[#This Row],[id_escola]],Folha1!A:F,2,FALSE)</f>
        <v>81.930232558139537</v>
      </c>
      <c r="F33" s="1">
        <f>VLOOKUP(Tabela2[[#This Row],[id_escola]],Folha1!A:F,3,FALSE)</f>
        <v>84.808139534883722</v>
      </c>
      <c r="G33" s="1">
        <f>VLOOKUP(Tabela2[[#This Row],[id_escola]],Folha1!A:F,4,FALSE)</f>
        <v>83.369186046511629</v>
      </c>
      <c r="H33" s="1">
        <f>VLOOKUP(Tabela2[[#This Row],[id_escola]],Folha1!A:F,5,FALSE)</f>
        <v>2</v>
      </c>
      <c r="I33" s="1">
        <f>VLOOKUP(Tabela2[[#This Row],[id_escola]],Folha1!A:F,6,FALSE)</f>
        <v>1</v>
      </c>
    </row>
    <row r="34" spans="1:9" x14ac:dyDescent="0.3">
      <c r="A34" s="1">
        <f>'agrupamento - 3ciclo'!A33</f>
        <v>800353</v>
      </c>
      <c r="B34">
        <f>AVERAGE([3]!Tabela11[[#This Row],[1º Ano]],[3]!Tabela11[[#This Row],[2º Ano]],[3]!Tabela11[[#This Row],[3º Ano]],[3]!Tabela11[[#This Row],[4º Ano]])</f>
        <v>11.125</v>
      </c>
      <c r="E34" s="1">
        <f>VLOOKUP(Tabela2[[#This Row],[id_escola]],Folha1!A:F,2,FALSE)</f>
        <v>52.75</v>
      </c>
      <c r="F34" s="1">
        <f>VLOOKUP(Tabela2[[#This Row],[id_escola]],Folha1!A:F,3,FALSE)</f>
        <v>20.75</v>
      </c>
      <c r="G34" s="1">
        <f>VLOOKUP(Tabela2[[#This Row],[id_escola]],Folha1!A:F,4,FALSE)</f>
        <v>36.75</v>
      </c>
      <c r="H34" s="1">
        <f>VLOOKUP(Tabela2[[#This Row],[id_escola]],Folha1!A:F,5,FALSE)</f>
        <v>1047</v>
      </c>
      <c r="I34" s="1">
        <f>VLOOKUP(Tabela2[[#This Row],[id_escola]],Folha1!A:F,6,FALSE)</f>
        <v>192</v>
      </c>
    </row>
    <row r="35" spans="1:9" x14ac:dyDescent="0.3">
      <c r="A35" s="1">
        <f>'agrupamento - 3ciclo'!A34</f>
        <v>503162</v>
      </c>
      <c r="B35">
        <f>AVERAGE([3]!Tabela11[[#This Row],[1º Ano]],[3]!Tabela11[[#This Row],[2º Ano]],[3]!Tabela11[[#This Row],[3º Ano]],[3]!Tabela11[[#This Row],[4º Ano]])</f>
        <v>19.125</v>
      </c>
      <c r="E35" s="1">
        <f>VLOOKUP(Tabela2[[#This Row],[id_escola]],Folha1!A:F,2,FALSE)</f>
        <v>52.1875</v>
      </c>
      <c r="F35" s="1">
        <f>VLOOKUP(Tabela2[[#This Row],[id_escola]],Folha1!A:F,3,FALSE)</f>
        <v>25.466666666666665</v>
      </c>
      <c r="G35" s="1">
        <f>VLOOKUP(Tabela2[[#This Row],[id_escola]],Folha1!A:F,4,FALSE)</f>
        <v>38.827083333333334</v>
      </c>
      <c r="H35" s="1">
        <f>VLOOKUP(Tabela2[[#This Row],[id_escola]],Folha1!A:F,5,FALSE)</f>
        <v>1007</v>
      </c>
      <c r="I35" s="1">
        <f>VLOOKUP(Tabela2[[#This Row],[id_escola]],Folha1!A:F,6,FALSE)</f>
        <v>188</v>
      </c>
    </row>
    <row r="36" spans="1:9" x14ac:dyDescent="0.3">
      <c r="A36" s="1">
        <f>'agrupamento - 3ciclo'!A35</f>
        <v>800354</v>
      </c>
      <c r="B36">
        <f>AVERAGE([3]!Tabela11[[#This Row],[1º Ano]],[3]!Tabela11[[#This Row],[2º Ano]],[3]!Tabela11[[#This Row],[3º Ano]],[3]!Tabela11[[#This Row],[4º Ano]])</f>
        <v>22.5625</v>
      </c>
      <c r="E36" s="1">
        <f>VLOOKUP(Tabela2[[#This Row],[id_escola]],Folha1!A:F,2,FALSE)</f>
        <v>73.352941176470594</v>
      </c>
      <c r="F36" s="1">
        <f>VLOOKUP(Tabela2[[#This Row],[id_escola]],Folha1!A:F,3,FALSE)</f>
        <v>66.529411764705884</v>
      </c>
      <c r="G36" s="1">
        <f>VLOOKUP(Tabela2[[#This Row],[id_escola]],Folha1!A:F,4,FALSE)</f>
        <v>69.941176470588232</v>
      </c>
      <c r="H36" s="1">
        <f>VLOOKUP(Tabela2[[#This Row],[id_escola]],Folha1!A:F,5,FALSE)</f>
        <v>60</v>
      </c>
      <c r="I36" s="1">
        <f>VLOOKUP(Tabela2[[#This Row],[id_escola]],Folha1!A:F,6,FALSE)</f>
        <v>2</v>
      </c>
    </row>
    <row r="37" spans="1:9" x14ac:dyDescent="0.3">
      <c r="A37" s="1">
        <f>'agrupamento - 3ciclo'!A36</f>
        <v>806878</v>
      </c>
      <c r="B37">
        <f>AVERAGE([3]!Tabela11[[#This Row],[1º Ano]],[3]!Tabela11[[#This Row],[2º Ano]],[3]!Tabela11[[#This Row],[3º Ano]],[3]!Tabela11[[#This Row],[4º Ano]])</f>
        <v>62.75</v>
      </c>
      <c r="E37" s="1">
        <f>VLOOKUP(Tabela2[[#This Row],[id_escola]],Folha1!A:F,2,FALSE)</f>
        <v>77.977272727272734</v>
      </c>
      <c r="F37" s="1">
        <f>VLOOKUP(Tabela2[[#This Row],[id_escola]],Folha1!A:F,3,FALSE)</f>
        <v>71.977272727272734</v>
      </c>
      <c r="G37" s="1">
        <f>VLOOKUP(Tabela2[[#This Row],[id_escola]],Folha1!A:F,4,FALSE)</f>
        <v>74.977272727272734</v>
      </c>
      <c r="H37" s="1">
        <f>VLOOKUP(Tabela2[[#This Row],[id_escola]],Folha1!A:F,5,FALSE)</f>
        <v>28</v>
      </c>
      <c r="I37" s="1">
        <f>VLOOKUP(Tabela2[[#This Row],[id_escola]],Folha1!A:F,6,FALSE)</f>
        <v>10</v>
      </c>
    </row>
    <row r="38" spans="1:9" x14ac:dyDescent="0.3">
      <c r="A38" s="1">
        <f>'agrupamento - 3ciclo'!A37</f>
        <v>800453</v>
      </c>
      <c r="B38">
        <f>AVERAGE([3]!Tabela11[[#This Row],[1º Ano]],[3]!Tabela11[[#This Row],[2º Ano]],[3]!Tabela11[[#This Row],[3º Ano]],[3]!Tabela11[[#This Row],[4º Ano]])</f>
        <v>7.625</v>
      </c>
      <c r="E38" s="1">
        <f>VLOOKUP(Tabela2[[#This Row],[id_escola]],Folha1!A:F,2,FALSE)</f>
        <v>72.322580645161295</v>
      </c>
      <c r="F38" s="1">
        <f>VLOOKUP(Tabela2[[#This Row],[id_escola]],Folha1!A:F,3,FALSE)</f>
        <v>61.29032258064516</v>
      </c>
      <c r="G38" s="1">
        <f>VLOOKUP(Tabela2[[#This Row],[id_escola]],Folha1!A:F,4,FALSE)</f>
        <v>66.806451612903231</v>
      </c>
      <c r="H38" s="1">
        <f>VLOOKUP(Tabela2[[#This Row],[id_escola]],Folha1!A:F,5,FALSE)</f>
        <v>78</v>
      </c>
      <c r="I38" s="1">
        <f>VLOOKUP(Tabela2[[#This Row],[id_escola]],Folha1!A:F,6,FALSE)</f>
        <v>2</v>
      </c>
    </row>
    <row r="39" spans="1:9" x14ac:dyDescent="0.3">
      <c r="A39" s="1">
        <f>'agrupamento - 3ciclo'!A38</f>
        <v>500811</v>
      </c>
      <c r="B39">
        <f>AVERAGE([3]!Tabela11[[#This Row],[1º Ano]],[3]!Tabela11[[#This Row],[2º Ano]],[3]!Tabela11[[#This Row],[3º Ano]],[3]!Tabela11[[#This Row],[4º Ano]])</f>
        <v>8.3125</v>
      </c>
      <c r="E39" s="1">
        <f>VLOOKUP(Tabela2[[#This Row],[id_escola]],Folha1!A:F,2,FALSE)</f>
        <v>75.117647058823536</v>
      </c>
      <c r="F39" s="1">
        <f>VLOOKUP(Tabela2[[#This Row],[id_escola]],Folha1!A:F,3,FALSE)</f>
        <v>80.088235294117652</v>
      </c>
      <c r="G39" s="1">
        <f>VLOOKUP(Tabela2[[#This Row],[id_escola]],Folha1!A:F,4,FALSE)</f>
        <v>77.602941176470594</v>
      </c>
      <c r="H39" s="1">
        <f>VLOOKUP(Tabela2[[#This Row],[id_escola]],Folha1!A:F,5,FALSE)</f>
        <v>14</v>
      </c>
      <c r="I39" s="1">
        <f>VLOOKUP(Tabela2[[#This Row],[id_escola]],Folha1!A:F,6,FALSE)</f>
        <v>1</v>
      </c>
    </row>
    <row r="40" spans="1:9" x14ac:dyDescent="0.3">
      <c r="A40" s="1">
        <f>'agrupamento - 3ciclo'!A39</f>
        <v>800436</v>
      </c>
      <c r="B40">
        <f>AVERAGE([3]!Tabela11[[#This Row],[1º Ano]],[3]!Tabela11[[#This Row],[2º Ano]],[3]!Tabela11[[#This Row],[3º Ano]],[3]!Tabela11[[#This Row],[4º Ano]])</f>
        <v>17.625</v>
      </c>
      <c r="E40" s="1">
        <f>VLOOKUP(Tabela2[[#This Row],[id_escola]],Folha1!A:F,2,FALSE)</f>
        <v>59.258064516129032</v>
      </c>
      <c r="F40" s="1">
        <f>VLOOKUP(Tabela2[[#This Row],[id_escola]],Folha1!A:F,3,FALSE)</f>
        <v>62.451612903225808</v>
      </c>
      <c r="G40" s="1">
        <f>VLOOKUP(Tabela2[[#This Row],[id_escola]],Folha1!A:F,4,FALSE)</f>
        <v>60.854838709677423</v>
      </c>
      <c r="H40" s="1">
        <f>VLOOKUP(Tabela2[[#This Row],[id_escola]],Folha1!A:F,5,FALSE)</f>
        <v>136</v>
      </c>
      <c r="I40" s="1">
        <f>VLOOKUP(Tabela2[[#This Row],[id_escola]],Folha1!A:F,6,FALSE)</f>
        <v>53</v>
      </c>
    </row>
    <row r="41" spans="1:9" x14ac:dyDescent="0.3">
      <c r="A41" s="1">
        <f>'agrupamento - 3ciclo'!A40</f>
        <v>505687</v>
      </c>
      <c r="B41" t="e">
        <f>AVERAGE([3]!Tabela11[[#This Row],[1º Ano]],[3]!Tabela11[[#This Row],[2º Ano]],[3]!Tabela11[[#This Row],[3º Ano]],[3]!Tabela11[[#This Row],[4º Ano]])</f>
        <v>#DIV/0!</v>
      </c>
      <c r="E41" s="1">
        <f>VLOOKUP(Tabela2[[#This Row],[id_escola]],Folha1!A:F,2,FALSE)</f>
        <v>66.833333333333329</v>
      </c>
      <c r="F41" s="1">
        <f>VLOOKUP(Tabela2[[#This Row],[id_escola]],Folha1!A:F,3,FALSE)</f>
        <v>64.469387755102048</v>
      </c>
      <c r="G41" s="1">
        <f>VLOOKUP(Tabela2[[#This Row],[id_escola]],Folha1!A:F,4,FALSE)</f>
        <v>65.651360544217681</v>
      </c>
      <c r="H41" s="1">
        <f>VLOOKUP(Tabela2[[#This Row],[id_escola]],Folha1!A:F,5,FALSE)</f>
        <v>85</v>
      </c>
      <c r="I41" s="1">
        <f>VLOOKUP(Tabela2[[#This Row],[id_escola]],Folha1!A:F,6,FALSE)</f>
        <v>31</v>
      </c>
    </row>
    <row r="42" spans="1:9" x14ac:dyDescent="0.3">
      <c r="A42" s="1">
        <f>'agrupamento - 3ciclo'!A41</f>
        <v>800460</v>
      </c>
      <c r="B42">
        <f>AVERAGE([3]!Tabela11[[#This Row],[1º Ano]],[3]!Tabela11[[#This Row],[2º Ano]],[3]!Tabela11[[#This Row],[3º Ano]],[3]!Tabela11[[#This Row],[4º Ano]])</f>
        <v>6.125</v>
      </c>
      <c r="E42" s="1">
        <f>VLOOKUP(Tabela2[[#This Row],[id_escola]],Folha1!A:F,2,FALSE)</f>
        <v>73.944444444444443</v>
      </c>
      <c r="F42" s="1">
        <f>VLOOKUP(Tabela2[[#This Row],[id_escola]],Folha1!A:F,3,FALSE)</f>
        <v>76.129629629629633</v>
      </c>
      <c r="G42" s="1">
        <f>VLOOKUP(Tabela2[[#This Row],[id_escola]],Folha1!A:F,4,FALSE)</f>
        <v>75.037037037037038</v>
      </c>
      <c r="H42" s="1">
        <f>VLOOKUP(Tabela2[[#This Row],[id_escola]],Folha1!A:F,5,FALSE)</f>
        <v>26</v>
      </c>
      <c r="I42" s="1">
        <f>VLOOKUP(Tabela2[[#This Row],[id_escola]],Folha1!A:F,6,FALSE)</f>
        <v>1</v>
      </c>
    </row>
    <row r="43" spans="1:9" x14ac:dyDescent="0.3">
      <c r="A43" s="1">
        <f>'agrupamento - 3ciclo'!A42</f>
        <v>500021</v>
      </c>
      <c r="B43">
        <f>AVERAGE([3]!Tabela11[[#This Row],[1º Ano]],[3]!Tabela11[[#This Row],[2º Ano]],[3]!Tabela11[[#This Row],[3º Ano]],[3]!Tabela11[[#This Row],[4º Ano]])</f>
        <v>11.1875</v>
      </c>
      <c r="E43" s="1">
        <f>VLOOKUP(Tabela2[[#This Row],[id_escola]],Folha1!A:F,2,FALSE)</f>
        <v>64.235294117647058</v>
      </c>
      <c r="F43" s="1">
        <f>VLOOKUP(Tabela2[[#This Row],[id_escola]],Folha1!A:F,3,FALSE)</f>
        <v>55.735294117647058</v>
      </c>
      <c r="G43" s="1">
        <f>VLOOKUP(Tabela2[[#This Row],[id_escola]],Folha1!A:F,4,FALSE)</f>
        <v>59.985294117647058</v>
      </c>
      <c r="H43" s="1">
        <f>VLOOKUP(Tabela2[[#This Row],[id_escola]],Folha1!A:F,5,FALSE)</f>
        <v>143</v>
      </c>
      <c r="I43" s="1">
        <f>VLOOKUP(Tabela2[[#This Row],[id_escola]],Folha1!A:F,6,FALSE)</f>
        <v>12</v>
      </c>
    </row>
    <row r="44" spans="1:9" x14ac:dyDescent="0.3">
      <c r="A44" s="1">
        <f>'agrupamento - 3ciclo'!A43</f>
        <v>800461</v>
      </c>
      <c r="B44">
        <f>AVERAGE([3]!Tabela11[[#This Row],[1º Ano]],[3]!Tabela11[[#This Row],[2º Ano]],[3]!Tabela11[[#This Row],[3º Ano]],[3]!Tabela11[[#This Row],[4º Ano]])</f>
        <v>34.4375</v>
      </c>
      <c r="E44" s="1">
        <f>VLOOKUP(Tabela2[[#This Row],[id_escola]],Folha1!A:F,2,FALSE)</f>
        <v>68.634615384615387</v>
      </c>
      <c r="F44" s="1">
        <f>VLOOKUP(Tabela2[[#This Row],[id_escola]],Folha1!A:F,3,FALSE)</f>
        <v>61.89473684210526</v>
      </c>
      <c r="G44" s="1">
        <f>VLOOKUP(Tabela2[[#This Row],[id_escola]],Folha1!A:F,4,FALSE)</f>
        <v>65.264676113360323</v>
      </c>
      <c r="H44" s="1">
        <f>VLOOKUP(Tabela2[[#This Row],[id_escola]],Folha1!A:F,5,FALSE)</f>
        <v>87</v>
      </c>
      <c r="I44" s="1">
        <f>VLOOKUP(Tabela2[[#This Row],[id_escola]],Folha1!A:F,6,FALSE)</f>
        <v>32</v>
      </c>
    </row>
    <row r="45" spans="1:9" x14ac:dyDescent="0.3">
      <c r="A45" s="1">
        <f>'agrupamento - 3ciclo'!A44</f>
        <v>505729</v>
      </c>
      <c r="B45">
        <f>AVERAGE([3]!Tabela11[[#This Row],[1º Ano]],[3]!Tabela11[[#This Row],[2º Ano]],[3]!Tabela11[[#This Row],[3º Ano]],[3]!Tabela11[[#This Row],[4º Ano]])</f>
        <v>13.9375</v>
      </c>
      <c r="E45" s="1">
        <f>VLOOKUP(Tabela2[[#This Row],[id_escola]],Folha1!A:F,2,FALSE)</f>
        <v>72.166666666666671</v>
      </c>
      <c r="F45" s="1">
        <f>VLOOKUP(Tabela2[[#This Row],[id_escola]],Folha1!A:F,3,FALSE)</f>
        <v>61.208333333333336</v>
      </c>
      <c r="G45" s="1">
        <f>VLOOKUP(Tabela2[[#This Row],[id_escola]],Folha1!A:F,4,FALSE)</f>
        <v>66.6875</v>
      </c>
      <c r="H45" s="1">
        <f>VLOOKUP(Tabela2[[#This Row],[id_escola]],Folha1!A:F,5,FALSE)</f>
        <v>76</v>
      </c>
      <c r="I45" s="1">
        <f>VLOOKUP(Tabela2[[#This Row],[id_escola]],Folha1!A:F,6,FALSE)</f>
        <v>25</v>
      </c>
    </row>
    <row r="46" spans="1:9" x14ac:dyDescent="0.3">
      <c r="A46" s="1">
        <f>'agrupamento - 3ciclo'!A45</f>
        <v>505821</v>
      </c>
      <c r="B46">
        <f>AVERAGE([3]!Tabela11[[#This Row],[1º Ano]],[3]!Tabela11[[#This Row],[2º Ano]],[3]!Tabela11[[#This Row],[3º Ano]],[3]!Tabela11[[#This Row],[4º Ano]])</f>
        <v>8.0625</v>
      </c>
      <c r="E46" s="1">
        <f>VLOOKUP(Tabela2[[#This Row],[id_escola]],Folha1!A:F,2,FALSE)</f>
        <v>70.07692307692308</v>
      </c>
      <c r="F46" s="1">
        <f>VLOOKUP(Tabela2[[#This Row],[id_escola]],Folha1!A:F,3,FALSE)</f>
        <v>54.333333333333336</v>
      </c>
      <c r="G46" s="1">
        <f>VLOOKUP(Tabela2[[#This Row],[id_escola]],Folha1!A:F,4,FALSE)</f>
        <v>62.205128205128204</v>
      </c>
      <c r="H46" s="1">
        <f>VLOOKUP(Tabela2[[#This Row],[id_escola]],Folha1!A:F,5,FALSE)</f>
        <v>114</v>
      </c>
      <c r="I46" s="1">
        <f>VLOOKUP(Tabela2[[#This Row],[id_escola]],Folha1!A:F,6,FALSE)</f>
        <v>38</v>
      </c>
    </row>
    <row r="47" spans="1:9" x14ac:dyDescent="0.3">
      <c r="A47" s="1">
        <f>'agrupamento - 3ciclo'!A46</f>
        <v>800382</v>
      </c>
      <c r="B47">
        <f>AVERAGE([3]!Tabela11[[#This Row],[1º Ano]],[3]!Tabela11[[#This Row],[2º Ano]],[3]!Tabela11[[#This Row],[3º Ano]],[3]!Tabela11[[#This Row],[4º Ano]])</f>
        <v>7.0625</v>
      </c>
      <c r="E47" s="1">
        <f>VLOOKUP(Tabela2[[#This Row],[id_escola]],Folha1!A:F,2,FALSE)</f>
        <v>70.745098039215691</v>
      </c>
      <c r="F47" s="1">
        <f>VLOOKUP(Tabela2[[#This Row],[id_escola]],Folha1!A:F,3,FALSE)</f>
        <v>68.960784313725483</v>
      </c>
      <c r="G47" s="1">
        <f>VLOOKUP(Tabela2[[#This Row],[id_escola]],Folha1!A:F,4,FALSE)</f>
        <v>69.85294117647058</v>
      </c>
      <c r="H47" s="1">
        <f>VLOOKUP(Tabela2[[#This Row],[id_escola]],Folha1!A:F,5,FALSE)</f>
        <v>58</v>
      </c>
      <c r="I47" s="1">
        <f>VLOOKUP(Tabela2[[#This Row],[id_escola]],Folha1!A:F,6,FALSE)</f>
        <v>3</v>
      </c>
    </row>
    <row r="48" spans="1:9" x14ac:dyDescent="0.3">
      <c r="A48" s="1">
        <f>'agrupamento - 3ciclo'!A47</f>
        <v>800466</v>
      </c>
      <c r="B48">
        <f>AVERAGE([3]!Tabela11[[#This Row],[1º Ano]],[3]!Tabela11[[#This Row],[2º Ano]],[3]!Tabela11[[#This Row],[3º Ano]],[3]!Tabela11[[#This Row],[4º Ano]])</f>
        <v>16.9375</v>
      </c>
      <c r="E48" s="1">
        <f>VLOOKUP(Tabela2[[#This Row],[id_escola]],Folha1!A:F,2,FALSE)</f>
        <v>64.705882352941174</v>
      </c>
      <c r="F48" s="1">
        <f>VLOOKUP(Tabela2[[#This Row],[id_escola]],Folha1!A:F,3,FALSE)</f>
        <v>42</v>
      </c>
      <c r="G48" s="1">
        <f>VLOOKUP(Tabela2[[#This Row],[id_escola]],Folha1!A:F,4,FALSE)</f>
        <v>53.352941176470587</v>
      </c>
      <c r="H48" s="1">
        <f>VLOOKUP(Tabela2[[#This Row],[id_escola]],Folha1!A:F,5,FALSE)</f>
        <v>356</v>
      </c>
      <c r="I48" s="1">
        <f>VLOOKUP(Tabela2[[#This Row],[id_escola]],Folha1!A:F,6,FALSE)</f>
        <v>26</v>
      </c>
    </row>
    <row r="49" spans="1:9" x14ac:dyDescent="0.3">
      <c r="A49" s="1" t="e">
        <f>'agrupamento - 3ciclo'!A48</f>
        <v>#N/A</v>
      </c>
      <c r="B49">
        <f>AVERAGE([3]!Tabela11[[#This Row],[1º Ano]],[3]!Tabela11[[#This Row],[2º Ano]],[3]!Tabela11[[#This Row],[3º Ano]],[3]!Tabela11[[#This Row],[4º Ano]])</f>
        <v>18.3125</v>
      </c>
      <c r="E49" s="1" t="e">
        <f>VLOOKUP(Tabela2[[#This Row],[id_escola]],Folha1!A:F,2,FALSE)</f>
        <v>#N/A</v>
      </c>
      <c r="F49" s="1" t="e">
        <f>VLOOKUP(Tabela2[[#This Row],[id_escola]],Folha1!A:F,3,FALSE)</f>
        <v>#N/A</v>
      </c>
      <c r="G49" s="1" t="e">
        <f>VLOOKUP(Tabela2[[#This Row],[id_escola]],Folha1!A:F,4,FALSE)</f>
        <v>#N/A</v>
      </c>
      <c r="H49" s="1" t="e">
        <f>VLOOKUP(Tabela2[[#This Row],[id_escola]],Folha1!A:F,5,FALSE)</f>
        <v>#N/A</v>
      </c>
      <c r="I49" s="1" t="e">
        <f>VLOOKUP(Tabela2[[#This Row],[id_escola]],Folha1!A:F,6,FALSE)</f>
        <v>#N/A</v>
      </c>
    </row>
    <row r="50" spans="1:9" x14ac:dyDescent="0.3">
      <c r="A50" s="1">
        <f>'agrupamento - 3ciclo'!A49</f>
        <v>506060</v>
      </c>
      <c r="B50">
        <f>AVERAGE([3]!Tabela11[[#This Row],[1º Ano]],[3]!Tabela11[[#This Row],[2º Ano]],[3]!Tabela11[[#This Row],[3º Ano]],[3]!Tabela11[[#This Row],[4º Ano]])</f>
        <v>15.125</v>
      </c>
      <c r="E50" s="1">
        <f>VLOOKUP(Tabela2[[#This Row],[id_escola]],Folha1!A:F,2,FALSE)</f>
        <v>75.490566037735846</v>
      </c>
      <c r="F50" s="1">
        <f>VLOOKUP(Tabela2[[#This Row],[id_escola]],Folha1!A:F,3,FALSE)</f>
        <v>74.425925925925924</v>
      </c>
      <c r="G50" s="1">
        <f>VLOOKUP(Tabela2[[#This Row],[id_escola]],Folha1!A:F,4,FALSE)</f>
        <v>74.958245981830885</v>
      </c>
      <c r="H50" s="1">
        <f>VLOOKUP(Tabela2[[#This Row],[id_escola]],Folha1!A:F,5,FALSE)</f>
        <v>26</v>
      </c>
      <c r="I50" s="1">
        <f>VLOOKUP(Tabela2[[#This Row],[id_escola]],Folha1!A:F,6,FALSE)</f>
        <v>13</v>
      </c>
    </row>
    <row r="51" spans="1:9" x14ac:dyDescent="0.3">
      <c r="A51" s="1">
        <f>'agrupamento - 3ciclo'!A50</f>
        <v>800468</v>
      </c>
      <c r="B51">
        <f>AVERAGE([3]!Tabela11[[#This Row],[1º Ano]],[3]!Tabela11[[#This Row],[2º Ano]],[3]!Tabela11[[#This Row],[3º Ano]],[3]!Tabela11[[#This Row],[4º Ano]])</f>
        <v>33.0625</v>
      </c>
      <c r="E51" s="1">
        <f>VLOOKUP(Tabela2[[#This Row],[id_escola]],Folha1!A:F,2,FALSE)</f>
        <v>63.488372093023258</v>
      </c>
      <c r="F51" s="1">
        <f>VLOOKUP(Tabela2[[#This Row],[id_escola]],Folha1!A:F,3,FALSE)</f>
        <v>64.813953488372093</v>
      </c>
      <c r="G51" s="1">
        <f>VLOOKUP(Tabela2[[#This Row],[id_escola]],Folha1!A:F,4,FALSE)</f>
        <v>64.151162790697668</v>
      </c>
      <c r="H51" s="1">
        <f>VLOOKUP(Tabela2[[#This Row],[id_escola]],Folha1!A:F,5,FALSE)</f>
        <v>92</v>
      </c>
      <c r="I51" s="1">
        <f>VLOOKUP(Tabela2[[#This Row],[id_escola]],Folha1!A:F,6,FALSE)</f>
        <v>6</v>
      </c>
    </row>
    <row r="52" spans="1:9" x14ac:dyDescent="0.3">
      <c r="A52" s="1">
        <f>'agrupamento - 3ciclo'!A51</f>
        <v>505523</v>
      </c>
      <c r="B52">
        <f>AVERAGE([3]!Tabela11[[#This Row],[1º Ano]],[3]!Tabela11[[#This Row],[2º Ano]],[3]!Tabela11[[#This Row],[3º Ano]],[3]!Tabela11[[#This Row],[4º Ano]])</f>
        <v>7.25</v>
      </c>
      <c r="E52" s="1">
        <f>VLOOKUP(Tabela2[[#This Row],[id_escola]],Folha1!A:F,2,FALSE)</f>
        <v>75.705882352941174</v>
      </c>
      <c r="F52" s="1">
        <f>VLOOKUP(Tabela2[[#This Row],[id_escola]],Folha1!A:F,3,FALSE)</f>
        <v>73.20289855072464</v>
      </c>
      <c r="G52" s="1">
        <f>VLOOKUP(Tabela2[[#This Row],[id_escola]],Folha1!A:F,4,FALSE)</f>
        <v>74.454390451832907</v>
      </c>
      <c r="H52" s="1">
        <f>VLOOKUP(Tabela2[[#This Row],[id_escola]],Folha1!A:F,5,FALSE)</f>
        <v>29</v>
      </c>
      <c r="I52" s="1">
        <f>VLOOKUP(Tabela2[[#This Row],[id_escola]],Folha1!A:F,6,FALSE)</f>
        <v>14</v>
      </c>
    </row>
    <row r="53" spans="1:9" x14ac:dyDescent="0.3">
      <c r="A53" s="1">
        <f>'agrupamento - 3ciclo'!A52</f>
        <v>800469</v>
      </c>
      <c r="B53">
        <f>AVERAGE([3]!Tabela11[[#This Row],[1º Ano]],[3]!Tabela11[[#This Row],[2º Ano]],[3]!Tabela11[[#This Row],[3º Ano]],[3]!Tabela11[[#This Row],[4º Ano]])</f>
        <v>17.5625</v>
      </c>
      <c r="E53" s="1">
        <f>VLOOKUP(Tabela2[[#This Row],[id_escola]],Folha1!A:F,2,FALSE)</f>
        <v>70.558139534883722</v>
      </c>
      <c r="F53" s="1">
        <f>VLOOKUP(Tabela2[[#This Row],[id_escola]],Folha1!A:F,3,FALSE)</f>
        <v>74.186046511627907</v>
      </c>
      <c r="G53" s="1">
        <f>VLOOKUP(Tabela2[[#This Row],[id_escola]],Folha1!A:F,4,FALSE)</f>
        <v>72.372093023255815</v>
      </c>
      <c r="H53" s="1">
        <f>VLOOKUP(Tabela2[[#This Row],[id_escola]],Folha1!A:F,5,FALSE)</f>
        <v>38</v>
      </c>
      <c r="I53" s="1">
        <f>VLOOKUP(Tabela2[[#This Row],[id_escola]],Folha1!A:F,6,FALSE)</f>
        <v>6</v>
      </c>
    </row>
    <row r="54" spans="1:9" x14ac:dyDescent="0.3">
      <c r="A54" s="1">
        <f>'agrupamento - 3ciclo'!A53</f>
        <v>508202</v>
      </c>
      <c r="B54" t="e">
        <f>AVERAGE([3]!Tabela11[[#This Row],[1º Ano]],[3]!Tabela11[[#This Row],[2º Ano]],[3]!Tabela11[[#This Row],[3º Ano]],[3]!Tabela11[[#This Row],[4º Ano]])</f>
        <v>#DIV/0!</v>
      </c>
      <c r="E54" s="1">
        <f>VLOOKUP(Tabela2[[#This Row],[id_escola]],Folha1!A:F,2,FALSE)</f>
        <v>75.075000000000003</v>
      </c>
      <c r="F54" s="1">
        <f>VLOOKUP(Tabela2[[#This Row],[id_escola]],Folha1!A:F,3,FALSE)</f>
        <v>51.95</v>
      </c>
      <c r="G54" s="1">
        <f>VLOOKUP(Tabela2[[#This Row],[id_escola]],Folha1!A:F,4,FALSE)</f>
        <v>63.512500000000003</v>
      </c>
      <c r="H54" s="1">
        <f>VLOOKUP(Tabela2[[#This Row],[id_escola]],Folha1!A:F,5,FALSE)</f>
        <v>92</v>
      </c>
      <c r="I54" s="1">
        <f>VLOOKUP(Tabela2[[#This Row],[id_escola]],Folha1!A:F,6,FALSE)</f>
        <v>37</v>
      </c>
    </row>
    <row r="55" spans="1:9" x14ac:dyDescent="0.3">
      <c r="A55" s="1">
        <f>'agrupamento - 3ciclo'!A54</f>
        <v>500367</v>
      </c>
      <c r="B55">
        <f>AVERAGE([3]!Tabela11[[#This Row],[1º Ano]],[3]!Tabela11[[#This Row],[2º Ano]],[3]!Tabela11[[#This Row],[3º Ano]],[3]!Tabela11[[#This Row],[4º Ano]])</f>
        <v>20.75</v>
      </c>
      <c r="E55" s="1">
        <f>VLOOKUP(Tabela2[[#This Row],[id_escola]],Folha1!A:F,2,FALSE)</f>
        <v>60.513513513513516</v>
      </c>
      <c r="F55" s="1">
        <f>VLOOKUP(Tabela2[[#This Row],[id_escola]],Folha1!A:F,3,FALSE)</f>
        <v>43.20289855072464</v>
      </c>
      <c r="G55" s="1">
        <f>VLOOKUP(Tabela2[[#This Row],[id_escola]],Folha1!A:F,4,FALSE)</f>
        <v>51.858206032119078</v>
      </c>
      <c r="H55" s="1">
        <f>VLOOKUP(Tabela2[[#This Row],[id_escola]],Folha1!A:F,5,FALSE)</f>
        <v>426</v>
      </c>
      <c r="I55" s="1">
        <f>VLOOKUP(Tabela2[[#This Row],[id_escola]],Folha1!A:F,6,FALSE)</f>
        <v>4</v>
      </c>
    </row>
    <row r="56" spans="1:9" x14ac:dyDescent="0.3">
      <c r="A56" s="1">
        <f>'agrupamento - 3ciclo'!A55</f>
        <v>506308</v>
      </c>
      <c r="B56" t="e">
        <f>AVERAGE([3]!Tabela11[[#This Row],[1º Ano]],[3]!Tabela11[[#This Row],[2º Ano]],[3]!Tabela11[[#This Row],[3º Ano]],[3]!Tabela11[[#This Row],[4º Ano]])</f>
        <v>#DIV/0!</v>
      </c>
      <c r="E56" s="1">
        <f>VLOOKUP(Tabela2[[#This Row],[id_escola]],Folha1!A:F,2,FALSE)</f>
        <v>72.391304347826093</v>
      </c>
      <c r="F56" s="1">
        <f>VLOOKUP(Tabela2[[#This Row],[id_escola]],Folha1!A:F,3,FALSE)</f>
        <v>80.173913043478265</v>
      </c>
      <c r="G56" s="1">
        <f>VLOOKUP(Tabela2[[#This Row],[id_escola]],Folha1!A:F,4,FALSE)</f>
        <v>76.282608695652186</v>
      </c>
      <c r="H56" s="1">
        <f>VLOOKUP(Tabela2[[#This Row],[id_escola]],Folha1!A:F,5,FALSE)</f>
        <v>17</v>
      </c>
      <c r="I56" s="1">
        <f>VLOOKUP(Tabela2[[#This Row],[id_escola]],Folha1!A:F,6,FALSE)</f>
        <v>10</v>
      </c>
    </row>
    <row r="57" spans="1:9" x14ac:dyDescent="0.3">
      <c r="A57" s="1">
        <f>'agrupamento - 3ciclo'!A56</f>
        <v>501530</v>
      </c>
      <c r="B57">
        <f>AVERAGE([3]!Tabela11[[#This Row],[1º Ano]],[3]!Tabela11[[#This Row],[2º Ano]],[3]!Tabela11[[#This Row],[3º Ano]],[3]!Tabela11[[#This Row],[4º Ano]])</f>
        <v>9.4375</v>
      </c>
      <c r="E57" s="1">
        <f>VLOOKUP(Tabela2[[#This Row],[id_escola]],Folha1!A:F,2,FALSE)</f>
        <v>68.660714285714292</v>
      </c>
      <c r="F57" s="1">
        <f>VLOOKUP(Tabela2[[#This Row],[id_escola]],Folha1!A:F,3,FALSE)</f>
        <v>71.767857142857139</v>
      </c>
      <c r="G57" s="1">
        <f>VLOOKUP(Tabela2[[#This Row],[id_escola]],Folha1!A:F,4,FALSE)</f>
        <v>70.214285714285722</v>
      </c>
      <c r="H57" s="1">
        <f>VLOOKUP(Tabela2[[#This Row],[id_escola]],Folha1!A:F,5,FALSE)</f>
        <v>49</v>
      </c>
      <c r="I57" s="1">
        <f>VLOOKUP(Tabela2[[#This Row],[id_escola]],Folha1!A:F,6,FALSE)</f>
        <v>1</v>
      </c>
    </row>
    <row r="58" spans="1:9" x14ac:dyDescent="0.3">
      <c r="A58" s="1" t="e">
        <f>'agrupamento - 3ciclo'!A57</f>
        <v>#N/A</v>
      </c>
      <c r="B58">
        <f>AVERAGE([3]!Tabela11[[#This Row],[1º Ano]],[3]!Tabela11[[#This Row],[2º Ano]],[3]!Tabela11[[#This Row],[3º Ano]],[3]!Tabela11[[#This Row],[4º Ano]])</f>
        <v>5.75</v>
      </c>
      <c r="E58" s="1" t="e">
        <f>VLOOKUP(Tabela2[[#This Row],[id_escola]],Folha1!A:F,2,FALSE)</f>
        <v>#N/A</v>
      </c>
      <c r="F58" s="1" t="e">
        <f>VLOOKUP(Tabela2[[#This Row],[id_escola]],Folha1!A:F,3,FALSE)</f>
        <v>#N/A</v>
      </c>
      <c r="G58" s="1" t="e">
        <f>VLOOKUP(Tabela2[[#This Row],[id_escola]],Folha1!A:F,4,FALSE)</f>
        <v>#N/A</v>
      </c>
      <c r="H58" s="1" t="e">
        <f>VLOOKUP(Tabela2[[#This Row],[id_escola]],Folha1!A:F,5,FALSE)</f>
        <v>#N/A</v>
      </c>
      <c r="I58" s="1" t="e">
        <f>VLOOKUP(Tabela2[[#This Row],[id_escola]],Folha1!A:F,6,FALSE)</f>
        <v>#N/A</v>
      </c>
    </row>
    <row r="59" spans="1:9" x14ac:dyDescent="0.3">
      <c r="A59" s="1">
        <f>'agrupamento - 3ciclo'!A58</f>
        <v>501062</v>
      </c>
      <c r="B59">
        <f>AVERAGE([3]!Tabela11[[#This Row],[1º Ano]],[3]!Tabela11[[#This Row],[2º Ano]],[3]!Tabela11[[#This Row],[3º Ano]],[3]!Tabela11[[#This Row],[4º Ano]])</f>
        <v>38.1875</v>
      </c>
      <c r="E59" s="1">
        <f>VLOOKUP(Tabela2[[#This Row],[id_escola]],Folha1!A:F,2,FALSE)</f>
        <v>79.57692307692308</v>
      </c>
      <c r="F59" s="1">
        <f>VLOOKUP(Tabela2[[#This Row],[id_escola]],Folha1!A:F,3,FALSE)</f>
        <v>87.074074074074076</v>
      </c>
      <c r="G59" s="1">
        <f>VLOOKUP(Tabela2[[#This Row],[id_escola]],Folha1!A:F,4,FALSE)</f>
        <v>83.325498575498585</v>
      </c>
      <c r="H59" s="1">
        <f>VLOOKUP(Tabela2[[#This Row],[id_escola]],Folha1!A:F,5,FALSE)</f>
        <v>2</v>
      </c>
      <c r="I59" s="1">
        <f>VLOOKUP(Tabela2[[#This Row],[id_escola]],Folha1!A:F,6,FALSE)</f>
        <v>1</v>
      </c>
    </row>
    <row r="60" spans="1:9" x14ac:dyDescent="0.3">
      <c r="A60" s="1">
        <f>'agrupamento - 3ciclo'!A59</f>
        <v>510350</v>
      </c>
      <c r="B60">
        <f>AVERAGE([3]!Tabela11[[#This Row],[1º Ano]],[3]!Tabela11[[#This Row],[2º Ano]],[3]!Tabela11[[#This Row],[3º Ano]],[3]!Tabela11[[#This Row],[4º Ano]])</f>
        <v>10.125</v>
      </c>
      <c r="E60" s="1">
        <f>VLOOKUP(Tabela2[[#This Row],[id_escola]],Folha1!A:F,2,FALSE)</f>
        <v>58.146341463414636</v>
      </c>
      <c r="F60" s="1">
        <f>VLOOKUP(Tabela2[[#This Row],[id_escola]],Folha1!A:F,3,FALSE)</f>
        <v>50.613636363636367</v>
      </c>
      <c r="G60" s="1">
        <f>VLOOKUP(Tabela2[[#This Row],[id_escola]],Folha1!A:F,4,FALSE)</f>
        <v>54.379988913525501</v>
      </c>
      <c r="H60" s="1">
        <f>VLOOKUP(Tabela2[[#This Row],[id_escola]],Folha1!A:F,5,FALSE)</f>
        <v>294</v>
      </c>
      <c r="I60" s="1">
        <f>VLOOKUP(Tabela2[[#This Row],[id_escola]],Folha1!A:F,6,FALSE)</f>
        <v>72</v>
      </c>
    </row>
    <row r="61" spans="1:9" x14ac:dyDescent="0.3">
      <c r="A61" s="1">
        <f>'agrupamento - 3ciclo'!A60</f>
        <v>500859</v>
      </c>
      <c r="B61">
        <f>AVERAGE([3]!Tabela11[[#This Row],[1º Ano]],[3]!Tabela11[[#This Row],[2º Ano]],[3]!Tabela11[[#This Row],[3º Ano]],[3]!Tabela11[[#This Row],[4º Ano]])</f>
        <v>9.1875</v>
      </c>
      <c r="E61" s="1">
        <f>VLOOKUP(Tabela2[[#This Row],[id_escola]],Folha1!A:F,2,FALSE)</f>
        <v>65.230769230769226</v>
      </c>
      <c r="F61" s="1">
        <f>VLOOKUP(Tabela2[[#This Row],[id_escola]],Folha1!A:F,3,FALSE)</f>
        <v>53.6</v>
      </c>
      <c r="G61" s="1">
        <f>VLOOKUP(Tabela2[[#This Row],[id_escola]],Folha1!A:F,4,FALSE)</f>
        <v>59.41538461538461</v>
      </c>
      <c r="H61" s="1">
        <f>VLOOKUP(Tabela2[[#This Row],[id_escola]],Folha1!A:F,5,FALSE)</f>
        <v>142</v>
      </c>
      <c r="I61" s="1">
        <f>VLOOKUP(Tabela2[[#This Row],[id_escola]],Folha1!A:F,6,FALSE)</f>
        <v>14</v>
      </c>
    </row>
    <row r="62" spans="1:9" x14ac:dyDescent="0.3">
      <c r="A62" s="1">
        <f>'agrupamento - 3ciclo'!A61</f>
        <v>505470</v>
      </c>
      <c r="B62">
        <f>AVERAGE([3]!Tabela11[[#This Row],[1º Ano]],[3]!Tabela11[[#This Row],[2º Ano]],[3]!Tabela11[[#This Row],[3º Ano]],[3]!Tabela11[[#This Row],[4º Ano]])</f>
        <v>7</v>
      </c>
      <c r="E62" s="1">
        <f>VLOOKUP(Tabela2[[#This Row],[id_escola]],Folha1!A:F,2,FALSE)</f>
        <v>71.933333333333337</v>
      </c>
      <c r="F62" s="1">
        <f>VLOOKUP(Tabela2[[#This Row],[id_escola]],Folha1!A:F,3,FALSE)</f>
        <v>47.41935483870968</v>
      </c>
      <c r="G62" s="1">
        <f>VLOOKUP(Tabela2[[#This Row],[id_escola]],Folha1!A:F,4,FALSE)</f>
        <v>59.676344086021508</v>
      </c>
      <c r="H62" s="1">
        <f>VLOOKUP(Tabela2[[#This Row],[id_escola]],Folha1!A:F,5,FALSE)</f>
        <v>139</v>
      </c>
      <c r="I62" s="1">
        <f>VLOOKUP(Tabela2[[#This Row],[id_escola]],Folha1!A:F,6,FALSE)</f>
        <v>44</v>
      </c>
    </row>
    <row r="63" spans="1:9" x14ac:dyDescent="0.3">
      <c r="A63" s="1">
        <f>'agrupamento - 3ciclo'!A62</f>
        <v>500940</v>
      </c>
      <c r="B63">
        <f>AVERAGE([3]!Tabela11[[#This Row],[1º Ano]],[3]!Tabela11[[#This Row],[2º Ano]],[3]!Tabela11[[#This Row],[3º Ano]],[3]!Tabela11[[#This Row],[4º Ano]])</f>
        <v>21.4375</v>
      </c>
      <c r="E63" s="1">
        <f>VLOOKUP(Tabela2[[#This Row],[id_escola]],Folha1!A:F,2,FALSE)</f>
        <v>68.111111111111114</v>
      </c>
      <c r="F63" s="1">
        <f>VLOOKUP(Tabela2[[#This Row],[id_escola]],Folha1!A:F,3,FALSE)</f>
        <v>78.703703703703709</v>
      </c>
      <c r="G63" s="1">
        <f>VLOOKUP(Tabela2[[#This Row],[id_escola]],Folha1!A:F,4,FALSE)</f>
        <v>73.407407407407419</v>
      </c>
      <c r="H63" s="1">
        <f>VLOOKUP(Tabela2[[#This Row],[id_escola]],Folha1!A:F,5,FALSE)</f>
        <v>32</v>
      </c>
      <c r="I63" s="1">
        <f>VLOOKUP(Tabela2[[#This Row],[id_escola]],Folha1!A:F,6,FALSE)</f>
        <v>3</v>
      </c>
    </row>
    <row r="64" spans="1:9" x14ac:dyDescent="0.3">
      <c r="A64" s="1">
        <f>'agrupamento - 3ciclo'!A63</f>
        <v>503472</v>
      </c>
      <c r="B64">
        <f>AVERAGE([3]!Tabela11[[#This Row],[1º Ano]],[3]!Tabela11[[#This Row],[2º Ano]],[3]!Tabela11[[#This Row],[3º Ano]],[3]!Tabela11[[#This Row],[4º Ano]])</f>
        <v>46.3125</v>
      </c>
      <c r="E64" s="1">
        <f>VLOOKUP(Tabela2[[#This Row],[id_escola]],Folha1!A:F,2,FALSE)</f>
        <v>74.473684210526315</v>
      </c>
      <c r="F64" s="1">
        <f>VLOOKUP(Tabela2[[#This Row],[id_escola]],Folha1!A:F,3,FALSE)</f>
        <v>68.921052631578945</v>
      </c>
      <c r="G64" s="1">
        <f>VLOOKUP(Tabela2[[#This Row],[id_escola]],Folha1!A:F,4,FALSE)</f>
        <v>71.69736842105263</v>
      </c>
      <c r="H64" s="1">
        <f>VLOOKUP(Tabela2[[#This Row],[id_escola]],Folha1!A:F,5,FALSE)</f>
        <v>37</v>
      </c>
      <c r="I64" s="1">
        <f>VLOOKUP(Tabela2[[#This Row],[id_escola]],Folha1!A:F,6,FALSE)</f>
        <v>19</v>
      </c>
    </row>
    <row r="65" spans="1:9" x14ac:dyDescent="0.3">
      <c r="A65" s="1">
        <f>'agrupamento - 3ciclo'!A64</f>
        <v>502273</v>
      </c>
      <c r="B65">
        <f>AVERAGE([3]!Tabela11[[#This Row],[1º Ano]],[3]!Tabela11[[#This Row],[2º Ano]],[3]!Tabela11[[#This Row],[3º Ano]],[3]!Tabela11[[#This Row],[4º Ano]])</f>
        <v>4.5625</v>
      </c>
      <c r="E65" s="1">
        <f>VLOOKUP(Tabela2[[#This Row],[id_escola]],Folha1!A:F,2,FALSE)</f>
        <v>74.959016393442624</v>
      </c>
      <c r="F65" s="1">
        <f>VLOOKUP(Tabela2[[#This Row],[id_escola]],Folha1!A:F,3,FALSE)</f>
        <v>77.196721311475414</v>
      </c>
      <c r="G65" s="1">
        <f>VLOOKUP(Tabela2[[#This Row],[id_escola]],Folha1!A:F,4,FALSE)</f>
        <v>76.077868852459019</v>
      </c>
      <c r="H65" s="1">
        <f>VLOOKUP(Tabela2[[#This Row],[id_escola]],Folha1!A:F,5,FALSE)</f>
        <v>18</v>
      </c>
      <c r="I65" s="1">
        <f>VLOOKUP(Tabela2[[#This Row],[id_escola]],Folha1!A:F,6,FALSE)</f>
        <v>8</v>
      </c>
    </row>
    <row r="66" spans="1:9" x14ac:dyDescent="0.3">
      <c r="A66" s="1">
        <f>'agrupamento - 3ciclo'!A65</f>
        <v>503563</v>
      </c>
      <c r="B66">
        <f>AVERAGE([3]!Tabela11[[#This Row],[1º Ano]],[3]!Tabela11[[#This Row],[2º Ano]],[3]!Tabela11[[#This Row],[3º Ano]],[3]!Tabela11[[#This Row],[4º Ano]])</f>
        <v>10.25</v>
      </c>
      <c r="E66" s="1">
        <f>VLOOKUP(Tabela2[[#This Row],[id_escola]],Folha1!A:F,2,FALSE)</f>
        <v>64.111111111111114</v>
      </c>
      <c r="F66" s="1">
        <f>VLOOKUP(Tabela2[[#This Row],[id_escola]],Folha1!A:F,3,FALSE)</f>
        <v>53.873015873015873</v>
      </c>
      <c r="G66" s="1">
        <f>VLOOKUP(Tabela2[[#This Row],[id_escola]],Folha1!A:F,4,FALSE)</f>
        <v>58.992063492063494</v>
      </c>
      <c r="H66" s="1">
        <f>VLOOKUP(Tabela2[[#This Row],[id_escola]],Folha1!A:F,5,FALSE)</f>
        <v>149</v>
      </c>
      <c r="I66" s="1">
        <f>VLOOKUP(Tabela2[[#This Row],[id_escola]],Folha1!A:F,6,FALSE)</f>
        <v>61</v>
      </c>
    </row>
    <row r="67" spans="1:9" x14ac:dyDescent="0.3">
      <c r="A67" s="1">
        <f>'agrupamento - 3ciclo'!A66</f>
        <v>800476</v>
      </c>
      <c r="B67">
        <f>AVERAGE([3]!Tabela11[[#This Row],[1º Ano]],[3]!Tabela11[[#This Row],[2º Ano]],[3]!Tabela11[[#This Row],[3º Ano]],[3]!Tabela11[[#This Row],[4º Ano]])</f>
        <v>51.0625</v>
      </c>
      <c r="E67" s="1">
        <f>VLOOKUP(Tabela2[[#This Row],[id_escola]],Folha1!A:F,2,FALSE)</f>
        <v>63.77215189873418</v>
      </c>
      <c r="F67" s="1">
        <f>VLOOKUP(Tabela2[[#This Row],[id_escola]],Folha1!A:F,3,FALSE)</f>
        <v>51.506329113924053</v>
      </c>
      <c r="G67" s="1">
        <f>VLOOKUP(Tabela2[[#This Row],[id_escola]],Folha1!A:F,4,FALSE)</f>
        <v>57.639240506329116</v>
      </c>
      <c r="H67" s="1">
        <f>VLOOKUP(Tabela2[[#This Row],[id_escola]],Folha1!A:F,5,FALSE)</f>
        <v>173</v>
      </c>
      <c r="I67" s="1">
        <f>VLOOKUP(Tabela2[[#This Row],[id_escola]],Folha1!A:F,6,FALSE)</f>
        <v>4</v>
      </c>
    </row>
    <row r="68" spans="1:9" x14ac:dyDescent="0.3">
      <c r="A68" s="1">
        <f>'agrupamento - 3ciclo'!A67</f>
        <v>800474</v>
      </c>
      <c r="B68" t="e">
        <f>AVERAGE([3]!Tabela11[[#This Row],[1º Ano]],[3]!Tabela11[[#This Row],[2º Ano]],[3]!Tabela11[[#This Row],[3º Ano]],[3]!Tabela11[[#This Row],[4º Ano]])</f>
        <v>#DIV/0!</v>
      </c>
      <c r="E68" s="1">
        <f>VLOOKUP(Tabela2[[#This Row],[id_escola]],Folha1!A:F,2,FALSE)</f>
        <v>71.035714285714292</v>
      </c>
      <c r="F68" s="1">
        <f>VLOOKUP(Tabela2[[#This Row],[id_escola]],Folha1!A:F,3,FALSE)</f>
        <v>72.017857142857139</v>
      </c>
      <c r="G68" s="1">
        <f>VLOOKUP(Tabela2[[#This Row],[id_escola]],Folha1!A:F,4,FALSE)</f>
        <v>71.526785714285722</v>
      </c>
      <c r="H68" s="1">
        <f>VLOOKUP(Tabela2[[#This Row],[id_escola]],Folha1!A:F,5,FALSE)</f>
        <v>36</v>
      </c>
      <c r="I68" s="1">
        <f>VLOOKUP(Tabela2[[#This Row],[id_escola]],Folha1!A:F,6,FALSE)</f>
        <v>20</v>
      </c>
    </row>
    <row r="69" spans="1:9" x14ac:dyDescent="0.3">
      <c r="A69" s="1">
        <f>'agrupamento - 3ciclo'!A68</f>
        <v>800534</v>
      </c>
      <c r="B69">
        <f>AVERAGE([3]!Tabela11[[#This Row],[1º Ano]],[3]!Tabela11[[#This Row],[2º Ano]],[3]!Tabela11[[#This Row],[3º Ano]],[3]!Tabela11[[#This Row],[4º Ano]])</f>
        <v>12.625</v>
      </c>
      <c r="E69" s="1">
        <f>VLOOKUP(Tabela2[[#This Row],[id_escola]],Folha1!A:F,2,FALSE)</f>
        <v>79.75</v>
      </c>
      <c r="F69" s="1">
        <f>VLOOKUP(Tabela2[[#This Row],[id_escola]],Folha1!A:F,3,FALSE)</f>
        <v>71.060606060606062</v>
      </c>
      <c r="G69" s="1">
        <f>VLOOKUP(Tabela2[[#This Row],[id_escola]],Folha1!A:F,4,FALSE)</f>
        <v>75.405303030303031</v>
      </c>
      <c r="H69" s="1">
        <f>VLOOKUP(Tabela2[[#This Row],[id_escola]],Folha1!A:F,5,FALSE)</f>
        <v>20</v>
      </c>
      <c r="I69" s="1">
        <f>VLOOKUP(Tabela2[[#This Row],[id_escola]],Folha1!A:F,6,FALSE)</f>
        <v>4</v>
      </c>
    </row>
    <row r="70" spans="1:9" x14ac:dyDescent="0.3">
      <c r="A70" s="1">
        <f>'agrupamento - 3ciclo'!A69</f>
        <v>800355</v>
      </c>
      <c r="B70">
        <f>AVERAGE([3]!Tabela11[[#This Row],[1º Ano]],[3]!Tabela11[[#This Row],[2º Ano]],[3]!Tabela11[[#This Row],[3º Ano]],[3]!Tabela11[[#This Row],[4º Ano]])</f>
        <v>9.125</v>
      </c>
      <c r="E70" s="1">
        <f>VLOOKUP(Tabela2[[#This Row],[id_escola]],Folha1!A:F,2,FALSE)</f>
        <v>64.392857142857139</v>
      </c>
      <c r="F70" s="1">
        <f>VLOOKUP(Tabela2[[#This Row],[id_escola]],Folha1!A:F,3,FALSE)</f>
        <v>51.428571428571431</v>
      </c>
      <c r="G70" s="1">
        <f>VLOOKUP(Tabela2[[#This Row],[id_escola]],Folha1!A:F,4,FALSE)</f>
        <v>57.910714285714285</v>
      </c>
      <c r="H70" s="1">
        <f>VLOOKUP(Tabela2[[#This Row],[id_escola]],Folha1!A:F,5,FALSE)</f>
        <v>161</v>
      </c>
      <c r="I70" s="1">
        <f>VLOOKUP(Tabela2[[#This Row],[id_escola]],Folha1!A:F,6,FALSE)</f>
        <v>11</v>
      </c>
    </row>
    <row r="71" spans="1:9" x14ac:dyDescent="0.3">
      <c r="A71" s="1">
        <f>'agrupamento - 3ciclo'!A70</f>
        <v>800357</v>
      </c>
      <c r="B71" t="e">
        <f>AVERAGE([3]!Tabela11[[#This Row],[1º Ano]],[3]!Tabela11[[#This Row],[2º Ano]],[3]!Tabela11[[#This Row],[3º Ano]],[3]!Tabela11[[#This Row],[4º Ano]])</f>
        <v>#DIV/0!</v>
      </c>
      <c r="E71" s="1">
        <f>VLOOKUP(Tabela2[[#This Row],[id_escola]],Folha1!A:F,2,FALSE)</f>
        <v>59.060240963855421</v>
      </c>
      <c r="F71" s="1">
        <f>VLOOKUP(Tabela2[[#This Row],[id_escola]],Folha1!A:F,3,FALSE)</f>
        <v>41.157303370786515</v>
      </c>
      <c r="G71" s="1">
        <f>VLOOKUP(Tabela2[[#This Row],[id_escola]],Folha1!A:F,4,FALSE)</f>
        <v>50.108772167320964</v>
      </c>
      <c r="H71" s="1">
        <f>VLOOKUP(Tabela2[[#This Row],[id_escola]],Folha1!A:F,5,FALSE)</f>
        <v>518</v>
      </c>
      <c r="I71" s="1">
        <f>VLOOKUP(Tabela2[[#This Row],[id_escola]],Folha1!A:F,6,FALSE)</f>
        <v>41</v>
      </c>
    </row>
    <row r="72" spans="1:9" x14ac:dyDescent="0.3">
      <c r="A72" s="1">
        <f>'agrupamento - 3ciclo'!A71</f>
        <v>800479</v>
      </c>
      <c r="B72">
        <f>AVERAGE([3]!Tabela11[[#This Row],[1º Ano]],[3]!Tabela11[[#This Row],[2º Ano]],[3]!Tabela11[[#This Row],[3º Ano]],[3]!Tabela11[[#This Row],[4º Ano]])</f>
        <v>5.4375</v>
      </c>
      <c r="E72" s="1">
        <f>VLOOKUP(Tabela2[[#This Row],[id_escola]],Folha1!A:F,2,FALSE)</f>
        <v>78.7</v>
      </c>
      <c r="F72" s="1">
        <f>VLOOKUP(Tabela2[[#This Row],[id_escola]],Folha1!A:F,3,FALSE)</f>
        <v>73.8</v>
      </c>
      <c r="G72" s="1">
        <f>VLOOKUP(Tabela2[[#This Row],[id_escola]],Folha1!A:F,4,FALSE)</f>
        <v>76.25</v>
      </c>
      <c r="H72" s="1">
        <f>VLOOKUP(Tabela2[[#This Row],[id_escola]],Folha1!A:F,5,FALSE)</f>
        <v>16</v>
      </c>
      <c r="I72" s="1">
        <f>VLOOKUP(Tabela2[[#This Row],[id_escola]],Folha1!A:F,6,FALSE)</f>
        <v>3</v>
      </c>
    </row>
    <row r="73" spans="1:9" x14ac:dyDescent="0.3">
      <c r="A73" s="1">
        <f>'agrupamento - 3ciclo'!A72</f>
        <v>505079</v>
      </c>
      <c r="B73">
        <f>AVERAGE([3]!Tabela11[[#This Row],[1º Ano]],[3]!Tabela11[[#This Row],[2º Ano]],[3]!Tabela11[[#This Row],[3º Ano]],[3]!Tabela11[[#This Row],[4º Ano]])</f>
        <v>8.8125</v>
      </c>
      <c r="E73" s="1">
        <f>VLOOKUP(Tabela2[[#This Row],[id_escola]],Folha1!A:F,2,FALSE)</f>
        <v>77.8</v>
      </c>
      <c r="F73" s="1">
        <f>VLOOKUP(Tabela2[[#This Row],[id_escola]],Folha1!A:F,3,FALSE)</f>
        <v>64.924999999999997</v>
      </c>
      <c r="G73" s="1">
        <f>VLOOKUP(Tabela2[[#This Row],[id_escola]],Folha1!A:F,4,FALSE)</f>
        <v>71.362499999999997</v>
      </c>
      <c r="H73" s="1">
        <f>VLOOKUP(Tabela2[[#This Row],[id_escola]],Folha1!A:F,5,FALSE)</f>
        <v>34</v>
      </c>
      <c r="I73" s="1">
        <f>VLOOKUP(Tabela2[[#This Row],[id_escola]],Folha1!A:F,6,FALSE)</f>
        <v>21</v>
      </c>
    </row>
    <row r="74" spans="1:9" x14ac:dyDescent="0.3">
      <c r="A74" s="1">
        <f>'agrupamento - 3ciclo'!A73</f>
        <v>803664</v>
      </c>
      <c r="B74">
        <f>AVERAGE([3]!Tabela11[[#This Row],[1º Ano]],[3]!Tabela11[[#This Row],[2º Ano]],[3]!Tabela11[[#This Row],[3º Ano]],[3]!Tabela11[[#This Row],[4º Ano]])</f>
        <v>30.375</v>
      </c>
      <c r="E74" s="1">
        <f>VLOOKUP(Tabela2[[#This Row],[id_escola]],Folha1!A:F,2,FALSE)</f>
        <v>57</v>
      </c>
      <c r="F74" s="1">
        <f>VLOOKUP(Tabela2[[#This Row],[id_escola]],Folha1!A:F,3,FALSE)</f>
        <v>13</v>
      </c>
      <c r="G74" s="1">
        <f>VLOOKUP(Tabela2[[#This Row],[id_escola]],Folha1!A:F,4,FALSE)</f>
        <v>35</v>
      </c>
      <c r="H74" s="1">
        <f>VLOOKUP(Tabela2[[#This Row],[id_escola]],Folha1!A:F,5,FALSE)</f>
        <v>1029</v>
      </c>
      <c r="I74" s="1">
        <f>VLOOKUP(Tabela2[[#This Row],[id_escola]],Folha1!A:F,6,FALSE)</f>
        <v>162</v>
      </c>
    </row>
    <row r="75" spans="1:9" x14ac:dyDescent="0.3">
      <c r="A75" s="1">
        <f>'agrupamento - 3ciclo'!A74</f>
        <v>800485</v>
      </c>
      <c r="B75">
        <f>AVERAGE([3]!Tabela11[[#This Row],[1º Ano]],[3]!Tabela11[[#This Row],[2º Ano]],[3]!Tabela11[[#This Row],[3º Ano]],[3]!Tabela11[[#This Row],[4º Ano]])</f>
        <v>48.4375</v>
      </c>
      <c r="E75" s="1">
        <f>VLOOKUP(Tabela2[[#This Row],[id_escola]],Folha1!A:F,2,FALSE)</f>
        <v>66.066666666666663</v>
      </c>
      <c r="F75" s="1">
        <f>VLOOKUP(Tabela2[[#This Row],[id_escola]],Folha1!A:F,3,FALSE)</f>
        <v>52.456521739130437</v>
      </c>
      <c r="G75" s="1">
        <f>VLOOKUP(Tabela2[[#This Row],[id_escola]],Folha1!A:F,4,FALSE)</f>
        <v>59.26159420289855</v>
      </c>
      <c r="H75" s="1">
        <f>VLOOKUP(Tabela2[[#This Row],[id_escola]],Folha1!A:F,5,FALSE)</f>
        <v>139</v>
      </c>
      <c r="I75" s="1">
        <f>VLOOKUP(Tabela2[[#This Row],[id_escola]],Folha1!A:F,6,FALSE)</f>
        <v>5</v>
      </c>
    </row>
    <row r="76" spans="1:9" x14ac:dyDescent="0.3">
      <c r="A76" s="1" t="e">
        <f>'agrupamento - 3ciclo'!A75</f>
        <v>#N/A</v>
      </c>
      <c r="B76">
        <f>AVERAGE([3]!Tabela11[[#This Row],[1º Ano]],[3]!Tabela11[[#This Row],[2º Ano]],[3]!Tabela11[[#This Row],[3º Ano]],[3]!Tabela11[[#This Row],[4º Ano]])</f>
        <v>28.3125</v>
      </c>
      <c r="E76" s="1" t="e">
        <f>VLOOKUP(Tabela2[[#This Row],[id_escola]],Folha1!A:F,2,FALSE)</f>
        <v>#N/A</v>
      </c>
      <c r="F76" s="1" t="e">
        <f>VLOOKUP(Tabela2[[#This Row],[id_escola]],Folha1!A:F,3,FALSE)</f>
        <v>#N/A</v>
      </c>
      <c r="G76" s="1" t="e">
        <f>VLOOKUP(Tabela2[[#This Row],[id_escola]],Folha1!A:F,4,FALSE)</f>
        <v>#N/A</v>
      </c>
      <c r="H76" s="1" t="e">
        <f>VLOOKUP(Tabela2[[#This Row],[id_escola]],Folha1!A:F,5,FALSE)</f>
        <v>#N/A</v>
      </c>
      <c r="I76" s="1" t="e">
        <f>VLOOKUP(Tabela2[[#This Row],[id_escola]],Folha1!A:F,6,FALSE)</f>
        <v>#N/A</v>
      </c>
    </row>
    <row r="77" spans="1:9" x14ac:dyDescent="0.3">
      <c r="A77" s="1">
        <f>'agrupamento - 3ciclo'!A76</f>
        <v>503885</v>
      </c>
      <c r="B77">
        <f>AVERAGE([3]!Tabela11[[#This Row],[1º Ano]],[3]!Tabela11[[#This Row],[2º Ano]],[3]!Tabela11[[#This Row],[3º Ano]],[3]!Tabela11[[#This Row],[4º Ano]])</f>
        <v>46.5</v>
      </c>
      <c r="E77" s="1">
        <f>VLOOKUP(Tabela2[[#This Row],[id_escola]],Folha1!A:F,2,FALSE)</f>
        <v>73.228813559322035</v>
      </c>
      <c r="F77" s="1">
        <f>VLOOKUP(Tabela2[[#This Row],[id_escola]],Folha1!A:F,3,FALSE)</f>
        <v>67.118644067796609</v>
      </c>
      <c r="G77" s="1">
        <f>VLOOKUP(Tabela2[[#This Row],[id_escola]],Folha1!A:F,4,FALSE)</f>
        <v>70.173728813559322</v>
      </c>
      <c r="H77" s="1">
        <f>VLOOKUP(Tabela2[[#This Row],[id_escola]],Folha1!A:F,5,FALSE)</f>
        <v>41</v>
      </c>
      <c r="I77" s="1">
        <f>VLOOKUP(Tabela2[[#This Row],[id_escola]],Folha1!A:F,6,FALSE)</f>
        <v>26</v>
      </c>
    </row>
    <row r="78" spans="1:9" x14ac:dyDescent="0.3">
      <c r="A78" s="1">
        <f>'agrupamento - 3ciclo'!A77</f>
        <v>503885</v>
      </c>
      <c r="B78">
        <f>AVERAGE([3]!Tabela11[[#This Row],[1º Ano]],[3]!Tabela11[[#This Row],[2º Ano]],[3]!Tabela11[[#This Row],[3º Ano]],[3]!Tabela11[[#This Row],[4º Ano]])</f>
        <v>47.75</v>
      </c>
      <c r="E78" s="1">
        <f>VLOOKUP(Tabela2[[#This Row],[id_escola]],Folha1!A:F,2,FALSE)</f>
        <v>73.228813559322035</v>
      </c>
      <c r="F78" s="1">
        <f>VLOOKUP(Tabela2[[#This Row],[id_escola]],Folha1!A:F,3,FALSE)</f>
        <v>67.118644067796609</v>
      </c>
      <c r="G78" s="1">
        <f>VLOOKUP(Tabela2[[#This Row],[id_escola]],Folha1!A:F,4,FALSE)</f>
        <v>70.173728813559322</v>
      </c>
      <c r="H78" s="1">
        <f>VLOOKUP(Tabela2[[#This Row],[id_escola]],Folha1!A:F,5,FALSE)</f>
        <v>41</v>
      </c>
      <c r="I78" s="1">
        <f>VLOOKUP(Tabela2[[#This Row],[id_escola]],Folha1!A:F,6,FALSE)</f>
        <v>26</v>
      </c>
    </row>
    <row r="79" spans="1:9" x14ac:dyDescent="0.3">
      <c r="A79" s="1">
        <f>'agrupamento - 3ciclo'!A78</f>
        <v>507829</v>
      </c>
      <c r="B79" t="e">
        <f>AVERAGE([3]!Tabela11[[#This Row],[1º Ano]],[3]!Tabela11[[#This Row],[2º Ano]],[3]!Tabela11[[#This Row],[3º Ano]],[3]!Tabela11[[#This Row],[4º Ano]])</f>
        <v>#DIV/0!</v>
      </c>
      <c r="E79" s="1">
        <f>VLOOKUP(Tabela2[[#This Row],[id_escola]],Folha1!A:F,2,FALSE)</f>
        <v>64.838709677419359</v>
      </c>
      <c r="F79" s="1">
        <f>VLOOKUP(Tabela2[[#This Row],[id_escola]],Folha1!A:F,3,FALSE)</f>
        <v>53.121212121212125</v>
      </c>
      <c r="G79" s="1">
        <f>VLOOKUP(Tabela2[[#This Row],[id_escola]],Folha1!A:F,4,FALSE)</f>
        <v>58.979960899315742</v>
      </c>
      <c r="H79" s="1">
        <f>VLOOKUP(Tabela2[[#This Row],[id_escola]],Folha1!A:F,5,FALSE)</f>
        <v>142</v>
      </c>
      <c r="I79" s="1">
        <f>VLOOKUP(Tabela2[[#This Row],[id_escola]],Folha1!A:F,6,FALSE)</f>
        <v>9</v>
      </c>
    </row>
    <row r="80" spans="1:9" x14ac:dyDescent="0.3">
      <c r="A80" s="1">
        <f>'agrupamento - 3ciclo'!A79</f>
        <v>504592</v>
      </c>
      <c r="B80">
        <f>AVERAGE([3]!Tabela11[[#This Row],[1º Ano]],[3]!Tabela11[[#This Row],[2º Ano]],[3]!Tabela11[[#This Row],[3º Ano]],[3]!Tabela11[[#This Row],[4º Ano]])</f>
        <v>47.5</v>
      </c>
      <c r="E80" s="1">
        <f>VLOOKUP(Tabela2[[#This Row],[id_escola]],Folha1!A:F,2,FALSE)</f>
        <v>76.229729729729726</v>
      </c>
      <c r="F80" s="1">
        <f>VLOOKUP(Tabela2[[#This Row],[id_escola]],Folha1!A:F,3,FALSE)</f>
        <v>79.905405405405403</v>
      </c>
      <c r="G80" s="1">
        <f>VLOOKUP(Tabela2[[#This Row],[id_escola]],Folha1!A:F,4,FALSE)</f>
        <v>78.067567567567565</v>
      </c>
      <c r="H80" s="1">
        <f>VLOOKUP(Tabela2[[#This Row],[id_escola]],Folha1!A:F,5,FALSE)</f>
        <v>12</v>
      </c>
      <c r="I80" s="1">
        <f>VLOOKUP(Tabela2[[#This Row],[id_escola]],Folha1!A:F,6,FALSE)</f>
        <v>5</v>
      </c>
    </row>
    <row r="81" spans="1:9" x14ac:dyDescent="0.3">
      <c r="A81" s="1">
        <f>'agrupamento - 3ciclo'!A80</f>
        <v>800358</v>
      </c>
      <c r="B81">
        <f>AVERAGE([3]!Tabela11[[#This Row],[1º Ano]],[3]!Tabela11[[#This Row],[2º Ano]],[3]!Tabela11[[#This Row],[3º Ano]],[3]!Tabela11[[#This Row],[4º Ano]])</f>
        <v>17.125</v>
      </c>
      <c r="E81" s="1">
        <f>VLOOKUP(Tabela2[[#This Row],[id_escola]],Folha1!A:F,2,FALSE)</f>
        <v>61.84375</v>
      </c>
      <c r="F81" s="1">
        <f>VLOOKUP(Tabela2[[#This Row],[id_escola]],Folha1!A:F,3,FALSE)</f>
        <v>53.1875</v>
      </c>
      <c r="G81" s="1">
        <f>VLOOKUP(Tabela2[[#This Row],[id_escola]],Folha1!A:F,4,FALSE)</f>
        <v>57.515625</v>
      </c>
      <c r="H81" s="1">
        <f>VLOOKUP(Tabela2[[#This Row],[id_escola]],Folha1!A:F,5,FALSE)</f>
        <v>167</v>
      </c>
      <c r="I81" s="1">
        <f>VLOOKUP(Tabela2[[#This Row],[id_escola]],Folha1!A:F,6,FALSE)</f>
        <v>9</v>
      </c>
    </row>
    <row r="82" spans="1:9" x14ac:dyDescent="0.3">
      <c r="A82" s="1" t="e">
        <f>'agrupamento - 3ciclo'!A81</f>
        <v>#N/A</v>
      </c>
      <c r="B82">
        <f>AVERAGE([3]!Tabela11[[#This Row],[1º Ano]],[3]!Tabela11[[#This Row],[2º Ano]],[3]!Tabela11[[#This Row],[3º Ano]],[3]!Tabela11[[#This Row],[4º Ano]])</f>
        <v>46.875</v>
      </c>
      <c r="E82" s="1" t="e">
        <f>VLOOKUP(Tabela2[[#This Row],[id_escola]],Folha1!A:F,2,FALSE)</f>
        <v>#N/A</v>
      </c>
      <c r="F82" s="1" t="e">
        <f>VLOOKUP(Tabela2[[#This Row],[id_escola]],Folha1!A:F,3,FALSE)</f>
        <v>#N/A</v>
      </c>
      <c r="G82" s="1" t="e">
        <f>VLOOKUP(Tabela2[[#This Row],[id_escola]],Folha1!A:F,4,FALSE)</f>
        <v>#N/A</v>
      </c>
      <c r="H82" s="1" t="e">
        <f>VLOOKUP(Tabela2[[#This Row],[id_escola]],Folha1!A:F,5,FALSE)</f>
        <v>#N/A</v>
      </c>
      <c r="I82" s="1" t="e">
        <f>VLOOKUP(Tabela2[[#This Row],[id_escola]],Folha1!A:F,6,FALSE)</f>
        <v>#N/A</v>
      </c>
    </row>
    <row r="83" spans="1:9" x14ac:dyDescent="0.3">
      <c r="A83" s="1">
        <f>'agrupamento - 3ciclo'!A82</f>
        <v>800362</v>
      </c>
      <c r="B83">
        <f>AVERAGE([3]!Tabela11[[#This Row],[1º Ano]],[3]!Tabela11[[#This Row],[2º Ano]],[3]!Tabela11[[#This Row],[3º Ano]],[3]!Tabela11[[#This Row],[4º Ano]])</f>
        <v>34.625</v>
      </c>
      <c r="E83" s="1">
        <f>VLOOKUP(Tabela2[[#This Row],[id_escola]],Folha1!A:F,2,FALSE)</f>
        <v>77.726027397260268</v>
      </c>
      <c r="F83" s="1">
        <f>VLOOKUP(Tabela2[[#This Row],[id_escola]],Folha1!A:F,3,FALSE)</f>
        <v>75.589041095890408</v>
      </c>
      <c r="G83" s="1">
        <f>VLOOKUP(Tabela2[[#This Row],[id_escola]],Folha1!A:F,4,FALSE)</f>
        <v>76.657534246575338</v>
      </c>
      <c r="H83" s="1">
        <f>VLOOKUP(Tabela2[[#This Row],[id_escola]],Folha1!A:F,5,FALSE)</f>
        <v>14</v>
      </c>
      <c r="I83" s="1">
        <f>VLOOKUP(Tabela2[[#This Row],[id_escola]],Folha1!A:F,6,FALSE)</f>
        <v>9</v>
      </c>
    </row>
    <row r="84" spans="1:9" x14ac:dyDescent="0.3">
      <c r="A84" s="1">
        <f>'agrupamento - 3ciclo'!A83</f>
        <v>800369</v>
      </c>
      <c r="B84">
        <f>AVERAGE([3]!Tabela11[[#This Row],[1º Ano]],[3]!Tabela11[[#This Row],[2º Ano]],[3]!Tabela11[[#This Row],[3º Ano]],[3]!Tabela11[[#This Row],[4º Ano]])</f>
        <v>33.1875</v>
      </c>
      <c r="E84" s="1">
        <f>VLOOKUP(Tabela2[[#This Row],[id_escola]],Folha1!A:F,2,FALSE)</f>
        <v>61.486486486486484</v>
      </c>
      <c r="F84" s="1">
        <f>VLOOKUP(Tabela2[[#This Row],[id_escola]],Folha1!A:F,3,FALSE)</f>
        <v>58.513513513513516</v>
      </c>
      <c r="G84" s="1">
        <f>VLOOKUP(Tabela2[[#This Row],[id_escola]],Folha1!A:F,4,FALSE)</f>
        <v>60</v>
      </c>
      <c r="H84" s="1">
        <f>VLOOKUP(Tabela2[[#This Row],[id_escola]],Folha1!A:F,5,FALSE)</f>
        <v>119</v>
      </c>
      <c r="I84" s="1">
        <f>VLOOKUP(Tabela2[[#This Row],[id_escola]],Folha1!A:F,6,FALSE)</f>
        <v>7</v>
      </c>
    </row>
    <row r="85" spans="1:9" x14ac:dyDescent="0.3">
      <c r="A85" s="1">
        <f>'agrupamento - 3ciclo'!A84</f>
        <v>523379</v>
      </c>
      <c r="B85">
        <f>AVERAGE([3]!Tabela11[[#This Row],[1º Ano]],[3]!Tabela11[[#This Row],[2º Ano]],[3]!Tabela11[[#This Row],[3º Ano]],[3]!Tabela11[[#This Row],[4º Ano]])</f>
        <v>14.5</v>
      </c>
      <c r="E85" s="1">
        <f>VLOOKUP(Tabela2[[#This Row],[id_escola]],Folha1!A:F,2,FALSE)</f>
        <v>62.673684210526318</v>
      </c>
      <c r="F85" s="1">
        <f>VLOOKUP(Tabela2[[#This Row],[id_escola]],Folha1!A:F,3,FALSE)</f>
        <v>62.33653846153846</v>
      </c>
      <c r="G85" s="1">
        <f>VLOOKUP(Tabela2[[#This Row],[id_escola]],Folha1!A:F,4,FALSE)</f>
        <v>62.505111336032385</v>
      </c>
      <c r="H85" s="1">
        <f>VLOOKUP(Tabela2[[#This Row],[id_escola]],Folha1!A:F,5,FALSE)</f>
        <v>87</v>
      </c>
      <c r="I85" s="1">
        <f>VLOOKUP(Tabela2[[#This Row],[id_escola]],Folha1!A:F,6,FALSE)</f>
        <v>5</v>
      </c>
    </row>
    <row r="86" spans="1:9" x14ac:dyDescent="0.3">
      <c r="A86" s="1">
        <f>'agrupamento - 3ciclo'!A85</f>
        <v>503587</v>
      </c>
      <c r="B86">
        <f>AVERAGE([3]!Tabela11[[#This Row],[1º Ano]],[3]!Tabela11[[#This Row],[2º Ano]],[3]!Tabela11[[#This Row],[3º Ano]],[3]!Tabela11[[#This Row],[4º Ano]])</f>
        <v>71</v>
      </c>
      <c r="E86" s="1">
        <f>VLOOKUP(Tabela2[[#This Row],[id_escola]],Folha1!A:F,2,FALSE)</f>
        <v>68.675675675675677</v>
      </c>
      <c r="F86" s="1">
        <f>VLOOKUP(Tabela2[[#This Row],[id_escola]],Folha1!A:F,3,FALSE)</f>
        <v>47.864864864864863</v>
      </c>
      <c r="G86" s="1">
        <f>VLOOKUP(Tabela2[[#This Row],[id_escola]],Folha1!A:F,4,FALSE)</f>
        <v>58.270270270270274</v>
      </c>
      <c r="H86" s="1">
        <f>VLOOKUP(Tabela2[[#This Row],[id_escola]],Folha1!A:F,5,FALSE)</f>
        <v>146</v>
      </c>
      <c r="I86" s="1">
        <f>VLOOKUP(Tabela2[[#This Row],[id_escola]],Folha1!A:F,6,FALSE)</f>
        <v>55</v>
      </c>
    </row>
    <row r="87" spans="1:9" x14ac:dyDescent="0.3">
      <c r="A87" s="1">
        <f>'agrupamento - 3ciclo'!A86</f>
        <v>505882</v>
      </c>
      <c r="B87" t="e">
        <f>AVERAGE([3]!Tabela11[[#This Row],[1º Ano]],[3]!Tabela11[[#This Row],[2º Ano]],[3]!Tabela11[[#This Row],[3º Ano]],[3]!Tabela11[[#This Row],[4º Ano]])</f>
        <v>#DIV/0!</v>
      </c>
      <c r="E87" s="1">
        <f>VLOOKUP(Tabela2[[#This Row],[id_escola]],Folha1!A:F,2,FALSE)</f>
        <v>85</v>
      </c>
      <c r="F87" s="1">
        <f>VLOOKUP(Tabela2[[#This Row],[id_escola]],Folha1!A:F,3,FALSE)</f>
        <v>80.89473684210526</v>
      </c>
      <c r="G87" s="1">
        <f>VLOOKUP(Tabela2[[#This Row],[id_escola]],Folha1!A:F,4,FALSE)</f>
        <v>82.94736842105263</v>
      </c>
      <c r="H87" s="1">
        <f>VLOOKUP(Tabela2[[#This Row],[id_escola]],Folha1!A:F,5,FALSE)</f>
        <v>2</v>
      </c>
      <c r="I87" s="1">
        <f>VLOOKUP(Tabela2[[#This Row],[id_escola]],Folha1!A:F,6,FALSE)</f>
        <v>2</v>
      </c>
    </row>
    <row r="88" spans="1:9" x14ac:dyDescent="0.3">
      <c r="A88" s="1">
        <f>'agrupamento - 3ciclo'!A87</f>
        <v>802471</v>
      </c>
      <c r="B88">
        <f>AVERAGE([3]!Tabela11[[#This Row],[1º Ano]],[3]!Tabela11[[#This Row],[2º Ano]],[3]!Tabela11[[#This Row],[3º Ano]],[3]!Tabela11[[#This Row],[4º Ano]])</f>
        <v>19.5625</v>
      </c>
      <c r="E88" s="1">
        <f>VLOOKUP(Tabela2[[#This Row],[id_escola]],Folha1!A:F,2,FALSE)</f>
        <v>69.666666666666671</v>
      </c>
      <c r="F88" s="1">
        <f>VLOOKUP(Tabela2[[#This Row],[id_escola]],Folha1!A:F,3,FALSE)</f>
        <v>52.924999999999997</v>
      </c>
      <c r="G88" s="1">
        <f>VLOOKUP(Tabela2[[#This Row],[id_escola]],Folha1!A:F,4,FALSE)</f>
        <v>61.295833333333334</v>
      </c>
      <c r="H88" s="1">
        <f>VLOOKUP(Tabela2[[#This Row],[id_escola]],Folha1!A:F,5,FALSE)</f>
        <v>102</v>
      </c>
      <c r="I88" s="1">
        <f>VLOOKUP(Tabela2[[#This Row],[id_escola]],Folha1!A:F,6,FALSE)</f>
        <v>40</v>
      </c>
    </row>
    <row r="89" spans="1:9" x14ac:dyDescent="0.3">
      <c r="A89" s="1">
        <f>'agrupamento - 3ciclo'!A88</f>
        <v>802472</v>
      </c>
      <c r="B89">
        <f>AVERAGE([3]!Tabela11[[#This Row],[1º Ano]],[3]!Tabela11[[#This Row],[2º Ano]],[3]!Tabela11[[#This Row],[3º Ano]],[3]!Tabela11[[#This Row],[4º Ano]])</f>
        <v>14.4375</v>
      </c>
      <c r="E89" s="1">
        <f>VLOOKUP(Tabela2[[#This Row],[id_escola]],Folha1!A:F,2,FALSE)</f>
        <v>69.736842105263165</v>
      </c>
      <c r="F89" s="1">
        <f>VLOOKUP(Tabela2[[#This Row],[id_escola]],Folha1!A:F,3,FALSE)</f>
        <v>66.421052631578945</v>
      </c>
      <c r="G89" s="1">
        <f>VLOOKUP(Tabela2[[#This Row],[id_escola]],Folha1!A:F,4,FALSE)</f>
        <v>68.078947368421055</v>
      </c>
      <c r="H89" s="1">
        <f>VLOOKUP(Tabela2[[#This Row],[id_escola]],Folha1!A:F,5,FALSE)</f>
        <v>50</v>
      </c>
      <c r="I89" s="1">
        <f>VLOOKUP(Tabela2[[#This Row],[id_escola]],Folha1!A:F,6,FALSE)</f>
        <v>30</v>
      </c>
    </row>
    <row r="90" spans="1:9" x14ac:dyDescent="0.3">
      <c r="A90" s="1">
        <f>'agrupamento - 3ciclo'!A89</f>
        <v>800376</v>
      </c>
      <c r="B90">
        <f>AVERAGE([3]!Tabela11[[#This Row],[1º Ano]],[3]!Tabela11[[#This Row],[2º Ano]],[3]!Tabela11[[#This Row],[3º Ano]],[3]!Tabela11[[#This Row],[4º Ano]])</f>
        <v>47.4375</v>
      </c>
      <c r="E90" s="1">
        <f>VLOOKUP(Tabela2[[#This Row],[id_escola]],Folha1!A:F,2,FALSE)</f>
        <v>75.289719626168221</v>
      </c>
      <c r="F90" s="1">
        <f>VLOOKUP(Tabela2[[#This Row],[id_escola]],Folha1!A:F,3,FALSE)</f>
        <v>65.607476635514018</v>
      </c>
      <c r="G90" s="1">
        <f>VLOOKUP(Tabela2[[#This Row],[id_escola]],Folha1!A:F,4,FALSE)</f>
        <v>70.44859813084112</v>
      </c>
      <c r="H90" s="1">
        <f>VLOOKUP(Tabela2[[#This Row],[id_escola]],Folha1!A:F,5,FALSE)</f>
        <v>36</v>
      </c>
      <c r="I90" s="1">
        <f>VLOOKUP(Tabela2[[#This Row],[id_escola]],Folha1!A:F,6,FALSE)</f>
        <v>24</v>
      </c>
    </row>
    <row r="91" spans="1:9" x14ac:dyDescent="0.3">
      <c r="A91" s="1">
        <f>'agrupamento - 3ciclo'!A90</f>
        <v>501396</v>
      </c>
      <c r="B91">
        <f>AVERAGE([3]!Tabela11[[#This Row],[1º Ano]],[3]!Tabela11[[#This Row],[2º Ano]],[3]!Tabela11[[#This Row],[3º Ano]],[3]!Tabela11[[#This Row],[4º Ano]])</f>
        <v>21.1875</v>
      </c>
      <c r="E91" s="1">
        <f>VLOOKUP(Tabela2[[#This Row],[id_escola]],Folha1!A:F,2,FALSE)</f>
        <v>75.19047619047619</v>
      </c>
      <c r="F91" s="1">
        <f>VLOOKUP(Tabela2[[#This Row],[id_escola]],Folha1!A:F,3,FALSE)</f>
        <v>76.333333333333329</v>
      </c>
      <c r="G91" s="1">
        <f>VLOOKUP(Tabela2[[#This Row],[id_escola]],Folha1!A:F,4,FALSE)</f>
        <v>75.761904761904759</v>
      </c>
      <c r="H91" s="1">
        <f>VLOOKUP(Tabela2[[#This Row],[id_escola]],Folha1!A:F,5,FALSE)</f>
        <v>14</v>
      </c>
      <c r="I91" s="1">
        <f>VLOOKUP(Tabela2[[#This Row],[id_escola]],Folha1!A:F,6,FALSE)</f>
        <v>2</v>
      </c>
    </row>
    <row r="92" spans="1:9" x14ac:dyDescent="0.3">
      <c r="A92" s="1">
        <f>'agrupamento - 3ciclo'!A91</f>
        <v>806399</v>
      </c>
      <c r="B92">
        <f>AVERAGE([3]!Tabela11[[#This Row],[1º Ano]],[3]!Tabela11[[#This Row],[2º Ano]],[3]!Tabela11[[#This Row],[3º Ano]],[3]!Tabela11[[#This Row],[4º Ano]])</f>
        <v>7.5625</v>
      </c>
      <c r="E92" s="1">
        <f>VLOOKUP(Tabela2[[#This Row],[id_escola]],Folha1!A:F,2,FALSE)</f>
        <v>69.940298507462686</v>
      </c>
      <c r="F92" s="1">
        <f>VLOOKUP(Tabela2[[#This Row],[id_escola]],Folha1!A:F,3,FALSE)</f>
        <v>60.117647058823529</v>
      </c>
      <c r="G92" s="1">
        <f>VLOOKUP(Tabela2[[#This Row],[id_escola]],Folha1!A:F,4,FALSE)</f>
        <v>65.028972783143104</v>
      </c>
      <c r="H92" s="1">
        <f>VLOOKUP(Tabela2[[#This Row],[id_escola]],Folha1!A:F,5,FALSE)</f>
        <v>64</v>
      </c>
      <c r="I92" s="1">
        <f>VLOOKUP(Tabela2[[#This Row],[id_escola]],Folha1!A:F,6,FALSE)</f>
        <v>30</v>
      </c>
    </row>
    <row r="93" spans="1:9" x14ac:dyDescent="0.3">
      <c r="A93" s="1">
        <f>'agrupamento - 3ciclo'!A92</f>
        <v>800317</v>
      </c>
      <c r="B93">
        <f>AVERAGE([3]!Tabela11[[#This Row],[1º Ano]],[3]!Tabela11[[#This Row],[2º Ano]],[3]!Tabela11[[#This Row],[3º Ano]],[3]!Tabela11[[#This Row],[4º Ano]])</f>
        <v>10.375</v>
      </c>
      <c r="E93" s="1">
        <f>VLOOKUP(Tabela2[[#This Row],[id_escola]],Folha1!A:F,2,FALSE)</f>
        <v>65.142857142857139</v>
      </c>
      <c r="F93" s="1">
        <f>VLOOKUP(Tabela2[[#This Row],[id_escola]],Folha1!A:F,3,FALSE)</f>
        <v>62.807017543859651</v>
      </c>
      <c r="G93" s="1">
        <f>VLOOKUP(Tabela2[[#This Row],[id_escola]],Folha1!A:F,4,FALSE)</f>
        <v>63.974937343358391</v>
      </c>
      <c r="H93" s="1">
        <f>VLOOKUP(Tabela2[[#This Row],[id_escola]],Folha1!A:F,5,FALSE)</f>
        <v>71</v>
      </c>
      <c r="I93" s="1">
        <f>VLOOKUP(Tabela2[[#This Row],[id_escola]],Folha1!A:F,6,FALSE)</f>
        <v>3</v>
      </c>
    </row>
    <row r="94" spans="1:9" x14ac:dyDescent="0.3">
      <c r="A94" s="1">
        <f>'agrupamento - 3ciclo'!A93</f>
        <v>800379</v>
      </c>
      <c r="B94">
        <f>AVERAGE([3]!Tabela11[[#This Row],[1º Ano]],[3]!Tabela11[[#This Row],[2º Ano]],[3]!Tabela11[[#This Row],[3º Ano]],[3]!Tabela11[[#This Row],[4º Ano]])</f>
        <v>9</v>
      </c>
      <c r="E94" s="1">
        <f>VLOOKUP(Tabela2[[#This Row],[id_escola]],Folha1!A:F,2,FALSE)</f>
        <v>70.553191489361708</v>
      </c>
      <c r="F94" s="1">
        <f>VLOOKUP(Tabela2[[#This Row],[id_escola]],Folha1!A:F,3,FALSE)</f>
        <v>73.255319148936167</v>
      </c>
      <c r="G94" s="1">
        <f>VLOOKUP(Tabela2[[#This Row],[id_escola]],Folha1!A:F,4,FALSE)</f>
        <v>71.904255319148945</v>
      </c>
      <c r="H94" s="1">
        <f>VLOOKUP(Tabela2[[#This Row],[id_escola]],Folha1!A:F,5,FALSE)</f>
        <v>29</v>
      </c>
      <c r="I94" s="1">
        <f>VLOOKUP(Tabela2[[#This Row],[id_escola]],Folha1!A:F,6,FALSE)</f>
        <v>7</v>
      </c>
    </row>
    <row r="95" spans="1:9" x14ac:dyDescent="0.3">
      <c r="A95" s="1" t="e">
        <f>'agrupamento - 3ciclo'!A94</f>
        <v>#N/A</v>
      </c>
      <c r="B95">
        <f>AVERAGE([3]!Tabela11[[#This Row],[1º Ano]],[3]!Tabela11[[#This Row],[2º Ano]],[3]!Tabela11[[#This Row],[3º Ano]],[3]!Tabela11[[#This Row],[4º Ano]])</f>
        <v>57.75</v>
      </c>
      <c r="E95" s="1" t="e">
        <f>VLOOKUP(Tabela2[[#This Row],[id_escola]],Folha1!A:F,2,FALSE)</f>
        <v>#N/A</v>
      </c>
      <c r="F95" s="1" t="e">
        <f>VLOOKUP(Tabela2[[#This Row],[id_escola]],Folha1!A:F,3,FALSE)</f>
        <v>#N/A</v>
      </c>
      <c r="G95" s="1" t="e">
        <f>VLOOKUP(Tabela2[[#This Row],[id_escola]],Folha1!A:F,4,FALSE)</f>
        <v>#N/A</v>
      </c>
      <c r="H95" s="1" t="e">
        <f>VLOOKUP(Tabela2[[#This Row],[id_escola]],Folha1!A:F,5,FALSE)</f>
        <v>#N/A</v>
      </c>
      <c r="I95" s="1" t="e">
        <f>VLOOKUP(Tabela2[[#This Row],[id_escola]],Folha1!A:F,6,FALSE)</f>
        <v>#N/A</v>
      </c>
    </row>
    <row r="96" spans="1:9" x14ac:dyDescent="0.3">
      <c r="A96" s="1">
        <f>'agrupamento - 3ciclo'!A95</f>
        <v>501773</v>
      </c>
      <c r="B96" t="e">
        <f>AVERAGE([3]!Tabela11[[#This Row],[1º Ano]],[3]!Tabela11[[#This Row],[2º Ano]],[3]!Tabela11[[#This Row],[3º Ano]],[3]!Tabela11[[#This Row],[4º Ano]])</f>
        <v>#DIV/0!</v>
      </c>
      <c r="E96" s="1">
        <f>VLOOKUP(Tabela2[[#This Row],[id_escola]],Folha1!A:F,2,FALSE)</f>
        <v>65.078125</v>
      </c>
      <c r="F96" s="1">
        <f>VLOOKUP(Tabela2[[#This Row],[id_escola]],Folha1!A:F,3,FALSE)</f>
        <v>48.07692307692308</v>
      </c>
      <c r="G96" s="1">
        <f>VLOOKUP(Tabela2[[#This Row],[id_escola]],Folha1!A:F,4,FALSE)</f>
        <v>56.57752403846154</v>
      </c>
      <c r="H96" s="1">
        <f>VLOOKUP(Tabela2[[#This Row],[id_escola]],Folha1!A:F,5,FALSE)</f>
        <v>197</v>
      </c>
      <c r="I96" s="1">
        <f>VLOOKUP(Tabela2[[#This Row],[id_escola]],Folha1!A:F,6,FALSE)</f>
        <v>73</v>
      </c>
    </row>
    <row r="97" spans="1:9" x14ac:dyDescent="0.3">
      <c r="A97" s="1">
        <f>'agrupamento - 3ciclo'!A96</f>
        <v>505675</v>
      </c>
      <c r="B97" t="e">
        <f>AVERAGE([3]!Tabela11[[#This Row],[1º Ano]],[3]!Tabela11[[#This Row],[2º Ano]],[3]!Tabela11[[#This Row],[3º Ano]],[3]!Tabela11[[#This Row],[4º Ano]])</f>
        <v>#DIV/0!</v>
      </c>
      <c r="E97" s="1">
        <f>VLOOKUP(Tabela2[[#This Row],[id_escola]],Folha1!A:F,2,FALSE)</f>
        <v>64.971428571428575</v>
      </c>
      <c r="F97" s="1">
        <f>VLOOKUP(Tabela2[[#This Row],[id_escola]],Folha1!A:F,3,FALSE)</f>
        <v>49.311926605504588</v>
      </c>
      <c r="G97" s="1">
        <f>VLOOKUP(Tabela2[[#This Row],[id_escola]],Folha1!A:F,4,FALSE)</f>
        <v>57.141677588466578</v>
      </c>
      <c r="H97" s="1">
        <f>VLOOKUP(Tabela2[[#This Row],[id_escola]],Folha1!A:F,5,FALSE)</f>
        <v>169</v>
      </c>
      <c r="I97" s="1">
        <f>VLOOKUP(Tabela2[[#This Row],[id_escola]],Folha1!A:F,6,FALSE)</f>
        <v>62</v>
      </c>
    </row>
    <row r="98" spans="1:9" x14ac:dyDescent="0.3">
      <c r="A98" s="1">
        <f>'agrupamento - 3ciclo'!A97</f>
        <v>800318</v>
      </c>
      <c r="B98" t="e">
        <f>AVERAGE([3]!Tabela11[[#This Row],[1º Ano]],[3]!Tabela11[[#This Row],[2º Ano]],[3]!Tabela11[[#This Row],[3º Ano]],[3]!Tabela11[[#This Row],[4º Ano]])</f>
        <v>#DIV/0!</v>
      </c>
      <c r="E98" s="1">
        <f>VLOOKUP(Tabela2[[#This Row],[id_escola]],Folha1!A:F,2,FALSE)</f>
        <v>76.113207547169807</v>
      </c>
      <c r="F98" s="1">
        <f>VLOOKUP(Tabela2[[#This Row],[id_escola]],Folha1!A:F,3,FALSE)</f>
        <v>64.471698113207552</v>
      </c>
      <c r="G98" s="1">
        <f>VLOOKUP(Tabela2[[#This Row],[id_escola]],Folha1!A:F,4,FALSE)</f>
        <v>70.29245283018868</v>
      </c>
      <c r="H98" s="1">
        <f>VLOOKUP(Tabela2[[#This Row],[id_escola]],Folha1!A:F,5,FALSE)</f>
        <v>34</v>
      </c>
      <c r="I98" s="1">
        <f>VLOOKUP(Tabela2[[#This Row],[id_escola]],Folha1!A:F,6,FALSE)</f>
        <v>8</v>
      </c>
    </row>
    <row r="99" spans="1:9" x14ac:dyDescent="0.3">
      <c r="A99" s="1">
        <f>'agrupamento - 3ciclo'!A98</f>
        <v>505810</v>
      </c>
      <c r="B99">
        <f>AVERAGE([3]!Tabela11[[#This Row],[1º Ano]],[3]!Tabela11[[#This Row],[2º Ano]],[3]!Tabela11[[#This Row],[3º Ano]],[3]!Tabela11[[#This Row],[4º Ano]])</f>
        <v>5.4375</v>
      </c>
      <c r="E99" s="1">
        <f>VLOOKUP(Tabela2[[#This Row],[id_escola]],Folha1!A:F,2,FALSE)</f>
        <v>78.473684210526315</v>
      </c>
      <c r="F99" s="1">
        <f>VLOOKUP(Tabela2[[#This Row],[id_escola]],Folha1!A:F,3,FALSE)</f>
        <v>78.336842105263159</v>
      </c>
      <c r="G99" s="1">
        <f>VLOOKUP(Tabela2[[#This Row],[id_escola]],Folha1!A:F,4,FALSE)</f>
        <v>78.405263157894737</v>
      </c>
      <c r="H99" s="1">
        <f>VLOOKUP(Tabela2[[#This Row],[id_escola]],Folha1!A:F,5,FALSE)</f>
        <v>10</v>
      </c>
      <c r="I99" s="1">
        <f>VLOOKUP(Tabela2[[#This Row],[id_escola]],Folha1!A:F,6,FALSE)</f>
        <v>6</v>
      </c>
    </row>
    <row r="100" spans="1:9" x14ac:dyDescent="0.3">
      <c r="A100" s="1">
        <f>'agrupamento - 3ciclo'!A99</f>
        <v>505316</v>
      </c>
      <c r="B100" t="e">
        <f>AVERAGE([3]!Tabela11[[#This Row],[1º Ano]],[3]!Tabela11[[#This Row],[2º Ano]],[3]!Tabela11[[#This Row],[3º Ano]],[3]!Tabela11[[#This Row],[4º Ano]])</f>
        <v>#DIV/0!</v>
      </c>
      <c r="E100" s="1">
        <f>VLOOKUP(Tabela2[[#This Row],[id_escola]],Folha1!A:F,2,FALSE)</f>
        <v>78</v>
      </c>
      <c r="F100" s="1">
        <f>VLOOKUP(Tabela2[[#This Row],[id_escola]],Folha1!A:F,3,FALSE)</f>
        <v>60.636363636363633</v>
      </c>
      <c r="G100" s="1">
        <f>VLOOKUP(Tabela2[[#This Row],[id_escola]],Folha1!A:F,4,FALSE)</f>
        <v>69.318181818181813</v>
      </c>
      <c r="H100" s="1">
        <f>VLOOKUP(Tabela2[[#This Row],[id_escola]],Folha1!A:F,5,FALSE)</f>
        <v>39</v>
      </c>
      <c r="I100" s="1">
        <f>VLOOKUP(Tabela2[[#This Row],[id_escola]],Folha1!A:F,6,FALSE)</f>
        <v>1</v>
      </c>
    </row>
    <row r="101" spans="1:9" x14ac:dyDescent="0.3">
      <c r="A101" s="1" t="e">
        <f>'agrupamento - 3ciclo'!A100</f>
        <v>#N/A</v>
      </c>
      <c r="B101">
        <f>AVERAGE([3]!Tabela11[[#This Row],[1º Ano]],[3]!Tabela11[[#This Row],[2º Ano]],[3]!Tabela11[[#This Row],[3º Ano]],[3]!Tabela11[[#This Row],[4º Ano]])</f>
        <v>13.875</v>
      </c>
      <c r="E101" s="1" t="e">
        <f>VLOOKUP(Tabela2[[#This Row],[id_escola]],Folha1!A:F,2,FALSE)</f>
        <v>#N/A</v>
      </c>
      <c r="F101" s="1" t="e">
        <f>VLOOKUP(Tabela2[[#This Row],[id_escola]],Folha1!A:F,3,FALSE)</f>
        <v>#N/A</v>
      </c>
      <c r="G101" s="1" t="e">
        <f>VLOOKUP(Tabela2[[#This Row],[id_escola]],Folha1!A:F,4,FALSE)</f>
        <v>#N/A</v>
      </c>
      <c r="H101" s="1" t="e">
        <f>VLOOKUP(Tabela2[[#This Row],[id_escola]],Folha1!A:F,5,FALSE)</f>
        <v>#N/A</v>
      </c>
      <c r="I101" s="1" t="e">
        <f>VLOOKUP(Tabela2[[#This Row],[id_escola]],Folha1!A:F,6,FALSE)</f>
        <v>#N/A</v>
      </c>
    </row>
    <row r="102" spans="1:9" x14ac:dyDescent="0.3">
      <c r="A102" s="1">
        <f>'agrupamento - 3ciclo'!A101</f>
        <v>502121</v>
      </c>
      <c r="B102" t="e">
        <f>AVERAGE([3]!Tabela11[[#This Row],[1º Ano]],[3]!Tabela11[[#This Row],[2º Ano]],[3]!Tabela11[[#This Row],[3º Ano]],[3]!Tabela11[[#This Row],[4º Ano]])</f>
        <v>#DIV/0!</v>
      </c>
      <c r="E102" s="1">
        <f>VLOOKUP(Tabela2[[#This Row],[id_escola]],Folha1!A:F,2,FALSE)</f>
        <v>75.509433962264154</v>
      </c>
      <c r="F102" s="1">
        <f>VLOOKUP(Tabela2[[#This Row],[id_escola]],Folha1!A:F,3,FALSE)</f>
        <v>71.728971962616825</v>
      </c>
      <c r="G102" s="1">
        <f>VLOOKUP(Tabela2[[#This Row],[id_escola]],Folha1!A:F,4,FALSE)</f>
        <v>73.619202962440482</v>
      </c>
      <c r="H102" s="1">
        <f>VLOOKUP(Tabela2[[#This Row],[id_escola]],Folha1!A:F,5,FALSE)</f>
        <v>22</v>
      </c>
      <c r="I102" s="1">
        <f>VLOOKUP(Tabela2[[#This Row],[id_escola]],Folha1!A:F,6,FALSE)</f>
        <v>15</v>
      </c>
    </row>
    <row r="103" spans="1:9" x14ac:dyDescent="0.3">
      <c r="A103" s="1">
        <f>'agrupamento - 3ciclo'!A102</f>
        <v>800387</v>
      </c>
      <c r="B103">
        <f>AVERAGE([3]!Tabela11[[#This Row],[1º Ano]],[3]!Tabela11[[#This Row],[2º Ano]],[3]!Tabela11[[#This Row],[3º Ano]],[3]!Tabela11[[#This Row],[4º Ano]])</f>
        <v>4.6875</v>
      </c>
      <c r="E103" s="1">
        <f>VLOOKUP(Tabela2[[#This Row],[id_escola]],Folha1!A:F,2,FALSE)</f>
        <v>66</v>
      </c>
      <c r="F103" s="1">
        <f>VLOOKUP(Tabela2[[#This Row],[id_escola]],Folha1!A:F,3,FALSE)</f>
        <v>62.416666666666664</v>
      </c>
      <c r="G103" s="1">
        <f>VLOOKUP(Tabela2[[#This Row],[id_escola]],Folha1!A:F,4,FALSE)</f>
        <v>64.208333333333329</v>
      </c>
      <c r="H103" s="1">
        <f>VLOOKUP(Tabela2[[#This Row],[id_escola]],Folha1!A:F,5,FALSE)</f>
        <v>65</v>
      </c>
      <c r="I103" s="1">
        <f>VLOOKUP(Tabela2[[#This Row],[id_escola]],Folha1!A:F,6,FALSE)</f>
        <v>34</v>
      </c>
    </row>
    <row r="104" spans="1:9" x14ac:dyDescent="0.3">
      <c r="A104" s="1">
        <f>'agrupamento - 3ciclo'!A103</f>
        <v>502420</v>
      </c>
      <c r="B104">
        <f>AVERAGE([3]!Tabela11[[#This Row],[1º Ano]],[3]!Tabela11[[#This Row],[2º Ano]],[3]!Tabela11[[#This Row],[3º Ano]],[3]!Tabela11[[#This Row],[4º Ano]])</f>
        <v>13.125</v>
      </c>
      <c r="E104" s="1">
        <f>VLOOKUP(Tabela2[[#This Row],[id_escola]],Folha1!A:F,2,FALSE)</f>
        <v>72.455782312925166</v>
      </c>
      <c r="F104" s="1">
        <f>VLOOKUP(Tabela2[[#This Row],[id_escola]],Folha1!A:F,3,FALSE)</f>
        <v>68.646258503401356</v>
      </c>
      <c r="G104" s="1">
        <f>VLOOKUP(Tabela2[[#This Row],[id_escola]],Folha1!A:F,4,FALSE)</f>
        <v>70.551020408163254</v>
      </c>
      <c r="H104" s="1">
        <f>VLOOKUP(Tabela2[[#This Row],[id_escola]],Folha1!A:F,5,FALSE)</f>
        <v>30</v>
      </c>
      <c r="I104" s="1">
        <f>VLOOKUP(Tabela2[[#This Row],[id_escola]],Folha1!A:F,6,FALSE)</f>
        <v>25</v>
      </c>
    </row>
    <row r="105" spans="1:9" x14ac:dyDescent="0.3">
      <c r="A105" s="1">
        <f>'agrupamento - 3ciclo'!A104</f>
        <v>800423</v>
      </c>
      <c r="B105">
        <f>AVERAGE([3]!Tabela11[[#This Row],[1º Ano]],[3]!Tabela11[[#This Row],[2º Ano]],[3]!Tabela11[[#This Row],[3º Ano]],[3]!Tabela11[[#This Row],[4º Ano]])</f>
        <v>47.0625</v>
      </c>
      <c r="E105" s="1">
        <f>VLOOKUP(Tabela2[[#This Row],[id_escola]],Folha1!A:F,2,FALSE)</f>
        <v>70.333333333333329</v>
      </c>
      <c r="F105" s="1">
        <f>VLOOKUP(Tabela2[[#This Row],[id_escola]],Folha1!A:F,3,FALSE)</f>
        <v>59.4</v>
      </c>
      <c r="G105" s="1">
        <f>VLOOKUP(Tabela2[[#This Row],[id_escola]],Folha1!A:F,4,FALSE)</f>
        <v>64.86666666666666</v>
      </c>
      <c r="H105" s="1">
        <f>VLOOKUP(Tabela2[[#This Row],[id_escola]],Folha1!A:F,5,FALSE)</f>
        <v>58</v>
      </c>
      <c r="I105" s="1">
        <f>VLOOKUP(Tabela2[[#This Row],[id_escola]],Folha1!A:F,6,FALSE)</f>
        <v>39</v>
      </c>
    </row>
    <row r="106" spans="1:9" x14ac:dyDescent="0.3">
      <c r="A106" s="1">
        <f>'agrupamento - 3ciclo'!A105</f>
        <v>800388</v>
      </c>
      <c r="B106">
        <f>AVERAGE([3]!Tabela11[[#This Row],[1º Ano]],[3]!Tabela11[[#This Row],[2º Ano]],[3]!Tabela11[[#This Row],[3º Ano]],[3]!Tabela11[[#This Row],[4º Ano]])</f>
        <v>31.75</v>
      </c>
      <c r="E106" s="1">
        <f>VLOOKUP(Tabela2[[#This Row],[id_escola]],Folha1!A:F,2,FALSE)</f>
        <v>70.348484848484844</v>
      </c>
      <c r="F106" s="1">
        <f>VLOOKUP(Tabela2[[#This Row],[id_escola]],Folha1!A:F,3,FALSE)</f>
        <v>61.954545454545453</v>
      </c>
      <c r="G106" s="1">
        <f>VLOOKUP(Tabela2[[#This Row],[id_escola]],Folha1!A:F,4,FALSE)</f>
        <v>66.151515151515156</v>
      </c>
      <c r="H106" s="1">
        <f>VLOOKUP(Tabela2[[#This Row],[id_escola]],Folha1!A:F,5,FALSE)</f>
        <v>52</v>
      </c>
      <c r="I106" s="1">
        <f>VLOOKUP(Tabela2[[#This Row],[id_escola]],Folha1!A:F,6,FALSE)</f>
        <v>37</v>
      </c>
    </row>
    <row r="107" spans="1:9" x14ac:dyDescent="0.3">
      <c r="A107" s="1">
        <f>'agrupamento - 3ciclo'!A106</f>
        <v>507465</v>
      </c>
      <c r="B107">
        <f>AVERAGE([3]!Tabela11[[#This Row],[1º Ano]],[3]!Tabela11[[#This Row],[2º Ano]],[3]!Tabela11[[#This Row],[3º Ano]],[3]!Tabela11[[#This Row],[4º Ano]])</f>
        <v>29.8125</v>
      </c>
      <c r="E107" s="1">
        <f>VLOOKUP(Tabela2[[#This Row],[id_escola]],Folha1!A:F,2,FALSE)</f>
        <v>74.654320987654316</v>
      </c>
      <c r="F107" s="1">
        <f>VLOOKUP(Tabela2[[#This Row],[id_escola]],Folha1!A:F,3,FALSE)</f>
        <v>73.134146341463421</v>
      </c>
      <c r="G107" s="1">
        <f>VLOOKUP(Tabela2[[#This Row],[id_escola]],Folha1!A:F,4,FALSE)</f>
        <v>73.894233664558868</v>
      </c>
      <c r="H107" s="1">
        <f>VLOOKUP(Tabela2[[#This Row],[id_escola]],Folha1!A:F,5,FALSE)</f>
        <v>20</v>
      </c>
      <c r="I107" s="1">
        <f>VLOOKUP(Tabela2[[#This Row],[id_escola]],Folha1!A:F,6,FALSE)</f>
        <v>2</v>
      </c>
    </row>
    <row r="108" spans="1:9" x14ac:dyDescent="0.3">
      <c r="A108" s="1">
        <f>'agrupamento - 3ciclo'!A107</f>
        <v>504828</v>
      </c>
      <c r="B108">
        <f>AVERAGE([3]!Tabela11[[#This Row],[1º Ano]],[3]!Tabela11[[#This Row],[2º Ano]],[3]!Tabela11[[#This Row],[3º Ano]],[3]!Tabela11[[#This Row],[4º Ano]])</f>
        <v>74.625</v>
      </c>
      <c r="E108" s="1">
        <f>VLOOKUP(Tabela2[[#This Row],[id_escola]],Folha1!A:F,2,FALSE)</f>
        <v>79.5</v>
      </c>
      <c r="F108" s="1">
        <f>VLOOKUP(Tabela2[[#This Row],[id_escola]],Folha1!A:F,3,FALSE)</f>
        <v>70.400000000000006</v>
      </c>
      <c r="G108" s="1">
        <f>VLOOKUP(Tabela2[[#This Row],[id_escola]],Folha1!A:F,4,FALSE)</f>
        <v>74.95</v>
      </c>
      <c r="H108" s="1">
        <f>VLOOKUP(Tabela2[[#This Row],[id_escola]],Folha1!A:F,5,FALSE)</f>
        <v>16</v>
      </c>
      <c r="I108" s="1">
        <f>VLOOKUP(Tabela2[[#This Row],[id_escola]],Folha1!A:F,6,FALSE)</f>
        <v>14</v>
      </c>
    </row>
    <row r="109" spans="1:9" x14ac:dyDescent="0.3">
      <c r="A109" s="1">
        <f>'agrupamento - 3ciclo'!A108</f>
        <v>800389</v>
      </c>
      <c r="B109">
        <f>AVERAGE([3]!Tabela11[[#This Row],[1º Ano]],[3]!Tabela11[[#This Row],[2º Ano]],[3]!Tabela11[[#This Row],[3º Ano]],[3]!Tabela11[[#This Row],[4º Ano]])</f>
        <v>10.0625</v>
      </c>
      <c r="E109" s="1">
        <f>VLOOKUP(Tabela2[[#This Row],[id_escola]],Folha1!A:F,2,FALSE)</f>
        <v>63.987577639751549</v>
      </c>
      <c r="F109" s="1">
        <f>VLOOKUP(Tabela2[[#This Row],[id_escola]],Folha1!A:F,3,FALSE)</f>
        <v>48.812121212121212</v>
      </c>
      <c r="G109" s="1">
        <f>VLOOKUP(Tabela2[[#This Row],[id_escola]],Folha1!A:F,4,FALSE)</f>
        <v>56.399849425936381</v>
      </c>
      <c r="H109" s="1">
        <f>VLOOKUP(Tabela2[[#This Row],[id_escola]],Folha1!A:F,5,FALSE)</f>
        <v>188</v>
      </c>
      <c r="I109" s="1">
        <f>VLOOKUP(Tabela2[[#This Row],[id_escola]],Folha1!A:F,6,FALSE)</f>
        <v>76</v>
      </c>
    </row>
    <row r="110" spans="1:9" x14ac:dyDescent="0.3">
      <c r="A110" s="1">
        <f>'agrupamento - 3ciclo'!A109</f>
        <v>504026</v>
      </c>
      <c r="B110">
        <f>AVERAGE([3]!Tabela11[[#This Row],[1º Ano]],[3]!Tabela11[[#This Row],[2º Ano]],[3]!Tabela11[[#This Row],[3º Ano]],[3]!Tabela11[[#This Row],[4º Ano]])</f>
        <v>67.625</v>
      </c>
      <c r="E110" s="1">
        <f>VLOOKUP(Tabela2[[#This Row],[id_escola]],Folha1!A:F,2,FALSE)</f>
        <v>78.96503496503496</v>
      </c>
      <c r="F110" s="1">
        <f>VLOOKUP(Tabela2[[#This Row],[id_escola]],Folha1!A:F,3,FALSE)</f>
        <v>80.548611111111114</v>
      </c>
      <c r="G110" s="1">
        <f>VLOOKUP(Tabela2[[#This Row],[id_escola]],Folha1!A:F,4,FALSE)</f>
        <v>79.756823038073037</v>
      </c>
      <c r="H110" s="1">
        <f>VLOOKUP(Tabela2[[#This Row],[id_escola]],Folha1!A:F,5,FALSE)</f>
        <v>7</v>
      </c>
      <c r="I110" s="1">
        <f>VLOOKUP(Tabela2[[#This Row],[id_escola]],Folha1!A:F,6,FALSE)</f>
        <v>3</v>
      </c>
    </row>
    <row r="111" spans="1:9" x14ac:dyDescent="0.3">
      <c r="A111" s="1">
        <f>'agrupamento - 3ciclo'!A110</f>
        <v>506576</v>
      </c>
      <c r="B111">
        <f>AVERAGE([3]!Tabela11[[#This Row],[1º Ano]],[3]!Tabela11[[#This Row],[2º Ano]],[3]!Tabela11[[#This Row],[3º Ano]],[3]!Tabela11[[#This Row],[4º Ano]])</f>
        <v>1.5625</v>
      </c>
      <c r="E111" s="1">
        <f>VLOOKUP(Tabela2[[#This Row],[id_escola]],Folha1!A:F,2,FALSE)</f>
        <v>79.352941176470594</v>
      </c>
      <c r="F111" s="1">
        <f>VLOOKUP(Tabela2[[#This Row],[id_escola]],Folha1!A:F,3,FALSE)</f>
        <v>81.470588235294116</v>
      </c>
      <c r="G111" s="1">
        <f>VLOOKUP(Tabela2[[#This Row],[id_escola]],Folha1!A:F,4,FALSE)</f>
        <v>80.411764705882348</v>
      </c>
      <c r="H111" s="1">
        <f>VLOOKUP(Tabela2[[#This Row],[id_escola]],Folha1!A:F,5,FALSE)</f>
        <v>6</v>
      </c>
      <c r="I111" s="1">
        <f>VLOOKUP(Tabela2[[#This Row],[id_escola]],Folha1!A:F,6,FALSE)</f>
        <v>5</v>
      </c>
    </row>
    <row r="112" spans="1:9" x14ac:dyDescent="0.3">
      <c r="A112" s="1">
        <f>'agrupamento - 3ciclo'!A111</f>
        <v>800393</v>
      </c>
      <c r="B112">
        <f>AVERAGE([3]!Tabela11[[#This Row],[1º Ano]],[3]!Tabela11[[#This Row],[2º Ano]],[3]!Tabela11[[#This Row],[3º Ano]],[3]!Tabela11[[#This Row],[4º Ano]])</f>
        <v>51.125</v>
      </c>
      <c r="E112" s="1">
        <f>VLOOKUP(Tabela2[[#This Row],[id_escola]],Folha1!A:F,2,FALSE)</f>
        <v>73.230769230769226</v>
      </c>
      <c r="F112" s="1">
        <f>VLOOKUP(Tabela2[[#This Row],[id_escola]],Folha1!A:F,3,FALSE)</f>
        <v>71.42307692307692</v>
      </c>
      <c r="G112" s="1">
        <f>VLOOKUP(Tabela2[[#This Row],[id_escola]],Folha1!A:F,4,FALSE)</f>
        <v>72.326923076923066</v>
      </c>
      <c r="H112" s="1">
        <f>VLOOKUP(Tabela2[[#This Row],[id_escola]],Folha1!A:F,5,FALSE)</f>
        <v>22</v>
      </c>
      <c r="I112" s="1">
        <f>VLOOKUP(Tabela2[[#This Row],[id_escola]],Folha1!A:F,6,FALSE)</f>
        <v>18</v>
      </c>
    </row>
    <row r="113" spans="1:9" x14ac:dyDescent="0.3">
      <c r="A113" s="1">
        <f>'agrupamento - 3ciclo'!A112</f>
        <v>800394</v>
      </c>
      <c r="B113">
        <f>AVERAGE([3]!Tabela11[[#This Row],[1º Ano]],[3]!Tabela11[[#This Row],[2º Ano]],[3]!Tabela11[[#This Row],[3º Ano]],[3]!Tabela11[[#This Row],[4º Ano]])</f>
        <v>6.75</v>
      </c>
      <c r="E113" s="1">
        <f>VLOOKUP(Tabela2[[#This Row],[id_escola]],Folha1!A:F,2,FALSE)</f>
        <v>85.554216867469876</v>
      </c>
      <c r="F113" s="1">
        <f>VLOOKUP(Tabela2[[#This Row],[id_escola]],Folha1!A:F,3,FALSE)</f>
        <v>87.939759036144579</v>
      </c>
      <c r="G113" s="1">
        <f>VLOOKUP(Tabela2[[#This Row],[id_escola]],Folha1!A:F,4,FALSE)</f>
        <v>86.746987951807228</v>
      </c>
      <c r="H113" s="1">
        <f>VLOOKUP(Tabela2[[#This Row],[id_escola]],Folha1!A:F,5,FALSE)</f>
        <v>1</v>
      </c>
      <c r="I113" s="1">
        <f>VLOOKUP(Tabela2[[#This Row],[id_escola]],Folha1!A:F,6,FALSE)</f>
        <v>1</v>
      </c>
    </row>
    <row r="114" spans="1:9" x14ac:dyDescent="0.3">
      <c r="A114" s="1">
        <f>'agrupamento - 3ciclo'!A113</f>
        <v>800486</v>
      </c>
      <c r="B114">
        <f>AVERAGE([3]!Tabela11[[#This Row],[1º Ano]],[3]!Tabela11[[#This Row],[2º Ano]],[3]!Tabela11[[#This Row],[3º Ano]],[3]!Tabela11[[#This Row],[4º Ano]])</f>
        <v>8</v>
      </c>
      <c r="E114" s="1">
        <f>VLOOKUP(Tabela2[[#This Row],[id_escola]],Folha1!A:F,2,FALSE)</f>
        <v>73.34</v>
      </c>
      <c r="F114" s="1">
        <f>VLOOKUP(Tabela2[[#This Row],[id_escola]],Folha1!A:F,3,FALSE)</f>
        <v>64.211538461538467</v>
      </c>
      <c r="G114" s="1">
        <f>VLOOKUP(Tabela2[[#This Row],[id_escola]],Folha1!A:F,4,FALSE)</f>
        <v>68.775769230769242</v>
      </c>
      <c r="H114" s="1">
        <f>VLOOKUP(Tabela2[[#This Row],[id_escola]],Folha1!A:F,5,FALSE)</f>
        <v>32</v>
      </c>
      <c r="I114" s="1">
        <f>VLOOKUP(Tabela2[[#This Row],[id_escola]],Folha1!A:F,6,FALSE)</f>
        <v>31</v>
      </c>
    </row>
    <row r="115" spans="1:9" x14ac:dyDescent="0.3">
      <c r="A115" s="1">
        <f>'agrupamento - 3ciclo'!A114</f>
        <v>506291</v>
      </c>
      <c r="B115">
        <f>AVERAGE([3]!Tabela11[[#This Row],[1º Ano]],[3]!Tabela11[[#This Row],[2º Ano]],[3]!Tabela11[[#This Row],[3º Ano]],[3]!Tabela11[[#This Row],[4º Ano]])</f>
        <v>47.125</v>
      </c>
      <c r="E115" s="1">
        <f>VLOOKUP(Tabela2[[#This Row],[id_escola]],Folha1!A:F,2,FALSE)</f>
        <v>75.514018691588788</v>
      </c>
      <c r="F115" s="1">
        <f>VLOOKUP(Tabela2[[#This Row],[id_escola]],Folha1!A:F,3,FALSE)</f>
        <v>82.09615384615384</v>
      </c>
      <c r="G115" s="1">
        <f>VLOOKUP(Tabela2[[#This Row],[id_escola]],Folha1!A:F,4,FALSE)</f>
        <v>78.805086268871321</v>
      </c>
      <c r="H115" s="1">
        <f>VLOOKUP(Tabela2[[#This Row],[id_escola]],Folha1!A:F,5,FALSE)</f>
        <v>5</v>
      </c>
      <c r="I115" s="1">
        <f>VLOOKUP(Tabela2[[#This Row],[id_escola]],Folha1!A:F,6,FALSE)</f>
        <v>7</v>
      </c>
    </row>
    <row r="116" spans="1:9" x14ac:dyDescent="0.3">
      <c r="A116" s="1">
        <f>'agrupamento - 3ciclo'!A115</f>
        <v>800411</v>
      </c>
      <c r="B116">
        <f>AVERAGE([3]!Tabela11[[#This Row],[1º Ano]],[3]!Tabela11[[#This Row],[2º Ano]],[3]!Tabela11[[#This Row],[3º Ano]],[3]!Tabela11[[#This Row],[4º Ano]])</f>
        <v>8.125</v>
      </c>
      <c r="E116" s="1">
        <f>VLOOKUP(Tabela2[[#This Row],[id_escola]],Folha1!A:F,2,FALSE)</f>
        <v>73.311258278145701</v>
      </c>
      <c r="F116" s="1">
        <f>VLOOKUP(Tabela2[[#This Row],[id_escola]],Folha1!A:F,3,FALSE)</f>
        <v>66.815789473684205</v>
      </c>
      <c r="G116" s="1">
        <f>VLOOKUP(Tabela2[[#This Row],[id_escola]],Folha1!A:F,4,FALSE)</f>
        <v>70.063523875914953</v>
      </c>
      <c r="H116" s="1">
        <f>VLOOKUP(Tabela2[[#This Row],[id_escola]],Folha1!A:F,5,FALSE)</f>
        <v>24</v>
      </c>
      <c r="I116" s="1">
        <f>VLOOKUP(Tabela2[[#This Row],[id_escola]],Folha1!A:F,6,FALSE)</f>
        <v>27</v>
      </c>
    </row>
    <row r="117" spans="1:9" x14ac:dyDescent="0.3">
      <c r="A117" s="1">
        <f>'agrupamento - 3ciclo'!A116</f>
        <v>504580</v>
      </c>
      <c r="B117">
        <f>AVERAGE([3]!Tabela11[[#This Row],[1º Ano]],[3]!Tabela11[[#This Row],[2º Ano]],[3]!Tabela11[[#This Row],[3º Ano]],[3]!Tabela11[[#This Row],[4º Ano]])</f>
        <v>61.625</v>
      </c>
      <c r="E117" s="1">
        <f>VLOOKUP(Tabela2[[#This Row],[id_escola]],Folha1!A:F,2,FALSE)</f>
        <v>66.777777777777771</v>
      </c>
      <c r="F117" s="1">
        <f>VLOOKUP(Tabela2[[#This Row],[id_escola]],Folha1!A:F,3,FALSE)</f>
        <v>61.888888888888886</v>
      </c>
      <c r="G117" s="1">
        <f>VLOOKUP(Tabela2[[#This Row],[id_escola]],Folha1!A:F,4,FALSE)</f>
        <v>64.333333333333329</v>
      </c>
      <c r="H117" s="1">
        <f>VLOOKUP(Tabela2[[#This Row],[id_escola]],Folha1!A:F,5,FALSE)</f>
        <v>49</v>
      </c>
      <c r="I117" s="1">
        <f>VLOOKUP(Tabela2[[#This Row],[id_escola]],Folha1!A:F,6,FALSE)</f>
        <v>41</v>
      </c>
    </row>
    <row r="118" spans="1:9" x14ac:dyDescent="0.3">
      <c r="A118" s="1">
        <f>'agrupamento - 3ciclo'!A117</f>
        <v>500290</v>
      </c>
      <c r="B118">
        <f>AVERAGE([3]!Tabela11[[#This Row],[1º Ano]],[3]!Tabela11[[#This Row],[2º Ano]],[3]!Tabela11[[#This Row],[3º Ano]],[3]!Tabela11[[#This Row],[4º Ano]])</f>
        <v>42.4375</v>
      </c>
      <c r="E118" s="1">
        <f>VLOOKUP(Tabela2[[#This Row],[id_escola]],Folha1!A:F,2,FALSE)</f>
        <v>58.363636363636367</v>
      </c>
      <c r="F118" s="1">
        <f>VLOOKUP(Tabela2[[#This Row],[id_escola]],Folha1!A:F,3,FALSE)</f>
        <v>71</v>
      </c>
      <c r="G118" s="1">
        <f>VLOOKUP(Tabela2[[#This Row],[id_escola]],Folha1!A:F,4,FALSE)</f>
        <v>64.681818181818187</v>
      </c>
      <c r="H118" s="1">
        <f>VLOOKUP(Tabela2[[#This Row],[id_escola]],Folha1!A:F,5,FALSE)</f>
        <v>48</v>
      </c>
      <c r="I118" s="1">
        <f>VLOOKUP(Tabela2[[#This Row],[id_escola]],Folha1!A:F,6,FALSE)</f>
        <v>5</v>
      </c>
    </row>
    <row r="119" spans="1:9" x14ac:dyDescent="0.3">
      <c r="A119" s="1">
        <f>'agrupamento - 3ciclo'!A118</f>
        <v>503599</v>
      </c>
      <c r="B119">
        <f>AVERAGE([3]!Tabela11[[#This Row],[1º Ano]],[3]!Tabela11[[#This Row],[2º Ano]],[3]!Tabela11[[#This Row],[3º Ano]],[3]!Tabela11[[#This Row],[4º Ano]])</f>
        <v>6.5625</v>
      </c>
      <c r="E119" s="1">
        <f>VLOOKUP(Tabela2[[#This Row],[id_escola]],Folha1!A:F,2,FALSE)</f>
        <v>65.482758620689651</v>
      </c>
      <c r="F119" s="1">
        <f>VLOOKUP(Tabela2[[#This Row],[id_escola]],Folha1!A:F,3,FALSE)</f>
        <v>56.827586206896555</v>
      </c>
      <c r="G119" s="1">
        <f>VLOOKUP(Tabela2[[#This Row],[id_escola]],Folha1!A:F,4,FALSE)</f>
        <v>61.155172413793103</v>
      </c>
      <c r="H119" s="1">
        <f>VLOOKUP(Tabela2[[#This Row],[id_escola]],Folha1!A:F,5,FALSE)</f>
        <v>77</v>
      </c>
      <c r="I119" s="1">
        <f>VLOOKUP(Tabela2[[#This Row],[id_escola]],Folha1!A:F,6,FALSE)</f>
        <v>45</v>
      </c>
    </row>
    <row r="120" spans="1:9" x14ac:dyDescent="0.3">
      <c r="A120" s="1">
        <f>'agrupamento - 3ciclo'!A119</f>
        <v>800422</v>
      </c>
      <c r="B120">
        <f>AVERAGE([3]!Tabela11[[#This Row],[1º Ano]],[3]!Tabela11[[#This Row],[2º Ano]],[3]!Tabela11[[#This Row],[3º Ano]],[3]!Tabela11[[#This Row],[4º Ano]])</f>
        <v>18.8125</v>
      </c>
      <c r="E120" s="1">
        <f>VLOOKUP(Tabela2[[#This Row],[id_escola]],Folha1!A:F,2,FALSE)</f>
        <v>70.071428571428569</v>
      </c>
      <c r="F120" s="1">
        <f>VLOOKUP(Tabela2[[#This Row],[id_escola]],Folha1!A:F,3,FALSE)</f>
        <v>55.4</v>
      </c>
      <c r="G120" s="1">
        <f>VLOOKUP(Tabela2[[#This Row],[id_escola]],Folha1!A:F,4,FALSE)</f>
        <v>62.73571428571428</v>
      </c>
      <c r="H120" s="1">
        <f>VLOOKUP(Tabela2[[#This Row],[id_escola]],Folha1!A:F,5,FALSE)</f>
        <v>60</v>
      </c>
      <c r="I120" s="1">
        <f>VLOOKUP(Tabela2[[#This Row],[id_escola]],Folha1!A:F,6,FALSE)</f>
        <v>6</v>
      </c>
    </row>
    <row r="121" spans="1:9" x14ac:dyDescent="0.3">
      <c r="A121" s="1">
        <f>'agrupamento - 3ciclo'!A120</f>
        <v>505948</v>
      </c>
      <c r="B121">
        <f>AVERAGE([3]!Tabela11[[#This Row],[1º Ano]],[3]!Tabela11[[#This Row],[2º Ano]],[3]!Tabela11[[#This Row],[3º Ano]],[3]!Tabela11[[#This Row],[4º Ano]])</f>
        <v>22.0625</v>
      </c>
      <c r="E121" s="1">
        <f>VLOOKUP(Tabela2[[#This Row],[id_escola]],Folha1!A:F,2,FALSE)</f>
        <v>73.81481481481481</v>
      </c>
      <c r="F121" s="1">
        <f>VLOOKUP(Tabela2[[#This Row],[id_escola]],Folha1!A:F,3,FALSE)</f>
        <v>63.666666666666664</v>
      </c>
      <c r="G121" s="1">
        <f>VLOOKUP(Tabela2[[#This Row],[id_escola]],Folha1!A:F,4,FALSE)</f>
        <v>68.740740740740733</v>
      </c>
      <c r="H121" s="1">
        <f>VLOOKUP(Tabela2[[#This Row],[id_escola]],Folha1!A:F,5,FALSE)</f>
        <v>30</v>
      </c>
      <c r="I121" s="1">
        <f>VLOOKUP(Tabela2[[#This Row],[id_escola]],Folha1!A:F,6,FALSE)</f>
        <v>22</v>
      </c>
    </row>
    <row r="122" spans="1:9" x14ac:dyDescent="0.3">
      <c r="A122" s="1">
        <f>'agrupamento - 3ciclo'!A121</f>
        <v>800434</v>
      </c>
      <c r="B122">
        <f>AVERAGE([3]!Tabela11[[#This Row],[1º Ano]],[3]!Tabela11[[#This Row],[2º Ano]],[3]!Tabela11[[#This Row],[3º Ano]],[3]!Tabela11[[#This Row],[4º Ano]])</f>
        <v>43.625</v>
      </c>
      <c r="E122" s="1">
        <f>VLOOKUP(Tabela2[[#This Row],[id_escola]],Folha1!A:F,2,FALSE)</f>
        <v>75.757575757575751</v>
      </c>
      <c r="F122" s="1">
        <f>VLOOKUP(Tabela2[[#This Row],[id_escola]],Folha1!A:F,3,FALSE)</f>
        <v>77.86363636363636</v>
      </c>
      <c r="G122" s="1">
        <f>VLOOKUP(Tabela2[[#This Row],[id_escola]],Folha1!A:F,4,FALSE)</f>
        <v>76.810606060606062</v>
      </c>
      <c r="H122" s="1">
        <f>VLOOKUP(Tabela2[[#This Row],[id_escola]],Folha1!A:F,5,FALSE)</f>
        <v>7</v>
      </c>
      <c r="I122" s="1">
        <f>VLOOKUP(Tabela2[[#This Row],[id_escola]],Folha1!A:F,6,FALSE)</f>
        <v>6</v>
      </c>
    </row>
    <row r="123" spans="1:9" x14ac:dyDescent="0.3">
      <c r="A123" s="1">
        <f>'agrupamento - 3ciclo'!A122</f>
        <v>800472</v>
      </c>
      <c r="B123">
        <f>AVERAGE([3]!Tabela11[[#This Row],[1º Ano]],[3]!Tabela11[[#This Row],[2º Ano]],[3]!Tabela11[[#This Row],[3º Ano]],[3]!Tabela11[[#This Row],[4º Ano]])</f>
        <v>5.8125</v>
      </c>
      <c r="E123" s="1">
        <f>VLOOKUP(Tabela2[[#This Row],[id_escola]],Folha1!A:F,2,FALSE)</f>
        <v>70.661157024793383</v>
      </c>
      <c r="F123" s="1">
        <f>VLOOKUP(Tabela2[[#This Row],[id_escola]],Folha1!A:F,3,FALSE)</f>
        <v>68.674999999999997</v>
      </c>
      <c r="G123" s="1">
        <f>VLOOKUP(Tabela2[[#This Row],[id_escola]],Folha1!A:F,4,FALSE)</f>
        <v>69.66807851239669</v>
      </c>
      <c r="H123" s="1">
        <f>VLOOKUP(Tabela2[[#This Row],[id_escola]],Folha1!A:F,5,FALSE)</f>
        <v>24</v>
      </c>
      <c r="I123" s="1">
        <f>VLOOKUP(Tabela2[[#This Row],[id_escola]],Folha1!A:F,6,FALSE)</f>
        <v>28</v>
      </c>
    </row>
    <row r="124" spans="1:9" x14ac:dyDescent="0.3">
      <c r="A124" s="1">
        <f>'agrupamento - 3ciclo'!A123</f>
        <v>800435</v>
      </c>
      <c r="B124">
        <f>AVERAGE([3]!Tabela11[[#This Row],[1º Ano]],[3]!Tabela11[[#This Row],[2º Ano]],[3]!Tabela11[[#This Row],[3º Ano]],[3]!Tabela11[[#This Row],[4º Ano]])</f>
        <v>19.5</v>
      </c>
      <c r="E124" s="1">
        <f>VLOOKUP(Tabela2[[#This Row],[id_escola]],Folha1!A:F,2,FALSE)</f>
        <v>62.25</v>
      </c>
      <c r="F124" s="1">
        <f>VLOOKUP(Tabela2[[#This Row],[id_escola]],Folha1!A:F,3,FALSE)</f>
        <v>37.578947368421055</v>
      </c>
      <c r="G124" s="1">
        <f>VLOOKUP(Tabela2[[#This Row],[id_escola]],Folha1!A:F,4,FALSE)</f>
        <v>49.914473684210527</v>
      </c>
      <c r="H124" s="1">
        <f>VLOOKUP(Tabela2[[#This Row],[id_escola]],Folha1!A:F,5,FALSE)</f>
        <v>480</v>
      </c>
      <c r="I124" s="1">
        <f>VLOOKUP(Tabela2[[#This Row],[id_escola]],Folha1!A:F,6,FALSE)</f>
        <v>33</v>
      </c>
    </row>
    <row r="125" spans="1:9" x14ac:dyDescent="0.3">
      <c r="A125" s="1">
        <f>'agrupamento - 3ciclo'!A124</f>
        <v>500604</v>
      </c>
      <c r="B125">
        <f>AVERAGE([3]!Tabela11[[#This Row],[1º Ano]],[3]!Tabela11[[#This Row],[2º Ano]],[3]!Tabela11[[#This Row],[3º Ano]],[3]!Tabela11[[#This Row],[4º Ano]])</f>
        <v>18.4375</v>
      </c>
      <c r="E125" s="1">
        <f>VLOOKUP(Tabela2[[#This Row],[id_escola]],Folha1!A:F,2,FALSE)</f>
        <v>74.973684210526315</v>
      </c>
      <c r="F125" s="1">
        <f>VLOOKUP(Tabela2[[#This Row],[id_escola]],Folha1!A:F,3,FALSE)</f>
        <v>64.184210526315795</v>
      </c>
      <c r="G125" s="1">
        <f>VLOOKUP(Tabela2[[#This Row],[id_escola]],Folha1!A:F,4,FALSE)</f>
        <v>69.578947368421055</v>
      </c>
      <c r="H125" s="1">
        <f>VLOOKUP(Tabela2[[#This Row],[id_escola]],Folha1!A:F,5,FALSE)</f>
        <v>26</v>
      </c>
      <c r="I125" s="1">
        <f>VLOOKUP(Tabela2[[#This Row],[id_escola]],Folha1!A:F,6,FALSE)</f>
        <v>9</v>
      </c>
    </row>
    <row r="126" spans="1:9" x14ac:dyDescent="0.3">
      <c r="A126" s="1">
        <f>'agrupamento - 3ciclo'!A125</f>
        <v>505195</v>
      </c>
      <c r="B126">
        <f>AVERAGE([3]!Tabela11[[#This Row],[1º Ano]],[3]!Tabela11[[#This Row],[2º Ano]],[3]!Tabela11[[#This Row],[3º Ano]],[3]!Tabela11[[#This Row],[4º Ano]])</f>
        <v>20.625</v>
      </c>
      <c r="E126" s="1">
        <f>VLOOKUP(Tabela2[[#This Row],[id_escola]],Folha1!A:F,2,FALSE)</f>
        <v>72.324786324786331</v>
      </c>
      <c r="F126" s="1">
        <f>VLOOKUP(Tabela2[[#This Row],[id_escola]],Folha1!A:F,3,FALSE)</f>
        <v>79.119658119658126</v>
      </c>
      <c r="G126" s="1">
        <f>VLOOKUP(Tabela2[[#This Row],[id_escola]],Folha1!A:F,4,FALSE)</f>
        <v>75.722222222222229</v>
      </c>
      <c r="H126" s="1">
        <f>VLOOKUP(Tabela2[[#This Row],[id_escola]],Folha1!A:F,5,FALSE)</f>
        <v>8</v>
      </c>
      <c r="I126" s="1">
        <f>VLOOKUP(Tabela2[[#This Row],[id_escola]],Folha1!A:F,6,FALSE)</f>
        <v>9</v>
      </c>
    </row>
    <row r="127" spans="1:9" x14ac:dyDescent="0.3">
      <c r="A127" s="1">
        <f>'agrupamento - 3ciclo'!A126</f>
        <v>800323</v>
      </c>
      <c r="B127" t="e">
        <f>AVERAGE([3]!Tabela11[[#This Row],[1º Ano]],[3]!Tabela11[[#This Row],[2º Ano]],[3]!Tabela11[[#This Row],[3º Ano]],[3]!Tabela11[[#This Row],[4º Ano]])</f>
        <v>#DIV/0!</v>
      </c>
      <c r="E127" s="1">
        <f>VLOOKUP(Tabela2[[#This Row],[id_escola]],Folha1!A:F,2,FALSE)</f>
        <v>75.86666666666666</v>
      </c>
      <c r="F127" s="1">
        <f>VLOOKUP(Tabela2[[#This Row],[id_escola]],Folha1!A:F,3,FALSE)</f>
        <v>71.472527472527474</v>
      </c>
      <c r="G127" s="1">
        <f>VLOOKUP(Tabela2[[#This Row],[id_escola]],Folha1!A:F,4,FALSE)</f>
        <v>73.669597069597074</v>
      </c>
      <c r="H127" s="1">
        <f>VLOOKUP(Tabela2[[#This Row],[id_escola]],Folha1!A:F,5,FALSE)</f>
        <v>13</v>
      </c>
      <c r="I127" s="1">
        <f>VLOOKUP(Tabela2[[#This Row],[id_escola]],Folha1!A:F,6,FALSE)</f>
        <v>13</v>
      </c>
    </row>
    <row r="128" spans="1:9" x14ac:dyDescent="0.3">
      <c r="A128" s="1">
        <f>'agrupamento - 3ciclo'!A127</f>
        <v>806195</v>
      </c>
      <c r="B128">
        <f>AVERAGE([3]!Tabela11[[#This Row],[1º Ano]],[3]!Tabela11[[#This Row],[2º Ano]],[3]!Tabela11[[#This Row],[3º Ano]],[3]!Tabela11[[#This Row],[4º Ano]])</f>
        <v>21.25</v>
      </c>
      <c r="E128" s="1">
        <f>VLOOKUP(Tabela2[[#This Row],[id_escola]],Folha1!A:F,2,FALSE)</f>
        <v>68.333333333333329</v>
      </c>
      <c r="F128" s="1">
        <f>VLOOKUP(Tabela2[[#This Row],[id_escola]],Folha1!A:F,3,FALSE)</f>
        <v>54.333333333333336</v>
      </c>
      <c r="G128" s="1">
        <f>VLOOKUP(Tabela2[[#This Row],[id_escola]],Folha1!A:F,4,FALSE)</f>
        <v>61.333333333333329</v>
      </c>
      <c r="H128" s="1">
        <f>VLOOKUP(Tabela2[[#This Row],[id_escola]],Folha1!A:F,5,FALSE)</f>
        <v>69</v>
      </c>
      <c r="I128" s="1">
        <f>VLOOKUP(Tabela2[[#This Row],[id_escola]],Folha1!A:F,6,FALSE)</f>
        <v>52</v>
      </c>
    </row>
    <row r="129" spans="1:9" x14ac:dyDescent="0.3">
      <c r="A129" s="1">
        <f>'agrupamento - 3ciclo'!A128</f>
        <v>800324</v>
      </c>
      <c r="B129">
        <f>AVERAGE([3]!Tabela11[[#This Row],[1º Ano]],[3]!Tabela11[[#This Row],[2º Ano]],[3]!Tabela11[[#This Row],[3º Ano]],[3]!Tabela11[[#This Row],[4º Ano]])</f>
        <v>10.0625</v>
      </c>
      <c r="E129" s="1">
        <f>VLOOKUP(Tabela2[[#This Row],[id_escola]],Folha1!A:F,2,FALSE)</f>
        <v>75.391891891891888</v>
      </c>
      <c r="F129" s="1">
        <f>VLOOKUP(Tabela2[[#This Row],[id_escola]],Folha1!A:F,3,FALSE)</f>
        <v>79.108108108108112</v>
      </c>
      <c r="G129" s="1">
        <f>VLOOKUP(Tabela2[[#This Row],[id_escola]],Folha1!A:F,4,FALSE)</f>
        <v>77.25</v>
      </c>
      <c r="H129" s="1">
        <f>VLOOKUP(Tabela2[[#This Row],[id_escola]],Folha1!A:F,5,FALSE)</f>
        <v>6</v>
      </c>
      <c r="I129" s="1">
        <f>VLOOKUP(Tabela2[[#This Row],[id_escola]],Folha1!A:F,6,FALSE)</f>
        <v>1</v>
      </c>
    </row>
    <row r="130" spans="1:9" x14ac:dyDescent="0.3">
      <c r="A130" s="1">
        <f>'agrupamento - 3ciclo'!A129</f>
        <v>523586</v>
      </c>
      <c r="B130">
        <f>AVERAGE([3]!Tabela11[[#This Row],[1º Ano]],[3]!Tabela11[[#This Row],[2º Ano]],[3]!Tabela11[[#This Row],[3º Ano]],[3]!Tabela11[[#This Row],[4º Ano]])</f>
        <v>41.3125</v>
      </c>
      <c r="E130" s="1">
        <f>VLOOKUP(Tabela2[[#This Row],[id_escola]],Folha1!A:F,2,FALSE)</f>
        <v>79.3125</v>
      </c>
      <c r="F130" s="1">
        <f>VLOOKUP(Tabela2[[#This Row],[id_escola]],Folha1!A:F,3,FALSE)</f>
        <v>82.5</v>
      </c>
      <c r="G130" s="1">
        <f>VLOOKUP(Tabela2[[#This Row],[id_escola]],Folha1!A:F,4,FALSE)</f>
        <v>80.90625</v>
      </c>
      <c r="H130" s="1">
        <f>VLOOKUP(Tabela2[[#This Row],[id_escola]],Folha1!A:F,5,FALSE)</f>
        <v>4</v>
      </c>
      <c r="I130" s="1">
        <f>VLOOKUP(Tabela2[[#This Row],[id_escola]],Folha1!A:F,6,FALSE)</f>
        <v>2</v>
      </c>
    </row>
    <row r="131" spans="1:9" x14ac:dyDescent="0.3">
      <c r="A131" s="1">
        <f>'agrupamento - 3ciclo'!A130</f>
        <v>800536</v>
      </c>
      <c r="B131">
        <f>AVERAGE([3]!Tabela11[[#This Row],[1º Ano]],[3]!Tabela11[[#This Row],[2º Ano]],[3]!Tabela11[[#This Row],[3º Ano]],[3]!Tabela11[[#This Row],[4º Ano]])</f>
        <v>15.875</v>
      </c>
      <c r="E131" s="1">
        <f>VLOOKUP(Tabela2[[#This Row],[id_escola]],Folha1!A:F,2,FALSE)</f>
        <v>76.5</v>
      </c>
      <c r="F131" s="1">
        <f>VLOOKUP(Tabela2[[#This Row],[id_escola]],Folha1!A:F,3,FALSE)</f>
        <v>59.95</v>
      </c>
      <c r="G131" s="1">
        <f>VLOOKUP(Tabela2[[#This Row],[id_escola]],Folha1!A:F,4,FALSE)</f>
        <v>68.224999999999994</v>
      </c>
      <c r="H131" s="1">
        <f>VLOOKUP(Tabela2[[#This Row],[id_escola]],Folha1!A:F,5,FALSE)</f>
        <v>24</v>
      </c>
      <c r="I131" s="1">
        <f>VLOOKUP(Tabela2[[#This Row],[id_escola]],Folha1!A:F,6,FALSE)</f>
        <v>10</v>
      </c>
    </row>
    <row r="132" spans="1:9" x14ac:dyDescent="0.3">
      <c r="A132" s="1">
        <f>'agrupamento - 3ciclo'!A131</f>
        <v>404238</v>
      </c>
      <c r="B132">
        <f>AVERAGE([3]!Tabela11[[#This Row],[1º Ano]],[3]!Tabela11[[#This Row],[2º Ano]],[3]!Tabela11[[#This Row],[3º Ano]],[3]!Tabela11[[#This Row],[4º Ano]])</f>
        <v>18.5</v>
      </c>
      <c r="E132" s="1">
        <f>VLOOKUP(Tabela2[[#This Row],[id_escola]],Folha1!A:F,2,FALSE)</f>
        <v>78.95</v>
      </c>
      <c r="F132" s="1">
        <f>VLOOKUP(Tabela2[[#This Row],[id_escola]],Folha1!A:F,3,FALSE)</f>
        <v>70.7</v>
      </c>
      <c r="G132" s="1">
        <f>VLOOKUP(Tabela2[[#This Row],[id_escola]],Folha1!A:F,4,FALSE)</f>
        <v>74.825000000000003</v>
      </c>
      <c r="H132" s="1">
        <f>VLOOKUP(Tabela2[[#This Row],[id_escola]],Folha1!A:F,5,FALSE)</f>
        <v>8</v>
      </c>
      <c r="I132" s="1">
        <f>VLOOKUP(Tabela2[[#This Row],[id_escola]],Folha1!A:F,6,FALSE)</f>
        <v>11</v>
      </c>
    </row>
    <row r="133" spans="1:9" x14ac:dyDescent="0.3">
      <c r="A133" s="1">
        <f>'agrupamento - 3ciclo'!A132</f>
        <v>404240</v>
      </c>
      <c r="B133">
        <f>AVERAGE([3]!Tabela11[[#This Row],[1º Ano]],[3]!Tabela11[[#This Row],[2º Ano]],[3]!Tabela11[[#This Row],[3º Ano]],[3]!Tabela11[[#This Row],[4º Ano]])</f>
        <v>18.375</v>
      </c>
      <c r="E133" s="1">
        <f>VLOOKUP(Tabela2[[#This Row],[id_escola]],Folha1!A:F,2,FALSE)</f>
        <v>72.63636363636364</v>
      </c>
      <c r="F133" s="1">
        <f>VLOOKUP(Tabela2[[#This Row],[id_escola]],Folha1!A:F,3,FALSE)</f>
        <v>76.977272727272734</v>
      </c>
      <c r="G133" s="1">
        <f>VLOOKUP(Tabela2[[#This Row],[id_escola]],Folha1!A:F,4,FALSE)</f>
        <v>74.806818181818187</v>
      </c>
      <c r="H133" s="1">
        <f>VLOOKUP(Tabela2[[#This Row],[id_escola]],Folha1!A:F,5,FALSE)</f>
        <v>8</v>
      </c>
      <c r="I133" s="1">
        <f>VLOOKUP(Tabela2[[#This Row],[id_escola]],Folha1!A:F,6,FALSE)</f>
        <v>12</v>
      </c>
    </row>
    <row r="134" spans="1:9" x14ac:dyDescent="0.3">
      <c r="A134" s="1">
        <f>'agrupamento - 3ciclo'!A133</f>
        <v>404251</v>
      </c>
      <c r="B134">
        <f>AVERAGE([3]!Tabela11[[#This Row],[1º Ano]],[3]!Tabela11[[#This Row],[2º Ano]],[3]!Tabela11[[#This Row],[3º Ano]],[3]!Tabela11[[#This Row],[4º Ano]])</f>
        <v>22.4375</v>
      </c>
      <c r="E134" s="1">
        <f>VLOOKUP(Tabela2[[#This Row],[id_escola]],Folha1!A:F,2,FALSE)</f>
        <v>76.625</v>
      </c>
      <c r="F134" s="1">
        <f>VLOOKUP(Tabela2[[#This Row],[id_escola]],Folha1!A:F,3,FALSE)</f>
        <v>72.25</v>
      </c>
      <c r="G134" s="1">
        <f>VLOOKUP(Tabela2[[#This Row],[id_escola]],Folha1!A:F,4,FALSE)</f>
        <v>74.4375</v>
      </c>
      <c r="H134" s="1">
        <f>VLOOKUP(Tabela2[[#This Row],[id_escola]],Folha1!A:F,5,FALSE)</f>
        <v>8</v>
      </c>
      <c r="I134" s="1">
        <f>VLOOKUP(Tabela2[[#This Row],[id_escola]],Folha1!A:F,6,FALSE)</f>
        <v>5</v>
      </c>
    </row>
    <row r="135" spans="1:9" x14ac:dyDescent="0.3">
      <c r="A135" s="1">
        <f>'agrupamento - 3ciclo'!A134</f>
        <v>404214</v>
      </c>
      <c r="B135">
        <f>AVERAGE([3]!Tabela11[[#This Row],[1º Ano]],[3]!Tabela11[[#This Row],[2º Ano]],[3]!Tabela11[[#This Row],[3º Ano]],[3]!Tabela11[[#This Row],[4º Ano]])</f>
        <v>17.125</v>
      </c>
      <c r="E135" s="1">
        <f>VLOOKUP(Tabela2[[#This Row],[id_escola]],Folha1!A:F,2,FALSE)</f>
        <v>77.918032786885249</v>
      </c>
      <c r="F135" s="1">
        <f>VLOOKUP(Tabela2[[#This Row],[id_escola]],Folha1!A:F,3,FALSE)</f>
        <v>72.852459016393439</v>
      </c>
      <c r="G135" s="1">
        <f>VLOOKUP(Tabela2[[#This Row],[id_escola]],Folha1!A:F,4,FALSE)</f>
        <v>75.385245901639337</v>
      </c>
      <c r="H135" s="1">
        <f>VLOOKUP(Tabela2[[#This Row],[id_escola]],Folha1!A:F,5,FALSE)</f>
        <v>6</v>
      </c>
      <c r="I135" s="1">
        <f>VLOOKUP(Tabela2[[#This Row],[id_escola]],Folha1!A:F,6,FALSE)</f>
        <v>11</v>
      </c>
    </row>
    <row r="136" spans="1:9" x14ac:dyDescent="0.3">
      <c r="A136" s="1" t="e">
        <f>'agrupamento - 3ciclo'!A135</f>
        <v>#N/A</v>
      </c>
      <c r="B136">
        <f>AVERAGE([3]!Tabela11[[#This Row],[1º Ano]],[3]!Tabela11[[#This Row],[2º Ano]],[3]!Tabela11[[#This Row],[3º Ano]],[3]!Tabela11[[#This Row],[4º Ano]])</f>
        <v>10.1875</v>
      </c>
      <c r="E136" s="1" t="e">
        <f>VLOOKUP(Tabela2[[#This Row],[id_escola]],Folha1!A:F,2,FALSE)</f>
        <v>#N/A</v>
      </c>
      <c r="F136" s="1" t="e">
        <f>VLOOKUP(Tabela2[[#This Row],[id_escola]],Folha1!A:F,3,FALSE)</f>
        <v>#N/A</v>
      </c>
      <c r="G136" s="1" t="e">
        <f>VLOOKUP(Tabela2[[#This Row],[id_escola]],Folha1!A:F,4,FALSE)</f>
        <v>#N/A</v>
      </c>
      <c r="H136" s="1" t="e">
        <f>VLOOKUP(Tabela2[[#This Row],[id_escola]],Folha1!A:F,5,FALSE)</f>
        <v>#N/A</v>
      </c>
      <c r="I136" s="1" t="e">
        <f>VLOOKUP(Tabela2[[#This Row],[id_escola]],Folha1!A:F,6,FALSE)</f>
        <v>#N/A</v>
      </c>
    </row>
    <row r="137" spans="1:9" x14ac:dyDescent="0.3">
      <c r="A137" s="1">
        <f>'agrupamento - 3ciclo'!A136</f>
        <v>342403</v>
      </c>
      <c r="B137">
        <f>AVERAGE([3]!Tabela11[[#This Row],[1º Ano]],[3]!Tabela11[[#This Row],[2º Ano]],[3]!Tabela11[[#This Row],[3º Ano]],[3]!Tabela11[[#This Row],[4º Ano]])</f>
        <v>62.3125</v>
      </c>
      <c r="E137" s="1">
        <f>VLOOKUP(Tabela2[[#This Row],[id_escola]],Folha1!A:F,2,FALSE)</f>
        <v>63.117647058823529</v>
      </c>
      <c r="F137" s="1">
        <f>VLOOKUP(Tabela2[[#This Row],[id_escola]],Folha1!A:F,3,FALSE)</f>
        <v>34.81818181818182</v>
      </c>
      <c r="G137" s="1">
        <f>VLOOKUP(Tabela2[[#This Row],[id_escola]],Folha1!A:F,4,FALSE)</f>
        <v>48.967914438502675</v>
      </c>
      <c r="H137" s="1">
        <f>VLOOKUP(Tabela2[[#This Row],[id_escola]],Folha1!A:F,5,FALSE)</f>
        <v>522</v>
      </c>
      <c r="I137" s="1">
        <f>VLOOKUP(Tabela2[[#This Row],[id_escola]],Folha1!A:F,6,FALSE)</f>
        <v>23</v>
      </c>
    </row>
    <row r="138" spans="1:9" x14ac:dyDescent="0.3">
      <c r="A138" s="1">
        <f>'agrupamento - 3ciclo'!A137</f>
        <v>340017</v>
      </c>
      <c r="B138">
        <f>AVERAGE([3]!Tabela11[[#This Row],[1º Ano]],[3]!Tabela11[[#This Row],[2º Ano]],[3]!Tabela11[[#This Row],[3º Ano]],[3]!Tabela11[[#This Row],[4º Ano]])</f>
        <v>16.375</v>
      </c>
      <c r="E138" s="1">
        <f>VLOOKUP(Tabela2[[#This Row],[id_escola]],Folha1!A:F,2,FALSE)</f>
        <v>58.585365853658537</v>
      </c>
      <c r="F138" s="1">
        <f>VLOOKUP(Tabela2[[#This Row],[id_escola]],Folha1!A:F,3,FALSE)</f>
        <v>39.7710843373494</v>
      </c>
      <c r="G138" s="1">
        <f>VLOOKUP(Tabela2[[#This Row],[id_escola]],Folha1!A:F,4,FALSE)</f>
        <v>49.178225095503969</v>
      </c>
      <c r="H138" s="1">
        <f>VLOOKUP(Tabela2[[#This Row],[id_escola]],Folha1!A:F,5,FALSE)</f>
        <v>509</v>
      </c>
      <c r="I138" s="1">
        <f>VLOOKUP(Tabela2[[#This Row],[id_escola]],Folha1!A:F,6,FALSE)</f>
        <v>70</v>
      </c>
    </row>
    <row r="139" spans="1:9" x14ac:dyDescent="0.3">
      <c r="A139" s="1">
        <f>'agrupamento - 3ciclo'!A138</f>
        <v>343900</v>
      </c>
      <c r="B139">
        <f>AVERAGE([3]!Tabela11[[#This Row],[1º Ano]],[3]!Tabela11[[#This Row],[2º Ano]],[3]!Tabela11[[#This Row],[3º Ano]],[3]!Tabela11[[#This Row],[4º Ano]])</f>
        <v>14.75</v>
      </c>
      <c r="E139" s="1">
        <f>VLOOKUP(Tabela2[[#This Row],[id_escola]],Folha1!A:F,2,FALSE)</f>
        <v>57.647727272727273</v>
      </c>
      <c r="F139" s="1">
        <f>VLOOKUP(Tabela2[[#This Row],[id_escola]],Folha1!A:F,3,FALSE)</f>
        <v>30.652173913043477</v>
      </c>
      <c r="G139" s="1">
        <f>VLOOKUP(Tabela2[[#This Row],[id_escola]],Folha1!A:F,4,FALSE)</f>
        <v>44.149950592885375</v>
      </c>
      <c r="H139" s="1">
        <f>VLOOKUP(Tabela2[[#This Row],[id_escola]],Folha1!A:F,5,FALSE)</f>
        <v>745</v>
      </c>
      <c r="I139" s="1">
        <f>VLOOKUP(Tabela2[[#This Row],[id_escola]],Folha1!A:F,6,FALSE)</f>
        <v>163</v>
      </c>
    </row>
    <row r="140" spans="1:9" x14ac:dyDescent="0.3">
      <c r="A140" s="1">
        <f>'agrupamento - 3ciclo'!A139</f>
        <v>340029</v>
      </c>
      <c r="B140">
        <f>AVERAGE([3]!Tabela11[[#This Row],[1º Ano]],[3]!Tabela11[[#This Row],[2º Ano]],[3]!Tabela11[[#This Row],[3º Ano]],[3]!Tabela11[[#This Row],[4º Ano]])</f>
        <v>26.0625</v>
      </c>
      <c r="E140" s="1">
        <f>VLOOKUP(Tabela2[[#This Row],[id_escola]],Folha1!A:F,2,FALSE)</f>
        <v>60.651685393258425</v>
      </c>
      <c r="F140" s="1">
        <f>VLOOKUP(Tabela2[[#This Row],[id_escola]],Folha1!A:F,3,FALSE)</f>
        <v>42.516129032258064</v>
      </c>
      <c r="G140" s="1">
        <f>VLOOKUP(Tabela2[[#This Row],[id_escola]],Folha1!A:F,4,FALSE)</f>
        <v>51.583907212758248</v>
      </c>
      <c r="H140" s="1">
        <f>VLOOKUP(Tabela2[[#This Row],[id_escola]],Folha1!A:F,5,FALSE)</f>
        <v>370</v>
      </c>
      <c r="I140" s="1">
        <f>VLOOKUP(Tabela2[[#This Row],[id_escola]],Folha1!A:F,6,FALSE)</f>
        <v>10</v>
      </c>
    </row>
    <row r="141" spans="1:9" x14ac:dyDescent="0.3">
      <c r="A141" s="1">
        <f>'agrupamento - 3ciclo'!A140</f>
        <v>340108</v>
      </c>
      <c r="B141">
        <f>AVERAGE([3]!Tabela11[[#This Row],[1º Ano]],[3]!Tabela11[[#This Row],[2º Ano]],[3]!Tabela11[[#This Row],[3º Ano]],[3]!Tabela11[[#This Row],[4º Ano]])</f>
        <v>16.4375</v>
      </c>
      <c r="E141" s="1">
        <f>VLOOKUP(Tabela2[[#This Row],[id_escola]],Folha1!A:F,2,FALSE)</f>
        <v>62.063291139240505</v>
      </c>
      <c r="F141" s="1">
        <f>VLOOKUP(Tabela2[[#This Row],[id_escola]],Folha1!A:F,3,FALSE)</f>
        <v>40.204545454545453</v>
      </c>
      <c r="G141" s="1">
        <f>VLOOKUP(Tabela2[[#This Row],[id_escola]],Folha1!A:F,4,FALSE)</f>
        <v>51.133918296892979</v>
      </c>
      <c r="H141" s="1">
        <f>VLOOKUP(Tabela2[[#This Row],[id_escola]],Folha1!A:F,5,FALSE)</f>
        <v>397</v>
      </c>
      <c r="I141" s="1">
        <f>VLOOKUP(Tabela2[[#This Row],[id_escola]],Folha1!A:F,6,FALSE)</f>
        <v>21</v>
      </c>
    </row>
    <row r="142" spans="1:9" x14ac:dyDescent="0.3">
      <c r="A142" s="1">
        <f>'agrupamento - 3ciclo'!A141</f>
        <v>340121</v>
      </c>
      <c r="B142">
        <f>AVERAGE([3]!Tabela11[[#This Row],[1º Ano]],[3]!Tabela11[[#This Row],[2º Ano]],[3]!Tabela11[[#This Row],[3º Ano]],[3]!Tabela11[[#This Row],[4º Ano]])</f>
        <v>29.875</v>
      </c>
      <c r="E142" s="1">
        <f>VLOOKUP(Tabela2[[#This Row],[id_escola]],Folha1!A:F,2,FALSE)</f>
        <v>60.671052631578945</v>
      </c>
      <c r="F142" s="1">
        <f>VLOOKUP(Tabela2[[#This Row],[id_escola]],Folha1!A:F,3,FALSE)</f>
        <v>44.493506493506494</v>
      </c>
      <c r="G142" s="1">
        <f>VLOOKUP(Tabela2[[#This Row],[id_escola]],Folha1!A:F,4,FALSE)</f>
        <v>52.582279562542723</v>
      </c>
      <c r="H142" s="1">
        <f>VLOOKUP(Tabela2[[#This Row],[id_escola]],Folha1!A:F,5,FALSE)</f>
        <v>323</v>
      </c>
      <c r="I142" s="1">
        <f>VLOOKUP(Tabela2[[#This Row],[id_escola]],Folha1!A:F,6,FALSE)</f>
        <v>97</v>
      </c>
    </row>
    <row r="143" spans="1:9" x14ac:dyDescent="0.3">
      <c r="A143" s="1">
        <f>'agrupamento - 3ciclo'!A142</f>
        <v>340133</v>
      </c>
      <c r="B143">
        <f>AVERAGE([3]!Tabela11[[#This Row],[1º Ano]],[3]!Tabela11[[#This Row],[2º Ano]],[3]!Tabela11[[#This Row],[3º Ano]],[3]!Tabela11[[#This Row],[4º Ano]])</f>
        <v>44</v>
      </c>
      <c r="E143" s="1">
        <f>VLOOKUP(Tabela2[[#This Row],[id_escola]],Folha1!A:F,2,FALSE)</f>
        <v>58.058823529411768</v>
      </c>
      <c r="F143" s="1">
        <f>VLOOKUP(Tabela2[[#This Row],[id_escola]],Folha1!A:F,3,FALSE)</f>
        <v>31.142857142857142</v>
      </c>
      <c r="G143" s="1">
        <f>VLOOKUP(Tabela2[[#This Row],[id_escola]],Folha1!A:F,4,FALSE)</f>
        <v>44.600840336134453</v>
      </c>
      <c r="H143" s="1">
        <f>VLOOKUP(Tabela2[[#This Row],[id_escola]],Folha1!A:F,5,FALSE)</f>
        <v>726</v>
      </c>
      <c r="I143" s="1" t="e">
        <f>VLOOKUP(Tabela2[[#This Row],[id_escola]],Folha1!A:F,6,FALSE)</f>
        <v>#N/A</v>
      </c>
    </row>
    <row r="144" spans="1:9" x14ac:dyDescent="0.3">
      <c r="A144" s="1">
        <f>'agrupamento - 3ciclo'!A143</f>
        <v>345155</v>
      </c>
      <c r="B144">
        <f>AVERAGE([3]!Tabela11[[#This Row],[1º Ano]],[3]!Tabela11[[#This Row],[2º Ano]],[3]!Tabela11[[#This Row],[3º Ano]],[3]!Tabela11[[#This Row],[4º Ano]])</f>
        <v>9.3125</v>
      </c>
      <c r="E144" s="1">
        <f>VLOOKUP(Tabela2[[#This Row],[id_escola]],Folha1!A:F,2,FALSE)</f>
        <v>60.407407407407405</v>
      </c>
      <c r="F144" s="1">
        <f>VLOOKUP(Tabela2[[#This Row],[id_escola]],Folha1!A:F,3,FALSE)</f>
        <v>42</v>
      </c>
      <c r="G144" s="1">
        <f>VLOOKUP(Tabela2[[#This Row],[id_escola]],Folha1!A:F,4,FALSE)</f>
        <v>51.203703703703702</v>
      </c>
      <c r="H144" s="1">
        <f>VLOOKUP(Tabela2[[#This Row],[id_escola]],Folha1!A:F,5,FALSE)</f>
        <v>388</v>
      </c>
      <c r="I144" s="1">
        <f>VLOOKUP(Tabela2[[#This Row],[id_escola]],Folha1!A:F,6,FALSE)</f>
        <v>33</v>
      </c>
    </row>
    <row r="145" spans="1:9" x14ac:dyDescent="0.3">
      <c r="A145" s="1">
        <f>'agrupamento - 3ciclo'!A144</f>
        <v>340169</v>
      </c>
      <c r="B145">
        <f>AVERAGE([3]!Tabela11[[#This Row],[1º Ano]],[3]!Tabela11[[#This Row],[2º Ano]],[3]!Tabela11[[#This Row],[3º Ano]],[3]!Tabela11[[#This Row],[4º Ano]])</f>
        <v>15.5625</v>
      </c>
      <c r="E145" s="1">
        <f>VLOOKUP(Tabela2[[#This Row],[id_escola]],Folha1!A:F,2,FALSE)</f>
        <v>53.229299363057322</v>
      </c>
      <c r="F145" s="1">
        <f>VLOOKUP(Tabela2[[#This Row],[id_escola]],Folha1!A:F,3,FALSE)</f>
        <v>24.890322580645162</v>
      </c>
      <c r="G145" s="1">
        <f>VLOOKUP(Tabela2[[#This Row],[id_escola]],Folha1!A:F,4,FALSE)</f>
        <v>39.059810971851242</v>
      </c>
      <c r="H145" s="1">
        <f>VLOOKUP(Tabela2[[#This Row],[id_escola]],Folha1!A:F,5,FALSE)</f>
        <v>901</v>
      </c>
      <c r="I145" s="1">
        <f>VLOOKUP(Tabela2[[#This Row],[id_escola]],Folha1!A:F,6,FALSE)</f>
        <v>68</v>
      </c>
    </row>
    <row r="146" spans="1:9" x14ac:dyDescent="0.3">
      <c r="A146" s="1">
        <f>'agrupamento - 3ciclo'!A145</f>
        <v>346858</v>
      </c>
      <c r="B146">
        <f>AVERAGE([3]!Tabela11[[#This Row],[1º Ano]],[3]!Tabela11[[#This Row],[2º Ano]],[3]!Tabela11[[#This Row],[3º Ano]],[3]!Tabela11[[#This Row],[4º Ano]])</f>
        <v>18</v>
      </c>
      <c r="E146" s="1">
        <f>VLOOKUP(Tabela2[[#This Row],[id_escola]],Folha1!A:F,2,FALSE)</f>
        <v>59.84375</v>
      </c>
      <c r="F146" s="1">
        <f>VLOOKUP(Tabela2[[#This Row],[id_escola]],Folha1!A:F,3,FALSE)</f>
        <v>39.5</v>
      </c>
      <c r="G146" s="1">
        <f>VLOOKUP(Tabela2[[#This Row],[id_escola]],Folha1!A:F,4,FALSE)</f>
        <v>49.671875</v>
      </c>
      <c r="H146" s="1">
        <f>VLOOKUP(Tabela2[[#This Row],[id_escola]],Folha1!A:F,5,FALSE)</f>
        <v>479</v>
      </c>
      <c r="I146" s="1">
        <f>VLOOKUP(Tabela2[[#This Row],[id_escola]],Folha1!A:F,6,FALSE)</f>
        <v>116</v>
      </c>
    </row>
    <row r="147" spans="1:9" x14ac:dyDescent="0.3">
      <c r="A147" s="1">
        <f>'agrupamento - 3ciclo'!A146</f>
        <v>330991</v>
      </c>
      <c r="B147">
        <f>AVERAGE([3]!Tabela11[[#This Row],[1º Ano]],[3]!Tabela11[[#This Row],[2º Ano]],[3]!Tabela11[[#This Row],[3º Ano]],[3]!Tabela11[[#This Row],[4º Ano]])</f>
        <v>14.375</v>
      </c>
      <c r="E147" s="1">
        <f>VLOOKUP(Tabela2[[#This Row],[id_escola]],Folha1!A:F,2,FALSE)</f>
        <v>61.1</v>
      </c>
      <c r="F147" s="1">
        <f>VLOOKUP(Tabela2[[#This Row],[id_escola]],Folha1!A:F,3,FALSE)</f>
        <v>36.35</v>
      </c>
      <c r="G147" s="1">
        <f>VLOOKUP(Tabela2[[#This Row],[id_escola]],Folha1!A:F,4,FALSE)</f>
        <v>48.725000000000001</v>
      </c>
      <c r="H147" s="1">
        <f>VLOOKUP(Tabela2[[#This Row],[id_escola]],Folha1!A:F,5,FALSE)</f>
        <v>531</v>
      </c>
      <c r="I147" s="1">
        <f>VLOOKUP(Tabela2[[#This Row],[id_escola]],Folha1!A:F,6,FALSE)</f>
        <v>10</v>
      </c>
    </row>
    <row r="148" spans="1:9" x14ac:dyDescent="0.3">
      <c r="A148" s="1" t="e">
        <f>'agrupamento - 3ciclo'!A147</f>
        <v>#N/A</v>
      </c>
      <c r="B148">
        <f>AVERAGE([3]!Tabela11[[#This Row],[1º Ano]],[3]!Tabela11[[#This Row],[2º Ano]],[3]!Tabela11[[#This Row],[3º Ano]],[3]!Tabela11[[#This Row],[4º Ano]])</f>
        <v>6.6875</v>
      </c>
      <c r="E148" s="1" t="e">
        <f>VLOOKUP(Tabela2[[#This Row],[id_escola]],Folha1!A:F,2,FALSE)</f>
        <v>#N/A</v>
      </c>
      <c r="F148" s="1" t="e">
        <f>VLOOKUP(Tabela2[[#This Row],[id_escola]],Folha1!A:F,3,FALSE)</f>
        <v>#N/A</v>
      </c>
      <c r="G148" s="1" t="e">
        <f>VLOOKUP(Tabela2[[#This Row],[id_escola]],Folha1!A:F,4,FALSE)</f>
        <v>#N/A</v>
      </c>
      <c r="H148" s="1" t="e">
        <f>VLOOKUP(Tabela2[[#This Row],[id_escola]],Folha1!A:F,5,FALSE)</f>
        <v>#N/A</v>
      </c>
      <c r="I148" s="1" t="e">
        <f>VLOOKUP(Tabela2[[#This Row],[id_escola]],Folha1!A:F,6,FALSE)</f>
        <v>#N/A</v>
      </c>
    </row>
    <row r="149" spans="1:9" x14ac:dyDescent="0.3">
      <c r="A149" s="1">
        <f>'agrupamento - 3ciclo'!A148</f>
        <v>340224</v>
      </c>
      <c r="B149">
        <f>AVERAGE([3]!Tabela11[[#This Row],[1º Ano]],[3]!Tabela11[[#This Row],[2º Ano]],[3]!Tabela11[[#This Row],[3º Ano]],[3]!Tabela11[[#This Row],[4º Ano]])</f>
        <v>21.0625</v>
      </c>
      <c r="E149" s="1">
        <f>VLOOKUP(Tabela2[[#This Row],[id_escola]],Folha1!A:F,2,FALSE)</f>
        <v>63.212871287128714</v>
      </c>
      <c r="F149" s="1">
        <f>VLOOKUP(Tabela2[[#This Row],[id_escola]],Folha1!A:F,3,FALSE)</f>
        <v>47.773399014778327</v>
      </c>
      <c r="G149" s="1">
        <f>VLOOKUP(Tabela2[[#This Row],[id_escola]],Folha1!A:F,4,FALSE)</f>
        <v>55.49313515095352</v>
      </c>
      <c r="H149" s="1">
        <f>VLOOKUP(Tabela2[[#This Row],[id_escola]],Folha1!A:F,5,FALSE)</f>
        <v>184</v>
      </c>
      <c r="I149" s="1">
        <f>VLOOKUP(Tabela2[[#This Row],[id_escola]],Folha1!A:F,6,FALSE)</f>
        <v>38</v>
      </c>
    </row>
    <row r="150" spans="1:9" x14ac:dyDescent="0.3">
      <c r="A150" s="1">
        <f>'agrupamento - 3ciclo'!A149</f>
        <v>343948</v>
      </c>
      <c r="B150">
        <f>AVERAGE([3]!Tabela11[[#This Row],[1º Ano]],[3]!Tabela11[[#This Row],[2º Ano]],[3]!Tabela11[[#This Row],[3º Ano]],[3]!Tabela11[[#This Row],[4º Ano]])</f>
        <v>17.1875</v>
      </c>
      <c r="E150" s="1">
        <f>VLOOKUP(Tabela2[[#This Row],[id_escola]],Folha1!A:F,2,FALSE)</f>
        <v>57.161764705882355</v>
      </c>
      <c r="F150" s="1">
        <f>VLOOKUP(Tabela2[[#This Row],[id_escola]],Folha1!A:F,3,FALSE)</f>
        <v>43.628571428571426</v>
      </c>
      <c r="G150" s="1">
        <f>VLOOKUP(Tabela2[[#This Row],[id_escola]],Folha1!A:F,4,FALSE)</f>
        <v>50.395168067226891</v>
      </c>
      <c r="H150" s="1">
        <f>VLOOKUP(Tabela2[[#This Row],[id_escola]],Folha1!A:F,5,FALSE)</f>
        <v>439</v>
      </c>
      <c r="I150" s="1">
        <f>VLOOKUP(Tabela2[[#This Row],[id_escola]],Folha1!A:F,6,FALSE)</f>
        <v>113</v>
      </c>
    </row>
    <row r="151" spans="1:9" x14ac:dyDescent="0.3">
      <c r="A151" s="1">
        <f>'agrupamento - 3ciclo'!A150</f>
        <v>343535</v>
      </c>
      <c r="B151">
        <f>AVERAGE([3]!Tabela11[[#This Row],[1º Ano]],[3]!Tabela11[[#This Row],[2º Ano]],[3]!Tabela11[[#This Row],[3º Ano]],[3]!Tabela11[[#This Row],[4º Ano]])</f>
        <v>43.875</v>
      </c>
      <c r="E151" s="1">
        <f>VLOOKUP(Tabela2[[#This Row],[id_escola]],Folha1!A:F,2,FALSE)</f>
        <v>61.375</v>
      </c>
      <c r="F151" s="1">
        <f>VLOOKUP(Tabela2[[#This Row],[id_escola]],Folha1!A:F,3,FALSE)</f>
        <v>40.095652173913045</v>
      </c>
      <c r="G151" s="1">
        <f>VLOOKUP(Tabela2[[#This Row],[id_escola]],Folha1!A:F,4,FALSE)</f>
        <v>50.735326086956519</v>
      </c>
      <c r="H151" s="1">
        <f>VLOOKUP(Tabela2[[#This Row],[id_escola]],Folha1!A:F,5,FALSE)</f>
        <v>412</v>
      </c>
      <c r="I151" s="1">
        <f>VLOOKUP(Tabela2[[#This Row],[id_escola]],Folha1!A:F,6,FALSE)</f>
        <v>40</v>
      </c>
    </row>
    <row r="152" spans="1:9" x14ac:dyDescent="0.3">
      <c r="A152" s="1">
        <f>'agrupamento - 3ciclo'!A151</f>
        <v>340248</v>
      </c>
      <c r="B152">
        <f>AVERAGE([3]!Tabela11[[#This Row],[1º Ano]],[3]!Tabela11[[#This Row],[2º Ano]],[3]!Tabela11[[#This Row],[3º Ano]],[3]!Tabela11[[#This Row],[4º Ano]])</f>
        <v>22.625</v>
      </c>
      <c r="E152" s="1">
        <f>VLOOKUP(Tabela2[[#This Row],[id_escola]],Folha1!A:F,2,FALSE)</f>
        <v>64.272727272727266</v>
      </c>
      <c r="F152" s="1">
        <f>VLOOKUP(Tabela2[[#This Row],[id_escola]],Folha1!A:F,3,FALSE)</f>
        <v>53.918518518518518</v>
      </c>
      <c r="G152" s="1">
        <f>VLOOKUP(Tabela2[[#This Row],[id_escola]],Folha1!A:F,4,FALSE)</f>
        <v>59.095622895622895</v>
      </c>
      <c r="H152" s="1">
        <f>VLOOKUP(Tabela2[[#This Row],[id_escola]],Folha1!A:F,5,FALSE)</f>
        <v>93</v>
      </c>
      <c r="I152" s="1">
        <f>VLOOKUP(Tabela2[[#This Row],[id_escola]],Folha1!A:F,6,FALSE)</f>
        <v>22</v>
      </c>
    </row>
    <row r="153" spans="1:9" x14ac:dyDescent="0.3">
      <c r="A153" s="1">
        <f>'agrupamento - 3ciclo'!A152</f>
        <v>340261</v>
      </c>
      <c r="B153">
        <f>AVERAGE([3]!Tabela11[[#This Row],[1º Ano]],[3]!Tabela11[[#This Row],[2º Ano]],[3]!Tabela11[[#This Row],[3º Ano]],[3]!Tabela11[[#This Row],[4º Ano]])</f>
        <v>17.875</v>
      </c>
      <c r="E153" s="1">
        <f>VLOOKUP(Tabela2[[#This Row],[id_escola]],Folha1!A:F,2,FALSE)</f>
        <v>62.393617021276597</v>
      </c>
      <c r="F153" s="1">
        <f>VLOOKUP(Tabela2[[#This Row],[id_escola]],Folha1!A:F,3,FALSE)</f>
        <v>51.473684210526315</v>
      </c>
      <c r="G153" s="1">
        <f>VLOOKUP(Tabela2[[#This Row],[id_escola]],Folha1!A:F,4,FALSE)</f>
        <v>56.933650615901456</v>
      </c>
      <c r="H153" s="1">
        <f>VLOOKUP(Tabela2[[#This Row],[id_escola]],Folha1!A:F,5,FALSE)</f>
        <v>140</v>
      </c>
      <c r="I153" s="1">
        <f>VLOOKUP(Tabela2[[#This Row],[id_escola]],Folha1!A:F,6,FALSE)</f>
        <v>8</v>
      </c>
    </row>
    <row r="154" spans="1:9" x14ac:dyDescent="0.3">
      <c r="A154" s="1">
        <f>'agrupamento - 3ciclo'!A153</f>
        <v>340340</v>
      </c>
      <c r="B154">
        <f>AVERAGE([3]!Tabela11[[#This Row],[1º Ano]],[3]!Tabela11[[#This Row],[2º Ano]],[3]!Tabela11[[#This Row],[3º Ano]],[3]!Tabela11[[#This Row],[4º Ano]])</f>
        <v>6.875</v>
      </c>
      <c r="E154" s="1">
        <f>VLOOKUP(Tabela2[[#This Row],[id_escola]],Folha1!A:F,2,FALSE)</f>
        <v>62.333333333333336</v>
      </c>
      <c r="F154" s="1">
        <f>VLOOKUP(Tabela2[[#This Row],[id_escola]],Folha1!A:F,3,FALSE)</f>
        <v>42.891719745222929</v>
      </c>
      <c r="G154" s="1">
        <f>VLOOKUP(Tabela2[[#This Row],[id_escola]],Folha1!A:F,4,FALSE)</f>
        <v>52.612526539278136</v>
      </c>
      <c r="H154" s="1">
        <f>VLOOKUP(Tabela2[[#This Row],[id_escola]],Folha1!A:F,5,FALSE)</f>
        <v>317</v>
      </c>
      <c r="I154" s="1">
        <f>VLOOKUP(Tabela2[[#This Row],[id_escola]],Folha1!A:F,6,FALSE)</f>
        <v>93</v>
      </c>
    </row>
    <row r="155" spans="1:9" x14ac:dyDescent="0.3">
      <c r="A155" s="1" t="e">
        <f>'agrupamento - 3ciclo'!A154</f>
        <v>#N/A</v>
      </c>
      <c r="B155">
        <f>AVERAGE([3]!Tabela11[[#This Row],[1º Ano]],[3]!Tabela11[[#This Row],[2º Ano]],[3]!Tabela11[[#This Row],[3º Ano]],[3]!Tabela11[[#This Row],[4º Ano]])</f>
        <v>19.6875</v>
      </c>
      <c r="E155" s="1" t="e">
        <f>VLOOKUP(Tabela2[[#This Row],[id_escola]],Folha1!A:F,2,FALSE)</f>
        <v>#N/A</v>
      </c>
      <c r="F155" s="1" t="e">
        <f>VLOOKUP(Tabela2[[#This Row],[id_escola]],Folha1!A:F,3,FALSE)</f>
        <v>#N/A</v>
      </c>
      <c r="G155" s="1" t="e">
        <f>VLOOKUP(Tabela2[[#This Row],[id_escola]],Folha1!A:F,4,FALSE)</f>
        <v>#N/A</v>
      </c>
      <c r="H155" s="1" t="e">
        <f>VLOOKUP(Tabela2[[#This Row],[id_escola]],Folha1!A:F,5,FALSE)</f>
        <v>#N/A</v>
      </c>
      <c r="I155" s="1" t="e">
        <f>VLOOKUP(Tabela2[[#This Row],[id_escola]],Folha1!A:F,6,FALSE)</f>
        <v>#N/A</v>
      </c>
    </row>
    <row r="156" spans="1:9" x14ac:dyDescent="0.3">
      <c r="A156" s="1">
        <f>'agrupamento - 3ciclo'!A155</f>
        <v>346810</v>
      </c>
      <c r="B156">
        <f>AVERAGE([3]!Tabela11[[#This Row],[1º Ano]],[3]!Tabela11[[#This Row],[2º Ano]],[3]!Tabela11[[#This Row],[3º Ano]],[3]!Tabela11[[#This Row],[4º Ano]])</f>
        <v>8.1875</v>
      </c>
      <c r="E156" s="1">
        <f>VLOOKUP(Tabela2[[#This Row],[id_escola]],Folha1!A:F,2,FALSE)</f>
        <v>57.064516129032256</v>
      </c>
      <c r="F156" s="1">
        <f>VLOOKUP(Tabela2[[#This Row],[id_escola]],Folha1!A:F,3,FALSE)</f>
        <v>46.19047619047619</v>
      </c>
      <c r="G156" s="1">
        <f>VLOOKUP(Tabela2[[#This Row],[id_escola]],Folha1!A:F,4,FALSE)</f>
        <v>51.627496159754223</v>
      </c>
      <c r="H156" s="1">
        <f>VLOOKUP(Tabela2[[#This Row],[id_escola]],Folha1!A:F,5,FALSE)</f>
        <v>363</v>
      </c>
      <c r="I156" s="1">
        <f>VLOOKUP(Tabela2[[#This Row],[id_escola]],Folha1!A:F,6,FALSE)</f>
        <v>57</v>
      </c>
    </row>
    <row r="157" spans="1:9" x14ac:dyDescent="0.3">
      <c r="A157" s="1">
        <f>'agrupamento - 3ciclo'!A156</f>
        <v>340285</v>
      </c>
      <c r="B157">
        <f>AVERAGE([3]!Tabela11[[#This Row],[1º Ano]],[3]!Tabela11[[#This Row],[2º Ano]],[3]!Tabela11[[#This Row],[3º Ano]],[3]!Tabela11[[#This Row],[4º Ano]])</f>
        <v>64.0625</v>
      </c>
      <c r="E157" s="1">
        <f>VLOOKUP(Tabela2[[#This Row],[id_escola]],Folha1!A:F,2,FALSE)</f>
        <v>45.132653061224488</v>
      </c>
      <c r="F157" s="1">
        <f>VLOOKUP(Tabela2[[#This Row],[id_escola]],Folha1!A:F,3,FALSE)</f>
        <v>18.896825396825395</v>
      </c>
      <c r="G157" s="1">
        <f>VLOOKUP(Tabela2[[#This Row],[id_escola]],Folha1!A:F,4,FALSE)</f>
        <v>32.01473922902494</v>
      </c>
      <c r="H157" s="1">
        <f>VLOOKUP(Tabela2[[#This Row],[id_escola]],Folha1!A:F,5,FALSE)</f>
        <v>968</v>
      </c>
      <c r="I157" s="1">
        <f>VLOOKUP(Tabela2[[#This Row],[id_escola]],Folha1!A:F,6,FALSE)</f>
        <v>210</v>
      </c>
    </row>
    <row r="158" spans="1:9" x14ac:dyDescent="0.3">
      <c r="A158" s="1" t="e">
        <f>'agrupamento - 3ciclo'!A157</f>
        <v>#N/A</v>
      </c>
      <c r="B158">
        <f>AVERAGE([3]!Tabela11[[#This Row],[1º Ano]],[3]!Tabela11[[#This Row],[2º Ano]],[3]!Tabela11[[#This Row],[3º Ano]],[3]!Tabela11[[#This Row],[4º Ano]])</f>
        <v>10.125</v>
      </c>
      <c r="E158" s="1" t="e">
        <f>VLOOKUP(Tabela2[[#This Row],[id_escola]],Folha1!A:F,2,FALSE)</f>
        <v>#N/A</v>
      </c>
      <c r="F158" s="1" t="e">
        <f>VLOOKUP(Tabela2[[#This Row],[id_escola]],Folha1!A:F,3,FALSE)</f>
        <v>#N/A</v>
      </c>
      <c r="G158" s="1" t="e">
        <f>VLOOKUP(Tabela2[[#This Row],[id_escola]],Folha1!A:F,4,FALSE)</f>
        <v>#N/A</v>
      </c>
      <c r="H158" s="1" t="e">
        <f>VLOOKUP(Tabela2[[#This Row],[id_escola]],Folha1!A:F,5,FALSE)</f>
        <v>#N/A</v>
      </c>
      <c r="I158" s="1" t="e">
        <f>VLOOKUP(Tabela2[[#This Row],[id_escola]],Folha1!A:F,6,FALSE)</f>
        <v>#N/A</v>
      </c>
    </row>
    <row r="159" spans="1:9" x14ac:dyDescent="0.3">
      <c r="A159" s="1">
        <f>'agrupamento - 3ciclo'!A158</f>
        <v>330711</v>
      </c>
      <c r="B159">
        <f>AVERAGE([3]!Tabela11[[#This Row],[1º Ano]],[3]!Tabela11[[#This Row],[2º Ano]],[3]!Tabela11[[#This Row],[3º Ano]],[3]!Tabela11[[#This Row],[4º Ano]])</f>
        <v>20.8125</v>
      </c>
      <c r="E159" s="1">
        <f>VLOOKUP(Tabela2[[#This Row],[id_escola]],Folha1!A:F,2,FALSE)</f>
        <v>56.111111111111114</v>
      </c>
      <c r="F159" s="1">
        <f>VLOOKUP(Tabela2[[#This Row],[id_escola]],Folha1!A:F,3,FALSE)</f>
        <v>27.555555555555557</v>
      </c>
      <c r="G159" s="1">
        <f>VLOOKUP(Tabela2[[#This Row],[id_escola]],Folha1!A:F,4,FALSE)</f>
        <v>41.833333333333336</v>
      </c>
      <c r="H159" s="1">
        <f>VLOOKUP(Tabela2[[#This Row],[id_escola]],Folha1!A:F,5,FALSE)</f>
        <v>820</v>
      </c>
      <c r="I159" s="1">
        <f>VLOOKUP(Tabela2[[#This Row],[id_escola]],Folha1!A:F,6,FALSE)</f>
        <v>47</v>
      </c>
    </row>
    <row r="160" spans="1:9" x14ac:dyDescent="0.3">
      <c r="A160" s="1">
        <f>'agrupamento - 3ciclo'!A159</f>
        <v>345570</v>
      </c>
      <c r="B160">
        <f>AVERAGE([3]!Tabela11[[#This Row],[1º Ano]],[3]!Tabela11[[#This Row],[2º Ano]],[3]!Tabela11[[#This Row],[3º Ano]],[3]!Tabela11[[#This Row],[4º Ano]])</f>
        <v>21.875</v>
      </c>
      <c r="E160" s="1">
        <f>VLOOKUP(Tabela2[[#This Row],[id_escola]],Folha1!A:F,2,FALSE)</f>
        <v>55.884615384615387</v>
      </c>
      <c r="F160" s="1">
        <f>VLOOKUP(Tabela2[[#This Row],[id_escola]],Folha1!A:F,3,FALSE)</f>
        <v>33.46153846153846</v>
      </c>
      <c r="G160" s="1">
        <f>VLOOKUP(Tabela2[[#This Row],[id_escola]],Folha1!A:F,4,FALSE)</f>
        <v>44.67307692307692</v>
      </c>
      <c r="H160" s="1">
        <f>VLOOKUP(Tabela2[[#This Row],[id_escola]],Folha1!A:F,5,FALSE)</f>
        <v>711</v>
      </c>
      <c r="I160" s="1">
        <f>VLOOKUP(Tabela2[[#This Row],[id_escola]],Folha1!A:F,6,FALSE)</f>
        <v>83</v>
      </c>
    </row>
    <row r="161" spans="1:9" x14ac:dyDescent="0.3">
      <c r="A161" s="1">
        <f>'agrupamento - 3ciclo'!A160</f>
        <v>340352</v>
      </c>
      <c r="B161">
        <f>AVERAGE([3]!Tabela11[[#This Row],[1º Ano]],[3]!Tabela11[[#This Row],[2º Ano]],[3]!Tabela11[[#This Row],[3º Ano]],[3]!Tabela11[[#This Row],[4º Ano]])</f>
        <v>8.375</v>
      </c>
      <c r="E161" s="1">
        <f>VLOOKUP(Tabela2[[#This Row],[id_escola]],Folha1!A:F,2,FALSE)</f>
        <v>50.323529411764703</v>
      </c>
      <c r="F161" s="1">
        <f>VLOOKUP(Tabela2[[#This Row],[id_escola]],Folha1!A:F,3,FALSE)</f>
        <v>25.714285714285715</v>
      </c>
      <c r="G161" s="1">
        <f>VLOOKUP(Tabela2[[#This Row],[id_escola]],Folha1!A:F,4,FALSE)</f>
        <v>38.018907563025209</v>
      </c>
      <c r="H161" s="1">
        <f>VLOOKUP(Tabela2[[#This Row],[id_escola]],Folha1!A:F,5,FALSE)</f>
        <v>911</v>
      </c>
      <c r="I161" s="1">
        <f>VLOOKUP(Tabela2[[#This Row],[id_escola]],Folha1!A:F,6,FALSE)</f>
        <v>187</v>
      </c>
    </row>
    <row r="162" spans="1:9" x14ac:dyDescent="0.3">
      <c r="A162" s="1">
        <f>'agrupamento - 3ciclo'!A161</f>
        <v>343407</v>
      </c>
      <c r="B162">
        <f>AVERAGE([3]!Tabela11[[#This Row],[1º Ano]],[3]!Tabela11[[#This Row],[2º Ano]],[3]!Tabela11[[#This Row],[3º Ano]],[3]!Tabela11[[#This Row],[4º Ano]])</f>
        <v>9.1875</v>
      </c>
      <c r="E162" s="1">
        <f>VLOOKUP(Tabela2[[#This Row],[id_escola]],Folha1!A:F,2,FALSE)</f>
        <v>58.236363636363635</v>
      </c>
      <c r="F162" s="1">
        <f>VLOOKUP(Tabela2[[#This Row],[id_escola]],Folha1!A:F,3,FALSE)</f>
        <v>36.596330275229356</v>
      </c>
      <c r="G162" s="1">
        <f>VLOOKUP(Tabela2[[#This Row],[id_escola]],Folha1!A:F,4,FALSE)</f>
        <v>47.416346955796499</v>
      </c>
      <c r="H162" s="1">
        <f>VLOOKUP(Tabela2[[#This Row],[id_escola]],Folha1!A:F,5,FALSE)</f>
        <v>578</v>
      </c>
      <c r="I162" s="1">
        <f>VLOOKUP(Tabela2[[#This Row],[id_escola]],Folha1!A:F,6,FALSE)</f>
        <v>137</v>
      </c>
    </row>
    <row r="163" spans="1:9" x14ac:dyDescent="0.3">
      <c r="A163" s="1" t="e">
        <f>'agrupamento - 3ciclo'!A162</f>
        <v>#N/A</v>
      </c>
      <c r="B163">
        <f>AVERAGE([3]!Tabela11[[#This Row],[1º Ano]],[3]!Tabela11[[#This Row],[2º Ano]],[3]!Tabela11[[#This Row],[3º Ano]],[3]!Tabela11[[#This Row],[4º Ano]])</f>
        <v>18.1875</v>
      </c>
      <c r="E163" s="1" t="e">
        <f>VLOOKUP(Tabela2[[#This Row],[id_escola]],Folha1!A:F,2,FALSE)</f>
        <v>#N/A</v>
      </c>
      <c r="F163" s="1" t="e">
        <f>VLOOKUP(Tabela2[[#This Row],[id_escola]],Folha1!A:F,3,FALSE)</f>
        <v>#N/A</v>
      </c>
      <c r="G163" s="1" t="e">
        <f>VLOOKUP(Tabela2[[#This Row],[id_escola]],Folha1!A:F,4,FALSE)</f>
        <v>#N/A</v>
      </c>
      <c r="H163" s="1" t="e">
        <f>VLOOKUP(Tabela2[[#This Row],[id_escola]],Folha1!A:F,5,FALSE)</f>
        <v>#N/A</v>
      </c>
      <c r="I163" s="1" t="e">
        <f>VLOOKUP(Tabela2[[#This Row],[id_escola]],Folha1!A:F,6,FALSE)</f>
        <v>#N/A</v>
      </c>
    </row>
    <row r="164" spans="1:9" x14ac:dyDescent="0.3">
      <c r="A164" s="1">
        <f>'agrupamento - 3ciclo'!A163</f>
        <v>330668</v>
      </c>
      <c r="B164">
        <f>AVERAGE([3]!Tabela11[[#This Row],[1º Ano]],[3]!Tabela11[[#This Row],[2º Ano]],[3]!Tabela11[[#This Row],[3º Ano]],[3]!Tabela11[[#This Row],[4º Ano]])</f>
        <v>19.125</v>
      </c>
      <c r="E164" s="1">
        <f>VLOOKUP(Tabela2[[#This Row],[id_escola]],Folha1!A:F,2,FALSE)</f>
        <v>57.944444444444443</v>
      </c>
      <c r="F164" s="1">
        <f>VLOOKUP(Tabela2[[#This Row],[id_escola]],Folha1!A:F,3,FALSE)</f>
        <v>26.555555555555557</v>
      </c>
      <c r="G164" s="1">
        <f>VLOOKUP(Tabela2[[#This Row],[id_escola]],Folha1!A:F,4,FALSE)</f>
        <v>42.25</v>
      </c>
      <c r="H164" s="1">
        <f>VLOOKUP(Tabela2[[#This Row],[id_escola]],Folha1!A:F,5,FALSE)</f>
        <v>801</v>
      </c>
      <c r="I164" s="1">
        <f>VLOOKUP(Tabela2[[#This Row],[id_escola]],Folha1!A:F,6,FALSE)</f>
        <v>20</v>
      </c>
    </row>
    <row r="165" spans="1:9" x14ac:dyDescent="0.3">
      <c r="A165" s="1">
        <f>'agrupamento - 3ciclo'!A164</f>
        <v>340431</v>
      </c>
      <c r="B165">
        <f>AVERAGE([3]!Tabela11[[#This Row],[1º Ano]],[3]!Tabela11[[#This Row],[2º Ano]],[3]!Tabela11[[#This Row],[3º Ano]],[3]!Tabela11[[#This Row],[4º Ano]])</f>
        <v>17.75</v>
      </c>
      <c r="E165" s="1">
        <f>VLOOKUP(Tabela2[[#This Row],[id_escola]],Folha1!A:F,2,FALSE)</f>
        <v>52.216494845360828</v>
      </c>
      <c r="F165" s="1">
        <f>VLOOKUP(Tabela2[[#This Row],[id_escola]],Folha1!A:F,3,FALSE)</f>
        <v>28.396039603960396</v>
      </c>
      <c r="G165" s="1">
        <f>VLOOKUP(Tabela2[[#This Row],[id_escola]],Folha1!A:F,4,FALSE)</f>
        <v>40.306267224660616</v>
      </c>
      <c r="H165" s="1">
        <f>VLOOKUP(Tabela2[[#This Row],[id_escola]],Folha1!A:F,5,FALSE)</f>
        <v>861</v>
      </c>
      <c r="I165" s="1">
        <f>VLOOKUP(Tabela2[[#This Row],[id_escola]],Folha1!A:F,6,FALSE)</f>
        <v>72</v>
      </c>
    </row>
    <row r="166" spans="1:9" x14ac:dyDescent="0.3">
      <c r="A166" s="1">
        <f>'agrupamento - 3ciclo'!A165</f>
        <v>330450</v>
      </c>
      <c r="B166">
        <f>AVERAGE([3]!Tabela11[[#This Row],[1º Ano]],[3]!Tabela11[[#This Row],[2º Ano]],[3]!Tabela11[[#This Row],[3º Ano]],[3]!Tabela11[[#This Row],[4º Ano]])</f>
        <v>38.0625</v>
      </c>
      <c r="E166" s="1">
        <f>VLOOKUP(Tabela2[[#This Row],[id_escola]],Folha1!A:F,2,FALSE)</f>
        <v>65.333333333333329</v>
      </c>
      <c r="F166" s="1">
        <f>VLOOKUP(Tabela2[[#This Row],[id_escola]],Folha1!A:F,3,FALSE)</f>
        <v>36</v>
      </c>
      <c r="G166" s="1">
        <f>VLOOKUP(Tabela2[[#This Row],[id_escola]],Folha1!A:F,4,FALSE)</f>
        <v>50.666666666666664</v>
      </c>
      <c r="H166" s="1">
        <f>VLOOKUP(Tabela2[[#This Row],[id_escola]],Folha1!A:F,5,FALSE)</f>
        <v>411</v>
      </c>
      <c r="I166" s="1">
        <f>VLOOKUP(Tabela2[[#This Row],[id_escola]],Folha1!A:F,6,FALSE)</f>
        <v>52</v>
      </c>
    </row>
    <row r="167" spans="1:9" x14ac:dyDescent="0.3">
      <c r="A167" s="1" t="e">
        <f>'agrupamento - 3ciclo'!A166</f>
        <v>#N/A</v>
      </c>
      <c r="B167">
        <f>AVERAGE([3]!Tabela11[[#This Row],[1º Ano]],[3]!Tabela11[[#This Row],[2º Ano]],[3]!Tabela11[[#This Row],[3º Ano]],[3]!Tabela11[[#This Row],[4º Ano]])</f>
        <v>25.5625</v>
      </c>
      <c r="E167" s="1" t="e">
        <f>VLOOKUP(Tabela2[[#This Row],[id_escola]],Folha1!A:F,2,FALSE)</f>
        <v>#N/A</v>
      </c>
      <c r="F167" s="1" t="e">
        <f>VLOOKUP(Tabela2[[#This Row],[id_escola]],Folha1!A:F,3,FALSE)</f>
        <v>#N/A</v>
      </c>
      <c r="G167" s="1" t="e">
        <f>VLOOKUP(Tabela2[[#This Row],[id_escola]],Folha1!A:F,4,FALSE)</f>
        <v>#N/A</v>
      </c>
      <c r="H167" s="1" t="e">
        <f>VLOOKUP(Tabela2[[#This Row],[id_escola]],Folha1!A:F,5,FALSE)</f>
        <v>#N/A</v>
      </c>
      <c r="I167" s="1" t="e">
        <f>VLOOKUP(Tabela2[[#This Row],[id_escola]],Folha1!A:F,6,FALSE)</f>
        <v>#N/A</v>
      </c>
    </row>
    <row r="168" spans="1:9" x14ac:dyDescent="0.3">
      <c r="A168" s="1">
        <f>'agrupamento - 3ciclo'!A167</f>
        <v>340492</v>
      </c>
      <c r="B168">
        <f>AVERAGE([3]!Tabela11[[#This Row],[1º Ano]],[3]!Tabela11[[#This Row],[2º Ano]],[3]!Tabela11[[#This Row],[3º Ano]],[3]!Tabela11[[#This Row],[4º Ano]])</f>
        <v>22.6875</v>
      </c>
      <c r="E168" s="1">
        <f>VLOOKUP(Tabela2[[#This Row],[id_escola]],Folha1!A:F,2,FALSE)</f>
        <v>63.020202020202021</v>
      </c>
      <c r="F168" s="1">
        <f>VLOOKUP(Tabela2[[#This Row],[id_escola]],Folha1!A:F,3,FALSE)</f>
        <v>45.21</v>
      </c>
      <c r="G168" s="1">
        <f>VLOOKUP(Tabela2[[#This Row],[id_escola]],Folha1!A:F,4,FALSE)</f>
        <v>54.115101010101014</v>
      </c>
      <c r="H168" s="1">
        <f>VLOOKUP(Tabela2[[#This Row],[id_escola]],Folha1!A:F,5,FALSE)</f>
        <v>242</v>
      </c>
      <c r="I168" s="1">
        <f>VLOOKUP(Tabela2[[#This Row],[id_escola]],Folha1!A:F,6,FALSE)</f>
        <v>86</v>
      </c>
    </row>
    <row r="169" spans="1:9" x14ac:dyDescent="0.3">
      <c r="A169" s="1">
        <f>'agrupamento - 3ciclo'!A168</f>
        <v>340509</v>
      </c>
      <c r="B169">
        <f>AVERAGE([3]!Tabela11[[#This Row],[1º Ano]],[3]!Tabela11[[#This Row],[2º Ano]],[3]!Tabela11[[#This Row],[3º Ano]],[3]!Tabela11[[#This Row],[4º Ano]])</f>
        <v>20.125</v>
      </c>
      <c r="E169" s="1">
        <f>VLOOKUP(Tabela2[[#This Row],[id_escola]],Folha1!A:F,2,FALSE)</f>
        <v>67.037037037037038</v>
      </c>
      <c r="F169" s="1">
        <f>VLOOKUP(Tabela2[[#This Row],[id_escola]],Folha1!A:F,3,FALSE)</f>
        <v>51.5</v>
      </c>
      <c r="G169" s="1">
        <f>VLOOKUP(Tabela2[[#This Row],[id_escola]],Folha1!A:F,4,FALSE)</f>
        <v>59.268518518518519</v>
      </c>
      <c r="H169" s="1">
        <f>VLOOKUP(Tabela2[[#This Row],[id_escola]],Folha1!A:F,5,FALSE)</f>
        <v>89</v>
      </c>
      <c r="I169" s="1">
        <f>VLOOKUP(Tabela2[[#This Row],[id_escola]],Folha1!A:F,6,FALSE)</f>
        <v>11</v>
      </c>
    </row>
    <row r="170" spans="1:9" x14ac:dyDescent="0.3">
      <c r="A170" s="1">
        <f>'agrupamento - 3ciclo'!A169</f>
        <v>330346</v>
      </c>
      <c r="B170">
        <f>AVERAGE([3]!Tabela11[[#This Row],[1º Ano]],[3]!Tabela11[[#This Row],[2º Ano]],[3]!Tabela11[[#This Row],[3º Ano]],[3]!Tabela11[[#This Row],[4º Ano]])</f>
        <v>7.75</v>
      </c>
      <c r="E170" s="1">
        <f>VLOOKUP(Tabela2[[#This Row],[id_escola]],Folha1!A:F,2,FALSE)</f>
        <v>62.758064516129032</v>
      </c>
      <c r="F170" s="1">
        <f>VLOOKUP(Tabela2[[#This Row],[id_escola]],Folha1!A:F,3,FALSE)</f>
        <v>42.685483870967744</v>
      </c>
      <c r="G170" s="1">
        <f>VLOOKUP(Tabela2[[#This Row],[id_escola]],Folha1!A:F,4,FALSE)</f>
        <v>52.721774193548384</v>
      </c>
      <c r="H170" s="1">
        <f>VLOOKUP(Tabela2[[#This Row],[id_escola]],Folha1!A:F,5,FALSE)</f>
        <v>308</v>
      </c>
      <c r="I170" s="1">
        <f>VLOOKUP(Tabela2[[#This Row],[id_escola]],Folha1!A:F,6,FALSE)</f>
        <v>18</v>
      </c>
    </row>
    <row r="171" spans="1:9" x14ac:dyDescent="0.3">
      <c r="A171" s="1" t="e">
        <f>'agrupamento - 3ciclo'!A170</f>
        <v>#N/A</v>
      </c>
      <c r="B171">
        <f>AVERAGE([3]!Tabela11[[#This Row],[1º Ano]],[3]!Tabela11[[#This Row],[2º Ano]],[3]!Tabela11[[#This Row],[3º Ano]],[3]!Tabela11[[#This Row],[4º Ano]])</f>
        <v>16.4375</v>
      </c>
      <c r="E171" s="1" t="e">
        <f>VLOOKUP(Tabela2[[#This Row],[id_escola]],Folha1!A:F,2,FALSE)</f>
        <v>#N/A</v>
      </c>
      <c r="F171" s="1" t="e">
        <f>VLOOKUP(Tabela2[[#This Row],[id_escola]],Folha1!A:F,3,FALSE)</f>
        <v>#N/A</v>
      </c>
      <c r="G171" s="1" t="e">
        <f>VLOOKUP(Tabela2[[#This Row],[id_escola]],Folha1!A:F,4,FALSE)</f>
        <v>#N/A</v>
      </c>
      <c r="H171" s="1" t="e">
        <f>VLOOKUP(Tabela2[[#This Row],[id_escola]],Folha1!A:F,5,FALSE)</f>
        <v>#N/A</v>
      </c>
      <c r="I171" s="1" t="e">
        <f>VLOOKUP(Tabela2[[#This Row],[id_escola]],Folha1!A:F,6,FALSE)</f>
        <v>#N/A</v>
      </c>
    </row>
    <row r="172" spans="1:9" x14ac:dyDescent="0.3">
      <c r="A172" s="1">
        <f>'agrupamento - 3ciclo'!A171</f>
        <v>342634</v>
      </c>
      <c r="B172">
        <f>AVERAGE([3]!Tabela11[[#This Row],[1º Ano]],[3]!Tabela11[[#This Row],[2º Ano]],[3]!Tabela11[[#This Row],[3º Ano]],[3]!Tabela11[[#This Row],[4º Ano]])</f>
        <v>18.8125</v>
      </c>
      <c r="E172" s="1">
        <f>VLOOKUP(Tabela2[[#This Row],[id_escola]],Folha1!A:F,2,FALSE)</f>
        <v>55.343137254901961</v>
      </c>
      <c r="F172" s="1">
        <f>VLOOKUP(Tabela2[[#This Row],[id_escola]],Folha1!A:F,3,FALSE)</f>
        <v>34</v>
      </c>
      <c r="G172" s="1">
        <f>VLOOKUP(Tabela2[[#This Row],[id_escola]],Folha1!A:F,4,FALSE)</f>
        <v>44.671568627450981</v>
      </c>
      <c r="H172" s="1">
        <f>VLOOKUP(Tabela2[[#This Row],[id_escola]],Folha1!A:F,5,FALSE)</f>
        <v>706</v>
      </c>
      <c r="I172" s="1">
        <f>VLOOKUP(Tabela2[[#This Row],[id_escola]],Folha1!A:F,6,FALSE)</f>
        <v>50</v>
      </c>
    </row>
    <row r="173" spans="1:9" x14ac:dyDescent="0.3">
      <c r="A173" s="1" t="e">
        <f>'agrupamento - 3ciclo'!A172</f>
        <v>#N/A</v>
      </c>
      <c r="B173">
        <f>AVERAGE([3]!Tabela11[[#This Row],[1º Ano]],[3]!Tabela11[[#This Row],[2º Ano]],[3]!Tabela11[[#This Row],[3º Ano]],[3]!Tabela11[[#This Row],[4º Ano]])</f>
        <v>22.8125</v>
      </c>
      <c r="E173" s="1" t="e">
        <f>VLOOKUP(Tabela2[[#This Row],[id_escola]],Folha1!A:F,2,FALSE)</f>
        <v>#N/A</v>
      </c>
      <c r="F173" s="1" t="e">
        <f>VLOOKUP(Tabela2[[#This Row],[id_escola]],Folha1!A:F,3,FALSE)</f>
        <v>#N/A</v>
      </c>
      <c r="G173" s="1" t="e">
        <f>VLOOKUP(Tabela2[[#This Row],[id_escola]],Folha1!A:F,4,FALSE)</f>
        <v>#N/A</v>
      </c>
      <c r="H173" s="1" t="e">
        <f>VLOOKUP(Tabela2[[#This Row],[id_escola]],Folha1!A:F,5,FALSE)</f>
        <v>#N/A</v>
      </c>
      <c r="I173" s="1" t="e">
        <f>VLOOKUP(Tabela2[[#This Row],[id_escola]],Folha1!A:F,6,FALSE)</f>
        <v>#N/A</v>
      </c>
    </row>
    <row r="174" spans="1:9" x14ac:dyDescent="0.3">
      <c r="A174" s="1">
        <f>'agrupamento - 3ciclo'!A173</f>
        <v>346500</v>
      </c>
      <c r="B174">
        <f>AVERAGE([3]!Tabela11[[#This Row],[1º Ano]],[3]!Tabela11[[#This Row],[2º Ano]],[3]!Tabela11[[#This Row],[3º Ano]],[3]!Tabela11[[#This Row],[4º Ano]])</f>
        <v>41.75</v>
      </c>
      <c r="E174" s="1">
        <f>VLOOKUP(Tabela2[[#This Row],[id_escola]],Folha1!A:F,2,FALSE)</f>
        <v>67.392156862745097</v>
      </c>
      <c r="F174" s="1">
        <f>VLOOKUP(Tabela2[[#This Row],[id_escola]],Folha1!A:F,3,FALSE)</f>
        <v>46.176470588235297</v>
      </c>
      <c r="G174" s="1">
        <f>VLOOKUP(Tabela2[[#This Row],[id_escola]],Folha1!A:F,4,FALSE)</f>
        <v>56.784313725490193</v>
      </c>
      <c r="H174" s="1">
        <f>VLOOKUP(Tabela2[[#This Row],[id_escola]],Folha1!A:F,5,FALSE)</f>
        <v>146</v>
      </c>
      <c r="I174" s="1">
        <f>VLOOKUP(Tabela2[[#This Row],[id_escola]],Folha1!A:F,6,FALSE)</f>
        <v>2</v>
      </c>
    </row>
    <row r="175" spans="1:9" x14ac:dyDescent="0.3">
      <c r="A175" s="1">
        <f>'agrupamento - 3ciclo'!A174</f>
        <v>344473</v>
      </c>
      <c r="B175">
        <f>AVERAGE([3]!Tabela11[[#This Row],[1º Ano]],[3]!Tabela11[[#This Row],[2º Ano]],[3]!Tabela11[[#This Row],[3º Ano]],[3]!Tabela11[[#This Row],[4º Ano]])</f>
        <v>14.0625</v>
      </c>
      <c r="E175" s="1">
        <f>VLOOKUP(Tabela2[[#This Row],[id_escola]],Folha1!A:F,2,FALSE)</f>
        <v>59.098360655737707</v>
      </c>
      <c r="F175" s="1">
        <f>VLOOKUP(Tabela2[[#This Row],[id_escola]],Folha1!A:F,3,FALSE)</f>
        <v>33.307692307692307</v>
      </c>
      <c r="G175" s="1">
        <f>VLOOKUP(Tabela2[[#This Row],[id_escola]],Folha1!A:F,4,FALSE)</f>
        <v>46.203026481715007</v>
      </c>
      <c r="H175" s="1">
        <f>VLOOKUP(Tabela2[[#This Row],[id_escola]],Folha1!A:F,5,FALSE)</f>
        <v>646</v>
      </c>
      <c r="I175" s="1">
        <f>VLOOKUP(Tabela2[[#This Row],[id_escola]],Folha1!A:F,6,FALSE)</f>
        <v>61</v>
      </c>
    </row>
    <row r="176" spans="1:9" x14ac:dyDescent="0.3">
      <c r="A176" s="1">
        <f>'agrupamento - 3ciclo'!A175</f>
        <v>342610</v>
      </c>
      <c r="B176">
        <f>AVERAGE([3]!Tabela11[[#This Row],[1º Ano]],[3]!Tabela11[[#This Row],[2º Ano]],[3]!Tabela11[[#This Row],[3º Ano]],[3]!Tabela11[[#This Row],[4º Ano]])</f>
        <v>21.875</v>
      </c>
      <c r="E176" s="1">
        <f>VLOOKUP(Tabela2[[#This Row],[id_escola]],Folha1!A:F,2,FALSE)</f>
        <v>58.117117117117118</v>
      </c>
      <c r="F176" s="1">
        <f>VLOOKUP(Tabela2[[#This Row],[id_escola]],Folha1!A:F,3,FALSE)</f>
        <v>31.522522522522522</v>
      </c>
      <c r="G176" s="1">
        <f>VLOOKUP(Tabela2[[#This Row],[id_escola]],Folha1!A:F,4,FALSE)</f>
        <v>44.81981981981982</v>
      </c>
      <c r="H176" s="1">
        <f>VLOOKUP(Tabela2[[#This Row],[id_escola]],Folha1!A:F,5,FALSE)</f>
        <v>700</v>
      </c>
      <c r="I176" s="1">
        <f>VLOOKUP(Tabela2[[#This Row],[id_escola]],Folha1!A:F,6,FALSE)</f>
        <v>159</v>
      </c>
    </row>
    <row r="177" spans="1:9" x14ac:dyDescent="0.3">
      <c r="A177" s="1">
        <f>'agrupamento - 3ciclo'!A176</f>
        <v>340595</v>
      </c>
      <c r="B177">
        <f>AVERAGE([3]!Tabela11[[#This Row],[1º Ano]],[3]!Tabela11[[#This Row],[2º Ano]],[3]!Tabela11[[#This Row],[3º Ano]],[3]!Tabela11[[#This Row],[4º Ano]])</f>
        <v>23.125</v>
      </c>
      <c r="E177" s="1">
        <f>VLOOKUP(Tabela2[[#This Row],[id_escola]],Folha1!A:F,2,FALSE)</f>
        <v>59.702380952380949</v>
      </c>
      <c r="F177" s="1">
        <f>VLOOKUP(Tabela2[[#This Row],[id_escola]],Folha1!A:F,3,FALSE)</f>
        <v>43.085365853658537</v>
      </c>
      <c r="G177" s="1">
        <f>VLOOKUP(Tabela2[[#This Row],[id_escola]],Folha1!A:F,4,FALSE)</f>
        <v>51.393873403019739</v>
      </c>
      <c r="H177" s="1">
        <f>VLOOKUP(Tabela2[[#This Row],[id_escola]],Folha1!A:F,5,FALSE)</f>
        <v>367</v>
      </c>
      <c r="I177" s="1">
        <f>VLOOKUP(Tabela2[[#This Row],[id_escola]],Folha1!A:F,6,FALSE)</f>
        <v>9</v>
      </c>
    </row>
    <row r="178" spans="1:9" x14ac:dyDescent="0.3">
      <c r="A178" s="1">
        <f>'agrupamento - 3ciclo'!A177</f>
        <v>346603</v>
      </c>
      <c r="B178">
        <f>AVERAGE([3]!Tabela11[[#This Row],[1º Ano]],[3]!Tabela11[[#This Row],[2º Ano]],[3]!Tabela11[[#This Row],[3º Ano]],[3]!Tabela11[[#This Row],[4º Ano]])</f>
        <v>22</v>
      </c>
      <c r="E178" s="1">
        <f>VLOOKUP(Tabela2[[#This Row],[id_escola]],Folha1!A:F,2,FALSE)</f>
        <v>67.15384615384616</v>
      </c>
      <c r="F178" s="1">
        <f>VLOOKUP(Tabela2[[#This Row],[id_escola]],Folha1!A:F,3,FALSE)</f>
        <v>48.5</v>
      </c>
      <c r="G178" s="1">
        <f>VLOOKUP(Tabela2[[#This Row],[id_escola]],Folha1!A:F,4,FALSE)</f>
        <v>57.82692307692308</v>
      </c>
      <c r="H178" s="1">
        <f>VLOOKUP(Tabela2[[#This Row],[id_escola]],Folha1!A:F,5,FALSE)</f>
        <v>108</v>
      </c>
      <c r="I178" s="1">
        <f>VLOOKUP(Tabela2[[#This Row],[id_escola]],Folha1!A:F,6,FALSE)</f>
        <v>11</v>
      </c>
    </row>
    <row r="179" spans="1:9" x14ac:dyDescent="0.3">
      <c r="A179" s="1">
        <f>'agrupamento - 3ciclo'!A178</f>
        <v>330000</v>
      </c>
      <c r="B179">
        <f>AVERAGE([3]!Tabela11[[#This Row],[1º Ano]],[3]!Tabela11[[#This Row],[2º Ano]],[3]!Tabela11[[#This Row],[3º Ano]],[3]!Tabela11[[#This Row],[4º Ano]])</f>
        <v>20.3125</v>
      </c>
      <c r="E179" s="1">
        <f>VLOOKUP(Tabela2[[#This Row],[id_escola]],Folha1!A:F,2,FALSE)</f>
        <v>61.796296296296298</v>
      </c>
      <c r="F179" s="1">
        <f>VLOOKUP(Tabela2[[#This Row],[id_escola]],Folha1!A:F,3,FALSE)</f>
        <v>50.981818181818184</v>
      </c>
      <c r="G179" s="1">
        <f>VLOOKUP(Tabela2[[#This Row],[id_escola]],Folha1!A:F,4,FALSE)</f>
        <v>56.389057239057237</v>
      </c>
      <c r="H179" s="1">
        <f>VLOOKUP(Tabela2[[#This Row],[id_escola]],Folha1!A:F,5,FALSE)</f>
        <v>158</v>
      </c>
      <c r="I179" s="1">
        <f>VLOOKUP(Tabela2[[#This Row],[id_escola]],Folha1!A:F,6,FALSE)</f>
        <v>31</v>
      </c>
    </row>
    <row r="180" spans="1:9" x14ac:dyDescent="0.3">
      <c r="A180" s="1">
        <f>'agrupamento - 3ciclo'!A179</f>
        <v>340601</v>
      </c>
      <c r="B180">
        <f>AVERAGE([3]!Tabela11[[#This Row],[1º Ano]],[3]!Tabela11[[#This Row],[2º Ano]],[3]!Tabela11[[#This Row],[3º Ano]],[3]!Tabela11[[#This Row],[4º Ano]])</f>
        <v>6.9375</v>
      </c>
      <c r="E180" s="1">
        <f>VLOOKUP(Tabela2[[#This Row],[id_escola]],Folha1!A:F,2,FALSE)</f>
        <v>63.80898876404494</v>
      </c>
      <c r="F180" s="1">
        <f>VLOOKUP(Tabela2[[#This Row],[id_escola]],Folha1!A:F,3,FALSE)</f>
        <v>50.5</v>
      </c>
      <c r="G180" s="1">
        <f>VLOOKUP(Tabela2[[#This Row],[id_escola]],Folha1!A:F,4,FALSE)</f>
        <v>57.15449438202247</v>
      </c>
      <c r="H180" s="1">
        <f>VLOOKUP(Tabela2[[#This Row],[id_escola]],Folha1!A:F,5,FALSE)</f>
        <v>130</v>
      </c>
      <c r="I180" s="1">
        <f>VLOOKUP(Tabela2[[#This Row],[id_escola]],Folha1!A:F,6,FALSE)</f>
        <v>71</v>
      </c>
    </row>
    <row r="181" spans="1:9" x14ac:dyDescent="0.3">
      <c r="A181" s="1">
        <f>'agrupamento - 3ciclo'!A180</f>
        <v>343456</v>
      </c>
      <c r="B181">
        <f>AVERAGE([3]!Tabela11[[#This Row],[1º Ano]],[3]!Tabela11[[#This Row],[2º Ano]],[3]!Tabela11[[#This Row],[3º Ano]],[3]!Tabela11[[#This Row],[4º Ano]])</f>
        <v>18.5625</v>
      </c>
      <c r="E181" s="1">
        <f>VLOOKUP(Tabela2[[#This Row],[id_escola]],Folha1!A:F,2,FALSE)</f>
        <v>61.73</v>
      </c>
      <c r="F181" s="1">
        <f>VLOOKUP(Tabela2[[#This Row],[id_escola]],Folha1!A:F,3,FALSE)</f>
        <v>41.24752475247525</v>
      </c>
      <c r="G181" s="1">
        <f>VLOOKUP(Tabela2[[#This Row],[id_escola]],Folha1!A:F,4,FALSE)</f>
        <v>51.488762376237624</v>
      </c>
      <c r="H181" s="1">
        <f>VLOOKUP(Tabela2[[#This Row],[id_escola]],Folha1!A:F,5,FALSE)</f>
        <v>361</v>
      </c>
      <c r="I181" s="1">
        <f>VLOOKUP(Tabela2[[#This Row],[id_escola]],Folha1!A:F,6,FALSE)</f>
        <v>10</v>
      </c>
    </row>
    <row r="182" spans="1:9" x14ac:dyDescent="0.3">
      <c r="A182" s="1">
        <f>'agrupamento - 3ciclo'!A181</f>
        <v>340662</v>
      </c>
      <c r="B182">
        <f>AVERAGE([3]!Tabela11[[#This Row],[1º Ano]],[3]!Tabela11[[#This Row],[2º Ano]],[3]!Tabela11[[#This Row],[3º Ano]],[3]!Tabela11[[#This Row],[4º Ano]])</f>
        <v>9.9375</v>
      </c>
      <c r="E182" s="1">
        <f>VLOOKUP(Tabela2[[#This Row],[id_escola]],Folha1!A:F,2,FALSE)</f>
        <v>53.027777777777779</v>
      </c>
      <c r="F182" s="1">
        <f>VLOOKUP(Tabela2[[#This Row],[id_escola]],Folha1!A:F,3,FALSE)</f>
        <v>33.75</v>
      </c>
      <c r="G182" s="1">
        <f>VLOOKUP(Tabela2[[#This Row],[id_escola]],Folha1!A:F,4,FALSE)</f>
        <v>43.388888888888886</v>
      </c>
      <c r="H182" s="1">
        <f>VLOOKUP(Tabela2[[#This Row],[id_escola]],Folha1!A:F,5,FALSE)</f>
        <v>746</v>
      </c>
      <c r="I182" s="1">
        <f>VLOOKUP(Tabela2[[#This Row],[id_escola]],Folha1!A:F,6,FALSE)</f>
        <v>36</v>
      </c>
    </row>
    <row r="183" spans="1:9" x14ac:dyDescent="0.3">
      <c r="A183" s="1">
        <f>'agrupamento - 3ciclo'!A182</f>
        <v>340674</v>
      </c>
      <c r="B183">
        <f>AVERAGE([3]!Tabela11[[#This Row],[1º Ano]],[3]!Tabela11[[#This Row],[2º Ano]],[3]!Tabela11[[#This Row],[3º Ano]],[3]!Tabela11[[#This Row],[4º Ano]])</f>
        <v>21.4375</v>
      </c>
      <c r="E183" s="1">
        <f>VLOOKUP(Tabela2[[#This Row],[id_escola]],Folha1!A:F,2,FALSE)</f>
        <v>65.604651162790702</v>
      </c>
      <c r="F183" s="1">
        <f>VLOOKUP(Tabela2[[#This Row],[id_escola]],Folha1!A:F,3,FALSE)</f>
        <v>41.418604651162788</v>
      </c>
      <c r="G183" s="1">
        <f>VLOOKUP(Tabela2[[#This Row],[id_escola]],Folha1!A:F,4,FALSE)</f>
        <v>53.511627906976742</v>
      </c>
      <c r="H183" s="1">
        <f>VLOOKUP(Tabela2[[#This Row],[id_escola]],Folha1!A:F,5,FALSE)</f>
        <v>262</v>
      </c>
      <c r="I183" s="1">
        <f>VLOOKUP(Tabela2[[#This Row],[id_escola]],Folha1!A:F,6,FALSE)</f>
        <v>49</v>
      </c>
    </row>
    <row r="184" spans="1:9" x14ac:dyDescent="0.3">
      <c r="A184" s="1">
        <f>'agrupamento - 3ciclo'!A183</f>
        <v>340686</v>
      </c>
      <c r="B184">
        <f>AVERAGE([3]!Tabela11[[#This Row],[1º Ano]],[3]!Tabela11[[#This Row],[2º Ano]],[3]!Tabela11[[#This Row],[3º Ano]],[3]!Tabela11[[#This Row],[4º Ano]])</f>
        <v>15.8125</v>
      </c>
      <c r="E184" s="1">
        <f>VLOOKUP(Tabela2[[#This Row],[id_escola]],Folha1!A:F,2,FALSE)</f>
        <v>49.378048780487802</v>
      </c>
      <c r="F184" s="1">
        <f>VLOOKUP(Tabela2[[#This Row],[id_escola]],Folha1!A:F,3,FALSE)</f>
        <v>28.904761904761905</v>
      </c>
      <c r="G184" s="1">
        <f>VLOOKUP(Tabela2[[#This Row],[id_escola]],Folha1!A:F,4,FALSE)</f>
        <v>39.14140534262485</v>
      </c>
      <c r="H184" s="1">
        <f>VLOOKUP(Tabela2[[#This Row],[id_escola]],Folha1!A:F,5,FALSE)</f>
        <v>869</v>
      </c>
      <c r="I184" s="1">
        <f>VLOOKUP(Tabela2[[#This Row],[id_escola]],Folha1!A:F,6,FALSE)</f>
        <v>51</v>
      </c>
    </row>
    <row r="185" spans="1:9" x14ac:dyDescent="0.3">
      <c r="A185" s="1">
        <f>'agrupamento - 3ciclo'!A184</f>
        <v>340698</v>
      </c>
      <c r="B185">
        <f>AVERAGE([3]!Tabela11[[#This Row],[1º Ano]],[3]!Tabela11[[#This Row],[2º Ano]],[3]!Tabela11[[#This Row],[3º Ano]],[3]!Tabela11[[#This Row],[4º Ano]])</f>
        <v>23.8125</v>
      </c>
      <c r="E185" s="1">
        <f>VLOOKUP(Tabela2[[#This Row],[id_escola]],Folha1!A:F,2,FALSE)</f>
        <v>55.390243902439025</v>
      </c>
      <c r="F185" s="1">
        <f>VLOOKUP(Tabela2[[#This Row],[id_escola]],Folha1!A:F,3,FALSE)</f>
        <v>27.677165354330707</v>
      </c>
      <c r="G185" s="1">
        <f>VLOOKUP(Tabela2[[#This Row],[id_escola]],Folha1!A:F,4,FALSE)</f>
        <v>41.533704628384868</v>
      </c>
      <c r="H185" s="1">
        <f>VLOOKUP(Tabela2[[#This Row],[id_escola]],Folha1!A:F,5,FALSE)</f>
        <v>812</v>
      </c>
      <c r="I185" s="1">
        <f>VLOOKUP(Tabela2[[#This Row],[id_escola]],Folha1!A:F,6,FALSE)</f>
        <v>65</v>
      </c>
    </row>
    <row r="186" spans="1:9" x14ac:dyDescent="0.3">
      <c r="A186" s="1">
        <f>'agrupamento - 3ciclo'!A185</f>
        <v>346639</v>
      </c>
      <c r="B186">
        <f>AVERAGE([3]!Tabela11[[#This Row],[1º Ano]],[3]!Tabela11[[#This Row],[2º Ano]],[3]!Tabela11[[#This Row],[3º Ano]],[3]!Tabela11[[#This Row],[4º Ano]])</f>
        <v>12.25</v>
      </c>
      <c r="E186" s="1">
        <f>VLOOKUP(Tabela2[[#This Row],[id_escola]],Folha1!A:F,2,FALSE)</f>
        <v>55.805555555555557</v>
      </c>
      <c r="F186" s="1">
        <f>VLOOKUP(Tabela2[[#This Row],[id_escola]],Folha1!A:F,3,FALSE)</f>
        <v>30.558441558441558</v>
      </c>
      <c r="G186" s="1">
        <f>VLOOKUP(Tabela2[[#This Row],[id_escola]],Folha1!A:F,4,FALSE)</f>
        <v>43.181998556998558</v>
      </c>
      <c r="H186" s="1">
        <f>VLOOKUP(Tabela2[[#This Row],[id_escola]],Folha1!A:F,5,FALSE)</f>
        <v>752</v>
      </c>
      <c r="I186" s="1">
        <f>VLOOKUP(Tabela2[[#This Row],[id_escola]],Folha1!A:F,6,FALSE)</f>
        <v>146</v>
      </c>
    </row>
    <row r="187" spans="1:9" x14ac:dyDescent="0.3">
      <c r="A187" s="1">
        <f>'agrupamento - 3ciclo'!A186</f>
        <v>340704</v>
      </c>
      <c r="B187">
        <f>AVERAGE([3]!Tabela11[[#This Row],[1º Ano]],[3]!Tabela11[[#This Row],[2º Ano]],[3]!Tabela11[[#This Row],[3º Ano]],[3]!Tabela11[[#This Row],[4º Ano]])</f>
        <v>7.75</v>
      </c>
      <c r="E187" s="1">
        <f>VLOOKUP(Tabela2[[#This Row],[id_escola]],Folha1!A:F,2,FALSE)</f>
        <v>51.857142857142854</v>
      </c>
      <c r="F187" s="1">
        <f>VLOOKUP(Tabela2[[#This Row],[id_escola]],Folha1!A:F,3,FALSE)</f>
        <v>19.277777777777779</v>
      </c>
      <c r="G187" s="1">
        <f>VLOOKUP(Tabela2[[#This Row],[id_escola]],Folha1!A:F,4,FALSE)</f>
        <v>35.567460317460316</v>
      </c>
      <c r="H187" s="1">
        <f>VLOOKUP(Tabela2[[#This Row],[id_escola]],Folha1!A:F,5,FALSE)</f>
        <v>923</v>
      </c>
      <c r="I187" s="1" t="e">
        <f>VLOOKUP(Tabela2[[#This Row],[id_escola]],Folha1!A:F,6,FALSE)</f>
        <v>#N/A</v>
      </c>
    </row>
    <row r="188" spans="1:9" x14ac:dyDescent="0.3">
      <c r="A188" s="1">
        <f>'agrupamento - 3ciclo'!A187</f>
        <v>342592</v>
      </c>
      <c r="B188">
        <f>AVERAGE([3]!Tabela11[[#This Row],[1º Ano]],[3]!Tabela11[[#This Row],[2º Ano]],[3]!Tabela11[[#This Row],[3º Ano]],[3]!Tabela11[[#This Row],[4º Ano]])</f>
        <v>21.375</v>
      </c>
      <c r="E188" s="1">
        <f>VLOOKUP(Tabela2[[#This Row],[id_escola]],Folha1!A:F,2,FALSE)</f>
        <v>47.74647887323944</v>
      </c>
      <c r="F188" s="1">
        <f>VLOOKUP(Tabela2[[#This Row],[id_escola]],Folha1!A:F,3,FALSE)</f>
        <v>32.178082191780824</v>
      </c>
      <c r="G188" s="1">
        <f>VLOOKUP(Tabela2[[#This Row],[id_escola]],Folha1!A:F,4,FALSE)</f>
        <v>39.962280532510135</v>
      </c>
      <c r="H188" s="1">
        <f>VLOOKUP(Tabela2[[#This Row],[id_escola]],Folha1!A:F,5,FALSE)</f>
        <v>851</v>
      </c>
      <c r="I188" s="1">
        <f>VLOOKUP(Tabela2[[#This Row],[id_escola]],Folha1!A:F,6,FALSE)</f>
        <v>177</v>
      </c>
    </row>
    <row r="189" spans="1:9" x14ac:dyDescent="0.3">
      <c r="A189" s="1">
        <f>'agrupamento - 3ciclo'!A188</f>
        <v>346792</v>
      </c>
      <c r="B189">
        <f>AVERAGE([3]!Tabela11[[#This Row],[1º Ano]],[3]!Tabela11[[#This Row],[2º Ano]],[3]!Tabela11[[#This Row],[3º Ano]],[3]!Tabela11[[#This Row],[4º Ano]])</f>
        <v>11.25</v>
      </c>
      <c r="E189" s="1">
        <f>VLOOKUP(Tabela2[[#This Row],[id_escola]],Folha1!A:F,2,FALSE)</f>
        <v>63.435374149659864</v>
      </c>
      <c r="F189" s="1">
        <f>VLOOKUP(Tabela2[[#This Row],[id_escola]],Folha1!A:F,3,FALSE)</f>
        <v>38.771812080536911</v>
      </c>
      <c r="G189" s="1">
        <f>VLOOKUP(Tabela2[[#This Row],[id_escola]],Folha1!A:F,4,FALSE)</f>
        <v>51.103593115098391</v>
      </c>
      <c r="H189" s="1">
        <f>VLOOKUP(Tabela2[[#This Row],[id_escola]],Folha1!A:F,5,FALSE)</f>
        <v>380</v>
      </c>
      <c r="I189" s="1">
        <f>VLOOKUP(Tabela2[[#This Row],[id_escola]],Folha1!A:F,6,FALSE)</f>
        <v>100</v>
      </c>
    </row>
    <row r="190" spans="1:9" x14ac:dyDescent="0.3">
      <c r="A190" s="1">
        <f>'agrupamento - 3ciclo'!A189</f>
        <v>340716</v>
      </c>
      <c r="B190">
        <f>AVERAGE([3]!Tabela11[[#This Row],[1º Ano]],[3]!Tabela11[[#This Row],[2º Ano]],[3]!Tabela11[[#This Row],[3º Ano]],[3]!Tabela11[[#This Row],[4º Ano]])</f>
        <v>21.5625</v>
      </c>
      <c r="E190" s="1">
        <f>VLOOKUP(Tabela2[[#This Row],[id_escola]],Folha1!A:F,2,FALSE)</f>
        <v>61.418439716312058</v>
      </c>
      <c r="F190" s="1">
        <f>VLOOKUP(Tabela2[[#This Row],[id_escola]],Folha1!A:F,3,FALSE)</f>
        <v>48.916083916083913</v>
      </c>
      <c r="G190" s="1">
        <f>VLOOKUP(Tabela2[[#This Row],[id_escola]],Folha1!A:F,4,FALSE)</f>
        <v>55.167261816197986</v>
      </c>
      <c r="H190" s="1">
        <f>VLOOKUP(Tabela2[[#This Row],[id_escola]],Folha1!A:F,5,FALSE)</f>
        <v>192</v>
      </c>
      <c r="I190" s="1">
        <f>VLOOKUP(Tabela2[[#This Row],[id_escola]],Folha1!A:F,6,FALSE)</f>
        <v>12</v>
      </c>
    </row>
    <row r="191" spans="1:9" x14ac:dyDescent="0.3">
      <c r="A191" s="1">
        <f>'agrupamento - 3ciclo'!A190</f>
        <v>342660</v>
      </c>
      <c r="B191">
        <f>AVERAGE([3]!Tabela11[[#This Row],[1º Ano]],[3]!Tabela11[[#This Row],[2º Ano]],[3]!Tabela11[[#This Row],[3º Ano]],[3]!Tabela11[[#This Row],[4º Ano]])</f>
        <v>35.25</v>
      </c>
      <c r="E191" s="1">
        <f>VLOOKUP(Tabela2[[#This Row],[id_escola]],Folha1!A:F,2,FALSE)</f>
        <v>50.137254901960787</v>
      </c>
      <c r="F191" s="1">
        <f>VLOOKUP(Tabela2[[#This Row],[id_escola]],Folha1!A:F,3,FALSE)</f>
        <v>24.427272727272726</v>
      </c>
      <c r="G191" s="1">
        <f>VLOOKUP(Tabela2[[#This Row],[id_escola]],Folha1!A:F,4,FALSE)</f>
        <v>37.282263814616755</v>
      </c>
      <c r="H191" s="1">
        <f>VLOOKUP(Tabela2[[#This Row],[id_escola]],Folha1!A:F,5,FALSE)</f>
        <v>895</v>
      </c>
      <c r="I191" s="1">
        <f>VLOOKUP(Tabela2[[#This Row],[id_escola]],Folha1!A:F,6,FALSE)</f>
        <v>195</v>
      </c>
    </row>
    <row r="192" spans="1:9" x14ac:dyDescent="0.3">
      <c r="A192" s="1">
        <f>'agrupamento - 3ciclo'!A191</f>
        <v>342865</v>
      </c>
      <c r="B192">
        <f>AVERAGE([3]!Tabela11[[#This Row],[1º Ano]],[3]!Tabela11[[#This Row],[2º Ano]],[3]!Tabela11[[#This Row],[3º Ano]],[3]!Tabela11[[#This Row],[4º Ano]])</f>
        <v>17.8125</v>
      </c>
      <c r="E192" s="1">
        <f>VLOOKUP(Tabela2[[#This Row],[id_escola]],Folha1!A:F,2,FALSE)</f>
        <v>56.212121212121211</v>
      </c>
      <c r="F192" s="1">
        <f>VLOOKUP(Tabela2[[#This Row],[id_escola]],Folha1!A:F,3,FALSE)</f>
        <v>39.952830188679243</v>
      </c>
      <c r="G192" s="1">
        <f>VLOOKUP(Tabela2[[#This Row],[id_escola]],Folha1!A:F,4,FALSE)</f>
        <v>48.082475700400224</v>
      </c>
      <c r="H192" s="1">
        <f>VLOOKUP(Tabela2[[#This Row],[id_escola]],Folha1!A:F,5,FALSE)</f>
        <v>534</v>
      </c>
      <c r="I192" s="1">
        <f>VLOOKUP(Tabela2[[#This Row],[id_escola]],Folha1!A:F,6,FALSE)</f>
        <v>19</v>
      </c>
    </row>
    <row r="193" spans="1:9" x14ac:dyDescent="0.3">
      <c r="A193" s="1" t="e">
        <f>'agrupamento - 3ciclo'!A192</f>
        <v>#N/A</v>
      </c>
      <c r="B193">
        <f>AVERAGE([3]!Tabela11[[#This Row],[1º Ano]],[3]!Tabela11[[#This Row],[2º Ano]],[3]!Tabela11[[#This Row],[3º Ano]],[3]!Tabela11[[#This Row],[4º Ano]])</f>
        <v>12.75</v>
      </c>
      <c r="E193" s="1" t="e">
        <f>VLOOKUP(Tabela2[[#This Row],[id_escola]],Folha1!A:F,2,FALSE)</f>
        <v>#N/A</v>
      </c>
      <c r="F193" s="1" t="e">
        <f>VLOOKUP(Tabela2[[#This Row],[id_escola]],Folha1!A:F,3,FALSE)</f>
        <v>#N/A</v>
      </c>
      <c r="G193" s="1" t="e">
        <f>VLOOKUP(Tabela2[[#This Row],[id_escola]],Folha1!A:F,4,FALSE)</f>
        <v>#N/A</v>
      </c>
      <c r="H193" s="1" t="e">
        <f>VLOOKUP(Tabela2[[#This Row],[id_escola]],Folha1!A:F,5,FALSE)</f>
        <v>#N/A</v>
      </c>
      <c r="I193" s="1" t="e">
        <f>VLOOKUP(Tabela2[[#This Row],[id_escola]],Folha1!A:F,6,FALSE)</f>
        <v>#N/A</v>
      </c>
    </row>
    <row r="194" spans="1:9" x14ac:dyDescent="0.3">
      <c r="A194" s="1">
        <f>'agrupamento - 3ciclo'!A193</f>
        <v>340730</v>
      </c>
      <c r="B194">
        <f>AVERAGE([3]!Tabela11[[#This Row],[1º Ano]],[3]!Tabela11[[#This Row],[2º Ano]],[3]!Tabela11[[#This Row],[3º Ano]],[3]!Tabela11[[#This Row],[4º Ano]])</f>
        <v>8.0625</v>
      </c>
      <c r="E194" s="1">
        <f>VLOOKUP(Tabela2[[#This Row],[id_escola]],Folha1!A:F,2,FALSE)</f>
        <v>59.333333333333336</v>
      </c>
      <c r="F194" s="1">
        <f>VLOOKUP(Tabela2[[#This Row],[id_escola]],Folha1!A:F,3,FALSE)</f>
        <v>43.307692307692307</v>
      </c>
      <c r="G194" s="1">
        <f>VLOOKUP(Tabela2[[#This Row],[id_escola]],Folha1!A:F,4,FALSE)</f>
        <v>51.320512820512818</v>
      </c>
      <c r="H194" s="1">
        <f>VLOOKUP(Tabela2[[#This Row],[id_escola]],Folha1!A:F,5,FALSE)</f>
        <v>364</v>
      </c>
      <c r="I194" s="1">
        <f>VLOOKUP(Tabela2[[#This Row],[id_escola]],Folha1!A:F,6,FALSE)</f>
        <v>29</v>
      </c>
    </row>
    <row r="195" spans="1:9" x14ac:dyDescent="0.3">
      <c r="A195" s="1">
        <f>'agrupamento - 3ciclo'!A194</f>
        <v>340741</v>
      </c>
      <c r="B195">
        <f>AVERAGE([3]!Tabela11[[#This Row],[1º Ano]],[3]!Tabela11[[#This Row],[2º Ano]],[3]!Tabela11[[#This Row],[3º Ano]],[3]!Tabela11[[#This Row],[4º Ano]])</f>
        <v>7.6875</v>
      </c>
      <c r="E195" s="1">
        <f>VLOOKUP(Tabela2[[#This Row],[id_escola]],Folha1!A:F,2,FALSE)</f>
        <v>62.76</v>
      </c>
      <c r="F195" s="1">
        <f>VLOOKUP(Tabela2[[#This Row],[id_escola]],Folha1!A:F,3,FALSE)</f>
        <v>32.902912621359221</v>
      </c>
      <c r="G195" s="1">
        <f>VLOOKUP(Tabela2[[#This Row],[id_escola]],Folha1!A:F,4,FALSE)</f>
        <v>47.831456310679613</v>
      </c>
      <c r="H195" s="1">
        <f>VLOOKUP(Tabela2[[#This Row],[id_escola]],Folha1!A:F,5,FALSE)</f>
        <v>548</v>
      </c>
      <c r="I195" s="1">
        <f>VLOOKUP(Tabela2[[#This Row],[id_escola]],Folha1!A:F,6,FALSE)</f>
        <v>123</v>
      </c>
    </row>
    <row r="196" spans="1:9" x14ac:dyDescent="0.3">
      <c r="A196" s="1" t="e">
        <f>'agrupamento - 3ciclo'!A195</f>
        <v>#N/A</v>
      </c>
      <c r="B196">
        <f>AVERAGE([3]!Tabela11[[#This Row],[1º Ano]],[3]!Tabela11[[#This Row],[2º Ano]],[3]!Tabela11[[#This Row],[3º Ano]],[3]!Tabela11[[#This Row],[4º Ano]])</f>
        <v>53.375</v>
      </c>
      <c r="E196" s="1" t="e">
        <f>VLOOKUP(Tabela2[[#This Row],[id_escola]],Folha1!A:F,2,FALSE)</f>
        <v>#N/A</v>
      </c>
      <c r="F196" s="1" t="e">
        <f>VLOOKUP(Tabela2[[#This Row],[id_escola]],Folha1!A:F,3,FALSE)</f>
        <v>#N/A</v>
      </c>
      <c r="G196" s="1" t="e">
        <f>VLOOKUP(Tabela2[[#This Row],[id_escola]],Folha1!A:F,4,FALSE)</f>
        <v>#N/A</v>
      </c>
      <c r="H196" s="1" t="e">
        <f>VLOOKUP(Tabela2[[#This Row],[id_escola]],Folha1!A:F,5,FALSE)</f>
        <v>#N/A</v>
      </c>
      <c r="I196" s="1" t="e">
        <f>VLOOKUP(Tabela2[[#This Row],[id_escola]],Folha1!A:F,6,FALSE)</f>
        <v>#N/A</v>
      </c>
    </row>
    <row r="197" spans="1:9" x14ac:dyDescent="0.3">
      <c r="A197" s="1">
        <f>'agrupamento - 3ciclo'!A196</f>
        <v>340777</v>
      </c>
      <c r="B197">
        <f>AVERAGE([3]!Tabela11[[#This Row],[1º Ano]],[3]!Tabela11[[#This Row],[2º Ano]],[3]!Tabela11[[#This Row],[3º Ano]],[3]!Tabela11[[#This Row],[4º Ano]])</f>
        <v>21.8125</v>
      </c>
      <c r="E197" s="1">
        <f>VLOOKUP(Tabela2[[#This Row],[id_escola]],Folha1!A:F,2,FALSE)</f>
        <v>51.322916666666664</v>
      </c>
      <c r="F197" s="1">
        <f>VLOOKUP(Tabela2[[#This Row],[id_escola]],Folha1!A:F,3,FALSE)</f>
        <v>28.846938775510203</v>
      </c>
      <c r="G197" s="1">
        <f>VLOOKUP(Tabela2[[#This Row],[id_escola]],Folha1!A:F,4,FALSE)</f>
        <v>40.084927721088434</v>
      </c>
      <c r="H197" s="1">
        <f>VLOOKUP(Tabela2[[#This Row],[id_escola]],Folha1!A:F,5,FALSE)</f>
        <v>843</v>
      </c>
      <c r="I197" s="1">
        <f>VLOOKUP(Tabela2[[#This Row],[id_escola]],Folha1!A:F,6,FALSE)</f>
        <v>69</v>
      </c>
    </row>
    <row r="198" spans="1:9" x14ac:dyDescent="0.3">
      <c r="A198" s="1">
        <f>'agrupamento - 3ciclo'!A197</f>
        <v>340789</v>
      </c>
      <c r="B198">
        <f>AVERAGE([3]!Tabela11[[#This Row],[1º Ano]],[3]!Tabela11[[#This Row],[2º Ano]],[3]!Tabela11[[#This Row],[3º Ano]],[3]!Tabela11[[#This Row],[4º Ano]])</f>
        <v>18.125</v>
      </c>
      <c r="E198" s="1">
        <f>VLOOKUP(Tabela2[[#This Row],[id_escola]],Folha1!A:F,2,FALSE)</f>
        <v>49.914285714285711</v>
      </c>
      <c r="F198" s="1">
        <f>VLOOKUP(Tabela2[[#This Row],[id_escola]],Folha1!A:F,3,FALSE)</f>
        <v>33.756756756756758</v>
      </c>
      <c r="G198" s="1">
        <f>VLOOKUP(Tabela2[[#This Row],[id_escola]],Folha1!A:F,4,FALSE)</f>
        <v>41.835521235521234</v>
      </c>
      <c r="H198" s="1">
        <f>VLOOKUP(Tabela2[[#This Row],[id_escola]],Folha1!A:F,5,FALSE)</f>
        <v>794</v>
      </c>
      <c r="I198" s="1">
        <f>VLOOKUP(Tabela2[[#This Row],[id_escola]],Folha1!A:F,6,FALSE)</f>
        <v>46</v>
      </c>
    </row>
    <row r="199" spans="1:9" x14ac:dyDescent="0.3">
      <c r="A199" s="1">
        <f>'agrupamento - 3ciclo'!A198</f>
        <v>340807</v>
      </c>
      <c r="B199">
        <f>AVERAGE([3]!Tabela11[[#This Row],[1º Ano]],[3]!Tabela11[[#This Row],[2º Ano]],[3]!Tabela11[[#This Row],[3º Ano]],[3]!Tabela11[[#This Row],[4º Ano]])</f>
        <v>37.875</v>
      </c>
      <c r="E199" s="1">
        <f>VLOOKUP(Tabela2[[#This Row],[id_escola]],Folha1!A:F,2,FALSE)</f>
        <v>52.796178343949045</v>
      </c>
      <c r="F199" s="1">
        <f>VLOOKUP(Tabela2[[#This Row],[id_escola]],Folha1!A:F,3,FALSE)</f>
        <v>26.884848484848487</v>
      </c>
      <c r="G199" s="1">
        <f>VLOOKUP(Tabela2[[#This Row],[id_escola]],Folha1!A:F,4,FALSE)</f>
        <v>39.840513414398764</v>
      </c>
      <c r="H199" s="1">
        <f>VLOOKUP(Tabela2[[#This Row],[id_escola]],Folha1!A:F,5,FALSE)</f>
        <v>844</v>
      </c>
      <c r="I199" s="1">
        <f>VLOOKUP(Tabela2[[#This Row],[id_escola]],Folha1!A:F,6,FALSE)</f>
        <v>50</v>
      </c>
    </row>
    <row r="200" spans="1:9" x14ac:dyDescent="0.3">
      <c r="A200" s="1" t="e">
        <f>'agrupamento - 3ciclo'!A199</f>
        <v>#N/A</v>
      </c>
      <c r="B200">
        <f>AVERAGE([3]!Tabela11[[#This Row],[1º Ano]],[3]!Tabela11[[#This Row],[2º Ano]],[3]!Tabela11[[#This Row],[3º Ano]],[3]!Tabela11[[#This Row],[4º Ano]])</f>
        <v>13.4375</v>
      </c>
      <c r="E200" s="1" t="e">
        <f>VLOOKUP(Tabela2[[#This Row],[id_escola]],Folha1!A:F,2,FALSE)</f>
        <v>#N/A</v>
      </c>
      <c r="F200" s="1" t="e">
        <f>VLOOKUP(Tabela2[[#This Row],[id_escola]],Folha1!A:F,3,FALSE)</f>
        <v>#N/A</v>
      </c>
      <c r="G200" s="1" t="e">
        <f>VLOOKUP(Tabela2[[#This Row],[id_escola]],Folha1!A:F,4,FALSE)</f>
        <v>#N/A</v>
      </c>
      <c r="H200" s="1" t="e">
        <f>VLOOKUP(Tabela2[[#This Row],[id_escola]],Folha1!A:F,5,FALSE)</f>
        <v>#N/A</v>
      </c>
      <c r="I200" s="1" t="e">
        <f>VLOOKUP(Tabela2[[#This Row],[id_escola]],Folha1!A:F,6,FALSE)</f>
        <v>#N/A</v>
      </c>
    </row>
    <row r="201" spans="1:9" x14ac:dyDescent="0.3">
      <c r="A201" s="1" t="e">
        <f>'agrupamento - 3ciclo'!A200</f>
        <v>#N/A</v>
      </c>
      <c r="B201">
        <f>AVERAGE([3]!Tabela11[[#This Row],[1º Ano]],[3]!Tabela11[[#This Row],[2º Ano]],[3]!Tabela11[[#This Row],[3º Ano]],[3]!Tabela11[[#This Row],[4º Ano]])</f>
        <v>19.8125</v>
      </c>
      <c r="E201" s="1" t="e">
        <f>VLOOKUP(Tabela2[[#This Row],[id_escola]],Folha1!A:F,2,FALSE)</f>
        <v>#N/A</v>
      </c>
      <c r="F201" s="1" t="e">
        <f>VLOOKUP(Tabela2[[#This Row],[id_escola]],Folha1!A:F,3,FALSE)</f>
        <v>#N/A</v>
      </c>
      <c r="G201" s="1" t="e">
        <f>VLOOKUP(Tabela2[[#This Row],[id_escola]],Folha1!A:F,4,FALSE)</f>
        <v>#N/A</v>
      </c>
      <c r="H201" s="1" t="e">
        <f>VLOOKUP(Tabela2[[#This Row],[id_escola]],Folha1!A:F,5,FALSE)</f>
        <v>#N/A</v>
      </c>
      <c r="I201" s="1" t="e">
        <f>VLOOKUP(Tabela2[[#This Row],[id_escola]],Folha1!A:F,6,FALSE)</f>
        <v>#N/A</v>
      </c>
    </row>
    <row r="202" spans="1:9" x14ac:dyDescent="0.3">
      <c r="A202" s="1">
        <f>'agrupamento - 3ciclo'!A201</f>
        <v>340753</v>
      </c>
      <c r="B202">
        <f>AVERAGE([3]!Tabela11[[#This Row],[1º Ano]],[3]!Tabela11[[#This Row],[2º Ano]],[3]!Tabela11[[#This Row],[3º Ano]],[3]!Tabela11[[#This Row],[4º Ano]])</f>
        <v>12.1875</v>
      </c>
      <c r="E202" s="1">
        <f>VLOOKUP(Tabela2[[#This Row],[id_escola]],Folha1!A:F,2,FALSE)</f>
        <v>57.764705882352942</v>
      </c>
      <c r="F202" s="1">
        <f>VLOOKUP(Tabela2[[#This Row],[id_escola]],Folha1!A:F,3,FALSE)</f>
        <v>42.838235294117645</v>
      </c>
      <c r="G202" s="1">
        <f>VLOOKUP(Tabela2[[#This Row],[id_escola]],Folha1!A:F,4,FALSE)</f>
        <v>50.30147058823529</v>
      </c>
      <c r="H202" s="1">
        <f>VLOOKUP(Tabela2[[#This Row],[id_escola]],Folha1!A:F,5,FALSE)</f>
        <v>426</v>
      </c>
      <c r="I202" s="1">
        <f>VLOOKUP(Tabela2[[#This Row],[id_escola]],Folha1!A:F,6,FALSE)</f>
        <v>14</v>
      </c>
    </row>
    <row r="203" spans="1:9" x14ac:dyDescent="0.3">
      <c r="A203" s="1">
        <f>'agrupamento - 3ciclo'!A202</f>
        <v>340819</v>
      </c>
      <c r="B203">
        <f>AVERAGE([3]!Tabela11[[#This Row],[1º Ano]],[3]!Tabela11[[#This Row],[2º Ano]],[3]!Tabela11[[#This Row],[3º Ano]],[3]!Tabela11[[#This Row],[4º Ano]])</f>
        <v>10.125</v>
      </c>
      <c r="E203" s="1">
        <f>VLOOKUP(Tabela2[[#This Row],[id_escola]],Folha1!A:F,2,FALSE)</f>
        <v>52.064935064935064</v>
      </c>
      <c r="F203" s="1">
        <f>VLOOKUP(Tabela2[[#This Row],[id_escola]],Folha1!A:F,3,FALSE)</f>
        <v>23.844155844155843</v>
      </c>
      <c r="G203" s="1">
        <f>VLOOKUP(Tabela2[[#This Row],[id_escola]],Folha1!A:F,4,FALSE)</f>
        <v>37.954545454545453</v>
      </c>
      <c r="H203" s="1">
        <f>VLOOKUP(Tabela2[[#This Row],[id_escola]],Folha1!A:F,5,FALSE)</f>
        <v>880</v>
      </c>
      <c r="I203" s="1">
        <f>VLOOKUP(Tabela2[[#This Row],[id_escola]],Folha1!A:F,6,FALSE)</f>
        <v>51</v>
      </c>
    </row>
    <row r="204" spans="1:9" x14ac:dyDescent="0.3">
      <c r="A204" s="1">
        <f>'agrupamento - 3ciclo'!A203</f>
        <v>310086</v>
      </c>
      <c r="B204" t="e">
        <f>AVERAGE([3]!Tabela11[[#This Row],[1º Ano]],[3]!Tabela11[[#This Row],[2º Ano]],[3]!Tabela11[[#This Row],[3º Ano]],[3]!Tabela11[[#This Row],[4º Ano]])</f>
        <v>#DIV/0!</v>
      </c>
      <c r="E204" s="1">
        <f>VLOOKUP(Tabela2[[#This Row],[id_escola]],Folha1!A:F,2,FALSE)</f>
        <v>54.303278688524593</v>
      </c>
      <c r="F204" s="1">
        <f>VLOOKUP(Tabela2[[#This Row],[id_escola]],Folha1!A:F,3,FALSE)</f>
        <v>28.527999999999999</v>
      </c>
      <c r="G204" s="1">
        <f>VLOOKUP(Tabela2[[#This Row],[id_escola]],Folha1!A:F,4,FALSE)</f>
        <v>41.415639344262296</v>
      </c>
      <c r="H204" s="1">
        <f>VLOOKUP(Tabela2[[#This Row],[id_escola]],Folha1!A:F,5,FALSE)</f>
        <v>806</v>
      </c>
      <c r="I204" s="1">
        <f>VLOOKUP(Tabela2[[#This Row],[id_escola]],Folha1!A:F,6,FALSE)</f>
        <v>63</v>
      </c>
    </row>
    <row r="205" spans="1:9" x14ac:dyDescent="0.3">
      <c r="A205" s="1">
        <f>'agrupamento - 3ciclo'!A204</f>
        <v>340820</v>
      </c>
      <c r="B205">
        <f>AVERAGE([3]!Tabela11[[#This Row],[1º Ano]],[3]!Tabela11[[#This Row],[2º Ano]],[3]!Tabela11[[#This Row],[3º Ano]],[3]!Tabela11[[#This Row],[4º Ano]])</f>
        <v>40.8125</v>
      </c>
      <c r="E205" s="1">
        <f>VLOOKUP(Tabela2[[#This Row],[id_escola]],Folha1!A:F,2,FALSE)</f>
        <v>65.5</v>
      </c>
      <c r="F205" s="1">
        <f>VLOOKUP(Tabela2[[#This Row],[id_escola]],Folha1!A:F,3,FALSE)</f>
        <v>42.058823529411768</v>
      </c>
      <c r="G205" s="1">
        <f>VLOOKUP(Tabela2[[#This Row],[id_escola]],Folha1!A:F,4,FALSE)</f>
        <v>53.779411764705884</v>
      </c>
      <c r="H205" s="1">
        <f>VLOOKUP(Tabela2[[#This Row],[id_escola]],Folha1!A:F,5,FALSE)</f>
        <v>253</v>
      </c>
      <c r="I205" s="1">
        <f>VLOOKUP(Tabela2[[#This Row],[id_escola]],Folha1!A:F,6,FALSE)</f>
        <v>13</v>
      </c>
    </row>
    <row r="206" spans="1:9" x14ac:dyDescent="0.3">
      <c r="A206" s="1">
        <f>'agrupamento - 3ciclo'!A205</f>
        <v>310098</v>
      </c>
      <c r="B206">
        <f>AVERAGE([3]!Tabela11[[#This Row],[1º Ano]],[3]!Tabela11[[#This Row],[2º Ano]],[3]!Tabela11[[#This Row],[3º Ano]],[3]!Tabela11[[#This Row],[4º Ano]])</f>
        <v>9.0625</v>
      </c>
      <c r="E206" s="1">
        <f>VLOOKUP(Tabela2[[#This Row],[id_escola]],Folha1!A:F,2,FALSE)</f>
        <v>64.75</v>
      </c>
      <c r="F206" s="1">
        <f>VLOOKUP(Tabela2[[#This Row],[id_escola]],Folha1!A:F,3,FALSE)</f>
        <v>49.56666666666667</v>
      </c>
      <c r="G206" s="1">
        <f>VLOOKUP(Tabela2[[#This Row],[id_escola]],Folha1!A:F,4,FALSE)</f>
        <v>57.158333333333331</v>
      </c>
      <c r="H206" s="1">
        <f>VLOOKUP(Tabela2[[#This Row],[id_escola]],Folha1!A:F,5,FALSE)</f>
        <v>129</v>
      </c>
      <c r="I206" s="1">
        <f>VLOOKUP(Tabela2[[#This Row],[id_escola]],Folha1!A:F,6,FALSE)</f>
        <v>64</v>
      </c>
    </row>
    <row r="207" spans="1:9" x14ac:dyDescent="0.3">
      <c r="A207" s="1">
        <f>'agrupamento - 3ciclo'!A206</f>
        <v>340832</v>
      </c>
      <c r="B207">
        <f>AVERAGE([3]!Tabela11[[#This Row],[1º Ano]],[3]!Tabela11[[#This Row],[2º Ano]],[3]!Tabela11[[#This Row],[3º Ano]],[3]!Tabela11[[#This Row],[4º Ano]])</f>
        <v>44.375</v>
      </c>
      <c r="E207" s="1">
        <f>VLOOKUP(Tabela2[[#This Row],[id_escola]],Folha1!A:F,2,FALSE)</f>
        <v>56</v>
      </c>
      <c r="F207" s="1">
        <f>VLOOKUP(Tabela2[[#This Row],[id_escola]],Folha1!A:F,3,FALSE)</f>
        <v>40.896551724137929</v>
      </c>
      <c r="G207" s="1">
        <f>VLOOKUP(Tabela2[[#This Row],[id_escola]],Folha1!A:F,4,FALSE)</f>
        <v>48.448275862068968</v>
      </c>
      <c r="H207" s="1">
        <f>VLOOKUP(Tabela2[[#This Row],[id_escola]],Folha1!A:F,5,FALSE)</f>
        <v>515</v>
      </c>
      <c r="I207" s="1">
        <f>VLOOKUP(Tabela2[[#This Row],[id_escola]],Folha1!A:F,6,FALSE)</f>
        <v>17</v>
      </c>
    </row>
    <row r="208" spans="1:9" x14ac:dyDescent="0.3">
      <c r="A208" s="1">
        <f>'agrupamento - 3ciclo'!A207</f>
        <v>340844</v>
      </c>
      <c r="B208">
        <f>AVERAGE([3]!Tabela11[[#This Row],[1º Ano]],[3]!Tabela11[[#This Row],[2º Ano]],[3]!Tabela11[[#This Row],[3º Ano]],[3]!Tabela11[[#This Row],[4º Ano]])</f>
        <v>7.8125</v>
      </c>
      <c r="E208" s="1">
        <f>VLOOKUP(Tabela2[[#This Row],[id_escola]],Folha1!A:F,2,FALSE)</f>
        <v>54.598484848484851</v>
      </c>
      <c r="F208" s="1">
        <f>VLOOKUP(Tabela2[[#This Row],[id_escola]],Folha1!A:F,3,FALSE)</f>
        <v>30.213235294117649</v>
      </c>
      <c r="G208" s="1">
        <f>VLOOKUP(Tabela2[[#This Row],[id_escola]],Folha1!A:F,4,FALSE)</f>
        <v>42.405860071301248</v>
      </c>
      <c r="H208" s="1">
        <f>VLOOKUP(Tabela2[[#This Row],[id_escola]],Folha1!A:F,5,FALSE)</f>
        <v>766</v>
      </c>
      <c r="I208" s="1">
        <f>VLOOKUP(Tabela2[[#This Row],[id_escola]],Folha1!A:F,6,FALSE)</f>
        <v>44</v>
      </c>
    </row>
    <row r="209" spans="1:9" x14ac:dyDescent="0.3">
      <c r="A209" s="1">
        <f>'agrupamento - 3ciclo'!A208</f>
        <v>340856</v>
      </c>
      <c r="B209">
        <f>AVERAGE([3]!Tabela11[[#This Row],[1º Ano]],[3]!Tabela11[[#This Row],[2º Ano]],[3]!Tabela11[[#This Row],[3º Ano]],[3]!Tabela11[[#This Row],[4º Ano]])</f>
        <v>9</v>
      </c>
      <c r="E209" s="1">
        <f>VLOOKUP(Tabela2[[#This Row],[id_escola]],Folha1!A:F,2,FALSE)</f>
        <v>63.715277777777779</v>
      </c>
      <c r="F209" s="1">
        <f>VLOOKUP(Tabela2[[#This Row],[id_escola]],Folha1!A:F,3,FALSE)</f>
        <v>44.047619047619051</v>
      </c>
      <c r="G209" s="1">
        <f>VLOOKUP(Tabela2[[#This Row],[id_escola]],Folha1!A:F,4,FALSE)</f>
        <v>53.881448412698418</v>
      </c>
      <c r="H209" s="1">
        <f>VLOOKUP(Tabela2[[#This Row],[id_escola]],Folha1!A:F,5,FALSE)</f>
        <v>243</v>
      </c>
      <c r="I209" s="1">
        <f>VLOOKUP(Tabela2[[#This Row],[id_escola]],Folha1!A:F,6,FALSE)</f>
        <v>50</v>
      </c>
    </row>
    <row r="210" spans="1:9" x14ac:dyDescent="0.3">
      <c r="A210" s="1">
        <f>'agrupamento - 3ciclo'!A209</f>
        <v>340868</v>
      </c>
      <c r="B210">
        <f>AVERAGE([3]!Tabela11[[#This Row],[1º Ano]],[3]!Tabela11[[#This Row],[2º Ano]],[3]!Tabela11[[#This Row],[3º Ano]],[3]!Tabela11[[#This Row],[4º Ano]])</f>
        <v>40.75</v>
      </c>
      <c r="E210" s="1">
        <f>VLOOKUP(Tabela2[[#This Row],[id_escola]],Folha1!A:F,2,FALSE)</f>
        <v>54.9873417721519</v>
      </c>
      <c r="F210" s="1">
        <f>VLOOKUP(Tabela2[[#This Row],[id_escola]],Folha1!A:F,3,FALSE)</f>
        <v>29.835294117647059</v>
      </c>
      <c r="G210" s="1">
        <f>VLOOKUP(Tabela2[[#This Row],[id_escola]],Folha1!A:F,4,FALSE)</f>
        <v>42.41131794489948</v>
      </c>
      <c r="H210" s="1">
        <f>VLOOKUP(Tabela2[[#This Row],[id_escola]],Folha1!A:F,5,FALSE)</f>
        <v>764</v>
      </c>
      <c r="I210" s="1">
        <f>VLOOKUP(Tabela2[[#This Row],[id_escola]],Folha1!A:F,6,FALSE)</f>
        <v>43</v>
      </c>
    </row>
    <row r="211" spans="1:9" x14ac:dyDescent="0.3">
      <c r="A211" s="1">
        <f>'agrupamento - 3ciclo'!A210</f>
        <v>340870</v>
      </c>
      <c r="B211">
        <f>AVERAGE([3]!Tabela11[[#This Row],[1º Ano]],[3]!Tabela11[[#This Row],[2º Ano]],[3]!Tabela11[[#This Row],[3º Ano]],[3]!Tabela11[[#This Row],[4º Ano]])</f>
        <v>18.75</v>
      </c>
      <c r="E211" s="1">
        <f>VLOOKUP(Tabela2[[#This Row],[id_escola]],Folha1!A:F,2,FALSE)</f>
        <v>54.817708333333336</v>
      </c>
      <c r="F211" s="1">
        <f>VLOOKUP(Tabela2[[#This Row],[id_escola]],Folha1!A:F,3,FALSE)</f>
        <v>40.357512953367873</v>
      </c>
      <c r="G211" s="1">
        <f>VLOOKUP(Tabela2[[#This Row],[id_escola]],Folha1!A:F,4,FALSE)</f>
        <v>47.587610643350601</v>
      </c>
      <c r="H211" s="1">
        <f>VLOOKUP(Tabela2[[#This Row],[id_escola]],Folha1!A:F,5,FALSE)</f>
        <v>550</v>
      </c>
      <c r="I211" s="1">
        <f>VLOOKUP(Tabela2[[#This Row],[id_escola]],Folha1!A:F,6,FALSE)</f>
        <v>28</v>
      </c>
    </row>
    <row r="212" spans="1:9" x14ac:dyDescent="0.3">
      <c r="A212" s="1" t="e">
        <f>'agrupamento - 3ciclo'!A211</f>
        <v>#N/A</v>
      </c>
      <c r="B212">
        <f>AVERAGE([3]!Tabela11[[#This Row],[1º Ano]],[3]!Tabela11[[#This Row],[2º Ano]],[3]!Tabela11[[#This Row],[3º Ano]],[3]!Tabela11[[#This Row],[4º Ano]])</f>
        <v>9.125</v>
      </c>
      <c r="E212" s="1" t="e">
        <f>VLOOKUP(Tabela2[[#This Row],[id_escola]],Folha1!A:F,2,FALSE)</f>
        <v>#N/A</v>
      </c>
      <c r="F212" s="1" t="e">
        <f>VLOOKUP(Tabela2[[#This Row],[id_escola]],Folha1!A:F,3,FALSE)</f>
        <v>#N/A</v>
      </c>
      <c r="G212" s="1" t="e">
        <f>VLOOKUP(Tabela2[[#This Row],[id_escola]],Folha1!A:F,4,FALSE)</f>
        <v>#N/A</v>
      </c>
      <c r="H212" s="1" t="e">
        <f>VLOOKUP(Tabela2[[#This Row],[id_escola]],Folha1!A:F,5,FALSE)</f>
        <v>#N/A</v>
      </c>
      <c r="I212" s="1" t="e">
        <f>VLOOKUP(Tabela2[[#This Row],[id_escola]],Folha1!A:F,6,FALSE)</f>
        <v>#N/A</v>
      </c>
    </row>
    <row r="213" spans="1:9" x14ac:dyDescent="0.3">
      <c r="A213" s="1">
        <f>'agrupamento - 3ciclo'!A212</f>
        <v>340911</v>
      </c>
      <c r="B213">
        <f>AVERAGE([3]!Tabela11[[#This Row],[1º Ano]],[3]!Tabela11[[#This Row],[2º Ano]],[3]!Tabela11[[#This Row],[3º Ano]],[3]!Tabela11[[#This Row],[4º Ano]])</f>
        <v>4.375</v>
      </c>
      <c r="E213" s="1">
        <f>VLOOKUP(Tabela2[[#This Row],[id_escola]],Folha1!A:F,2,FALSE)</f>
        <v>54.036363636363639</v>
      </c>
      <c r="F213" s="1">
        <f>VLOOKUP(Tabela2[[#This Row],[id_escola]],Folha1!A:F,3,FALSE)</f>
        <v>29.881818181818183</v>
      </c>
      <c r="G213" s="1">
        <f>VLOOKUP(Tabela2[[#This Row],[id_escola]],Folha1!A:F,4,FALSE)</f>
        <v>41.959090909090911</v>
      </c>
      <c r="H213" s="1">
        <f>VLOOKUP(Tabela2[[#This Row],[id_escola]],Folha1!A:F,5,FALSE)</f>
        <v>782</v>
      </c>
      <c r="I213" s="1">
        <f>VLOOKUP(Tabela2[[#This Row],[id_escola]],Folha1!A:F,6,FALSE)</f>
        <v>45</v>
      </c>
    </row>
    <row r="214" spans="1:9" x14ac:dyDescent="0.3">
      <c r="A214" s="1">
        <f>'agrupamento - 3ciclo'!A213</f>
        <v>343924</v>
      </c>
      <c r="B214">
        <f>AVERAGE([3]!Tabela11[[#This Row],[1º Ano]],[3]!Tabela11[[#This Row],[2º Ano]],[3]!Tabela11[[#This Row],[3º Ano]],[3]!Tabela11[[#This Row],[4º Ano]])</f>
        <v>17</v>
      </c>
      <c r="E214" s="1">
        <f>VLOOKUP(Tabela2[[#This Row],[id_escola]],Folha1!A:F,2,FALSE)</f>
        <v>62.449541284403672</v>
      </c>
      <c r="F214" s="1">
        <f>VLOOKUP(Tabela2[[#This Row],[id_escola]],Folha1!A:F,3,FALSE)</f>
        <v>44.743119266055047</v>
      </c>
      <c r="G214" s="1">
        <f>VLOOKUP(Tabela2[[#This Row],[id_escola]],Folha1!A:F,4,FALSE)</f>
        <v>53.596330275229363</v>
      </c>
      <c r="H214" s="1">
        <f>VLOOKUP(Tabela2[[#This Row],[id_escola]],Folha1!A:F,5,FALSE)</f>
        <v>255</v>
      </c>
      <c r="I214" s="1">
        <f>VLOOKUP(Tabela2[[#This Row],[id_escola]],Folha1!A:F,6,FALSE)</f>
        <v>82</v>
      </c>
    </row>
    <row r="215" spans="1:9" x14ac:dyDescent="0.3">
      <c r="A215" s="1">
        <f>'agrupamento - 3ciclo'!A214</f>
        <v>340923</v>
      </c>
      <c r="B215">
        <f>AVERAGE([3]!Tabela11[[#This Row],[1º Ano]],[3]!Tabela11[[#This Row],[2º Ano]],[3]!Tabela11[[#This Row],[3º Ano]],[3]!Tabela11[[#This Row],[4º Ano]])</f>
        <v>20.9375</v>
      </c>
      <c r="E215" s="1">
        <f>VLOOKUP(Tabela2[[#This Row],[id_escola]],Folha1!A:F,2,FALSE)</f>
        <v>60.948275862068968</v>
      </c>
      <c r="F215" s="1">
        <f>VLOOKUP(Tabela2[[#This Row],[id_escola]],Folha1!A:F,3,FALSE)</f>
        <v>30.704347826086956</v>
      </c>
      <c r="G215" s="1">
        <f>VLOOKUP(Tabela2[[#This Row],[id_escola]],Folha1!A:F,4,FALSE)</f>
        <v>45.826311844077964</v>
      </c>
      <c r="H215" s="1">
        <f>VLOOKUP(Tabela2[[#This Row],[id_escola]],Folha1!A:F,5,FALSE)</f>
        <v>648</v>
      </c>
      <c r="I215" s="1">
        <f>VLOOKUP(Tabela2[[#This Row],[id_escola]],Folha1!A:F,6,FALSE)</f>
        <v>45</v>
      </c>
    </row>
    <row r="216" spans="1:9" x14ac:dyDescent="0.3">
      <c r="A216" s="1">
        <f>'agrupamento - 3ciclo'!A215</f>
        <v>340947</v>
      </c>
      <c r="B216">
        <f>AVERAGE([3]!Tabela11[[#This Row],[1º Ano]],[3]!Tabela11[[#This Row],[2º Ano]],[3]!Tabela11[[#This Row],[3º Ano]],[3]!Tabela11[[#This Row],[4º Ano]])</f>
        <v>35.1875</v>
      </c>
      <c r="E216" s="1">
        <f>VLOOKUP(Tabela2[[#This Row],[id_escola]],Folha1!A:F,2,FALSE)</f>
        <v>62.81111111111111</v>
      </c>
      <c r="F216" s="1">
        <f>VLOOKUP(Tabela2[[#This Row],[id_escola]],Folha1!A:F,3,FALSE)</f>
        <v>42.858823529411765</v>
      </c>
      <c r="G216" s="1">
        <f>VLOOKUP(Tabela2[[#This Row],[id_escola]],Folha1!A:F,4,FALSE)</f>
        <v>52.834967320261441</v>
      </c>
      <c r="H216" s="1">
        <f>VLOOKUP(Tabela2[[#This Row],[id_escola]],Folha1!A:F,5,FALSE)</f>
        <v>292</v>
      </c>
      <c r="I216" s="1">
        <f>VLOOKUP(Tabela2[[#This Row],[id_escola]],Folha1!A:F,6,FALSE)</f>
        <v>81</v>
      </c>
    </row>
    <row r="217" spans="1:9" x14ac:dyDescent="0.3">
      <c r="A217" s="1" t="e">
        <f>'agrupamento - 3ciclo'!A216</f>
        <v>#N/A</v>
      </c>
      <c r="B217">
        <f>AVERAGE([3]!Tabela11[[#This Row],[1º Ano]],[3]!Tabela11[[#This Row],[2º Ano]],[3]!Tabela11[[#This Row],[3º Ano]],[3]!Tabela11[[#This Row],[4º Ano]])</f>
        <v>8.375</v>
      </c>
      <c r="E217" s="1" t="e">
        <f>VLOOKUP(Tabela2[[#This Row],[id_escola]],Folha1!A:F,2,FALSE)</f>
        <v>#N/A</v>
      </c>
      <c r="F217" s="1" t="e">
        <f>VLOOKUP(Tabela2[[#This Row],[id_escola]],Folha1!A:F,3,FALSE)</f>
        <v>#N/A</v>
      </c>
      <c r="G217" s="1" t="e">
        <f>VLOOKUP(Tabela2[[#This Row],[id_escola]],Folha1!A:F,4,FALSE)</f>
        <v>#N/A</v>
      </c>
      <c r="H217" s="1" t="e">
        <f>VLOOKUP(Tabela2[[#This Row],[id_escola]],Folha1!A:F,5,FALSE)</f>
        <v>#N/A</v>
      </c>
      <c r="I217" s="1" t="e">
        <f>VLOOKUP(Tabela2[[#This Row],[id_escola]],Folha1!A:F,6,FALSE)</f>
        <v>#N/A</v>
      </c>
    </row>
    <row r="218" spans="1:9" x14ac:dyDescent="0.3">
      <c r="A218" s="1">
        <f>'agrupamento - 3ciclo'!A217</f>
        <v>310438</v>
      </c>
      <c r="B218">
        <f>AVERAGE([3]!Tabela11[[#This Row],[1º Ano]],[3]!Tabela11[[#This Row],[2º Ano]],[3]!Tabela11[[#This Row],[3º Ano]],[3]!Tabela11[[#This Row],[4º Ano]])</f>
        <v>6.75</v>
      </c>
      <c r="E218" s="1">
        <f>VLOOKUP(Tabela2[[#This Row],[id_escola]],Folha1!A:F,2,FALSE)</f>
        <v>37.799999999999997</v>
      </c>
      <c r="F218" s="1">
        <f>VLOOKUP(Tabela2[[#This Row],[id_escola]],Folha1!A:F,3,FALSE)</f>
        <v>12.075471698113208</v>
      </c>
      <c r="G218" s="1">
        <f>VLOOKUP(Tabela2[[#This Row],[id_escola]],Folha1!A:F,4,FALSE)</f>
        <v>24.937735849056601</v>
      </c>
      <c r="H218" s="1">
        <f>VLOOKUP(Tabela2[[#This Row],[id_escola]],Folha1!A:F,5,FALSE)</f>
        <v>932</v>
      </c>
      <c r="I218" s="1">
        <f>VLOOKUP(Tabela2[[#This Row],[id_escola]],Folha1!A:F,6,FALSE)</f>
        <v>84</v>
      </c>
    </row>
    <row r="219" spans="1:9" x14ac:dyDescent="0.3">
      <c r="A219" s="1">
        <f>'agrupamento - 3ciclo'!A218</f>
        <v>345295</v>
      </c>
      <c r="B219">
        <f>AVERAGE([3]!Tabela11[[#This Row],[1º Ano]],[3]!Tabela11[[#This Row],[2º Ano]],[3]!Tabela11[[#This Row],[3º Ano]],[3]!Tabela11[[#This Row],[4º Ano]])</f>
        <v>31.1875</v>
      </c>
      <c r="E219" s="1">
        <f>VLOOKUP(Tabela2[[#This Row],[id_escola]],Folha1!A:F,2,FALSE)</f>
        <v>55.474576271186443</v>
      </c>
      <c r="F219" s="1">
        <f>VLOOKUP(Tabela2[[#This Row],[id_escola]],Folha1!A:F,3,FALSE)</f>
        <v>38.333333333333336</v>
      </c>
      <c r="G219" s="1">
        <f>VLOOKUP(Tabela2[[#This Row],[id_escola]],Folha1!A:F,4,FALSE)</f>
        <v>46.903954802259889</v>
      </c>
      <c r="H219" s="1">
        <f>VLOOKUP(Tabela2[[#This Row],[id_escola]],Folha1!A:F,5,FALSE)</f>
        <v>577</v>
      </c>
      <c r="I219" s="1">
        <f>VLOOKUP(Tabela2[[#This Row],[id_escola]],Folha1!A:F,6,FALSE)</f>
        <v>20</v>
      </c>
    </row>
    <row r="220" spans="1:9" x14ac:dyDescent="0.3">
      <c r="A220" s="1">
        <f>'agrupamento - 3ciclo'!A219</f>
        <v>343365</v>
      </c>
      <c r="B220">
        <f>AVERAGE([3]!Tabela11[[#This Row],[1º Ano]],[3]!Tabela11[[#This Row],[2º Ano]],[3]!Tabela11[[#This Row],[3º Ano]],[3]!Tabela11[[#This Row],[4º Ano]])</f>
        <v>33.125</v>
      </c>
      <c r="E220" s="1">
        <f>VLOOKUP(Tabela2[[#This Row],[id_escola]],Folha1!A:F,2,FALSE)</f>
        <v>61.287128712871286</v>
      </c>
      <c r="F220" s="1">
        <f>VLOOKUP(Tabela2[[#This Row],[id_escola]],Folha1!A:F,3,FALSE)</f>
        <v>52.41346153846154</v>
      </c>
      <c r="G220" s="1">
        <f>VLOOKUP(Tabela2[[#This Row],[id_escola]],Folha1!A:F,4,FALSE)</f>
        <v>56.850295125666413</v>
      </c>
      <c r="H220" s="1">
        <f>VLOOKUP(Tabela2[[#This Row],[id_escola]],Folha1!A:F,5,FALSE)</f>
        <v>139</v>
      </c>
      <c r="I220" s="1">
        <f>VLOOKUP(Tabela2[[#This Row],[id_escola]],Folha1!A:F,6,FALSE)</f>
        <v>9</v>
      </c>
    </row>
    <row r="221" spans="1:9" x14ac:dyDescent="0.3">
      <c r="A221" s="1">
        <f>'agrupamento - 3ciclo'!A220</f>
        <v>346550</v>
      </c>
      <c r="B221">
        <f>AVERAGE([3]!Tabela11[[#This Row],[1º Ano]],[3]!Tabela11[[#This Row],[2º Ano]],[3]!Tabela11[[#This Row],[3º Ano]],[3]!Tabela11[[#This Row],[4º Ano]])</f>
        <v>18.4375</v>
      </c>
      <c r="E221" s="1">
        <f>VLOOKUP(Tabela2[[#This Row],[id_escola]],Folha1!A:F,2,FALSE)</f>
        <v>64.436363636363637</v>
      </c>
      <c r="F221" s="1">
        <f>VLOOKUP(Tabela2[[#This Row],[id_escola]],Folha1!A:F,3,FALSE)</f>
        <v>44.18181818181818</v>
      </c>
      <c r="G221" s="1">
        <f>VLOOKUP(Tabela2[[#This Row],[id_escola]],Folha1!A:F,4,FALSE)</f>
        <v>54.309090909090912</v>
      </c>
      <c r="H221" s="1">
        <f>VLOOKUP(Tabela2[[#This Row],[id_escola]],Folha1!A:F,5,FALSE)</f>
        <v>219</v>
      </c>
      <c r="I221" s="1">
        <f>VLOOKUP(Tabela2[[#This Row],[id_escola]],Folha1!A:F,6,FALSE)</f>
        <v>74</v>
      </c>
    </row>
    <row r="222" spans="1:9" x14ac:dyDescent="0.3">
      <c r="A222" s="1">
        <f>'agrupamento - 3ciclo'!A221</f>
        <v>340327</v>
      </c>
      <c r="B222">
        <f>AVERAGE([3]!Tabela11[[#This Row],[1º Ano]],[3]!Tabela11[[#This Row],[2º Ano]],[3]!Tabela11[[#This Row],[3º Ano]],[3]!Tabela11[[#This Row],[4º Ano]])</f>
        <v>14.25</v>
      </c>
      <c r="E222" s="1">
        <f>VLOOKUP(Tabela2[[#This Row],[id_escola]],Folha1!A:F,2,FALSE)</f>
        <v>60.466666666666669</v>
      </c>
      <c r="F222" s="1">
        <f>VLOOKUP(Tabela2[[#This Row],[id_escola]],Folha1!A:F,3,FALSE)</f>
        <v>43.12903225806452</v>
      </c>
      <c r="G222" s="1">
        <f>VLOOKUP(Tabela2[[#This Row],[id_escola]],Folha1!A:F,4,FALSE)</f>
        <v>51.797849462365591</v>
      </c>
      <c r="H222" s="1">
        <f>VLOOKUP(Tabela2[[#This Row],[id_escola]],Folha1!A:F,5,FALSE)</f>
        <v>336</v>
      </c>
      <c r="I222" s="1" t="e">
        <f>VLOOKUP(Tabela2[[#This Row],[id_escola]],Folha1!A:F,6,FALSE)</f>
        <v>#N/A</v>
      </c>
    </row>
    <row r="223" spans="1:9" x14ac:dyDescent="0.3">
      <c r="A223" s="1">
        <f>'agrupamento - 3ciclo'!A222</f>
        <v>331041</v>
      </c>
      <c r="B223">
        <f>AVERAGE([3]!Tabela11[[#This Row],[1º Ano]],[3]!Tabela11[[#This Row],[2º Ano]],[3]!Tabela11[[#This Row],[3º Ano]],[3]!Tabela11[[#This Row],[4º Ano]])</f>
        <v>11.4375</v>
      </c>
      <c r="E223" s="1">
        <f>VLOOKUP(Tabela2[[#This Row],[id_escola]],Folha1!A:F,2,FALSE)</f>
        <v>50.5</v>
      </c>
      <c r="F223" s="1">
        <f>VLOOKUP(Tabela2[[#This Row],[id_escola]],Folha1!A:F,3,FALSE)</f>
        <v>30.869918699186993</v>
      </c>
      <c r="G223" s="1">
        <f>VLOOKUP(Tabela2[[#This Row],[id_escola]],Folha1!A:F,4,FALSE)</f>
        <v>40.684959349593498</v>
      </c>
      <c r="H223" s="1">
        <f>VLOOKUP(Tabela2[[#This Row],[id_escola]],Folha1!A:F,5,FALSE)</f>
        <v>810</v>
      </c>
      <c r="I223" s="1">
        <f>VLOOKUP(Tabela2[[#This Row],[id_escola]],Folha1!A:F,6,FALSE)</f>
        <v>66</v>
      </c>
    </row>
    <row r="224" spans="1:9" x14ac:dyDescent="0.3">
      <c r="A224" s="1">
        <f>'agrupamento - 3ciclo'!A223</f>
        <v>344667</v>
      </c>
      <c r="B224">
        <f>AVERAGE([3]!Tabela11[[#This Row],[1º Ano]],[3]!Tabela11[[#This Row],[2º Ano]],[3]!Tabela11[[#This Row],[3º Ano]],[3]!Tabela11[[#This Row],[4º Ano]])</f>
        <v>4.8125</v>
      </c>
      <c r="E224" s="1">
        <f>VLOOKUP(Tabela2[[#This Row],[id_escola]],Folha1!A:F,2,FALSE)</f>
        <v>60.102362204724407</v>
      </c>
      <c r="F224" s="1">
        <f>VLOOKUP(Tabela2[[#This Row],[id_escola]],Folha1!A:F,3,FALSE)</f>
        <v>34.166666666666664</v>
      </c>
      <c r="G224" s="1">
        <f>VLOOKUP(Tabela2[[#This Row],[id_escola]],Folha1!A:F,4,FALSE)</f>
        <v>47.134514435695536</v>
      </c>
      <c r="H224" s="1">
        <f>VLOOKUP(Tabela2[[#This Row],[id_escola]],Folha1!A:F,5,FALSE)</f>
        <v>565</v>
      </c>
      <c r="I224" s="1">
        <f>VLOOKUP(Tabela2[[#This Row],[id_escola]],Folha1!A:F,6,FALSE)</f>
        <v>130</v>
      </c>
    </row>
    <row r="225" spans="1:9" x14ac:dyDescent="0.3">
      <c r="A225" s="1">
        <f>'agrupamento - 3ciclo'!A224</f>
        <v>346573</v>
      </c>
      <c r="B225">
        <f>AVERAGE([3]!Tabela11[[#This Row],[1º Ano]],[3]!Tabela11[[#This Row],[2º Ano]],[3]!Tabela11[[#This Row],[3º Ano]],[3]!Tabela11[[#This Row],[4º Ano]])</f>
        <v>17.5</v>
      </c>
      <c r="E225" s="1">
        <f>VLOOKUP(Tabela2[[#This Row],[id_escola]],Folha1!A:F,2,FALSE)</f>
        <v>69.075757575757578</v>
      </c>
      <c r="F225" s="1">
        <f>VLOOKUP(Tabela2[[#This Row],[id_escola]],Folha1!A:F,3,FALSE)</f>
        <v>53.712121212121211</v>
      </c>
      <c r="G225" s="1">
        <f>VLOOKUP(Tabela2[[#This Row],[id_escola]],Folha1!A:F,4,FALSE)</f>
        <v>61.393939393939391</v>
      </c>
      <c r="H225" s="1">
        <f>VLOOKUP(Tabela2[[#This Row],[id_escola]],Folha1!A:F,5,FALSE)</f>
        <v>60</v>
      </c>
      <c r="I225" s="1">
        <f>VLOOKUP(Tabela2[[#This Row],[id_escola]],Folha1!A:F,6,FALSE)</f>
        <v>2</v>
      </c>
    </row>
    <row r="226" spans="1:9" x14ac:dyDescent="0.3">
      <c r="A226" s="1">
        <f>'agrupamento - 3ciclo'!A225</f>
        <v>345222</v>
      </c>
      <c r="B226">
        <f>AVERAGE([3]!Tabela11[[#This Row],[1º Ano]],[3]!Tabela11[[#This Row],[2º Ano]],[3]!Tabela11[[#This Row],[3º Ano]],[3]!Tabela11[[#This Row],[4º Ano]])</f>
        <v>11.625</v>
      </c>
      <c r="E226" s="1">
        <f>VLOOKUP(Tabela2[[#This Row],[id_escola]],Folha1!A:F,2,FALSE)</f>
        <v>51.674418604651166</v>
      </c>
      <c r="F226" s="1">
        <f>VLOOKUP(Tabela2[[#This Row],[id_escola]],Folha1!A:F,3,FALSE)</f>
        <v>31.267175572519083</v>
      </c>
      <c r="G226" s="1">
        <f>VLOOKUP(Tabela2[[#This Row],[id_escola]],Folha1!A:F,4,FALSE)</f>
        <v>41.470797088585122</v>
      </c>
      <c r="H226" s="1">
        <f>VLOOKUP(Tabela2[[#This Row],[id_escola]],Folha1!A:F,5,FALSE)</f>
        <v>787</v>
      </c>
      <c r="I226" s="1">
        <f>VLOOKUP(Tabela2[[#This Row],[id_escola]],Folha1!A:F,6,FALSE)</f>
        <v>57</v>
      </c>
    </row>
    <row r="227" spans="1:9" x14ac:dyDescent="0.3">
      <c r="A227" s="1">
        <f>'agrupamento - 3ciclo'!A226</f>
        <v>340649</v>
      </c>
      <c r="B227">
        <f>AVERAGE([3]!Tabela11[[#This Row],[1º Ano]],[3]!Tabela11[[#This Row],[2º Ano]],[3]!Tabela11[[#This Row],[3º Ano]],[3]!Tabela11[[#This Row],[4º Ano]])</f>
        <v>10.3125</v>
      </c>
      <c r="E227" s="1">
        <f>VLOOKUP(Tabela2[[#This Row],[id_escola]],Folha1!A:F,2,FALSE)</f>
        <v>53.456521739130437</v>
      </c>
      <c r="F227" s="1">
        <f>VLOOKUP(Tabela2[[#This Row],[id_escola]],Folha1!A:F,3,FALSE)</f>
        <v>30.172413793103448</v>
      </c>
      <c r="G227" s="1">
        <f>VLOOKUP(Tabela2[[#This Row],[id_escola]],Folha1!A:F,4,FALSE)</f>
        <v>41.814467766116941</v>
      </c>
      <c r="H227" s="1">
        <f>VLOOKUP(Tabela2[[#This Row],[id_escola]],Folha1!A:F,5,FALSE)</f>
        <v>778</v>
      </c>
      <c r="I227" s="1">
        <f>VLOOKUP(Tabela2[[#This Row],[id_escola]],Folha1!A:F,6,FALSE)</f>
        <v>47</v>
      </c>
    </row>
    <row r="228" spans="1:9" x14ac:dyDescent="0.3">
      <c r="A228" s="1">
        <f>'agrupamento - 3ciclo'!A227</f>
        <v>343808</v>
      </c>
      <c r="B228">
        <f>AVERAGE([3]!Tabela11[[#This Row],[1º Ano]],[3]!Tabela11[[#This Row],[2º Ano]],[3]!Tabela11[[#This Row],[3º Ano]],[3]!Tabela11[[#This Row],[4º Ano]])</f>
        <v>18.4375</v>
      </c>
      <c r="E228" s="1">
        <f>VLOOKUP(Tabela2[[#This Row],[id_escola]],Folha1!A:F,2,FALSE)</f>
        <v>56.2</v>
      </c>
      <c r="F228" s="1">
        <f>VLOOKUP(Tabela2[[#This Row],[id_escola]],Folha1!A:F,3,FALSE)</f>
        <v>28.48</v>
      </c>
      <c r="G228" s="1">
        <f>VLOOKUP(Tabela2[[#This Row],[id_escola]],Folha1!A:F,4,FALSE)</f>
        <v>42.34</v>
      </c>
      <c r="H228" s="1">
        <f>VLOOKUP(Tabela2[[#This Row],[id_escola]],Folha1!A:F,5,FALSE)</f>
        <v>759</v>
      </c>
      <c r="I228" s="1">
        <f>VLOOKUP(Tabela2[[#This Row],[id_escola]],Folha1!A:F,6,FALSE)</f>
        <v>23</v>
      </c>
    </row>
    <row r="229" spans="1:9" x14ac:dyDescent="0.3">
      <c r="A229" s="1">
        <f>'agrupamento - 3ciclo'!A228</f>
        <v>310499</v>
      </c>
      <c r="B229">
        <f>AVERAGE([3]!Tabela11[[#This Row],[1º Ano]],[3]!Tabela11[[#This Row],[2º Ano]],[3]!Tabela11[[#This Row],[3º Ano]],[3]!Tabela11[[#This Row],[4º Ano]])</f>
        <v>41.75</v>
      </c>
      <c r="E229" s="1">
        <f>VLOOKUP(Tabela2[[#This Row],[id_escola]],Folha1!A:F,2,FALSE)</f>
        <v>54.263157894736842</v>
      </c>
      <c r="F229" s="1">
        <f>VLOOKUP(Tabela2[[#This Row],[id_escola]],Folha1!A:F,3,FALSE)</f>
        <v>30.452380952380953</v>
      </c>
      <c r="G229" s="1">
        <f>VLOOKUP(Tabela2[[#This Row],[id_escola]],Folha1!A:F,4,FALSE)</f>
        <v>42.357769423558899</v>
      </c>
      <c r="H229" s="1">
        <f>VLOOKUP(Tabela2[[#This Row],[id_escola]],Folha1!A:F,5,FALSE)</f>
        <v>757</v>
      </c>
      <c r="I229" s="1">
        <f>VLOOKUP(Tabela2[[#This Row],[id_escola]],Folha1!A:F,6,FALSE)</f>
        <v>47</v>
      </c>
    </row>
    <row r="230" spans="1:9" x14ac:dyDescent="0.3">
      <c r="A230" s="1">
        <f>'agrupamento - 3ciclo'!A229</f>
        <v>346561</v>
      </c>
      <c r="B230">
        <f>AVERAGE([3]!Tabela11[[#This Row],[1º Ano]],[3]!Tabela11[[#This Row],[2º Ano]],[3]!Tabela11[[#This Row],[3º Ano]],[3]!Tabela11[[#This Row],[4º Ano]])</f>
        <v>31</v>
      </c>
      <c r="E230" s="1">
        <f>VLOOKUP(Tabela2[[#This Row],[id_escola]],Folha1!A:F,2,FALSE)</f>
        <v>54.083333333333336</v>
      </c>
      <c r="F230" s="1">
        <f>VLOOKUP(Tabela2[[#This Row],[id_escola]],Folha1!A:F,3,FALSE)</f>
        <v>32.469387755102041</v>
      </c>
      <c r="G230" s="1">
        <f>VLOOKUP(Tabela2[[#This Row],[id_escola]],Folha1!A:F,4,FALSE)</f>
        <v>43.276360544217688</v>
      </c>
      <c r="H230" s="1">
        <f>VLOOKUP(Tabela2[[#This Row],[id_escola]],Folha1!A:F,5,FALSE)</f>
        <v>730</v>
      </c>
      <c r="I230" s="1">
        <f>VLOOKUP(Tabela2[[#This Row],[id_escola]],Folha1!A:F,6,FALSE)</f>
        <v>170</v>
      </c>
    </row>
    <row r="231" spans="1:9" x14ac:dyDescent="0.3">
      <c r="A231" s="1">
        <f>'agrupamento - 3ciclo'!A230</f>
        <v>342282</v>
      </c>
      <c r="B231">
        <f>AVERAGE([3]!Tabela11[[#This Row],[1º Ano]],[3]!Tabela11[[#This Row],[2º Ano]],[3]!Tabela11[[#This Row],[3º Ano]],[3]!Tabela11[[#This Row],[4º Ano]])</f>
        <v>22.4375</v>
      </c>
      <c r="E231" s="1">
        <f>VLOOKUP(Tabela2[[#This Row],[id_escola]],Folha1!A:F,2,FALSE)</f>
        <v>48.4</v>
      </c>
      <c r="F231" s="1">
        <f>VLOOKUP(Tabela2[[#This Row],[id_escola]],Folha1!A:F,3,FALSE)</f>
        <v>32.685714285714283</v>
      </c>
      <c r="G231" s="1">
        <f>VLOOKUP(Tabela2[[#This Row],[id_escola]],Folha1!A:F,4,FALSE)</f>
        <v>40.542857142857144</v>
      </c>
      <c r="H231" s="1">
        <f>VLOOKUP(Tabela2[[#This Row],[id_escola]],Folha1!A:F,5,FALSE)</f>
        <v>809</v>
      </c>
      <c r="I231" s="1">
        <f>VLOOKUP(Tabela2[[#This Row],[id_escola]],Folha1!A:F,6,FALSE)</f>
        <v>94</v>
      </c>
    </row>
    <row r="232" spans="1:9" x14ac:dyDescent="0.3">
      <c r="A232" s="1">
        <f>'agrupamento - 3ciclo'!A231</f>
        <v>330838</v>
      </c>
      <c r="B232">
        <f>AVERAGE([3]!Tabela11[[#This Row],[1º Ano]],[3]!Tabela11[[#This Row],[2º Ano]],[3]!Tabela11[[#This Row],[3º Ano]],[3]!Tabela11[[#This Row],[4º Ano]])</f>
        <v>18.875</v>
      </c>
      <c r="E232" s="1">
        <f>VLOOKUP(Tabela2[[#This Row],[id_escola]],Folha1!A:F,2,FALSE)</f>
        <v>79.333333333333329</v>
      </c>
      <c r="F232" s="1">
        <f>VLOOKUP(Tabela2[[#This Row],[id_escola]],Folha1!A:F,3,FALSE)</f>
        <v>49.1</v>
      </c>
      <c r="G232" s="1">
        <f>VLOOKUP(Tabela2[[#This Row],[id_escola]],Folha1!A:F,4,FALSE)</f>
        <v>64.216666666666669</v>
      </c>
      <c r="H232" s="1">
        <f>VLOOKUP(Tabela2[[#This Row],[id_escola]],Folha1!A:F,5,FALSE)</f>
        <v>37</v>
      </c>
      <c r="I232" s="1">
        <f>VLOOKUP(Tabela2[[#This Row],[id_escola]],Folha1!A:F,6,FALSE)</f>
        <v>35</v>
      </c>
    </row>
    <row r="233" spans="1:9" x14ac:dyDescent="0.3">
      <c r="A233" s="1" t="e">
        <f>'agrupamento - 3ciclo'!A232</f>
        <v>#N/A</v>
      </c>
      <c r="B233">
        <f>AVERAGE([3]!Tabela11[[#This Row],[1º Ano]],[3]!Tabela11[[#This Row],[2º Ano]],[3]!Tabela11[[#This Row],[3º Ano]],[3]!Tabela11[[#This Row],[4º Ano]])</f>
        <v>21.3125</v>
      </c>
      <c r="E233" s="1" t="e">
        <f>VLOOKUP(Tabela2[[#This Row],[id_escola]],Folha1!A:F,2,FALSE)</f>
        <v>#N/A</v>
      </c>
      <c r="F233" s="1" t="e">
        <f>VLOOKUP(Tabela2[[#This Row],[id_escola]],Folha1!A:F,3,FALSE)</f>
        <v>#N/A</v>
      </c>
      <c r="G233" s="1" t="e">
        <f>VLOOKUP(Tabela2[[#This Row],[id_escola]],Folha1!A:F,4,FALSE)</f>
        <v>#N/A</v>
      </c>
      <c r="H233" s="1" t="e">
        <f>VLOOKUP(Tabela2[[#This Row],[id_escola]],Folha1!A:F,5,FALSE)</f>
        <v>#N/A</v>
      </c>
      <c r="I233" s="1" t="e">
        <f>VLOOKUP(Tabela2[[#This Row],[id_escola]],Folha1!A:F,6,FALSE)</f>
        <v>#N/A</v>
      </c>
    </row>
    <row r="234" spans="1:9" x14ac:dyDescent="0.3">
      <c r="A234" s="1">
        <f>'agrupamento - 3ciclo'!A233</f>
        <v>342889</v>
      </c>
      <c r="B234">
        <f>AVERAGE([3]!Tabela11[[#This Row],[1º Ano]],[3]!Tabela11[[#This Row],[2º Ano]],[3]!Tabela11[[#This Row],[3º Ano]],[3]!Tabela11[[#This Row],[4º Ano]])</f>
        <v>20.625</v>
      </c>
      <c r="E234" s="1">
        <f>VLOOKUP(Tabela2[[#This Row],[id_escola]],Folha1!A:F,2,FALSE)</f>
        <v>62.771929824561404</v>
      </c>
      <c r="F234" s="1">
        <f>VLOOKUP(Tabela2[[#This Row],[id_escola]],Folha1!A:F,3,FALSE)</f>
        <v>41.728813559322035</v>
      </c>
      <c r="G234" s="1">
        <f>VLOOKUP(Tabela2[[#This Row],[id_escola]],Folha1!A:F,4,FALSE)</f>
        <v>52.250371691941723</v>
      </c>
      <c r="H234" s="1">
        <f>VLOOKUP(Tabela2[[#This Row],[id_escola]],Folha1!A:F,5,FALSE)</f>
        <v>318</v>
      </c>
      <c r="I234" s="1">
        <f>VLOOKUP(Tabela2[[#This Row],[id_escola]],Folha1!A:F,6,FALSE)</f>
        <v>21</v>
      </c>
    </row>
    <row r="235" spans="1:9" x14ac:dyDescent="0.3">
      <c r="A235" s="1">
        <f>'agrupamento - 3ciclo'!A234</f>
        <v>342890</v>
      </c>
      <c r="B235">
        <f>AVERAGE([3]!Tabela11[[#This Row],[1º Ano]],[3]!Tabela11[[#This Row],[2º Ano]],[3]!Tabela11[[#This Row],[3º Ano]],[3]!Tabela11[[#This Row],[4º Ano]])</f>
        <v>22.875</v>
      </c>
      <c r="E235" s="1">
        <f>VLOOKUP(Tabela2[[#This Row],[id_escola]],Folha1!A:F,2,FALSE)</f>
        <v>59.732142857142854</v>
      </c>
      <c r="F235" s="1">
        <f>VLOOKUP(Tabela2[[#This Row],[id_escola]],Folha1!A:F,3,FALSE)</f>
        <v>38.837606837606835</v>
      </c>
      <c r="G235" s="1">
        <f>VLOOKUP(Tabela2[[#This Row],[id_escola]],Folha1!A:F,4,FALSE)</f>
        <v>49.284874847374844</v>
      </c>
      <c r="H235" s="1">
        <f>VLOOKUP(Tabela2[[#This Row],[id_escola]],Folha1!A:F,5,FALSE)</f>
        <v>462</v>
      </c>
      <c r="I235" s="1">
        <f>VLOOKUP(Tabela2[[#This Row],[id_escola]],Folha1!A:F,6,FALSE)</f>
        <v>106</v>
      </c>
    </row>
    <row r="236" spans="1:9" x14ac:dyDescent="0.3">
      <c r="A236" s="1">
        <f>'agrupamento - 3ciclo'!A235</f>
        <v>330334</v>
      </c>
      <c r="B236">
        <f>AVERAGE([3]!Tabela11[[#This Row],[1º Ano]],[3]!Tabela11[[#This Row],[2º Ano]],[3]!Tabela11[[#This Row],[3º Ano]],[3]!Tabela11[[#This Row],[4º Ano]])</f>
        <v>29.6875</v>
      </c>
      <c r="E236" s="1">
        <f>VLOOKUP(Tabela2[[#This Row],[id_escola]],Folha1!A:F,2,FALSE)</f>
        <v>54.74285714285714</v>
      </c>
      <c r="F236" s="1">
        <f>VLOOKUP(Tabela2[[#This Row],[id_escola]],Folha1!A:F,3,FALSE)</f>
        <v>35.766355140186917</v>
      </c>
      <c r="G236" s="1">
        <f>VLOOKUP(Tabela2[[#This Row],[id_escola]],Folha1!A:F,4,FALSE)</f>
        <v>45.254606141522032</v>
      </c>
      <c r="H236" s="1">
        <f>VLOOKUP(Tabela2[[#This Row],[id_escola]],Folha1!A:F,5,FALSE)</f>
        <v>654</v>
      </c>
      <c r="I236" s="1">
        <f>VLOOKUP(Tabela2[[#This Row],[id_escola]],Folha1!A:F,6,FALSE)</f>
        <v>44</v>
      </c>
    </row>
    <row r="237" spans="1:9" x14ac:dyDescent="0.3">
      <c r="A237" s="1" t="e">
        <f>'agrupamento - 3ciclo'!A236</f>
        <v>#N/A</v>
      </c>
      <c r="B237">
        <f>AVERAGE([3]!Tabela11[[#This Row],[1º Ano]],[3]!Tabela11[[#This Row],[2º Ano]],[3]!Tabela11[[#This Row],[3º Ano]],[3]!Tabela11[[#This Row],[4º Ano]])</f>
        <v>9.5625</v>
      </c>
      <c r="E237" s="1" t="e">
        <f>VLOOKUP(Tabela2[[#This Row],[id_escola]],Folha1!A:F,2,FALSE)</f>
        <v>#N/A</v>
      </c>
      <c r="F237" s="1" t="e">
        <f>VLOOKUP(Tabela2[[#This Row],[id_escola]],Folha1!A:F,3,FALSE)</f>
        <v>#N/A</v>
      </c>
      <c r="G237" s="1" t="e">
        <f>VLOOKUP(Tabela2[[#This Row],[id_escola]],Folha1!A:F,4,FALSE)</f>
        <v>#N/A</v>
      </c>
      <c r="H237" s="1" t="e">
        <f>VLOOKUP(Tabela2[[#This Row],[id_escola]],Folha1!A:F,5,FALSE)</f>
        <v>#N/A</v>
      </c>
      <c r="I237" s="1" t="e">
        <f>VLOOKUP(Tabela2[[#This Row],[id_escola]],Folha1!A:F,6,FALSE)</f>
        <v>#N/A</v>
      </c>
    </row>
    <row r="238" spans="1:9" x14ac:dyDescent="0.3">
      <c r="A238" s="1">
        <f>'agrupamento - 3ciclo'!A237</f>
        <v>344205</v>
      </c>
      <c r="B238">
        <f>AVERAGE([3]!Tabela11[[#This Row],[1º Ano]],[3]!Tabela11[[#This Row],[2º Ano]],[3]!Tabela11[[#This Row],[3º Ano]],[3]!Tabela11[[#This Row],[4º Ano]])</f>
        <v>18</v>
      </c>
      <c r="E238" s="1">
        <f>VLOOKUP(Tabela2[[#This Row],[id_escola]],Folha1!A:F,2,FALSE)</f>
        <v>58.881578947368418</v>
      </c>
      <c r="F238" s="1">
        <f>VLOOKUP(Tabela2[[#This Row],[id_escola]],Folha1!A:F,3,FALSE)</f>
        <v>42.373333333333335</v>
      </c>
      <c r="G238" s="1">
        <f>VLOOKUP(Tabela2[[#This Row],[id_escola]],Folha1!A:F,4,FALSE)</f>
        <v>50.627456140350873</v>
      </c>
      <c r="H238" s="1">
        <f>VLOOKUP(Tabela2[[#This Row],[id_escola]],Folha1!A:F,5,FALSE)</f>
        <v>388</v>
      </c>
      <c r="I238" s="1">
        <f>VLOOKUP(Tabela2[[#This Row],[id_escola]],Folha1!A:F,6,FALSE)</f>
        <v>97</v>
      </c>
    </row>
    <row r="239" spans="1:9" x14ac:dyDescent="0.3">
      <c r="A239" s="1">
        <f>'agrupamento - 3ciclo'!A238</f>
        <v>345234</v>
      </c>
      <c r="B239">
        <f>AVERAGE([3]!Tabela11[[#This Row],[1º Ano]],[3]!Tabela11[[#This Row],[2º Ano]],[3]!Tabela11[[#This Row],[3º Ano]],[3]!Tabela11[[#This Row],[4º Ano]])</f>
        <v>21.125</v>
      </c>
      <c r="E239" s="1">
        <f>VLOOKUP(Tabela2[[#This Row],[id_escola]],Folha1!A:F,2,FALSE)</f>
        <v>44.027027027027025</v>
      </c>
      <c r="F239" s="1">
        <f>VLOOKUP(Tabela2[[#This Row],[id_escola]],Folha1!A:F,3,FALSE)</f>
        <v>19.675675675675677</v>
      </c>
      <c r="G239" s="1">
        <f>VLOOKUP(Tabela2[[#This Row],[id_escola]],Folha1!A:F,4,FALSE)</f>
        <v>31.851351351351351</v>
      </c>
      <c r="H239" s="1">
        <f>VLOOKUP(Tabela2[[#This Row],[id_escola]],Folha1!A:F,5,FALSE)</f>
        <v>901</v>
      </c>
      <c r="I239" s="1">
        <f>VLOOKUP(Tabela2[[#This Row],[id_escola]],Folha1!A:F,6,FALSE)</f>
        <v>81</v>
      </c>
    </row>
    <row r="240" spans="1:9" x14ac:dyDescent="0.3">
      <c r="A240" s="1">
        <f>'agrupamento - 3ciclo'!A239</f>
        <v>344588</v>
      </c>
      <c r="B240">
        <f>AVERAGE([3]!Tabela11[[#This Row],[1º Ano]],[3]!Tabela11[[#This Row],[2º Ano]],[3]!Tabela11[[#This Row],[3º Ano]],[3]!Tabela11[[#This Row],[4º Ano]])</f>
        <v>46.8125</v>
      </c>
      <c r="E240" s="1">
        <f>VLOOKUP(Tabela2[[#This Row],[id_escola]],Folha1!A:F,2,FALSE)</f>
        <v>61.229729729729726</v>
      </c>
      <c r="F240" s="1">
        <f>VLOOKUP(Tabela2[[#This Row],[id_escola]],Folha1!A:F,3,FALSE)</f>
        <v>44.421524663677133</v>
      </c>
      <c r="G240" s="1">
        <f>VLOOKUP(Tabela2[[#This Row],[id_escola]],Folha1!A:F,4,FALSE)</f>
        <v>52.825627196703429</v>
      </c>
      <c r="H240" s="1">
        <f>VLOOKUP(Tabela2[[#This Row],[id_escola]],Folha1!A:F,5,FALSE)</f>
        <v>289</v>
      </c>
      <c r="I240" s="1">
        <f>VLOOKUP(Tabela2[[#This Row],[id_escola]],Folha1!A:F,6,FALSE)</f>
        <v>96</v>
      </c>
    </row>
    <row r="241" spans="1:9" x14ac:dyDescent="0.3">
      <c r="A241" s="1">
        <f>'agrupamento - 3ciclo'!A240</f>
        <v>310104</v>
      </c>
      <c r="B241">
        <f>AVERAGE([3]!Tabela11[[#This Row],[1º Ano]],[3]!Tabela11[[#This Row],[2º Ano]],[3]!Tabela11[[#This Row],[3º Ano]],[3]!Tabela11[[#This Row],[4º Ano]])</f>
        <v>47.5</v>
      </c>
      <c r="E241" s="1">
        <f>VLOOKUP(Tabela2[[#This Row],[id_escola]],Folha1!A:F,2,FALSE)</f>
        <v>48.615384615384613</v>
      </c>
      <c r="F241" s="1">
        <f>VLOOKUP(Tabela2[[#This Row],[id_escola]],Folha1!A:F,3,FALSE)</f>
        <v>19.976744186046513</v>
      </c>
      <c r="G241" s="1">
        <f>VLOOKUP(Tabela2[[#This Row],[id_escola]],Folha1!A:F,4,FALSE)</f>
        <v>34.296064400715565</v>
      </c>
      <c r="H241" s="1">
        <f>VLOOKUP(Tabela2[[#This Row],[id_escola]],Folha1!A:F,5,FALSE)</f>
        <v>889</v>
      </c>
      <c r="I241" s="1" t="e">
        <f>VLOOKUP(Tabela2[[#This Row],[id_escola]],Folha1!A:F,6,FALSE)</f>
        <v>#N/A</v>
      </c>
    </row>
    <row r="242" spans="1:9" x14ac:dyDescent="0.3">
      <c r="A242" s="1">
        <f>'agrupamento - 3ciclo'!A241</f>
        <v>340972</v>
      </c>
      <c r="B242">
        <f>AVERAGE([3]!Tabela11[[#This Row],[1º Ano]],[3]!Tabela11[[#This Row],[2º Ano]],[3]!Tabela11[[#This Row],[3º Ano]],[3]!Tabela11[[#This Row],[4º Ano]])</f>
        <v>21.75</v>
      </c>
      <c r="E242" s="1">
        <f>VLOOKUP(Tabela2[[#This Row],[id_escola]],Folha1!A:F,2,FALSE)</f>
        <v>56.290909090909089</v>
      </c>
      <c r="F242" s="1">
        <f>VLOOKUP(Tabela2[[#This Row],[id_escola]],Folha1!A:F,3,FALSE)</f>
        <v>29.79032258064516</v>
      </c>
      <c r="G242" s="1">
        <f>VLOOKUP(Tabela2[[#This Row],[id_escola]],Folha1!A:F,4,FALSE)</f>
        <v>43.040615835777125</v>
      </c>
      <c r="H242" s="1">
        <f>VLOOKUP(Tabela2[[#This Row],[id_escola]],Folha1!A:F,5,FALSE)</f>
        <v>730</v>
      </c>
      <c r="I242" s="1">
        <f>VLOOKUP(Tabela2[[#This Row],[id_escola]],Folha1!A:F,6,FALSE)</f>
        <v>21</v>
      </c>
    </row>
    <row r="243" spans="1:9" x14ac:dyDescent="0.3">
      <c r="A243" s="1">
        <f>'agrupamento - 3ciclo'!A242</f>
        <v>340960</v>
      </c>
      <c r="B243">
        <f>AVERAGE([3]!Tabela11[[#This Row],[1º Ano]],[3]!Tabela11[[#This Row],[2º Ano]],[3]!Tabela11[[#This Row],[3º Ano]],[3]!Tabela11[[#This Row],[4º Ano]])</f>
        <v>23.75</v>
      </c>
      <c r="E243" s="1">
        <f>VLOOKUP(Tabela2[[#This Row],[id_escola]],Folha1!A:F,2,FALSE)</f>
        <v>61.912280701754383</v>
      </c>
      <c r="F243" s="1">
        <f>VLOOKUP(Tabela2[[#This Row],[id_escola]],Folha1!A:F,3,FALSE)</f>
        <v>47.214285714285715</v>
      </c>
      <c r="G243" s="1">
        <f>VLOOKUP(Tabela2[[#This Row],[id_escola]],Folha1!A:F,4,FALSE)</f>
        <v>54.563283208020053</v>
      </c>
      <c r="H243" s="1">
        <f>VLOOKUP(Tabela2[[#This Row],[id_escola]],Folha1!A:F,5,FALSE)</f>
        <v>206</v>
      </c>
      <c r="I243" s="1" t="e">
        <f>VLOOKUP(Tabela2[[#This Row],[id_escola]],Folha1!A:F,6,FALSE)</f>
        <v>#N/A</v>
      </c>
    </row>
    <row r="244" spans="1:9" x14ac:dyDescent="0.3">
      <c r="A244" s="1" t="e">
        <f>'agrupamento - 3ciclo'!A243</f>
        <v>#N/A</v>
      </c>
      <c r="B244">
        <f>AVERAGE([3]!Tabela11[[#This Row],[1º Ano]],[3]!Tabela11[[#This Row],[2º Ano]],[3]!Tabela11[[#This Row],[3º Ano]],[3]!Tabela11[[#This Row],[4º Ano]])</f>
        <v>19.75</v>
      </c>
      <c r="E244" s="1" t="e">
        <f>VLOOKUP(Tabela2[[#This Row],[id_escola]],Folha1!A:F,2,FALSE)</f>
        <v>#N/A</v>
      </c>
      <c r="F244" s="1" t="e">
        <f>VLOOKUP(Tabela2[[#This Row],[id_escola]],Folha1!A:F,3,FALSE)</f>
        <v>#N/A</v>
      </c>
      <c r="G244" s="1" t="e">
        <f>VLOOKUP(Tabela2[[#This Row],[id_escola]],Folha1!A:F,4,FALSE)</f>
        <v>#N/A</v>
      </c>
      <c r="H244" s="1" t="e">
        <f>VLOOKUP(Tabela2[[#This Row],[id_escola]],Folha1!A:F,5,FALSE)</f>
        <v>#N/A</v>
      </c>
      <c r="I244" s="1" t="e">
        <f>VLOOKUP(Tabela2[[#This Row],[id_escola]],Folha1!A:F,6,FALSE)</f>
        <v>#N/A</v>
      </c>
    </row>
    <row r="245" spans="1:9" x14ac:dyDescent="0.3">
      <c r="A245" s="1">
        <f>'agrupamento - 3ciclo'!A244</f>
        <v>340583</v>
      </c>
      <c r="B245">
        <f>AVERAGE([3]!Tabela11[[#This Row],[1º Ano]],[3]!Tabela11[[#This Row],[2º Ano]],[3]!Tabela11[[#This Row],[3º Ano]],[3]!Tabela11[[#This Row],[4º Ano]])</f>
        <v>19.5</v>
      </c>
      <c r="E245" s="1">
        <f>VLOOKUP(Tabela2[[#This Row],[id_escola]],Folha1!A:F,2,FALSE)</f>
        <v>51.32</v>
      </c>
      <c r="F245" s="1">
        <f>VLOOKUP(Tabela2[[#This Row],[id_escola]],Folha1!A:F,3,FALSE)</f>
        <v>23.40625</v>
      </c>
      <c r="G245" s="1">
        <f>VLOOKUP(Tabela2[[#This Row],[id_escola]],Folha1!A:F,4,FALSE)</f>
        <v>37.363124999999997</v>
      </c>
      <c r="H245" s="1">
        <f>VLOOKUP(Tabela2[[#This Row],[id_escola]],Folha1!A:F,5,FALSE)</f>
        <v>852</v>
      </c>
      <c r="I245" s="1">
        <f>VLOOKUP(Tabela2[[#This Row],[id_escola]],Folha1!A:F,6,FALSE)</f>
        <v>204</v>
      </c>
    </row>
    <row r="246" spans="1:9" x14ac:dyDescent="0.3">
      <c r="A246" s="1">
        <f>'agrupamento - 3ciclo'!A245</f>
        <v>340455</v>
      </c>
      <c r="B246">
        <f>AVERAGE([3]!Tabela11[[#This Row],[1º Ano]],[3]!Tabela11[[#This Row],[2º Ano]],[3]!Tabela11[[#This Row],[3º Ano]],[3]!Tabela11[[#This Row],[4º Ano]])</f>
        <v>32.0625</v>
      </c>
      <c r="E246" s="1">
        <f>VLOOKUP(Tabela2[[#This Row],[id_escola]],Folha1!A:F,2,FALSE)</f>
        <v>59.182481751824817</v>
      </c>
      <c r="F246" s="1">
        <f>VLOOKUP(Tabela2[[#This Row],[id_escola]],Folha1!A:F,3,FALSE)</f>
        <v>54.092857142857142</v>
      </c>
      <c r="G246" s="1">
        <f>VLOOKUP(Tabela2[[#This Row],[id_escola]],Folha1!A:F,4,FALSE)</f>
        <v>56.637669447340983</v>
      </c>
      <c r="H246" s="1">
        <f>VLOOKUP(Tabela2[[#This Row],[id_escola]],Folha1!A:F,5,FALSE)</f>
        <v>146</v>
      </c>
      <c r="I246" s="1">
        <f>VLOOKUP(Tabela2[[#This Row],[id_escola]],Folha1!A:F,6,FALSE)</f>
        <v>21</v>
      </c>
    </row>
    <row r="247" spans="1:9" x14ac:dyDescent="0.3">
      <c r="A247" s="1">
        <f>'agrupamento - 3ciclo'!A246</f>
        <v>346846</v>
      </c>
      <c r="B247">
        <f>AVERAGE([3]!Tabela11[[#This Row],[1º Ano]],[3]!Tabela11[[#This Row],[2º Ano]],[3]!Tabela11[[#This Row],[3º Ano]],[3]!Tabela11[[#This Row],[4º Ano]])</f>
        <v>22.625</v>
      </c>
      <c r="E247" s="1">
        <f>VLOOKUP(Tabela2[[#This Row],[id_escola]],Folha1!A:F,2,FALSE)</f>
        <v>65.034482758620683</v>
      </c>
      <c r="F247" s="1">
        <f>VLOOKUP(Tabela2[[#This Row],[id_escola]],Folha1!A:F,3,FALSE)</f>
        <v>46.677966101694913</v>
      </c>
      <c r="G247" s="1">
        <f>VLOOKUP(Tabela2[[#This Row],[id_escola]],Folha1!A:F,4,FALSE)</f>
        <v>55.856224430157795</v>
      </c>
      <c r="H247" s="1">
        <f>VLOOKUP(Tabela2[[#This Row],[id_escola]],Folha1!A:F,5,FALSE)</f>
        <v>163</v>
      </c>
      <c r="I247" s="1">
        <f>VLOOKUP(Tabela2[[#This Row],[id_escola]],Folha1!A:F,6,FALSE)</f>
        <v>28</v>
      </c>
    </row>
    <row r="248" spans="1:9" x14ac:dyDescent="0.3">
      <c r="A248" s="1">
        <f>'agrupamento - 3ciclo'!A247</f>
        <v>330413</v>
      </c>
      <c r="B248">
        <f>AVERAGE([3]!Tabela11[[#This Row],[1º Ano]],[3]!Tabela11[[#This Row],[2º Ano]],[3]!Tabela11[[#This Row],[3º Ano]],[3]!Tabela11[[#This Row],[4º Ano]])</f>
        <v>27.3125</v>
      </c>
      <c r="E248" s="1">
        <f>VLOOKUP(Tabela2[[#This Row],[id_escola]],Folha1!A:F,2,FALSE)</f>
        <v>59.178571428571431</v>
      </c>
      <c r="F248" s="1">
        <f>VLOOKUP(Tabela2[[#This Row],[id_escola]],Folha1!A:F,3,FALSE)</f>
        <v>30.666666666666668</v>
      </c>
      <c r="G248" s="1">
        <f>VLOOKUP(Tabela2[[#This Row],[id_escola]],Folha1!A:F,4,FALSE)</f>
        <v>44.922619047619051</v>
      </c>
      <c r="H248" s="1">
        <f>VLOOKUP(Tabela2[[#This Row],[id_escola]],Folha1!A:F,5,FALSE)</f>
        <v>661</v>
      </c>
      <c r="I248" s="1">
        <f>VLOOKUP(Tabela2[[#This Row],[id_escola]],Folha1!A:F,6,FALSE)</f>
        <v>13</v>
      </c>
    </row>
    <row r="249" spans="1:9" x14ac:dyDescent="0.3">
      <c r="A249" s="1">
        <f>'agrupamento - 3ciclo'!A248</f>
        <v>330231</v>
      </c>
      <c r="B249">
        <f>AVERAGE([3]!Tabela11[[#This Row],[1º Ano]],[3]!Tabela11[[#This Row],[2º Ano]],[3]!Tabela11[[#This Row],[3º Ano]],[3]!Tabela11[[#This Row],[4º Ano]])</f>
        <v>22.6875</v>
      </c>
      <c r="E249" s="1">
        <f>VLOOKUP(Tabela2[[#This Row],[id_escola]],Folha1!A:F,2,FALSE)</f>
        <v>64.095238095238102</v>
      </c>
      <c r="F249" s="1">
        <f>VLOOKUP(Tabela2[[#This Row],[id_escola]],Folha1!A:F,3,FALSE)</f>
        <v>45.655737704918032</v>
      </c>
      <c r="G249" s="1">
        <f>VLOOKUP(Tabela2[[#This Row],[id_escola]],Folha1!A:F,4,FALSE)</f>
        <v>54.87548790007807</v>
      </c>
      <c r="H249" s="1">
        <f>VLOOKUP(Tabela2[[#This Row],[id_escola]],Folha1!A:F,5,FALSE)</f>
        <v>190</v>
      </c>
      <c r="I249" s="1">
        <f>VLOOKUP(Tabela2[[#This Row],[id_escola]],Folha1!A:F,6,FALSE)</f>
        <v>83</v>
      </c>
    </row>
    <row r="250" spans="1:9" x14ac:dyDescent="0.3">
      <c r="A250" s="1">
        <f>'agrupamento - 3ciclo'!A249</f>
        <v>345672</v>
      </c>
      <c r="B250">
        <f>AVERAGE([3]!Tabela11[[#This Row],[1º Ano]],[3]!Tabela11[[#This Row],[2º Ano]],[3]!Tabela11[[#This Row],[3º Ano]],[3]!Tabela11[[#This Row],[4º Ano]])</f>
        <v>17.9375</v>
      </c>
      <c r="E250" s="1">
        <f>VLOOKUP(Tabela2[[#This Row],[id_escola]],Folha1!A:F,2,FALSE)</f>
        <v>49.861111111111114</v>
      </c>
      <c r="F250" s="1">
        <f>VLOOKUP(Tabela2[[#This Row],[id_escola]],Folha1!A:F,3,FALSE)</f>
        <v>30.444444444444443</v>
      </c>
      <c r="G250" s="1">
        <f>VLOOKUP(Tabela2[[#This Row],[id_escola]],Folha1!A:F,4,FALSE)</f>
        <v>40.152777777777779</v>
      </c>
      <c r="H250" s="1">
        <f>VLOOKUP(Tabela2[[#This Row],[id_escola]],Folha1!A:F,5,FALSE)</f>
        <v>803</v>
      </c>
      <c r="I250" s="1">
        <f>VLOOKUP(Tabela2[[#This Row],[id_escola]],Folha1!A:F,6,FALSE)</f>
        <v>73</v>
      </c>
    </row>
    <row r="251" spans="1:9" x14ac:dyDescent="0.3">
      <c r="A251" s="1">
        <f>'agrupamento - 3ciclo'!A250</f>
        <v>340042</v>
      </c>
      <c r="B251">
        <f>AVERAGE([3]!Tabela11[[#This Row],[1º Ano]],[3]!Tabela11[[#This Row],[2º Ano]],[3]!Tabela11[[#This Row],[3º Ano]],[3]!Tabela11[[#This Row],[4º Ano]])</f>
        <v>24.1875</v>
      </c>
      <c r="E251" s="1">
        <f>VLOOKUP(Tabela2[[#This Row],[id_escola]],Folha1!A:F,2,FALSE)</f>
        <v>51.488888888888887</v>
      </c>
      <c r="F251" s="1">
        <f>VLOOKUP(Tabela2[[#This Row],[id_escola]],Folha1!A:F,3,FALSE)</f>
        <v>28.496503496503497</v>
      </c>
      <c r="G251" s="1">
        <f>VLOOKUP(Tabela2[[#This Row],[id_escola]],Folha1!A:F,4,FALSE)</f>
        <v>39.992696192696194</v>
      </c>
      <c r="H251" s="1">
        <f>VLOOKUP(Tabela2[[#This Row],[id_escola]],Folha1!A:F,5,FALSE)</f>
        <v>804</v>
      </c>
      <c r="I251" s="1">
        <f>VLOOKUP(Tabela2[[#This Row],[id_escola]],Folha1!A:F,6,FALSE)</f>
        <v>182</v>
      </c>
    </row>
    <row r="252" spans="1:9" x14ac:dyDescent="0.3">
      <c r="A252" s="1">
        <f>'agrupamento - 3ciclo'!A251</f>
        <v>330620</v>
      </c>
      <c r="B252">
        <f>AVERAGE([3]!Tabela11[[#This Row],[1º Ano]],[3]!Tabela11[[#This Row],[2º Ano]],[3]!Tabela11[[#This Row],[3º Ano]],[3]!Tabela11[[#This Row],[4º Ano]])</f>
        <v>16.8125</v>
      </c>
      <c r="E252" s="1">
        <f>VLOOKUP(Tabela2[[#This Row],[id_escola]],Folha1!A:F,2,FALSE)</f>
        <v>63.375</v>
      </c>
      <c r="F252" s="1">
        <f>VLOOKUP(Tabela2[[#This Row],[id_escola]],Folha1!A:F,3,FALSE)</f>
        <v>51</v>
      </c>
      <c r="G252" s="1">
        <f>VLOOKUP(Tabela2[[#This Row],[id_escola]],Folha1!A:F,4,FALSE)</f>
        <v>57.1875</v>
      </c>
      <c r="H252" s="1">
        <f>VLOOKUP(Tabela2[[#This Row],[id_escola]],Folha1!A:F,5,FALSE)</f>
        <v>125</v>
      </c>
      <c r="I252" s="1">
        <f>VLOOKUP(Tabela2[[#This Row],[id_escola]],Folha1!A:F,6,FALSE)</f>
        <v>4</v>
      </c>
    </row>
    <row r="253" spans="1:9" x14ac:dyDescent="0.3">
      <c r="A253" s="1">
        <f>'agrupamento - 3ciclo'!A252</f>
        <v>340078</v>
      </c>
      <c r="B253">
        <f>AVERAGE([3]!Tabela11[[#This Row],[1º Ano]],[3]!Tabela11[[#This Row],[2º Ano]],[3]!Tabela11[[#This Row],[3º Ano]],[3]!Tabela11[[#This Row],[4º Ano]])</f>
        <v>18.5</v>
      </c>
      <c r="E253" s="1">
        <f>VLOOKUP(Tabela2[[#This Row],[id_escola]],Folha1!A:F,2,FALSE)</f>
        <v>60.8</v>
      </c>
      <c r="F253" s="1">
        <f>VLOOKUP(Tabela2[[#This Row],[id_escola]],Folha1!A:F,3,FALSE)</f>
        <v>45.333333333333336</v>
      </c>
      <c r="G253" s="1">
        <f>VLOOKUP(Tabela2[[#This Row],[id_escola]],Folha1!A:F,4,FALSE)</f>
        <v>53.066666666666663</v>
      </c>
      <c r="H253" s="1">
        <f>VLOOKUP(Tabela2[[#This Row],[id_escola]],Folha1!A:F,5,FALSE)</f>
        <v>275</v>
      </c>
      <c r="I253" s="1">
        <f>VLOOKUP(Tabela2[[#This Row],[id_escola]],Folha1!A:F,6,FALSE)</f>
        <v>8</v>
      </c>
    </row>
    <row r="254" spans="1:9" x14ac:dyDescent="0.3">
      <c r="A254" s="1" t="e">
        <f>'agrupamento - 3ciclo'!A253</f>
        <v>#N/A</v>
      </c>
      <c r="B254">
        <f>AVERAGE([3]!Tabela11[[#This Row],[1º Ano]],[3]!Tabela11[[#This Row],[2º Ano]],[3]!Tabela11[[#This Row],[3º Ano]],[3]!Tabela11[[#This Row],[4º Ano]])</f>
        <v>8.5625</v>
      </c>
      <c r="E254" s="1" t="e">
        <f>VLOOKUP(Tabela2[[#This Row],[id_escola]],Folha1!A:F,2,FALSE)</f>
        <v>#N/A</v>
      </c>
      <c r="F254" s="1" t="e">
        <f>VLOOKUP(Tabela2[[#This Row],[id_escola]],Folha1!A:F,3,FALSE)</f>
        <v>#N/A</v>
      </c>
      <c r="G254" s="1" t="e">
        <f>VLOOKUP(Tabela2[[#This Row],[id_escola]],Folha1!A:F,4,FALSE)</f>
        <v>#N/A</v>
      </c>
      <c r="H254" s="1" t="e">
        <f>VLOOKUP(Tabela2[[#This Row],[id_escola]],Folha1!A:F,5,FALSE)</f>
        <v>#N/A</v>
      </c>
      <c r="I254" s="1" t="e">
        <f>VLOOKUP(Tabela2[[#This Row],[id_escola]],Folha1!A:F,6,FALSE)</f>
        <v>#N/A</v>
      </c>
    </row>
    <row r="255" spans="1:9" x14ac:dyDescent="0.3">
      <c r="A255" s="1" t="e">
        <f>'agrupamento - 3ciclo'!A254</f>
        <v>#N/A</v>
      </c>
      <c r="B255">
        <f>AVERAGE([3]!Tabela11[[#This Row],[1º Ano]],[3]!Tabela11[[#This Row],[2º Ano]],[3]!Tabela11[[#This Row],[3º Ano]],[3]!Tabela11[[#This Row],[4º Ano]])</f>
        <v>10.8125</v>
      </c>
      <c r="E255" s="1" t="e">
        <f>VLOOKUP(Tabela2[[#This Row],[id_escola]],Folha1!A:F,2,FALSE)</f>
        <v>#N/A</v>
      </c>
      <c r="F255" s="1" t="e">
        <f>VLOOKUP(Tabela2[[#This Row],[id_escola]],Folha1!A:F,3,FALSE)</f>
        <v>#N/A</v>
      </c>
      <c r="G255" s="1" t="e">
        <f>VLOOKUP(Tabela2[[#This Row],[id_escola]],Folha1!A:F,4,FALSE)</f>
        <v>#N/A</v>
      </c>
      <c r="H255" s="1" t="e">
        <f>VLOOKUP(Tabela2[[#This Row],[id_escola]],Folha1!A:F,5,FALSE)</f>
        <v>#N/A</v>
      </c>
      <c r="I255" s="1" t="e">
        <f>VLOOKUP(Tabela2[[#This Row],[id_escola]],Folha1!A:F,6,FALSE)</f>
        <v>#N/A</v>
      </c>
    </row>
    <row r="256" spans="1:9" x14ac:dyDescent="0.3">
      <c r="A256" s="1">
        <f>'agrupamento - 3ciclo'!A255</f>
        <v>344515</v>
      </c>
      <c r="B256">
        <f>AVERAGE([3]!Tabela11[[#This Row],[1º Ano]],[3]!Tabela11[[#This Row],[2º Ano]],[3]!Tabela11[[#This Row],[3º Ano]],[3]!Tabela11[[#This Row],[4º Ano]])</f>
        <v>5</v>
      </c>
      <c r="E256" s="1">
        <f>VLOOKUP(Tabela2[[#This Row],[id_escola]],Folha1!A:F,2,FALSE)</f>
        <v>52.173913043478258</v>
      </c>
      <c r="F256" s="1">
        <f>VLOOKUP(Tabela2[[#This Row],[id_escola]],Folha1!A:F,3,FALSE)</f>
        <v>39.581196581196579</v>
      </c>
      <c r="G256" s="1">
        <f>VLOOKUP(Tabela2[[#This Row],[id_escola]],Folha1!A:F,4,FALSE)</f>
        <v>45.877554812337422</v>
      </c>
      <c r="H256" s="1">
        <f>VLOOKUP(Tabela2[[#This Row],[id_escola]],Folha1!A:F,5,FALSE)</f>
        <v>624</v>
      </c>
      <c r="I256" s="1">
        <f>VLOOKUP(Tabela2[[#This Row],[id_escola]],Folha1!A:F,6,FALSE)</f>
        <v>133</v>
      </c>
    </row>
    <row r="257" spans="1:9" x14ac:dyDescent="0.3">
      <c r="A257" s="1">
        <f>'agrupamento - 3ciclo'!A256</f>
        <v>344813</v>
      </c>
      <c r="B257">
        <f>AVERAGE([3]!Tabela11[[#This Row],[1º Ano]],[3]!Tabela11[[#This Row],[2º Ano]],[3]!Tabela11[[#This Row],[3º Ano]],[3]!Tabela11[[#This Row],[4º Ano]])</f>
        <v>12.375</v>
      </c>
      <c r="E257" s="1">
        <f>VLOOKUP(Tabela2[[#This Row],[id_escola]],Folha1!A:F,2,FALSE)</f>
        <v>52.145833333333336</v>
      </c>
      <c r="F257" s="1">
        <f>VLOOKUP(Tabela2[[#This Row],[id_escola]],Folha1!A:F,3,FALSE)</f>
        <v>34.04081632653061</v>
      </c>
      <c r="G257" s="1">
        <f>VLOOKUP(Tabela2[[#This Row],[id_escola]],Folha1!A:F,4,FALSE)</f>
        <v>43.093324829931973</v>
      </c>
      <c r="H257" s="1">
        <f>VLOOKUP(Tabela2[[#This Row],[id_escola]],Folha1!A:F,5,FALSE)</f>
        <v>720</v>
      </c>
      <c r="I257" s="1">
        <f>VLOOKUP(Tabela2[[#This Row],[id_escola]],Folha1!A:F,6,FALSE)</f>
        <v>41</v>
      </c>
    </row>
    <row r="258" spans="1:9" x14ac:dyDescent="0.3">
      <c r="A258" s="1" t="e">
        <f>'agrupamento - 3ciclo'!A257</f>
        <v>#N/A</v>
      </c>
      <c r="B258">
        <f>AVERAGE([3]!Tabela11[[#This Row],[1º Ano]],[3]!Tabela11[[#This Row],[2º Ano]],[3]!Tabela11[[#This Row],[3º Ano]],[3]!Tabela11[[#This Row],[4º Ano]])</f>
        <v>28</v>
      </c>
      <c r="E258" s="1" t="e">
        <f>VLOOKUP(Tabela2[[#This Row],[id_escola]],Folha1!A:F,2,FALSE)</f>
        <v>#N/A</v>
      </c>
      <c r="F258" s="1" t="e">
        <f>VLOOKUP(Tabela2[[#This Row],[id_escola]],Folha1!A:F,3,FALSE)</f>
        <v>#N/A</v>
      </c>
      <c r="G258" s="1" t="e">
        <f>VLOOKUP(Tabela2[[#This Row],[id_escola]],Folha1!A:F,4,FALSE)</f>
        <v>#N/A</v>
      </c>
      <c r="H258" s="1" t="e">
        <f>VLOOKUP(Tabela2[[#This Row],[id_escola]],Folha1!A:F,5,FALSE)</f>
        <v>#N/A</v>
      </c>
      <c r="I258" s="1" t="e">
        <f>VLOOKUP(Tabela2[[#This Row],[id_escola]],Folha1!A:F,6,FALSE)</f>
        <v>#N/A</v>
      </c>
    </row>
    <row r="259" spans="1:9" x14ac:dyDescent="0.3">
      <c r="A259" s="1">
        <f>'agrupamento - 3ciclo'!A258</f>
        <v>330644</v>
      </c>
      <c r="B259">
        <f>AVERAGE([3]!Tabela11[[#This Row],[1º Ano]],[3]!Tabela11[[#This Row],[2º Ano]],[3]!Tabela11[[#This Row],[3º Ano]],[3]!Tabela11[[#This Row],[4º Ano]])</f>
        <v>8.5</v>
      </c>
      <c r="E259" s="1">
        <f>VLOOKUP(Tabela2[[#This Row],[id_escola]],Folha1!A:F,2,FALSE)</f>
        <v>58</v>
      </c>
      <c r="F259" s="1">
        <f>VLOOKUP(Tabela2[[#This Row],[id_escola]],Folha1!A:F,3,FALSE)</f>
        <v>23.620689655172413</v>
      </c>
      <c r="G259" s="1">
        <f>VLOOKUP(Tabela2[[#This Row],[id_escola]],Folha1!A:F,4,FALSE)</f>
        <v>40.810344827586206</v>
      </c>
      <c r="H259" s="1">
        <f>VLOOKUP(Tabela2[[#This Row],[id_escola]],Folha1!A:F,5,FALSE)</f>
        <v>785</v>
      </c>
      <c r="I259" s="1">
        <f>VLOOKUP(Tabela2[[#This Row],[id_escola]],Folha1!A:F,6,FALSE)</f>
        <v>16</v>
      </c>
    </row>
    <row r="260" spans="1:9" x14ac:dyDescent="0.3">
      <c r="A260" s="1" t="e">
        <f>'agrupamento - 3ciclo'!A259</f>
        <v>#N/A</v>
      </c>
      <c r="B260">
        <f>AVERAGE([3]!Tabela11[[#This Row],[1º Ano]],[3]!Tabela11[[#This Row],[2º Ano]],[3]!Tabela11[[#This Row],[3º Ano]],[3]!Tabela11[[#This Row],[4º Ano]])</f>
        <v>23.3125</v>
      </c>
      <c r="E260" s="1" t="e">
        <f>VLOOKUP(Tabela2[[#This Row],[id_escola]],Folha1!A:F,2,FALSE)</f>
        <v>#N/A</v>
      </c>
      <c r="F260" s="1" t="e">
        <f>VLOOKUP(Tabela2[[#This Row],[id_escola]],Folha1!A:F,3,FALSE)</f>
        <v>#N/A</v>
      </c>
      <c r="G260" s="1" t="e">
        <f>VLOOKUP(Tabela2[[#This Row],[id_escola]],Folha1!A:F,4,FALSE)</f>
        <v>#N/A</v>
      </c>
      <c r="H260" s="1" t="e">
        <f>VLOOKUP(Tabela2[[#This Row],[id_escola]],Folha1!A:F,5,FALSE)</f>
        <v>#N/A</v>
      </c>
      <c r="I260" s="1" t="e">
        <f>VLOOKUP(Tabela2[[#This Row],[id_escola]],Folha1!A:F,6,FALSE)</f>
        <v>#N/A</v>
      </c>
    </row>
    <row r="261" spans="1:9" x14ac:dyDescent="0.3">
      <c r="A261" s="1" t="e">
        <f>'agrupamento - 3ciclo'!A260</f>
        <v>#N/A</v>
      </c>
      <c r="B261">
        <f>AVERAGE([3]!Tabela11[[#This Row],[1º Ano]],[3]!Tabela11[[#This Row],[2º Ano]],[3]!Tabela11[[#This Row],[3º Ano]],[3]!Tabela11[[#This Row],[4º Ano]])</f>
        <v>21.3125</v>
      </c>
      <c r="E261" s="1" t="e">
        <f>VLOOKUP(Tabela2[[#This Row],[id_escola]],Folha1!A:F,2,FALSE)</f>
        <v>#N/A</v>
      </c>
      <c r="F261" s="1" t="e">
        <f>VLOOKUP(Tabela2[[#This Row],[id_escola]],Folha1!A:F,3,FALSE)</f>
        <v>#N/A</v>
      </c>
      <c r="G261" s="1" t="e">
        <f>VLOOKUP(Tabela2[[#This Row],[id_escola]],Folha1!A:F,4,FALSE)</f>
        <v>#N/A</v>
      </c>
      <c r="H261" s="1" t="e">
        <f>VLOOKUP(Tabela2[[#This Row],[id_escola]],Folha1!A:F,5,FALSE)</f>
        <v>#N/A</v>
      </c>
      <c r="I261" s="1" t="e">
        <f>VLOOKUP(Tabela2[[#This Row],[id_escola]],Folha1!A:F,6,FALSE)</f>
        <v>#N/A</v>
      </c>
    </row>
    <row r="262" spans="1:9" x14ac:dyDescent="0.3">
      <c r="A262" s="1">
        <f>'agrupamento - 3ciclo'!A261</f>
        <v>330371</v>
      </c>
      <c r="B262">
        <f>AVERAGE([3]!Tabela11[[#This Row],[1º Ano]],[3]!Tabela11[[#This Row],[2º Ano]],[3]!Tabela11[[#This Row],[3º Ano]],[3]!Tabela11[[#This Row],[4º Ano]])</f>
        <v>25.8125</v>
      </c>
      <c r="E262" s="1">
        <f>VLOOKUP(Tabela2[[#This Row],[id_escola]],Folha1!A:F,2,FALSE)</f>
        <v>48.9375</v>
      </c>
      <c r="F262" s="1">
        <f>VLOOKUP(Tabela2[[#This Row],[id_escola]],Folha1!A:F,3,FALSE)</f>
        <v>15.105263157894736</v>
      </c>
      <c r="G262" s="1">
        <f>VLOOKUP(Tabela2[[#This Row],[id_escola]],Folha1!A:F,4,FALSE)</f>
        <v>32.02138157894737</v>
      </c>
      <c r="H262" s="1">
        <f>VLOOKUP(Tabela2[[#This Row],[id_escola]],Folha1!A:F,5,FALSE)</f>
        <v>884</v>
      </c>
      <c r="I262" s="1">
        <f>VLOOKUP(Tabela2[[#This Row],[id_escola]],Folha1!A:F,6,FALSE)</f>
        <v>208</v>
      </c>
    </row>
    <row r="263" spans="1:9" x14ac:dyDescent="0.3">
      <c r="A263" s="1">
        <f>'agrupamento - 3ciclo'!A262</f>
        <v>330980</v>
      </c>
      <c r="B263">
        <f>AVERAGE([3]!Tabela11[[#This Row],[1º Ano]],[3]!Tabela11[[#This Row],[2º Ano]],[3]!Tabela11[[#This Row],[3º Ano]],[3]!Tabela11[[#This Row],[4º Ano]])</f>
        <v>40.9375</v>
      </c>
      <c r="E263" s="1">
        <f>VLOOKUP(Tabela2[[#This Row],[id_escola]],Folha1!A:F,2,FALSE)</f>
        <v>62.891304347826086</v>
      </c>
      <c r="F263" s="1">
        <f>VLOOKUP(Tabela2[[#This Row],[id_escola]],Folha1!A:F,3,FALSE)</f>
        <v>48.195652173913047</v>
      </c>
      <c r="G263" s="1">
        <f>VLOOKUP(Tabela2[[#This Row],[id_escola]],Folha1!A:F,4,FALSE)</f>
        <v>55.543478260869563</v>
      </c>
      <c r="H263" s="1">
        <f>VLOOKUP(Tabela2[[#This Row],[id_escola]],Folha1!A:F,5,FALSE)</f>
        <v>167</v>
      </c>
      <c r="I263" s="1">
        <f>VLOOKUP(Tabela2[[#This Row],[id_escola]],Folha1!A:F,6,FALSE)</f>
        <v>40</v>
      </c>
    </row>
    <row r="264" spans="1:9" x14ac:dyDescent="0.3">
      <c r="A264" s="1">
        <f>'agrupamento - 3ciclo'!A263</f>
        <v>343511</v>
      </c>
      <c r="B264">
        <f>AVERAGE([3]!Tabela11[[#This Row],[1º Ano]],[3]!Tabela11[[#This Row],[2º Ano]],[3]!Tabela11[[#This Row],[3º Ano]],[3]!Tabela11[[#This Row],[4º Ano]])</f>
        <v>39.25</v>
      </c>
      <c r="E264" s="1">
        <f>VLOOKUP(Tabela2[[#This Row],[id_escola]],Folha1!A:F,2,FALSE)</f>
        <v>52.607843137254903</v>
      </c>
      <c r="F264" s="1">
        <f>VLOOKUP(Tabela2[[#This Row],[id_escola]],Folha1!A:F,3,FALSE)</f>
        <v>44.294117647058826</v>
      </c>
      <c r="G264" s="1">
        <f>VLOOKUP(Tabela2[[#This Row],[id_escola]],Folha1!A:F,4,FALSE)</f>
        <v>48.450980392156865</v>
      </c>
      <c r="H264" s="1">
        <f>VLOOKUP(Tabela2[[#This Row],[id_escola]],Folha1!A:F,5,FALSE)</f>
        <v>495</v>
      </c>
      <c r="I264" s="1">
        <f>VLOOKUP(Tabela2[[#This Row],[id_escola]],Folha1!A:F,6,FALSE)</f>
        <v>49</v>
      </c>
    </row>
    <row r="265" spans="1:9" x14ac:dyDescent="0.3">
      <c r="A265" s="1">
        <f>'agrupamento - 3ciclo'!A264</f>
        <v>340303</v>
      </c>
      <c r="B265">
        <f>AVERAGE([3]!Tabela11[[#This Row],[1º Ano]],[3]!Tabela11[[#This Row],[2º Ano]],[3]!Tabela11[[#This Row],[3º Ano]],[3]!Tabela11[[#This Row],[4º Ano]])</f>
        <v>36.25</v>
      </c>
      <c r="E265" s="1">
        <f>VLOOKUP(Tabela2[[#This Row],[id_escola]],Folha1!A:F,2,FALSE)</f>
        <v>59.378640776699029</v>
      </c>
      <c r="F265" s="1">
        <f>VLOOKUP(Tabela2[[#This Row],[id_escola]],Folha1!A:F,3,FALSE)</f>
        <v>32.370370370370374</v>
      </c>
      <c r="G265" s="1">
        <f>VLOOKUP(Tabela2[[#This Row],[id_escola]],Folha1!A:F,4,FALSE)</f>
        <v>45.874505573534705</v>
      </c>
      <c r="H265" s="1">
        <f>VLOOKUP(Tabela2[[#This Row],[id_escola]],Folha1!A:F,5,FALSE)</f>
        <v>622</v>
      </c>
      <c r="I265" s="1">
        <f>VLOOKUP(Tabela2[[#This Row],[id_escola]],Folha1!A:F,6,FALSE)</f>
        <v>41</v>
      </c>
    </row>
    <row r="266" spans="1:9" x14ac:dyDescent="0.3">
      <c r="A266" s="1">
        <f>'agrupamento - 3ciclo'!A265</f>
        <v>344941</v>
      </c>
      <c r="B266">
        <f>AVERAGE([3]!Tabela11[[#This Row],[1º Ano]],[3]!Tabela11[[#This Row],[2º Ano]],[3]!Tabela11[[#This Row],[3º Ano]],[3]!Tabela11[[#This Row],[4º Ano]])</f>
        <v>28.9375</v>
      </c>
      <c r="E266" s="1">
        <f>VLOOKUP(Tabela2[[#This Row],[id_escola]],Folha1!A:F,2,FALSE)</f>
        <v>67.958333333333329</v>
      </c>
      <c r="F266" s="1">
        <f>VLOOKUP(Tabela2[[#This Row],[id_escola]],Folha1!A:F,3,FALSE)</f>
        <v>45.565217391304351</v>
      </c>
      <c r="G266" s="1">
        <f>VLOOKUP(Tabela2[[#This Row],[id_escola]],Folha1!A:F,4,FALSE)</f>
        <v>56.761775362318843</v>
      </c>
      <c r="H266" s="1">
        <f>VLOOKUP(Tabela2[[#This Row],[id_escola]],Folha1!A:F,5,FALSE)</f>
        <v>140</v>
      </c>
      <c r="I266" s="1">
        <f>VLOOKUP(Tabela2[[#This Row],[id_escola]],Folha1!A:F,6,FALSE)</f>
        <v>16</v>
      </c>
    </row>
    <row r="267" spans="1:9" x14ac:dyDescent="0.3">
      <c r="A267" s="1">
        <f>'agrupamento - 3ciclo'!A266</f>
        <v>343602</v>
      </c>
      <c r="B267">
        <f>AVERAGE([3]!Tabela11[[#This Row],[1º Ano]],[3]!Tabela11[[#This Row],[2º Ano]],[3]!Tabela11[[#This Row],[3º Ano]],[3]!Tabela11[[#This Row],[4º Ano]])</f>
        <v>16.375</v>
      </c>
      <c r="E267" s="1">
        <f>VLOOKUP(Tabela2[[#This Row],[id_escola]],Folha1!A:F,2,FALSE)</f>
        <v>57.764705882352942</v>
      </c>
      <c r="F267" s="1">
        <f>VLOOKUP(Tabela2[[#This Row],[id_escola]],Folha1!A:F,3,FALSE)</f>
        <v>40.867647058823529</v>
      </c>
      <c r="G267" s="1">
        <f>VLOOKUP(Tabela2[[#This Row],[id_escola]],Folha1!A:F,4,FALSE)</f>
        <v>49.316176470588232</v>
      </c>
      <c r="H267" s="1">
        <f>VLOOKUP(Tabela2[[#This Row],[id_escola]],Folha1!A:F,5,FALSE)</f>
        <v>447</v>
      </c>
      <c r="I267" s="1">
        <f>VLOOKUP(Tabela2[[#This Row],[id_escola]],Folha1!A:F,6,FALSE)</f>
        <v>48</v>
      </c>
    </row>
    <row r="268" spans="1:9" x14ac:dyDescent="0.3">
      <c r="A268" s="1">
        <f>'agrupamento - 3ciclo'!A267</f>
        <v>346755</v>
      </c>
      <c r="B268">
        <f>AVERAGE([3]!Tabela11[[#This Row],[1º Ano]],[3]!Tabela11[[#This Row],[2º Ano]],[3]!Tabela11[[#This Row],[3º Ano]],[3]!Tabela11[[#This Row],[4º Ano]])</f>
        <v>36.1875</v>
      </c>
      <c r="E268" s="1">
        <f>VLOOKUP(Tabela2[[#This Row],[id_escola]],Folha1!A:F,2,FALSE)</f>
        <v>55.117647058823529</v>
      </c>
      <c r="F268" s="1">
        <f>VLOOKUP(Tabela2[[#This Row],[id_escola]],Folha1!A:F,3,FALSE)</f>
        <v>38.230769230769234</v>
      </c>
      <c r="G268" s="1">
        <f>VLOOKUP(Tabela2[[#This Row],[id_escola]],Folha1!A:F,4,FALSE)</f>
        <v>46.674208144796381</v>
      </c>
      <c r="H268" s="1">
        <f>VLOOKUP(Tabela2[[#This Row],[id_escola]],Folha1!A:F,5,FALSE)</f>
        <v>577</v>
      </c>
      <c r="I268" s="1">
        <f>VLOOKUP(Tabela2[[#This Row],[id_escola]],Folha1!A:F,6,FALSE)</f>
        <v>80</v>
      </c>
    </row>
    <row r="269" spans="1:9" x14ac:dyDescent="0.3">
      <c r="A269" s="1">
        <f>'agrupamento - 3ciclo'!A268</f>
        <v>344710</v>
      </c>
      <c r="B269" t="e">
        <f>AVERAGE([3]!Tabela11[[#This Row],[1º Ano]],[3]!Tabela11[[#This Row],[2º Ano]],[3]!Tabela11[[#This Row],[3º Ano]],[3]!Tabela11[[#This Row],[4º Ano]])</f>
        <v>#DIV/0!</v>
      </c>
      <c r="E269" s="1">
        <f>VLOOKUP(Tabela2[[#This Row],[id_escola]],Folha1!A:F,2,FALSE)</f>
        <v>55.036363636363639</v>
      </c>
      <c r="F269" s="1">
        <f>VLOOKUP(Tabela2[[#This Row],[id_escola]],Folha1!A:F,3,FALSE)</f>
        <v>41.715596330275233</v>
      </c>
      <c r="G269" s="1">
        <f>VLOOKUP(Tabela2[[#This Row],[id_escola]],Folha1!A:F,4,FALSE)</f>
        <v>48.375979983319439</v>
      </c>
      <c r="H269" s="1">
        <f>VLOOKUP(Tabela2[[#This Row],[id_escola]],Folha1!A:F,5,FALSE)</f>
        <v>495</v>
      </c>
      <c r="I269" s="1">
        <f>VLOOKUP(Tabela2[[#This Row],[id_escola]],Folha1!A:F,6,FALSE)</f>
        <v>37</v>
      </c>
    </row>
    <row r="270" spans="1:9" x14ac:dyDescent="0.3">
      <c r="A270" s="1">
        <f>'agrupamento - 3ciclo'!A269</f>
        <v>344023</v>
      </c>
      <c r="B270">
        <f>AVERAGE([3]!Tabela11[[#This Row],[1º Ano]],[3]!Tabela11[[#This Row],[2º Ano]],[3]!Tabela11[[#This Row],[3º Ano]],[3]!Tabela11[[#This Row],[4º Ano]])</f>
        <v>6.0625</v>
      </c>
      <c r="E270" s="1">
        <f>VLOOKUP(Tabela2[[#This Row],[id_escola]],Folha1!A:F,2,FALSE)</f>
        <v>60.875</v>
      </c>
      <c r="F270" s="1">
        <f>VLOOKUP(Tabela2[[#This Row],[id_escola]],Folha1!A:F,3,FALSE)</f>
        <v>35.156716417910445</v>
      </c>
      <c r="G270" s="1">
        <f>VLOOKUP(Tabela2[[#This Row],[id_escola]],Folha1!A:F,4,FALSE)</f>
        <v>48.015858208955223</v>
      </c>
      <c r="H270" s="1">
        <f>VLOOKUP(Tabela2[[#This Row],[id_escola]],Folha1!A:F,5,FALSE)</f>
        <v>509</v>
      </c>
      <c r="I270" s="1">
        <f>VLOOKUP(Tabela2[[#This Row],[id_escola]],Folha1!A:F,6,FALSE)</f>
        <v>126</v>
      </c>
    </row>
    <row r="271" spans="1:9" x14ac:dyDescent="0.3">
      <c r="A271" s="1" t="e">
        <f>'agrupamento - 3ciclo'!A270</f>
        <v>#N/A</v>
      </c>
      <c r="B271" t="e">
        <f>AVERAGE([3]!Tabela11[[#This Row],[1º Ano]],[3]!Tabela11[[#This Row],[2º Ano]],[3]!Tabela11[[#This Row],[3º Ano]],[3]!Tabela11[[#This Row],[4º Ano]])</f>
        <v>#DIV/0!</v>
      </c>
      <c r="E271" s="1" t="e">
        <f>VLOOKUP(Tabela2[[#This Row],[id_escola]],Folha1!A:F,2,FALSE)</f>
        <v>#N/A</v>
      </c>
      <c r="F271" s="1" t="e">
        <f>VLOOKUP(Tabela2[[#This Row],[id_escola]],Folha1!A:F,3,FALSE)</f>
        <v>#N/A</v>
      </c>
      <c r="G271" s="1" t="e">
        <f>VLOOKUP(Tabela2[[#This Row],[id_escola]],Folha1!A:F,4,FALSE)</f>
        <v>#N/A</v>
      </c>
      <c r="H271" s="1" t="e">
        <f>VLOOKUP(Tabela2[[#This Row],[id_escola]],Folha1!A:F,5,FALSE)</f>
        <v>#N/A</v>
      </c>
      <c r="I271" s="1" t="e">
        <f>VLOOKUP(Tabela2[[#This Row],[id_escola]],Folha1!A:F,6,FALSE)</f>
        <v>#N/A</v>
      </c>
    </row>
    <row r="272" spans="1:9" x14ac:dyDescent="0.3">
      <c r="A272" s="1">
        <f>'agrupamento - 3ciclo'!A271</f>
        <v>340388</v>
      </c>
      <c r="B272">
        <f>AVERAGE([3]!Tabela11[[#This Row],[1º Ano]],[3]!Tabela11[[#This Row],[2º Ano]],[3]!Tabela11[[#This Row],[3º Ano]],[3]!Tabela11[[#This Row],[4º Ano]])</f>
        <v>4.625</v>
      </c>
      <c r="E272" s="1">
        <f>VLOOKUP(Tabela2[[#This Row],[id_escola]],Folha1!A:F,2,FALSE)</f>
        <v>59.151515151515149</v>
      </c>
      <c r="F272" s="1">
        <f>VLOOKUP(Tabela2[[#This Row],[id_escola]],Folha1!A:F,3,FALSE)</f>
        <v>41.370588235294115</v>
      </c>
      <c r="G272" s="1">
        <f>VLOOKUP(Tabela2[[#This Row],[id_escola]],Folha1!A:F,4,FALSE)</f>
        <v>50.261051693404632</v>
      </c>
      <c r="H272" s="1">
        <f>VLOOKUP(Tabela2[[#This Row],[id_escola]],Folha1!A:F,5,FALSE)</f>
        <v>405</v>
      </c>
      <c r="I272" s="1">
        <f>VLOOKUP(Tabela2[[#This Row],[id_escola]],Folha1!A:F,6,FALSE)</f>
        <v>23</v>
      </c>
    </row>
    <row r="273" spans="1:9" x14ac:dyDescent="0.3">
      <c r="A273" s="1">
        <f>'agrupamento - 3ciclo'!A272</f>
        <v>344126</v>
      </c>
      <c r="B273">
        <f>AVERAGE([3]!Tabela11[[#This Row],[1º Ano]],[3]!Tabela11[[#This Row],[2º Ano]],[3]!Tabela11[[#This Row],[3º Ano]],[3]!Tabela11[[#This Row],[4º Ano]])</f>
        <v>42.9375</v>
      </c>
      <c r="E273" s="1">
        <f>VLOOKUP(Tabela2[[#This Row],[id_escola]],Folha1!A:F,2,FALSE)</f>
        <v>58.5</v>
      </c>
      <c r="F273" s="1">
        <f>VLOOKUP(Tabela2[[#This Row],[id_escola]],Folha1!A:F,3,FALSE)</f>
        <v>38.039473684210527</v>
      </c>
      <c r="G273" s="1">
        <f>VLOOKUP(Tabela2[[#This Row],[id_escola]],Folha1!A:F,4,FALSE)</f>
        <v>48.26973684210526</v>
      </c>
      <c r="H273" s="1">
        <f>VLOOKUP(Tabela2[[#This Row],[id_escola]],Folha1!A:F,5,FALSE)</f>
        <v>499</v>
      </c>
      <c r="I273" s="1" t="e">
        <f>VLOOKUP(Tabela2[[#This Row],[id_escola]],Folha1!A:F,6,FALSE)</f>
        <v>#N/A</v>
      </c>
    </row>
    <row r="274" spans="1:9" x14ac:dyDescent="0.3">
      <c r="A274" s="1">
        <f>'agrupamento - 3ciclo'!A273</f>
        <v>330449</v>
      </c>
      <c r="B274">
        <f>AVERAGE([3]!Tabela11[[#This Row],[1º Ano]],[3]!Tabela11[[#This Row],[2º Ano]],[3]!Tabela11[[#This Row],[3º Ano]],[3]!Tabela11[[#This Row],[4º Ano]])</f>
        <v>38</v>
      </c>
      <c r="E274" s="1">
        <f>VLOOKUP(Tabela2[[#This Row],[id_escola]],Folha1!A:F,2,FALSE)</f>
        <v>51.75</v>
      </c>
      <c r="F274" s="1">
        <f>VLOOKUP(Tabela2[[#This Row],[id_escola]],Folha1!A:F,3,FALSE)</f>
        <v>36.25</v>
      </c>
      <c r="G274" s="1">
        <f>VLOOKUP(Tabela2[[#This Row],[id_escola]],Folha1!A:F,4,FALSE)</f>
        <v>44</v>
      </c>
      <c r="H274" s="1">
        <f>VLOOKUP(Tabela2[[#This Row],[id_escola]],Folha1!A:F,5,FALSE)</f>
        <v>680</v>
      </c>
      <c r="I274" s="1">
        <f>VLOOKUP(Tabela2[[#This Row],[id_escola]],Folha1!A:F,6,FALSE)</f>
        <v>18</v>
      </c>
    </row>
    <row r="275" spans="1:9" x14ac:dyDescent="0.3">
      <c r="A275" s="1">
        <f>'agrupamento - 3ciclo'!A274</f>
        <v>343640</v>
      </c>
      <c r="B275">
        <f>AVERAGE([3]!Tabela11[[#This Row],[1º Ano]],[3]!Tabela11[[#This Row],[2º Ano]],[3]!Tabela11[[#This Row],[3º Ano]],[3]!Tabela11[[#This Row],[4º Ano]])</f>
        <v>24.625</v>
      </c>
      <c r="E275" s="1">
        <f>VLOOKUP(Tabela2[[#This Row],[id_escola]],Folha1!A:F,2,FALSE)</f>
        <v>60.786666666666669</v>
      </c>
      <c r="F275" s="1">
        <f>VLOOKUP(Tabela2[[#This Row],[id_escola]],Folha1!A:F,3,FALSE)</f>
        <v>52.907894736842103</v>
      </c>
      <c r="G275" s="1">
        <f>VLOOKUP(Tabela2[[#This Row],[id_escola]],Folha1!A:F,4,FALSE)</f>
        <v>56.847280701754386</v>
      </c>
      <c r="H275" s="1">
        <f>VLOOKUP(Tabela2[[#This Row],[id_escola]],Folha1!A:F,5,FALSE)</f>
        <v>136</v>
      </c>
      <c r="I275" s="1">
        <f>VLOOKUP(Tabela2[[#This Row],[id_escola]],Folha1!A:F,6,FALSE)</f>
        <v>30</v>
      </c>
    </row>
    <row r="276" spans="1:9" x14ac:dyDescent="0.3">
      <c r="A276" s="1">
        <f>'agrupamento - 3ciclo'!A275</f>
        <v>344497</v>
      </c>
      <c r="B276">
        <f>AVERAGE([3]!Tabela11[[#This Row],[1º Ano]],[3]!Tabela11[[#This Row],[2º Ano]],[3]!Tabela11[[#This Row],[3º Ano]],[3]!Tabela11[[#This Row],[4º Ano]])</f>
        <v>16.9375</v>
      </c>
      <c r="E276" s="1">
        <f>VLOOKUP(Tabela2[[#This Row],[id_escola]],Folha1!A:F,2,FALSE)</f>
        <v>61.764705882352942</v>
      </c>
      <c r="F276" s="1">
        <f>VLOOKUP(Tabela2[[#This Row],[id_escola]],Folha1!A:F,3,FALSE)</f>
        <v>52.807692307692307</v>
      </c>
      <c r="G276" s="1">
        <f>VLOOKUP(Tabela2[[#This Row],[id_escola]],Folha1!A:F,4,FALSE)</f>
        <v>57.286199095022624</v>
      </c>
      <c r="H276" s="1">
        <f>VLOOKUP(Tabela2[[#This Row],[id_escola]],Folha1!A:F,5,FALSE)</f>
        <v>121</v>
      </c>
      <c r="I276" s="1">
        <f>VLOOKUP(Tabela2[[#This Row],[id_escola]],Folha1!A:F,6,FALSE)</f>
        <v>14</v>
      </c>
    </row>
    <row r="277" spans="1:9" x14ac:dyDescent="0.3">
      <c r="A277" s="1">
        <f>'agrupamento - 3ciclo'!A276</f>
        <v>340443</v>
      </c>
      <c r="B277">
        <f>AVERAGE([3]!Tabela11[[#This Row],[1º Ano]],[3]!Tabela11[[#This Row],[2º Ano]],[3]!Tabela11[[#This Row],[3º Ano]],[3]!Tabela11[[#This Row],[4º Ano]])</f>
        <v>27.625</v>
      </c>
      <c r="E277" s="1">
        <f>VLOOKUP(Tabela2[[#This Row],[id_escola]],Folha1!A:F,2,FALSE)</f>
        <v>61.323076923076925</v>
      </c>
      <c r="F277" s="1">
        <f>VLOOKUP(Tabela2[[#This Row],[id_escola]],Folha1!A:F,3,FALSE)</f>
        <v>46.909090909090907</v>
      </c>
      <c r="G277" s="1">
        <f>VLOOKUP(Tabela2[[#This Row],[id_escola]],Folha1!A:F,4,FALSE)</f>
        <v>54.116083916083916</v>
      </c>
      <c r="H277" s="1">
        <f>VLOOKUP(Tabela2[[#This Row],[id_escola]],Folha1!A:F,5,FALSE)</f>
        <v>221</v>
      </c>
      <c r="I277" s="1">
        <f>VLOOKUP(Tabela2[[#This Row],[id_escola]],Folha1!A:F,6,FALSE)</f>
        <v>39</v>
      </c>
    </row>
    <row r="278" spans="1:9" x14ac:dyDescent="0.3">
      <c r="A278" s="1">
        <f>'agrupamento - 3ciclo'!A277</f>
        <v>330383</v>
      </c>
      <c r="B278">
        <f>AVERAGE([3]!Tabela11[[#This Row],[1º Ano]],[3]!Tabela11[[#This Row],[2º Ano]],[3]!Tabela11[[#This Row],[3º Ano]],[3]!Tabela11[[#This Row],[4º Ano]])</f>
        <v>8.75</v>
      </c>
      <c r="E278" s="1">
        <f>VLOOKUP(Tabela2[[#This Row],[id_escola]],Folha1!A:F,2,FALSE)</f>
        <v>57.170731707317074</v>
      </c>
      <c r="F278" s="1">
        <f>VLOOKUP(Tabela2[[#This Row],[id_escola]],Folha1!A:F,3,FALSE)</f>
        <v>40.31707317073171</v>
      </c>
      <c r="G278" s="1">
        <f>VLOOKUP(Tabela2[[#This Row],[id_escola]],Folha1!A:F,4,FALSE)</f>
        <v>48.743902439024396</v>
      </c>
      <c r="H278" s="1">
        <f>VLOOKUP(Tabela2[[#This Row],[id_escola]],Folha1!A:F,5,FALSE)</f>
        <v>478</v>
      </c>
      <c r="I278" s="1">
        <f>VLOOKUP(Tabela2[[#This Row],[id_escola]],Folha1!A:F,6,FALSE)</f>
        <v>118</v>
      </c>
    </row>
    <row r="279" spans="1:9" x14ac:dyDescent="0.3">
      <c r="A279" s="1">
        <f>'agrupamento - 3ciclo'!A278</f>
        <v>340467</v>
      </c>
      <c r="B279">
        <f>AVERAGE([3]!Tabela11[[#This Row],[1º Ano]],[3]!Tabela11[[#This Row],[2º Ano]],[3]!Tabela11[[#This Row],[3º Ano]],[3]!Tabela11[[#This Row],[4º Ano]])</f>
        <v>29.8125</v>
      </c>
      <c r="E279" s="1">
        <f>VLOOKUP(Tabela2[[#This Row],[id_escola]],Folha1!A:F,2,FALSE)</f>
        <v>62.285714285714285</v>
      </c>
      <c r="F279" s="1">
        <f>VLOOKUP(Tabela2[[#This Row],[id_escola]],Folha1!A:F,3,FALSE)</f>
        <v>45.8125</v>
      </c>
      <c r="G279" s="1">
        <f>VLOOKUP(Tabela2[[#This Row],[id_escola]],Folha1!A:F,4,FALSE)</f>
        <v>54.049107142857139</v>
      </c>
      <c r="H279" s="1">
        <f>VLOOKUP(Tabela2[[#This Row],[id_escola]],Folha1!A:F,5,FALSE)</f>
        <v>224</v>
      </c>
      <c r="I279" s="1">
        <f>VLOOKUP(Tabela2[[#This Row],[id_escola]],Folha1!A:F,6,FALSE)</f>
        <v>58</v>
      </c>
    </row>
    <row r="280" spans="1:9" x14ac:dyDescent="0.3">
      <c r="A280" s="1">
        <f>'agrupamento - 3ciclo'!A279</f>
        <v>342324</v>
      </c>
      <c r="B280">
        <f>AVERAGE([3]!Tabela11[[#This Row],[1º Ano]],[3]!Tabela11[[#This Row],[2º Ano]],[3]!Tabela11[[#This Row],[3º Ano]],[3]!Tabela11[[#This Row],[4º Ano]])</f>
        <v>21.0625</v>
      </c>
      <c r="E280" s="1">
        <f>VLOOKUP(Tabela2[[#This Row],[id_escola]],Folha1!A:F,2,FALSE)</f>
        <v>48.88</v>
      </c>
      <c r="F280" s="1">
        <f>VLOOKUP(Tabela2[[#This Row],[id_escola]],Folha1!A:F,3,FALSE)</f>
        <v>27.282051282051281</v>
      </c>
      <c r="G280" s="1">
        <f>VLOOKUP(Tabela2[[#This Row],[id_escola]],Folha1!A:F,4,FALSE)</f>
        <v>38.08102564102564</v>
      </c>
      <c r="H280" s="1">
        <f>VLOOKUP(Tabela2[[#This Row],[id_escola]],Folha1!A:F,5,FALSE)</f>
        <v>818</v>
      </c>
      <c r="I280" s="1">
        <f>VLOOKUP(Tabela2[[#This Row],[id_escola]],Folha1!A:F,6,FALSE)</f>
        <v>184</v>
      </c>
    </row>
    <row r="281" spans="1:9" x14ac:dyDescent="0.3">
      <c r="A281" s="1">
        <f>'agrupamento - 3ciclo'!A280</f>
        <v>330292</v>
      </c>
      <c r="B281">
        <f>AVERAGE([3]!Tabela11[[#This Row],[1º Ano]],[3]!Tabela11[[#This Row],[2º Ano]],[3]!Tabela11[[#This Row],[3º Ano]],[3]!Tabela11[[#This Row],[4º Ano]])</f>
        <v>5.0625</v>
      </c>
      <c r="E281" s="1">
        <f>VLOOKUP(Tabela2[[#This Row],[id_escola]],Folha1!A:F,2,FALSE)</f>
        <v>60</v>
      </c>
      <c r="F281" s="1">
        <f>VLOOKUP(Tabela2[[#This Row],[id_escola]],Folha1!A:F,3,FALSE)</f>
        <v>50.93333333333333</v>
      </c>
      <c r="G281" s="1">
        <f>VLOOKUP(Tabela2[[#This Row],[id_escola]],Folha1!A:F,4,FALSE)</f>
        <v>55.466666666666669</v>
      </c>
      <c r="H281" s="1">
        <f>VLOOKUP(Tabela2[[#This Row],[id_escola]],Folha1!A:F,5,FALSE)</f>
        <v>168</v>
      </c>
      <c r="I281" s="1">
        <f>VLOOKUP(Tabela2[[#This Row],[id_escola]],Folha1!A:F,6,FALSE)</f>
        <v>16</v>
      </c>
    </row>
    <row r="282" spans="1:9" x14ac:dyDescent="0.3">
      <c r="A282" s="1">
        <f>'agrupamento - 3ciclo'!A281</f>
        <v>345090</v>
      </c>
      <c r="B282">
        <f>AVERAGE([3]!Tabela11[[#This Row],[1º Ano]],[3]!Tabela11[[#This Row],[2º Ano]],[3]!Tabela11[[#This Row],[3º Ano]],[3]!Tabela11[[#This Row],[4º Ano]])</f>
        <v>7.1875</v>
      </c>
      <c r="E282" s="1">
        <f>VLOOKUP(Tabela2[[#This Row],[id_escola]],Folha1!A:F,2,FALSE)</f>
        <v>64.810810810810807</v>
      </c>
      <c r="F282" s="1">
        <f>VLOOKUP(Tabela2[[#This Row],[id_escola]],Folha1!A:F,3,FALSE)</f>
        <v>49.810810810810814</v>
      </c>
      <c r="G282" s="1">
        <f>VLOOKUP(Tabela2[[#This Row],[id_escola]],Folha1!A:F,4,FALSE)</f>
        <v>57.310810810810807</v>
      </c>
      <c r="H282" s="1">
        <f>VLOOKUP(Tabela2[[#This Row],[id_escola]],Folha1!A:F,5,FALSE)</f>
        <v>120</v>
      </c>
      <c r="I282" s="1">
        <f>VLOOKUP(Tabela2[[#This Row],[id_escola]],Folha1!A:F,6,FALSE)</f>
        <v>10</v>
      </c>
    </row>
    <row r="283" spans="1:9" x14ac:dyDescent="0.3">
      <c r="A283" s="1">
        <f>'agrupamento - 3ciclo'!A282</f>
        <v>343584</v>
      </c>
      <c r="B283">
        <f>AVERAGE([3]!Tabela11[[#This Row],[1º Ano]],[3]!Tabela11[[#This Row],[2º Ano]],[3]!Tabela11[[#This Row],[3º Ano]],[3]!Tabela11[[#This Row],[4º Ano]])</f>
        <v>9.9375</v>
      </c>
      <c r="E283" s="1">
        <f>VLOOKUP(Tabela2[[#This Row],[id_escola]],Folha1!A:F,2,FALSE)</f>
        <v>55.455882352941174</v>
      </c>
      <c r="F283" s="1">
        <f>VLOOKUP(Tabela2[[#This Row],[id_escola]],Folha1!A:F,3,FALSE)</f>
        <v>43.385714285714286</v>
      </c>
      <c r="G283" s="1">
        <f>VLOOKUP(Tabela2[[#This Row],[id_escola]],Folha1!A:F,4,FALSE)</f>
        <v>49.42079831932773</v>
      </c>
      <c r="H283" s="1">
        <f>VLOOKUP(Tabela2[[#This Row],[id_escola]],Folha1!A:F,5,FALSE)</f>
        <v>437</v>
      </c>
      <c r="I283" s="1">
        <f>VLOOKUP(Tabela2[[#This Row],[id_escola]],Folha1!A:F,6,FALSE)</f>
        <v>47</v>
      </c>
    </row>
    <row r="284" spans="1:9" x14ac:dyDescent="0.3">
      <c r="A284" s="1">
        <f>'agrupamento - 3ciclo'!A283</f>
        <v>340480</v>
      </c>
      <c r="B284">
        <f>AVERAGE([3]!Tabela11[[#This Row],[1º Ano]],[3]!Tabela11[[#This Row],[2º Ano]],[3]!Tabela11[[#This Row],[3º Ano]],[3]!Tabela11[[#This Row],[4º Ano]])</f>
        <v>8.5</v>
      </c>
      <c r="E284" s="1">
        <f>VLOOKUP(Tabela2[[#This Row],[id_escola]],Folha1!A:F,2,FALSE)</f>
        <v>55.333333333333336</v>
      </c>
      <c r="F284" s="1">
        <f>VLOOKUP(Tabela2[[#This Row],[id_escola]],Folha1!A:F,3,FALSE)</f>
        <v>50.916666666666664</v>
      </c>
      <c r="G284" s="1">
        <f>VLOOKUP(Tabela2[[#This Row],[id_escola]],Folha1!A:F,4,FALSE)</f>
        <v>53.125</v>
      </c>
      <c r="H284" s="1">
        <f>VLOOKUP(Tabela2[[#This Row],[id_escola]],Folha1!A:F,5,FALSE)</f>
        <v>263</v>
      </c>
      <c r="I284" s="1">
        <f>VLOOKUP(Tabela2[[#This Row],[id_escola]],Folha1!A:F,6,FALSE)</f>
        <v>28</v>
      </c>
    </row>
    <row r="285" spans="1:9" x14ac:dyDescent="0.3">
      <c r="A285" s="1" t="e">
        <f>'agrupamento - 3ciclo'!A284</f>
        <v>#N/A</v>
      </c>
      <c r="B285">
        <f>AVERAGE([3]!Tabela11[[#This Row],[1º Ano]],[3]!Tabela11[[#This Row],[2º Ano]],[3]!Tabela11[[#This Row],[3º Ano]],[3]!Tabela11[[#This Row],[4º Ano]])</f>
        <v>48.1875</v>
      </c>
      <c r="E285" s="1" t="e">
        <f>VLOOKUP(Tabela2[[#This Row],[id_escola]],Folha1!A:F,2,FALSE)</f>
        <v>#N/A</v>
      </c>
      <c r="F285" s="1" t="e">
        <f>VLOOKUP(Tabela2[[#This Row],[id_escola]],Folha1!A:F,3,FALSE)</f>
        <v>#N/A</v>
      </c>
      <c r="G285" s="1" t="e">
        <f>VLOOKUP(Tabela2[[#This Row],[id_escola]],Folha1!A:F,4,FALSE)</f>
        <v>#N/A</v>
      </c>
      <c r="H285" s="1" t="e">
        <f>VLOOKUP(Tabela2[[#This Row],[id_escola]],Folha1!A:F,5,FALSE)</f>
        <v>#N/A</v>
      </c>
      <c r="I285" s="1" t="e">
        <f>VLOOKUP(Tabela2[[#This Row],[id_escola]],Folha1!A:F,6,FALSE)</f>
        <v>#N/A</v>
      </c>
    </row>
    <row r="286" spans="1:9" x14ac:dyDescent="0.3">
      <c r="A286" s="1">
        <f>'agrupamento - 3ciclo'!A285</f>
        <v>346597</v>
      </c>
      <c r="B286">
        <f>AVERAGE([3]!Tabela11[[#This Row],[1º Ano]],[3]!Tabela11[[#This Row],[2º Ano]],[3]!Tabela11[[#This Row],[3º Ano]],[3]!Tabela11[[#This Row],[4º Ano]])</f>
        <v>19.1875</v>
      </c>
      <c r="E286" s="1">
        <f>VLOOKUP(Tabela2[[#This Row],[id_escola]],Folha1!A:F,2,FALSE)</f>
        <v>51.058823529411768</v>
      </c>
      <c r="F286" s="1">
        <f>VLOOKUP(Tabela2[[#This Row],[id_escola]],Folha1!A:F,3,FALSE)</f>
        <v>39.472222222222221</v>
      </c>
      <c r="G286" s="1">
        <f>VLOOKUP(Tabela2[[#This Row],[id_escola]],Folha1!A:F,4,FALSE)</f>
        <v>45.265522875816998</v>
      </c>
      <c r="H286" s="1">
        <f>VLOOKUP(Tabela2[[#This Row],[id_escola]],Folha1!A:F,5,FALSE)</f>
        <v>624</v>
      </c>
      <c r="I286" s="1">
        <f>VLOOKUP(Tabela2[[#This Row],[id_escola]],Folha1!A:F,6,FALSE)</f>
        <v>64</v>
      </c>
    </row>
    <row r="287" spans="1:9" x14ac:dyDescent="0.3">
      <c r="A287" s="1">
        <f>'agrupamento - 3ciclo'!A286</f>
        <v>342725</v>
      </c>
      <c r="B287">
        <f>AVERAGE([3]!Tabela11[[#This Row],[1º Ano]],[3]!Tabela11[[#This Row],[2º Ano]],[3]!Tabela11[[#This Row],[3º Ano]],[3]!Tabela11[[#This Row],[4º Ano]])</f>
        <v>6.5</v>
      </c>
      <c r="E287" s="1">
        <f>VLOOKUP(Tabela2[[#This Row],[id_escola]],Folha1!A:F,2,FALSE)</f>
        <v>56.74647887323944</v>
      </c>
      <c r="F287" s="1">
        <f>VLOOKUP(Tabela2[[#This Row],[id_escola]],Folha1!A:F,3,FALSE)</f>
        <v>33.972602739726028</v>
      </c>
      <c r="G287" s="1">
        <f>VLOOKUP(Tabela2[[#This Row],[id_escola]],Folha1!A:F,4,FALSE)</f>
        <v>45.359540806482734</v>
      </c>
      <c r="H287" s="1">
        <f>VLOOKUP(Tabela2[[#This Row],[id_escola]],Folha1!A:F,5,FALSE)</f>
        <v>622</v>
      </c>
      <c r="I287" s="1">
        <f>VLOOKUP(Tabela2[[#This Row],[id_escola]],Folha1!A:F,6,FALSE)</f>
        <v>140</v>
      </c>
    </row>
    <row r="288" spans="1:9" x14ac:dyDescent="0.3">
      <c r="A288" s="1" t="e">
        <f>'agrupamento - 3ciclo'!A287</f>
        <v>#N/A</v>
      </c>
      <c r="B288" t="e">
        <f>AVERAGE([3]!Tabela11[[#This Row],[1º Ano]],[3]!Tabela11[[#This Row],[2º Ano]],[3]!Tabela11[[#This Row],[3º Ano]],[3]!Tabela11[[#This Row],[4º Ano]])</f>
        <v>#DIV/0!</v>
      </c>
      <c r="E288" s="1" t="e">
        <f>VLOOKUP(Tabela2[[#This Row],[id_escola]],Folha1!A:F,2,FALSE)</f>
        <v>#N/A</v>
      </c>
      <c r="F288" s="1" t="e">
        <f>VLOOKUP(Tabela2[[#This Row],[id_escola]],Folha1!A:F,3,FALSE)</f>
        <v>#N/A</v>
      </c>
      <c r="G288" s="1" t="e">
        <f>VLOOKUP(Tabela2[[#This Row],[id_escola]],Folha1!A:F,4,FALSE)</f>
        <v>#N/A</v>
      </c>
      <c r="H288" s="1" t="e">
        <f>VLOOKUP(Tabela2[[#This Row],[id_escola]],Folha1!A:F,5,FALSE)</f>
        <v>#N/A</v>
      </c>
      <c r="I288" s="1" t="e">
        <f>VLOOKUP(Tabela2[[#This Row],[id_escola]],Folha1!A:F,6,FALSE)</f>
        <v>#N/A</v>
      </c>
    </row>
    <row r="289" spans="1:9" x14ac:dyDescent="0.3">
      <c r="A289" s="1">
        <f>'agrupamento - 3ciclo'!A288</f>
        <v>344862</v>
      </c>
      <c r="B289">
        <f>AVERAGE([3]!Tabela11[[#This Row],[1º Ano]],[3]!Tabela11[[#This Row],[2º Ano]],[3]!Tabela11[[#This Row],[3º Ano]],[3]!Tabela11[[#This Row],[4º Ano]])</f>
        <v>8.9375</v>
      </c>
      <c r="E289" s="1">
        <f>VLOOKUP(Tabela2[[#This Row],[id_escola]],Folha1!A:F,2,FALSE)</f>
        <v>55.80952380952381</v>
      </c>
      <c r="F289" s="1">
        <f>VLOOKUP(Tabela2[[#This Row],[id_escola]],Folha1!A:F,3,FALSE)</f>
        <v>36.720930232558139</v>
      </c>
      <c r="G289" s="1">
        <f>VLOOKUP(Tabela2[[#This Row],[id_escola]],Folha1!A:F,4,FALSE)</f>
        <v>46.265227021040971</v>
      </c>
      <c r="H289" s="1">
        <f>VLOOKUP(Tabela2[[#This Row],[id_escola]],Folha1!A:F,5,FALSE)</f>
        <v>587</v>
      </c>
      <c r="I289" s="1">
        <f>VLOOKUP(Tabela2[[#This Row],[id_escola]],Folha1!A:F,6,FALSE)</f>
        <v>31</v>
      </c>
    </row>
    <row r="290" spans="1:9" x14ac:dyDescent="0.3">
      <c r="A290" s="1">
        <f>'agrupamento - 3ciclo'!A289</f>
        <v>345003</v>
      </c>
      <c r="B290">
        <f>AVERAGE([3]!Tabela11[[#This Row],[1º Ano]],[3]!Tabela11[[#This Row],[2º Ano]],[3]!Tabela11[[#This Row],[3º Ano]],[3]!Tabela11[[#This Row],[4º Ano]])</f>
        <v>19.125</v>
      </c>
      <c r="E290" s="1">
        <f>VLOOKUP(Tabela2[[#This Row],[id_escola]],Folha1!A:F,2,FALSE)</f>
        <v>55.411764705882355</v>
      </c>
      <c r="F290" s="1">
        <f>VLOOKUP(Tabela2[[#This Row],[id_escola]],Folha1!A:F,3,FALSE)</f>
        <v>36.735294117647058</v>
      </c>
      <c r="G290" s="1">
        <f>VLOOKUP(Tabela2[[#This Row],[id_escola]],Folha1!A:F,4,FALSE)</f>
        <v>46.07352941176471</v>
      </c>
      <c r="H290" s="1">
        <f>VLOOKUP(Tabela2[[#This Row],[id_escola]],Folha1!A:F,5,FALSE)</f>
        <v>599</v>
      </c>
      <c r="I290" s="1" t="e">
        <f>VLOOKUP(Tabela2[[#This Row],[id_escola]],Folha1!A:F,6,FALSE)</f>
        <v>#N/A</v>
      </c>
    </row>
    <row r="291" spans="1:9" x14ac:dyDescent="0.3">
      <c r="A291" s="1">
        <f>'agrupamento - 3ciclo'!A290</f>
        <v>345623</v>
      </c>
      <c r="B291">
        <f>AVERAGE([3]!Tabela11[[#This Row],[1º Ano]],[3]!Tabela11[[#This Row],[2º Ano]],[3]!Tabela11[[#This Row],[3º Ano]],[3]!Tabela11[[#This Row],[4º Ano]])</f>
        <v>7.6875</v>
      </c>
      <c r="E291" s="1">
        <f>VLOOKUP(Tabela2[[#This Row],[id_escola]],Folha1!A:F,2,FALSE)</f>
        <v>58.160919540229884</v>
      </c>
      <c r="F291" s="1">
        <f>VLOOKUP(Tabela2[[#This Row],[id_escola]],Folha1!A:F,3,FALSE)</f>
        <v>45.206896551724135</v>
      </c>
      <c r="G291" s="1">
        <f>VLOOKUP(Tabela2[[#This Row],[id_escola]],Folha1!A:F,4,FALSE)</f>
        <v>51.683908045977006</v>
      </c>
      <c r="H291" s="1">
        <f>VLOOKUP(Tabela2[[#This Row],[id_escola]],Folha1!A:F,5,FALSE)</f>
        <v>323</v>
      </c>
      <c r="I291" s="1">
        <f>VLOOKUP(Tabela2[[#This Row],[id_escola]],Folha1!A:F,6,FALSE)</f>
        <v>62</v>
      </c>
    </row>
    <row r="292" spans="1:9" x14ac:dyDescent="0.3">
      <c r="A292" s="1">
        <f>'agrupamento - 3ciclo'!A291</f>
        <v>343754</v>
      </c>
      <c r="B292">
        <f>AVERAGE([3]!Tabela11[[#This Row],[1º Ano]],[3]!Tabela11[[#This Row],[2º Ano]],[3]!Tabela11[[#This Row],[3º Ano]],[3]!Tabela11[[#This Row],[4º Ano]])</f>
        <v>22.25</v>
      </c>
      <c r="E292" s="1">
        <f>VLOOKUP(Tabela2[[#This Row],[id_escola]],Folha1!A:F,2,FALSE)</f>
        <v>45.958333333333336</v>
      </c>
      <c r="F292" s="1">
        <f>VLOOKUP(Tabela2[[#This Row],[id_escola]],Folha1!A:F,3,FALSE)</f>
        <v>27.625</v>
      </c>
      <c r="G292" s="1">
        <f>VLOOKUP(Tabela2[[#This Row],[id_escola]],Folha1!A:F,4,FALSE)</f>
        <v>36.791666666666671</v>
      </c>
      <c r="H292" s="1">
        <f>VLOOKUP(Tabela2[[#This Row],[id_escola]],Folha1!A:F,5,FALSE)</f>
        <v>827</v>
      </c>
      <c r="I292" s="1">
        <f>VLOOKUP(Tabela2[[#This Row],[id_escola]],Folha1!A:F,6,FALSE)</f>
        <v>26</v>
      </c>
    </row>
    <row r="293" spans="1:9" x14ac:dyDescent="0.3">
      <c r="A293" s="1">
        <f>'agrupamento - 3ciclo'!A292</f>
        <v>346081</v>
      </c>
      <c r="B293">
        <f>AVERAGE([3]!Tabela11[[#This Row],[1º Ano]],[3]!Tabela11[[#This Row],[2º Ano]],[3]!Tabela11[[#This Row],[3º Ano]],[3]!Tabela11[[#This Row],[4º Ano]])</f>
        <v>23</v>
      </c>
      <c r="E293" s="1">
        <f>VLOOKUP(Tabela2[[#This Row],[id_escola]],Folha1!A:F,2,FALSE)</f>
        <v>53.72941176470588</v>
      </c>
      <c r="F293" s="1">
        <f>VLOOKUP(Tabela2[[#This Row],[id_escola]],Folha1!A:F,3,FALSE)</f>
        <v>34.142857142857146</v>
      </c>
      <c r="G293" s="1">
        <f>VLOOKUP(Tabela2[[#This Row],[id_escola]],Folha1!A:F,4,FALSE)</f>
        <v>43.936134453781513</v>
      </c>
      <c r="H293" s="1">
        <f>VLOOKUP(Tabela2[[#This Row],[id_escola]],Folha1!A:F,5,FALSE)</f>
        <v>669</v>
      </c>
      <c r="I293" s="1">
        <f>VLOOKUP(Tabela2[[#This Row],[id_escola]],Folha1!A:F,6,FALSE)</f>
        <v>143</v>
      </c>
    </row>
    <row r="294" spans="1:9" x14ac:dyDescent="0.3">
      <c r="A294" s="1">
        <f>'agrupamento - 3ciclo'!A293</f>
        <v>330243</v>
      </c>
      <c r="B294">
        <f>AVERAGE([3]!Tabela11[[#This Row],[1º Ano]],[3]!Tabela11[[#This Row],[2º Ano]],[3]!Tabela11[[#This Row],[3º Ano]],[3]!Tabela11[[#This Row],[4º Ano]])</f>
        <v>59.125</v>
      </c>
      <c r="E294" s="1">
        <f>VLOOKUP(Tabela2[[#This Row],[id_escola]],Folha1!A:F,2,FALSE)</f>
        <v>59.229508196721312</v>
      </c>
      <c r="F294" s="1">
        <f>VLOOKUP(Tabela2[[#This Row],[id_escola]],Folha1!A:F,3,FALSE)</f>
        <v>34.625</v>
      </c>
      <c r="G294" s="1">
        <f>VLOOKUP(Tabela2[[#This Row],[id_escola]],Folha1!A:F,4,FALSE)</f>
        <v>46.927254098360656</v>
      </c>
      <c r="H294" s="1">
        <f>VLOOKUP(Tabela2[[#This Row],[id_escola]],Folha1!A:F,5,FALSE)</f>
        <v>542</v>
      </c>
      <c r="I294" s="1">
        <f>VLOOKUP(Tabela2[[#This Row],[id_escola]],Folha1!A:F,6,FALSE)</f>
        <v>41</v>
      </c>
    </row>
    <row r="295" spans="1:9" x14ac:dyDescent="0.3">
      <c r="A295" s="1">
        <f>'agrupamento - 3ciclo'!A294</f>
        <v>330048</v>
      </c>
      <c r="B295">
        <f>AVERAGE([3]!Tabela11[[#This Row],[1º Ano]],[3]!Tabela11[[#This Row],[2º Ano]],[3]!Tabela11[[#This Row],[3º Ano]],[3]!Tabela11[[#This Row],[4º Ano]])</f>
        <v>6.5</v>
      </c>
      <c r="E295" s="1">
        <f>VLOOKUP(Tabela2[[#This Row],[id_escola]],Folha1!A:F,2,FALSE)</f>
        <v>60.142857142857146</v>
      </c>
      <c r="F295" s="1">
        <f>VLOOKUP(Tabela2[[#This Row],[id_escola]],Folha1!A:F,3,FALSE)</f>
        <v>46.214285714285715</v>
      </c>
      <c r="G295" s="1">
        <f>VLOOKUP(Tabela2[[#This Row],[id_escola]],Folha1!A:F,4,FALSE)</f>
        <v>53.178571428571431</v>
      </c>
      <c r="H295" s="1">
        <f>VLOOKUP(Tabela2[[#This Row],[id_escola]],Folha1!A:F,5,FALSE)</f>
        <v>262</v>
      </c>
      <c r="I295" s="1">
        <f>VLOOKUP(Tabela2[[#This Row],[id_escola]],Folha1!A:F,6,FALSE)</f>
        <v>24</v>
      </c>
    </row>
    <row r="296" spans="1:9" x14ac:dyDescent="0.3">
      <c r="A296" s="1">
        <f>'agrupamento - 3ciclo'!A295</f>
        <v>340625</v>
      </c>
      <c r="B296">
        <f>AVERAGE([3]!Tabela11[[#This Row],[1º Ano]],[3]!Tabela11[[#This Row],[2º Ano]],[3]!Tabela11[[#This Row],[3º Ano]],[3]!Tabela11[[#This Row],[4º Ano]])</f>
        <v>6.0625</v>
      </c>
      <c r="E296" s="1">
        <f>VLOOKUP(Tabela2[[#This Row],[id_escola]],Folha1!A:F,2,FALSE)</f>
        <v>62.50561797752809</v>
      </c>
      <c r="F296" s="1">
        <f>VLOOKUP(Tabela2[[#This Row],[id_escola]],Folha1!A:F,3,FALSE)</f>
        <v>49.177777777777777</v>
      </c>
      <c r="G296" s="1">
        <f>VLOOKUP(Tabela2[[#This Row],[id_escola]],Folha1!A:F,4,FALSE)</f>
        <v>55.841697877652933</v>
      </c>
      <c r="H296" s="1">
        <f>VLOOKUP(Tabela2[[#This Row],[id_escola]],Folha1!A:F,5,FALSE)</f>
        <v>158</v>
      </c>
      <c r="I296" s="1">
        <f>VLOOKUP(Tabela2[[#This Row],[id_escola]],Folha1!A:F,6,FALSE)</f>
        <v>17</v>
      </c>
    </row>
    <row r="297" spans="1:9" x14ac:dyDescent="0.3">
      <c r="A297" s="1">
        <f>'agrupamento - 3ciclo'!A296</f>
        <v>343869</v>
      </c>
      <c r="B297" t="e">
        <f>AVERAGE([3]!Tabela11[[#This Row],[1º Ano]],[3]!Tabela11[[#This Row],[2º Ano]],[3]!Tabela11[[#This Row],[3º Ano]],[3]!Tabela11[[#This Row],[4º Ano]])</f>
        <v>#DIV/0!</v>
      </c>
      <c r="E297" s="1">
        <f>VLOOKUP(Tabela2[[#This Row],[id_escola]],Folha1!A:F,2,FALSE)</f>
        <v>53.47</v>
      </c>
      <c r="F297" s="1">
        <f>VLOOKUP(Tabela2[[#This Row],[id_escola]],Folha1!A:F,3,FALSE)</f>
        <v>30.82905982905983</v>
      </c>
      <c r="G297" s="1">
        <f>VLOOKUP(Tabela2[[#This Row],[id_escola]],Folha1!A:F,4,FALSE)</f>
        <v>42.149529914529914</v>
      </c>
      <c r="H297" s="1">
        <f>VLOOKUP(Tabela2[[#This Row],[id_escola]],Folha1!A:F,5,FALSE)</f>
        <v>719</v>
      </c>
      <c r="I297" s="1">
        <f>VLOOKUP(Tabela2[[#This Row],[id_escola]],Folha1!A:F,6,FALSE)</f>
        <v>54</v>
      </c>
    </row>
    <row r="298" spans="1:9" x14ac:dyDescent="0.3">
      <c r="A298" s="1">
        <f>'agrupamento - 3ciclo'!A297</f>
        <v>346688</v>
      </c>
      <c r="B298" t="e">
        <f>AVERAGE([3]!Tabela11[[#This Row],[1º Ano]],[3]!Tabela11[[#This Row],[2º Ano]],[3]!Tabela11[[#This Row],[3º Ano]],[3]!Tabela11[[#This Row],[4º Ano]])</f>
        <v>#DIV/0!</v>
      </c>
      <c r="E298" s="1">
        <f>VLOOKUP(Tabela2[[#This Row],[id_escola]],Folha1!A:F,2,FALSE)</f>
        <v>58.8125</v>
      </c>
      <c r="F298" s="1">
        <f>VLOOKUP(Tabela2[[#This Row],[id_escola]],Folha1!A:F,3,FALSE)</f>
        <v>40.625</v>
      </c>
      <c r="G298" s="1">
        <f>VLOOKUP(Tabela2[[#This Row],[id_escola]],Folha1!A:F,4,FALSE)</f>
        <v>49.71875</v>
      </c>
      <c r="H298" s="1">
        <f>VLOOKUP(Tabela2[[#This Row],[id_escola]],Folha1!A:F,5,FALSE)</f>
        <v>422</v>
      </c>
      <c r="I298" s="1">
        <f>VLOOKUP(Tabela2[[#This Row],[id_escola]],Folha1!A:F,6,FALSE)</f>
        <v>44</v>
      </c>
    </row>
    <row r="299" spans="1:9" x14ac:dyDescent="0.3">
      <c r="A299" s="1">
        <f>'agrupamento - 3ciclo'!A298</f>
        <v>343079</v>
      </c>
      <c r="B299" t="e">
        <f>AVERAGE([3]!Tabela11[[#This Row],[1º Ano]],[3]!Tabela11[[#This Row],[2º Ano]],[3]!Tabela11[[#This Row],[3º Ano]],[3]!Tabela11[[#This Row],[4º Ano]])</f>
        <v>#DIV/0!</v>
      </c>
      <c r="E299" s="1">
        <f>VLOOKUP(Tabela2[[#This Row],[id_escola]],Folha1!A:F,2,FALSE)</f>
        <v>53.083333333333336</v>
      </c>
      <c r="F299" s="1">
        <f>VLOOKUP(Tabela2[[#This Row],[id_escola]],Folha1!A:F,3,FALSE)</f>
        <v>32.893617021276597</v>
      </c>
      <c r="G299" s="1">
        <f>VLOOKUP(Tabela2[[#This Row],[id_escola]],Folha1!A:F,4,FALSE)</f>
        <v>42.988475177304963</v>
      </c>
      <c r="H299" s="1">
        <f>VLOOKUP(Tabela2[[#This Row],[id_escola]],Folha1!A:F,5,FALSE)</f>
        <v>692</v>
      </c>
      <c r="I299" s="1">
        <f>VLOOKUP(Tabela2[[#This Row],[id_escola]],Folha1!A:F,6,FALSE)</f>
        <v>168</v>
      </c>
    </row>
    <row r="300" spans="1:9" x14ac:dyDescent="0.3">
      <c r="A300" s="1">
        <f>'agrupamento - 3ciclo'!A299</f>
        <v>340510</v>
      </c>
      <c r="B300" t="e">
        <f>AVERAGE([3]!Tabela11[[#This Row],[1º Ano]],[3]!Tabela11[[#This Row],[2º Ano]],[3]!Tabela11[[#This Row],[3º Ano]],[3]!Tabela11[[#This Row],[4º Ano]])</f>
        <v>#DIV/0!</v>
      </c>
      <c r="E300" s="1">
        <f>VLOOKUP(Tabela2[[#This Row],[id_escola]],Folha1!A:F,2,FALSE)</f>
        <v>46.72</v>
      </c>
      <c r="F300" s="1">
        <f>VLOOKUP(Tabela2[[#This Row],[id_escola]],Folha1!A:F,3,FALSE)</f>
        <v>26.38</v>
      </c>
      <c r="G300" s="1">
        <f>VLOOKUP(Tabela2[[#This Row],[id_escola]],Folha1!A:F,4,FALSE)</f>
        <v>36.549999999999997</v>
      </c>
      <c r="H300" s="1">
        <f>VLOOKUP(Tabela2[[#This Row],[id_escola]],Folha1!A:F,5,FALSE)</f>
        <v>820</v>
      </c>
      <c r="I300" s="1">
        <f>VLOOKUP(Tabela2[[#This Row],[id_escola]],Folha1!A:F,6,FALSE)</f>
        <v>22</v>
      </c>
    </row>
    <row r="301" spans="1:9" x14ac:dyDescent="0.3">
      <c r="A301" s="1">
        <f>'agrupamento - 3ciclo'!A300</f>
        <v>344394</v>
      </c>
      <c r="B301" t="e">
        <f>AVERAGE([3]!Tabela11[[#This Row],[1º Ano]],[3]!Tabela11[[#This Row],[2º Ano]],[3]!Tabela11[[#This Row],[3º Ano]],[3]!Tabela11[[#This Row],[4º Ano]])</f>
        <v>#DIV/0!</v>
      </c>
      <c r="E301" s="1">
        <f>VLOOKUP(Tabela2[[#This Row],[id_escola]],Folha1!A:F,2,FALSE)</f>
        <v>53.545454545454547</v>
      </c>
      <c r="F301" s="1">
        <f>VLOOKUP(Tabela2[[#This Row],[id_escola]],Folha1!A:F,3,FALSE)</f>
        <v>25.568181818181817</v>
      </c>
      <c r="G301" s="1">
        <f>VLOOKUP(Tabela2[[#This Row],[id_escola]],Folha1!A:F,4,FALSE)</f>
        <v>39.55681818181818</v>
      </c>
      <c r="H301" s="1">
        <f>VLOOKUP(Tabela2[[#This Row],[id_escola]],Folha1!A:F,5,FALSE)</f>
        <v>772</v>
      </c>
      <c r="I301" s="1">
        <f>VLOOKUP(Tabela2[[#This Row],[id_escola]],Folha1!A:F,6,FALSE)</f>
        <v>186</v>
      </c>
    </row>
    <row r="302" spans="1:9" x14ac:dyDescent="0.3">
      <c r="A302" s="1">
        <f>'agrupamento - 3ciclo'!A301</f>
        <v>344138</v>
      </c>
      <c r="B302">
        <f>AVERAGE([3]!Tabela11[[#This Row],[1º Ano]],[3]!Tabela11[[#This Row],[2º Ano]],[3]!Tabela11[[#This Row],[3º Ano]],[3]!Tabela11[[#This Row],[4º Ano]])</f>
        <v>33</v>
      </c>
      <c r="E302" s="1">
        <f>VLOOKUP(Tabela2[[#This Row],[id_escola]],Folha1!A:F,2,FALSE)</f>
        <v>60.756521739130434</v>
      </c>
      <c r="F302" s="1">
        <f>VLOOKUP(Tabela2[[#This Row],[id_escola]],Folha1!A:F,3,FALSE)</f>
        <v>30.860869565217392</v>
      </c>
      <c r="G302" s="1">
        <f>VLOOKUP(Tabela2[[#This Row],[id_escola]],Folha1!A:F,4,FALSE)</f>
        <v>45.80869565217391</v>
      </c>
      <c r="H302" s="1">
        <f>VLOOKUP(Tabela2[[#This Row],[id_escola]],Folha1!A:F,5,FALSE)</f>
        <v>603</v>
      </c>
      <c r="I302" s="1">
        <f>VLOOKUP(Tabela2[[#This Row],[id_escola]],Folha1!A:F,6,FALSE)</f>
        <v>143</v>
      </c>
    </row>
    <row r="303" spans="1:9" x14ac:dyDescent="0.3">
      <c r="A303" s="1">
        <f>'agrupamento - 3ciclo'!A302</f>
        <v>330176</v>
      </c>
      <c r="B303">
        <f>AVERAGE([3]!Tabela11[[#This Row],[1º Ano]],[3]!Tabela11[[#This Row],[2º Ano]],[3]!Tabela11[[#This Row],[3º Ano]],[3]!Tabela11[[#This Row],[4º Ano]])</f>
        <v>19.5</v>
      </c>
      <c r="E303" s="1">
        <f>VLOOKUP(Tabela2[[#This Row],[id_escola]],Folha1!A:F,2,FALSE)</f>
        <v>57.787234042553195</v>
      </c>
      <c r="F303" s="1">
        <f>VLOOKUP(Tabela2[[#This Row],[id_escola]],Folha1!A:F,3,FALSE)</f>
        <v>42.458333333333336</v>
      </c>
      <c r="G303" s="1">
        <f>VLOOKUP(Tabela2[[#This Row],[id_escola]],Folha1!A:F,4,FALSE)</f>
        <v>50.122783687943269</v>
      </c>
      <c r="H303" s="1">
        <f>VLOOKUP(Tabela2[[#This Row],[id_escola]],Folha1!A:F,5,FALSE)</f>
        <v>401</v>
      </c>
      <c r="I303" s="1">
        <f>VLOOKUP(Tabela2[[#This Row],[id_escola]],Folha1!A:F,6,FALSE)</f>
        <v>46</v>
      </c>
    </row>
    <row r="304" spans="1:9" x14ac:dyDescent="0.3">
      <c r="A304" s="1">
        <f>'agrupamento - 3ciclo'!A303</f>
        <v>343882</v>
      </c>
      <c r="B304">
        <f>AVERAGE([3]!Tabela11[[#This Row],[1º Ano]],[3]!Tabela11[[#This Row],[2º Ano]],[3]!Tabela11[[#This Row],[3º Ano]],[3]!Tabela11[[#This Row],[4º Ano]])</f>
        <v>10.8125</v>
      </c>
      <c r="E304" s="1">
        <f>VLOOKUP(Tabela2[[#This Row],[id_escola]],Folha1!A:F,2,FALSE)</f>
        <v>58.44736842105263</v>
      </c>
      <c r="F304" s="1">
        <f>VLOOKUP(Tabela2[[#This Row],[id_escola]],Folha1!A:F,3,FALSE)</f>
        <v>43.592105263157897</v>
      </c>
      <c r="G304" s="1">
        <f>VLOOKUP(Tabela2[[#This Row],[id_escola]],Folha1!A:F,4,FALSE)</f>
        <v>51.01973684210526</v>
      </c>
      <c r="H304" s="1">
        <f>VLOOKUP(Tabela2[[#This Row],[id_escola]],Folha1!A:F,5,FALSE)</f>
        <v>352</v>
      </c>
      <c r="I304" s="1">
        <f>VLOOKUP(Tabela2[[#This Row],[id_escola]],Folha1!A:F,6,FALSE)</f>
        <v>13</v>
      </c>
    </row>
    <row r="305" spans="1:9" x14ac:dyDescent="0.3">
      <c r="A305" s="1">
        <f>'agrupamento - 3ciclo'!A304</f>
        <v>345118</v>
      </c>
      <c r="B305">
        <f>AVERAGE([3]!Tabela11[[#This Row],[1º Ano]],[3]!Tabela11[[#This Row],[2º Ano]],[3]!Tabela11[[#This Row],[3º Ano]],[3]!Tabela11[[#This Row],[4º Ano]])</f>
        <v>12</v>
      </c>
      <c r="E305" s="1">
        <f>VLOOKUP(Tabela2[[#This Row],[id_escola]],Folha1!A:F,2,FALSE)</f>
        <v>61.888888888888886</v>
      </c>
      <c r="F305" s="1">
        <f>VLOOKUP(Tabela2[[#This Row],[id_escola]],Folha1!A:F,3,FALSE)</f>
        <v>36.666666666666664</v>
      </c>
      <c r="G305" s="1">
        <f>VLOOKUP(Tabela2[[#This Row],[id_escola]],Folha1!A:F,4,FALSE)</f>
        <v>49.277777777777771</v>
      </c>
      <c r="H305" s="1">
        <f>VLOOKUP(Tabela2[[#This Row],[id_escola]],Folha1!A:F,5,FALSE)</f>
        <v>436</v>
      </c>
      <c r="I305" s="1" t="e">
        <f>VLOOKUP(Tabela2[[#This Row],[id_escola]],Folha1!A:F,6,FALSE)</f>
        <v>#N/A</v>
      </c>
    </row>
    <row r="306" spans="1:9" x14ac:dyDescent="0.3">
      <c r="A306" s="1">
        <f>'agrupamento - 3ciclo'!A305</f>
        <v>344898</v>
      </c>
      <c r="B306" t="e">
        <f>AVERAGE([3]!Tabela11[[#This Row],[1º Ano]],[3]!Tabela11[[#This Row],[2º Ano]],[3]!Tabela11[[#This Row],[3º Ano]],[3]!Tabela11[[#This Row],[4º Ano]])</f>
        <v>#DIV/0!</v>
      </c>
      <c r="E306" s="1">
        <f>VLOOKUP(Tabela2[[#This Row],[id_escola]],Folha1!A:F,2,FALSE)</f>
        <v>61.963636363636361</v>
      </c>
      <c r="F306" s="1">
        <f>VLOOKUP(Tabela2[[#This Row],[id_escola]],Folha1!A:F,3,FALSE)</f>
        <v>41.714285714285715</v>
      </c>
      <c r="G306" s="1">
        <f>VLOOKUP(Tabela2[[#This Row],[id_escola]],Folha1!A:F,4,FALSE)</f>
        <v>51.838961038961038</v>
      </c>
      <c r="H306" s="1">
        <f>VLOOKUP(Tabela2[[#This Row],[id_escola]],Folha1!A:F,5,FALSE)</f>
        <v>312</v>
      </c>
      <c r="I306" s="1">
        <f>VLOOKUP(Tabela2[[#This Row],[id_escola]],Folha1!A:F,6,FALSE)</f>
        <v>12</v>
      </c>
    </row>
    <row r="307" spans="1:9" x14ac:dyDescent="0.3">
      <c r="A307" s="1">
        <f>'agrupamento - 3ciclo'!A306</f>
        <v>330954</v>
      </c>
      <c r="B307" t="e">
        <f>AVERAGE([3]!Tabela11[[#This Row],[1º Ano]],[3]!Tabela11[[#This Row],[2º Ano]],[3]!Tabela11[[#This Row],[3º Ano]],[3]!Tabela11[[#This Row],[4º Ano]])</f>
        <v>#DIV/0!</v>
      </c>
      <c r="E307" s="1">
        <f>VLOOKUP(Tabela2[[#This Row],[id_escola]],Folha1!A:F,2,FALSE)</f>
        <v>66.666666666666671</v>
      </c>
      <c r="F307" s="1">
        <f>VLOOKUP(Tabela2[[#This Row],[id_escola]],Folha1!A:F,3,FALSE)</f>
        <v>46.935483870967744</v>
      </c>
      <c r="G307" s="1">
        <f>VLOOKUP(Tabela2[[#This Row],[id_escola]],Folha1!A:F,4,FALSE)</f>
        <v>56.801075268817208</v>
      </c>
      <c r="H307" s="1">
        <f>VLOOKUP(Tabela2[[#This Row],[id_escola]],Folha1!A:F,5,FALSE)</f>
        <v>135</v>
      </c>
      <c r="I307" s="1">
        <f>VLOOKUP(Tabela2[[#This Row],[id_escola]],Folha1!A:F,6,FALSE)</f>
        <v>35</v>
      </c>
    </row>
    <row r="308" spans="1:9" x14ac:dyDescent="0.3">
      <c r="A308" s="1">
        <f>'agrupamento - 3ciclo'!A307</f>
        <v>342221</v>
      </c>
      <c r="B308">
        <f>AVERAGE([3]!Tabela11[[#This Row],[1º Ano]],[3]!Tabela11[[#This Row],[2º Ano]],[3]!Tabela11[[#This Row],[3º Ano]],[3]!Tabela11[[#This Row],[4º Ano]])</f>
        <v>9.0625</v>
      </c>
      <c r="E308" s="1">
        <f>VLOOKUP(Tabela2[[#This Row],[id_escola]],Folha1!A:F,2,FALSE)</f>
        <v>59.418367346938773</v>
      </c>
      <c r="F308" s="1">
        <f>VLOOKUP(Tabela2[[#This Row],[id_escola]],Folha1!A:F,3,FALSE)</f>
        <v>30.920792079207921</v>
      </c>
      <c r="G308" s="1">
        <f>VLOOKUP(Tabela2[[#This Row],[id_escola]],Folha1!A:F,4,FALSE)</f>
        <v>45.169579713073347</v>
      </c>
      <c r="H308" s="1">
        <f>VLOOKUP(Tabela2[[#This Row],[id_escola]],Folha1!A:F,5,FALSE)</f>
        <v>612</v>
      </c>
      <c r="I308" s="1">
        <f>VLOOKUP(Tabela2[[#This Row],[id_escola]],Folha1!A:F,6,FALSE)</f>
        <v>42</v>
      </c>
    </row>
    <row r="309" spans="1:9" x14ac:dyDescent="0.3">
      <c r="A309" s="1">
        <f>'agrupamento - 3ciclo'!A308</f>
        <v>330681</v>
      </c>
      <c r="B309">
        <f>AVERAGE([3]!Tabela11[[#This Row],[1º Ano]],[3]!Tabela11[[#This Row],[2º Ano]],[3]!Tabela11[[#This Row],[3º Ano]],[3]!Tabela11[[#This Row],[4º Ano]])</f>
        <v>5.8125</v>
      </c>
      <c r="E309" s="1">
        <f>VLOOKUP(Tabela2[[#This Row],[id_escola]],Folha1!A:F,2,FALSE)</f>
        <v>56.269230769230766</v>
      </c>
      <c r="F309" s="1">
        <f>VLOOKUP(Tabela2[[#This Row],[id_escola]],Folha1!A:F,3,FALSE)</f>
        <v>49.92307692307692</v>
      </c>
      <c r="G309" s="1">
        <f>VLOOKUP(Tabela2[[#This Row],[id_escola]],Folha1!A:F,4,FALSE)</f>
        <v>53.09615384615384</v>
      </c>
      <c r="H309" s="1">
        <f>VLOOKUP(Tabela2[[#This Row],[id_escola]],Folha1!A:F,5,FALSE)</f>
        <v>262</v>
      </c>
      <c r="I309" s="1">
        <f>VLOOKUP(Tabela2[[#This Row],[id_escola]],Folha1!A:F,6,FALSE)</f>
        <v>53</v>
      </c>
    </row>
    <row r="310" spans="1:9" x14ac:dyDescent="0.3">
      <c r="A310" s="1">
        <f>'agrupamento - 3ciclo'!A309</f>
        <v>344140</v>
      </c>
      <c r="B310">
        <f>AVERAGE([3]!Tabela11[[#This Row],[1º Ano]],[3]!Tabela11[[#This Row],[2º Ano]],[3]!Tabela11[[#This Row],[3º Ano]],[3]!Tabela11[[#This Row],[4º Ano]])</f>
        <v>83.6875</v>
      </c>
      <c r="E310" s="1">
        <f>VLOOKUP(Tabela2[[#This Row],[id_escola]],Folha1!A:F,2,FALSE)</f>
        <v>61.763440860215056</v>
      </c>
      <c r="F310" s="1">
        <f>VLOOKUP(Tabela2[[#This Row],[id_escola]],Folha1!A:F,3,FALSE)</f>
        <v>36.268817204301072</v>
      </c>
      <c r="G310" s="1">
        <f>VLOOKUP(Tabela2[[#This Row],[id_escola]],Folha1!A:F,4,FALSE)</f>
        <v>49.016129032258064</v>
      </c>
      <c r="H310" s="1">
        <f>VLOOKUP(Tabela2[[#This Row],[id_escola]],Folha1!A:F,5,FALSE)</f>
        <v>449</v>
      </c>
      <c r="I310" s="1">
        <f>VLOOKUP(Tabela2[[#This Row],[id_escola]],Folha1!A:F,6,FALSE)</f>
        <v>127</v>
      </c>
    </row>
    <row r="311" spans="1:9" x14ac:dyDescent="0.3">
      <c r="A311" s="1">
        <f>'agrupamento - 3ciclo'!A310</f>
        <v>344552</v>
      </c>
      <c r="B311">
        <f>AVERAGE([3]!Tabela11[[#This Row],[1º Ano]],[3]!Tabela11[[#This Row],[2º Ano]],[3]!Tabela11[[#This Row],[3º Ano]],[3]!Tabela11[[#This Row],[4º Ano]])</f>
        <v>5.625</v>
      </c>
      <c r="E311" s="1">
        <f>VLOOKUP(Tabela2[[#This Row],[id_escola]],Folha1!A:F,2,FALSE)</f>
        <v>51.305882352941175</v>
      </c>
      <c r="F311" s="1">
        <f>VLOOKUP(Tabela2[[#This Row],[id_escola]],Folha1!A:F,3,FALSE)</f>
        <v>29.783132530120483</v>
      </c>
      <c r="G311" s="1">
        <f>VLOOKUP(Tabela2[[#This Row],[id_escola]],Folha1!A:F,4,FALSE)</f>
        <v>40.544507441530826</v>
      </c>
      <c r="H311" s="1">
        <f>VLOOKUP(Tabela2[[#This Row],[id_escola]],Folha1!A:F,5,FALSE)</f>
        <v>750</v>
      </c>
      <c r="I311" s="1">
        <f>VLOOKUP(Tabela2[[#This Row],[id_escola]],Folha1!A:F,6,FALSE)</f>
        <v>167</v>
      </c>
    </row>
    <row r="312" spans="1:9" x14ac:dyDescent="0.3">
      <c r="A312" s="1">
        <f>'agrupamento - 3ciclo'!A311</f>
        <v>345258</v>
      </c>
      <c r="B312">
        <f>AVERAGE([3]!Tabela11[[#This Row],[1º Ano]],[3]!Tabela11[[#This Row],[2º Ano]],[3]!Tabela11[[#This Row],[3º Ano]],[3]!Tabela11[[#This Row],[4º Ano]])</f>
        <v>69.375</v>
      </c>
      <c r="E312" s="1">
        <f>VLOOKUP(Tabela2[[#This Row],[id_escola]],Folha1!A:F,2,FALSE)</f>
        <v>74.304347826086953</v>
      </c>
      <c r="F312" s="1">
        <f>VLOOKUP(Tabela2[[#This Row],[id_escola]],Folha1!A:F,3,FALSE)</f>
        <v>57.782608695652172</v>
      </c>
      <c r="G312" s="1">
        <f>VLOOKUP(Tabela2[[#This Row],[id_escola]],Folha1!A:F,4,FALSE)</f>
        <v>66.043478260869563</v>
      </c>
      <c r="H312" s="1">
        <f>VLOOKUP(Tabela2[[#This Row],[id_escola]],Folha1!A:F,5,FALSE)</f>
        <v>30</v>
      </c>
      <c r="I312" s="1">
        <f>VLOOKUP(Tabela2[[#This Row],[id_escola]],Folha1!A:F,6,FALSE)</f>
        <v>1</v>
      </c>
    </row>
    <row r="313" spans="1:9" x14ac:dyDescent="0.3">
      <c r="A313" s="1">
        <f>'agrupamento - 3ciclo'!A312</f>
        <v>343821</v>
      </c>
      <c r="B313">
        <f>AVERAGE([3]!Tabela11[[#This Row],[1º Ano]],[3]!Tabela11[[#This Row],[2º Ano]],[3]!Tabela11[[#This Row],[3º Ano]],[3]!Tabela11[[#This Row],[4º Ano]])</f>
        <v>4.375</v>
      </c>
      <c r="E313" s="1">
        <f>VLOOKUP(Tabela2[[#This Row],[id_escola]],Folha1!A:F,2,FALSE)</f>
        <v>58.160714285714285</v>
      </c>
      <c r="F313" s="1">
        <f>VLOOKUP(Tabela2[[#This Row],[id_escola]],Folha1!A:F,3,FALSE)</f>
        <v>42.696428571428569</v>
      </c>
      <c r="G313" s="1">
        <f>VLOOKUP(Tabela2[[#This Row],[id_escola]],Folha1!A:F,4,FALSE)</f>
        <v>50.428571428571431</v>
      </c>
      <c r="H313" s="1">
        <f>VLOOKUP(Tabela2[[#This Row],[id_escola]],Folha1!A:F,5,FALSE)</f>
        <v>379</v>
      </c>
      <c r="I313" s="1">
        <f>VLOOKUP(Tabela2[[#This Row],[id_escola]],Folha1!A:F,6,FALSE)</f>
        <v>19</v>
      </c>
    </row>
    <row r="314" spans="1:9" x14ac:dyDescent="0.3">
      <c r="A314" s="1">
        <f>'agrupamento - 3ciclo'!A313</f>
        <v>343560</v>
      </c>
      <c r="B314">
        <f>AVERAGE([3]!Tabela11[[#This Row],[1º Ano]],[3]!Tabela11[[#This Row],[2º Ano]],[3]!Tabela11[[#This Row],[3º Ano]],[3]!Tabela11[[#This Row],[4º Ano]])</f>
        <v>9.875</v>
      </c>
      <c r="E314" s="1">
        <f>VLOOKUP(Tabela2[[#This Row],[id_escola]],Folha1!A:F,2,FALSE)</f>
        <v>60.549019607843135</v>
      </c>
      <c r="F314" s="1">
        <f>VLOOKUP(Tabela2[[#This Row],[id_escola]],Folha1!A:F,3,FALSE)</f>
        <v>35.547169811320757</v>
      </c>
      <c r="G314" s="1">
        <f>VLOOKUP(Tabela2[[#This Row],[id_escola]],Folha1!A:F,4,FALSE)</f>
        <v>48.048094709581946</v>
      </c>
      <c r="H314" s="1">
        <f>VLOOKUP(Tabela2[[#This Row],[id_escola]],Folha1!A:F,5,FALSE)</f>
        <v>483</v>
      </c>
      <c r="I314" s="1">
        <f>VLOOKUP(Tabela2[[#This Row],[id_escola]],Folha1!A:F,6,FALSE)</f>
        <v>54</v>
      </c>
    </row>
    <row r="315" spans="1:9" x14ac:dyDescent="0.3">
      <c r="A315" s="1">
        <f>'agrupamento - 3ciclo'!A314</f>
        <v>341629</v>
      </c>
      <c r="B315" t="e">
        <f>AVERAGE([3]!Tabela11[[#This Row],[1º Ano]],[3]!Tabela11[[#This Row],[2º Ano]],[3]!Tabela11[[#This Row],[3º Ano]],[3]!Tabela11[[#This Row],[4º Ano]])</f>
        <v>#DIV/0!</v>
      </c>
      <c r="E315" s="1">
        <f>VLOOKUP(Tabela2[[#This Row],[id_escola]],Folha1!A:F,2,FALSE)</f>
        <v>58.524999999999999</v>
      </c>
      <c r="F315" s="1">
        <f>VLOOKUP(Tabela2[[#This Row],[id_escola]],Folha1!A:F,3,FALSE)</f>
        <v>41.774999999999999</v>
      </c>
      <c r="G315" s="1">
        <f>VLOOKUP(Tabela2[[#This Row],[id_escola]],Folha1!A:F,4,FALSE)</f>
        <v>50.15</v>
      </c>
      <c r="H315" s="1">
        <f>VLOOKUP(Tabela2[[#This Row],[id_escola]],Folha1!A:F,5,FALSE)</f>
        <v>393</v>
      </c>
      <c r="I315" s="1">
        <f>VLOOKUP(Tabela2[[#This Row],[id_escola]],Folha1!A:F,6,FALSE)</f>
        <v>65</v>
      </c>
    </row>
    <row r="316" spans="1:9" x14ac:dyDescent="0.3">
      <c r="A316" s="1">
        <f>'agrupamento - 3ciclo'!A315</f>
        <v>344965</v>
      </c>
      <c r="B316">
        <f>AVERAGE([3]!Tabela11[[#This Row],[1º Ano]],[3]!Tabela11[[#This Row],[2º Ano]],[3]!Tabela11[[#This Row],[3º Ano]],[3]!Tabela11[[#This Row],[4º Ano]])</f>
        <v>10.625</v>
      </c>
      <c r="E316" s="1">
        <f>VLOOKUP(Tabela2[[#This Row],[id_escola]],Folha1!A:F,2,FALSE)</f>
        <v>64.400000000000006</v>
      </c>
      <c r="F316" s="1">
        <f>VLOOKUP(Tabela2[[#This Row],[id_escola]],Folha1!A:F,3,FALSE)</f>
        <v>40.9</v>
      </c>
      <c r="G316" s="1">
        <f>VLOOKUP(Tabela2[[#This Row],[id_escola]],Folha1!A:F,4,FALSE)</f>
        <v>52.650000000000006</v>
      </c>
      <c r="H316" s="1">
        <f>VLOOKUP(Tabela2[[#This Row],[id_escola]],Folha1!A:F,5,FALSE)</f>
        <v>274</v>
      </c>
      <c r="I316" s="1">
        <f>VLOOKUP(Tabela2[[#This Row],[id_escola]],Folha1!A:F,6,FALSE)</f>
        <v>40</v>
      </c>
    </row>
    <row r="317" spans="1:9" x14ac:dyDescent="0.3">
      <c r="A317" s="1">
        <f>'agrupamento - 3ciclo'!A316</f>
        <v>330395</v>
      </c>
      <c r="B317">
        <f>AVERAGE([3]!Tabela11[[#This Row],[1º Ano]],[3]!Tabela11[[#This Row],[2º Ano]],[3]!Tabela11[[#This Row],[3º Ano]],[3]!Tabela11[[#This Row],[4º Ano]])</f>
        <v>9.8125</v>
      </c>
      <c r="E317" s="1">
        <f>VLOOKUP(Tabela2[[#This Row],[id_escola]],Folha1!A:F,2,FALSE)</f>
        <v>61.756097560975611</v>
      </c>
      <c r="F317" s="1">
        <f>VLOOKUP(Tabela2[[#This Row],[id_escola]],Folha1!A:F,3,FALSE)</f>
        <v>54.804878048780488</v>
      </c>
      <c r="G317" s="1">
        <f>VLOOKUP(Tabela2[[#This Row],[id_escola]],Folha1!A:F,4,FALSE)</f>
        <v>58.280487804878049</v>
      </c>
      <c r="H317" s="1">
        <f>VLOOKUP(Tabela2[[#This Row],[id_escola]],Folha1!A:F,5,FALSE)</f>
        <v>96</v>
      </c>
      <c r="I317" s="1">
        <f>VLOOKUP(Tabela2[[#This Row],[id_escola]],Folha1!A:F,6,FALSE)</f>
        <v>19</v>
      </c>
    </row>
    <row r="318" spans="1:9" x14ac:dyDescent="0.3">
      <c r="A318" s="1">
        <f>'agrupamento - 3ciclo'!A317</f>
        <v>345659</v>
      </c>
      <c r="B318" t="e">
        <f>AVERAGE([3]!Tabela11[[#This Row],[1º Ano]],[3]!Tabela11[[#This Row],[2º Ano]],[3]!Tabela11[[#This Row],[3º Ano]],[3]!Tabela11[[#This Row],[4º Ano]])</f>
        <v>#DIV/0!</v>
      </c>
      <c r="E318" s="1">
        <f>VLOOKUP(Tabela2[[#This Row],[id_escola]],Folha1!A:F,2,FALSE)</f>
        <v>59.4</v>
      </c>
      <c r="F318" s="1">
        <f>VLOOKUP(Tabela2[[#This Row],[id_escola]],Folha1!A:F,3,FALSE)</f>
        <v>43.147058823529413</v>
      </c>
      <c r="G318" s="1">
        <f>VLOOKUP(Tabela2[[#This Row],[id_escola]],Folha1!A:F,4,FALSE)</f>
        <v>51.273529411764706</v>
      </c>
      <c r="H318" s="1">
        <f>VLOOKUP(Tabela2[[#This Row],[id_escola]],Folha1!A:F,5,FALSE)</f>
        <v>331</v>
      </c>
      <c r="I318" s="1">
        <f>VLOOKUP(Tabela2[[#This Row],[id_escola]],Folha1!A:F,6,FALSE)</f>
        <v>55</v>
      </c>
    </row>
    <row r="319" spans="1:9" x14ac:dyDescent="0.3">
      <c r="A319" s="1">
        <f>'agrupamento - 3ciclo'!A318</f>
        <v>344254</v>
      </c>
      <c r="B319">
        <f>AVERAGE([3]!Tabela11[[#This Row],[1º Ano]],[3]!Tabela11[[#This Row],[2º Ano]],[3]!Tabela11[[#This Row],[3º Ano]],[3]!Tabela11[[#This Row],[4º Ano]])</f>
        <v>118.25</v>
      </c>
      <c r="E319" s="1">
        <f>VLOOKUP(Tabela2[[#This Row],[id_escola]],Folha1!A:F,2,FALSE)</f>
        <v>61.595890410958901</v>
      </c>
      <c r="F319" s="1">
        <f>VLOOKUP(Tabela2[[#This Row],[id_escola]],Folha1!A:F,3,FALSE)</f>
        <v>47.851063829787236</v>
      </c>
      <c r="G319" s="1">
        <f>VLOOKUP(Tabela2[[#This Row],[id_escola]],Folha1!A:F,4,FALSE)</f>
        <v>54.723477120373069</v>
      </c>
      <c r="H319" s="1">
        <f>VLOOKUP(Tabela2[[#This Row],[id_escola]],Folha1!A:F,5,FALSE)</f>
        <v>186</v>
      </c>
      <c r="I319" s="1">
        <f>VLOOKUP(Tabela2[[#This Row],[id_escola]],Folha1!A:F,6,FALSE)</f>
        <v>68</v>
      </c>
    </row>
    <row r="320" spans="1:9" x14ac:dyDescent="0.3">
      <c r="A320" s="1" t="e">
        <f>'agrupamento - 3ciclo'!A319</f>
        <v>#N/A</v>
      </c>
      <c r="B320">
        <f>AVERAGE([3]!Tabela11[[#This Row],[1º Ano]],[3]!Tabela11[[#This Row],[2º Ano]],[3]!Tabela11[[#This Row],[3º Ano]],[3]!Tabela11[[#This Row],[4º Ano]])</f>
        <v>27</v>
      </c>
      <c r="E320" s="1" t="e">
        <f>VLOOKUP(Tabela2[[#This Row],[id_escola]],Folha1!A:F,2,FALSE)</f>
        <v>#N/A</v>
      </c>
      <c r="F320" s="1" t="e">
        <f>VLOOKUP(Tabela2[[#This Row],[id_escola]],Folha1!A:F,3,FALSE)</f>
        <v>#N/A</v>
      </c>
      <c r="G320" s="1" t="e">
        <f>VLOOKUP(Tabela2[[#This Row],[id_escola]],Folha1!A:F,4,FALSE)</f>
        <v>#N/A</v>
      </c>
      <c r="H320" s="1" t="e">
        <f>VLOOKUP(Tabela2[[#This Row],[id_escola]],Folha1!A:F,5,FALSE)</f>
        <v>#N/A</v>
      </c>
      <c r="I320" s="1" t="e">
        <f>VLOOKUP(Tabela2[[#This Row],[id_escola]],Folha1!A:F,6,FALSE)</f>
        <v>#N/A</v>
      </c>
    </row>
    <row r="321" spans="1:9" x14ac:dyDescent="0.3">
      <c r="A321" s="1">
        <f>'agrupamento - 3ciclo'!A320</f>
        <v>344310</v>
      </c>
      <c r="B321" t="e">
        <f>AVERAGE([3]!Tabela11[[#This Row],[1º Ano]],[3]!Tabela11[[#This Row],[2º Ano]],[3]!Tabela11[[#This Row],[3º Ano]],[3]!Tabela11[[#This Row],[4º Ano]])</f>
        <v>#DIV/0!</v>
      </c>
      <c r="E321" s="1">
        <f>VLOOKUP(Tabela2[[#This Row],[id_escola]],Folha1!A:F,2,FALSE)</f>
        <v>54.821428571428569</v>
      </c>
      <c r="F321" s="1">
        <f>VLOOKUP(Tabela2[[#This Row],[id_escola]],Folha1!A:F,3,FALSE)</f>
        <v>36.142857142857146</v>
      </c>
      <c r="G321" s="1">
        <f>VLOOKUP(Tabela2[[#This Row],[id_escola]],Folha1!A:F,4,FALSE)</f>
        <v>45.482142857142861</v>
      </c>
      <c r="H321" s="1">
        <f>VLOOKUP(Tabela2[[#This Row],[id_escola]],Folha1!A:F,5,FALSE)</f>
        <v>597</v>
      </c>
      <c r="I321" s="1">
        <f>VLOOKUP(Tabela2[[#This Row],[id_escola]],Folha1!A:F,6,FALSE)</f>
        <v>128</v>
      </c>
    </row>
    <row r="322" spans="1:9" x14ac:dyDescent="0.3">
      <c r="A322" s="1">
        <f>'agrupamento - 3ciclo'!A321</f>
        <v>330206</v>
      </c>
      <c r="B322" t="e">
        <f>AVERAGE([3]!Tabela11[[#This Row],[1º Ano]],[3]!Tabela11[[#This Row],[2º Ano]],[3]!Tabela11[[#This Row],[3º Ano]],[3]!Tabela11[[#This Row],[4º Ano]])</f>
        <v>#DIV/0!</v>
      </c>
      <c r="E322" s="1">
        <f>VLOOKUP(Tabela2[[#This Row],[id_escola]],Folha1!A:F,2,FALSE)</f>
        <v>54.428571428571431</v>
      </c>
      <c r="F322" s="1">
        <f>VLOOKUP(Tabela2[[#This Row],[id_escola]],Folha1!A:F,3,FALSE)</f>
        <v>46.625</v>
      </c>
      <c r="G322" s="1">
        <f>VLOOKUP(Tabela2[[#This Row],[id_escola]],Folha1!A:F,4,FALSE)</f>
        <v>50.526785714285715</v>
      </c>
      <c r="H322" s="1">
        <f>VLOOKUP(Tabela2[[#This Row],[id_escola]],Folha1!A:F,5,FALSE)</f>
        <v>368</v>
      </c>
      <c r="I322" s="1">
        <f>VLOOKUP(Tabela2[[#This Row],[id_escola]],Folha1!A:F,6,FALSE)</f>
        <v>33</v>
      </c>
    </row>
    <row r="323" spans="1:9" x14ac:dyDescent="0.3">
      <c r="A323" s="1">
        <f>'agrupamento - 3ciclo'!A322</f>
        <v>344370</v>
      </c>
      <c r="B323">
        <f>AVERAGE([3]!Tabela11[[#This Row],[1º Ano]],[3]!Tabela11[[#This Row],[2º Ano]],[3]!Tabela11[[#This Row],[3º Ano]],[3]!Tabela11[[#This Row],[4º Ano]])</f>
        <v>23.875</v>
      </c>
      <c r="E323" s="1">
        <f>VLOOKUP(Tabela2[[#This Row],[id_escola]],Folha1!A:F,2,FALSE)</f>
        <v>52.203703703703702</v>
      </c>
      <c r="F323" s="1">
        <f>VLOOKUP(Tabela2[[#This Row],[id_escola]],Folha1!A:F,3,FALSE)</f>
        <v>38.796296296296298</v>
      </c>
      <c r="G323" s="1">
        <f>VLOOKUP(Tabela2[[#This Row],[id_escola]],Folha1!A:F,4,FALSE)</f>
        <v>45.5</v>
      </c>
      <c r="H323" s="1">
        <f>VLOOKUP(Tabela2[[#This Row],[id_escola]],Folha1!A:F,5,FALSE)</f>
        <v>594</v>
      </c>
      <c r="I323" s="1">
        <f>VLOOKUP(Tabela2[[#This Row],[id_escola]],Folha1!A:F,6,FALSE)</f>
        <v>152</v>
      </c>
    </row>
    <row r="324" spans="1:9" x14ac:dyDescent="0.3">
      <c r="A324" s="1">
        <f>'agrupamento - 3ciclo'!A323</f>
        <v>345611</v>
      </c>
      <c r="B324">
        <f>AVERAGE([3]!Tabela11[[#This Row],[1º Ano]],[3]!Tabela11[[#This Row],[2º Ano]],[3]!Tabela11[[#This Row],[3º Ano]],[3]!Tabela11[[#This Row],[4º Ano]])</f>
        <v>5.5625</v>
      </c>
      <c r="E324" s="1">
        <f>VLOOKUP(Tabela2[[#This Row],[id_escola]],Folha1!A:F,2,FALSE)</f>
        <v>65.574468085106389</v>
      </c>
      <c r="F324" s="1">
        <f>VLOOKUP(Tabela2[[#This Row],[id_escola]],Folha1!A:F,3,FALSE)</f>
        <v>48.171232876712331</v>
      </c>
      <c r="G324" s="1">
        <f>VLOOKUP(Tabela2[[#This Row],[id_escola]],Folha1!A:F,4,FALSE)</f>
        <v>56.872850480909364</v>
      </c>
      <c r="H324" s="1">
        <f>VLOOKUP(Tabela2[[#This Row],[id_escola]],Folha1!A:F,5,FALSE)</f>
        <v>131</v>
      </c>
      <c r="I324" s="1">
        <f>VLOOKUP(Tabela2[[#This Row],[id_escola]],Folha1!A:F,6,FALSE)</f>
        <v>29</v>
      </c>
    </row>
    <row r="325" spans="1:9" x14ac:dyDescent="0.3">
      <c r="A325" s="1" t="e">
        <f>'agrupamento - 3ciclo'!A324</f>
        <v>#N/A</v>
      </c>
      <c r="B325" t="e">
        <f>AVERAGE([3]!Tabela11[[#This Row],[1º Ano]],[3]!Tabela11[[#This Row],[2º Ano]],[3]!Tabela11[[#This Row],[3º Ano]],[3]!Tabela11[[#This Row],[4º Ano]])</f>
        <v>#DIV/0!</v>
      </c>
      <c r="E325" s="1" t="e">
        <f>VLOOKUP(Tabela2[[#This Row],[id_escola]],Folha1!A:F,2,FALSE)</f>
        <v>#N/A</v>
      </c>
      <c r="F325" s="1" t="e">
        <f>VLOOKUP(Tabela2[[#This Row],[id_escola]],Folha1!A:F,3,FALSE)</f>
        <v>#N/A</v>
      </c>
      <c r="G325" s="1" t="e">
        <f>VLOOKUP(Tabela2[[#This Row],[id_escola]],Folha1!A:F,4,FALSE)</f>
        <v>#N/A</v>
      </c>
      <c r="H325" s="1" t="e">
        <f>VLOOKUP(Tabela2[[#This Row],[id_escola]],Folha1!A:F,5,FALSE)</f>
        <v>#N/A</v>
      </c>
      <c r="I325" s="1" t="e">
        <f>VLOOKUP(Tabela2[[#This Row],[id_escola]],Folha1!A:F,6,FALSE)</f>
        <v>#N/A</v>
      </c>
    </row>
    <row r="326" spans="1:9" x14ac:dyDescent="0.3">
      <c r="A326" s="1">
        <f>'agrupamento - 3ciclo'!A325</f>
        <v>344175</v>
      </c>
      <c r="B326">
        <f>AVERAGE([3]!Tabela11[[#This Row],[1º Ano]],[3]!Tabela11[[#This Row],[2º Ano]],[3]!Tabela11[[#This Row],[3º Ano]],[3]!Tabela11[[#This Row],[4º Ano]])</f>
        <v>30.9375</v>
      </c>
      <c r="E326" s="1">
        <f>VLOOKUP(Tabela2[[#This Row],[id_escola]],Folha1!A:F,2,FALSE)</f>
        <v>60.406779661016948</v>
      </c>
      <c r="F326" s="1">
        <f>VLOOKUP(Tabela2[[#This Row],[id_escola]],Folha1!A:F,3,FALSE)</f>
        <v>40.474576271186443</v>
      </c>
      <c r="G326" s="1">
        <f>VLOOKUP(Tabela2[[#This Row],[id_escola]],Folha1!A:F,4,FALSE)</f>
        <v>50.440677966101696</v>
      </c>
      <c r="H326" s="1">
        <f>VLOOKUP(Tabela2[[#This Row],[id_escola]],Folha1!A:F,5,FALSE)</f>
        <v>369</v>
      </c>
      <c r="I326" s="1">
        <f>VLOOKUP(Tabela2[[#This Row],[id_escola]],Folha1!A:F,6,FALSE)</f>
        <v>106</v>
      </c>
    </row>
    <row r="327" spans="1:9" x14ac:dyDescent="0.3">
      <c r="A327" s="1">
        <f>'agrupamento - 3ciclo'!A326</f>
        <v>330188</v>
      </c>
      <c r="B327">
        <f>AVERAGE([3]!Tabela11[[#This Row],[1º Ano]],[3]!Tabela11[[#This Row],[2º Ano]],[3]!Tabela11[[#This Row],[3º Ano]],[3]!Tabela11[[#This Row],[4º Ano]])</f>
        <v>39.3125</v>
      </c>
      <c r="E327" s="1">
        <f>VLOOKUP(Tabela2[[#This Row],[id_escola]],Folha1!A:F,2,FALSE)</f>
        <v>52.255813953488371</v>
      </c>
      <c r="F327" s="1">
        <f>VLOOKUP(Tabela2[[#This Row],[id_escola]],Folha1!A:F,3,FALSE)</f>
        <v>35.116279069767444</v>
      </c>
      <c r="G327" s="1">
        <f>VLOOKUP(Tabela2[[#This Row],[id_escola]],Folha1!A:F,4,FALSE)</f>
        <v>43.686046511627907</v>
      </c>
      <c r="H327" s="1">
        <f>VLOOKUP(Tabela2[[#This Row],[id_escola]],Folha1!A:F,5,FALSE)</f>
        <v>646</v>
      </c>
      <c r="I327" s="1">
        <f>VLOOKUP(Tabela2[[#This Row],[id_escola]],Folha1!A:F,6,FALSE)</f>
        <v>60</v>
      </c>
    </row>
    <row r="328" spans="1:9" x14ac:dyDescent="0.3">
      <c r="A328" s="1">
        <f>'agrupamento - 3ciclo'!A327</f>
        <v>341990</v>
      </c>
      <c r="B328">
        <f>AVERAGE([3]!Tabela11[[#This Row],[1º Ano]],[3]!Tabela11[[#This Row],[2º Ano]],[3]!Tabela11[[#This Row],[3º Ano]],[3]!Tabela11[[#This Row],[4º Ano]])</f>
        <v>6.625</v>
      </c>
      <c r="E328" s="1">
        <f>VLOOKUP(Tabela2[[#This Row],[id_escola]],Folha1!A:F,2,FALSE)</f>
        <v>53.464285714285715</v>
      </c>
      <c r="F328" s="1">
        <f>VLOOKUP(Tabela2[[#This Row],[id_escola]],Folha1!A:F,3,FALSE)</f>
        <v>39.142857142857146</v>
      </c>
      <c r="G328" s="1">
        <f>VLOOKUP(Tabela2[[#This Row],[id_escola]],Folha1!A:F,4,FALSE)</f>
        <v>46.303571428571431</v>
      </c>
      <c r="H328" s="1">
        <f>VLOOKUP(Tabela2[[#This Row],[id_escola]],Folha1!A:F,5,FALSE)</f>
        <v>561</v>
      </c>
      <c r="I328" s="1">
        <f>VLOOKUP(Tabela2[[#This Row],[id_escola]],Folha1!A:F,6,FALSE)</f>
        <v>136</v>
      </c>
    </row>
    <row r="329" spans="1:9" x14ac:dyDescent="0.3">
      <c r="A329" s="1">
        <f>'agrupamento - 3ciclo'!A328</f>
        <v>344308</v>
      </c>
      <c r="B329" t="e">
        <f>AVERAGE([3]!Tabela11[[#This Row],[1º Ano]],[3]!Tabela11[[#This Row],[2º Ano]],[3]!Tabela11[[#This Row],[3º Ano]],[3]!Tabela11[[#This Row],[4º Ano]])</f>
        <v>#DIV/0!</v>
      </c>
      <c r="E329" s="1">
        <f>VLOOKUP(Tabela2[[#This Row],[id_escola]],Folha1!A:F,2,FALSE)</f>
        <v>57.154929577464792</v>
      </c>
      <c r="F329" s="1">
        <f>VLOOKUP(Tabela2[[#This Row],[id_escola]],Folha1!A:F,3,FALSE)</f>
        <v>35.605633802816904</v>
      </c>
      <c r="G329" s="1">
        <f>VLOOKUP(Tabela2[[#This Row],[id_escola]],Folha1!A:F,4,FALSE)</f>
        <v>46.380281690140848</v>
      </c>
      <c r="H329" s="1">
        <f>VLOOKUP(Tabela2[[#This Row],[id_escola]],Folha1!A:F,5,FALSE)</f>
        <v>556</v>
      </c>
      <c r="I329" s="1">
        <f>VLOOKUP(Tabela2[[#This Row],[id_escola]],Folha1!A:F,6,FALSE)</f>
        <v>132</v>
      </c>
    </row>
    <row r="330" spans="1:9" x14ac:dyDescent="0.3">
      <c r="A330" s="1">
        <f>'agrupamento - 3ciclo'!A329</f>
        <v>345507</v>
      </c>
      <c r="B330">
        <f>AVERAGE([3]!Tabela11[[#This Row],[1º Ano]],[3]!Tabela11[[#This Row],[2º Ano]],[3]!Tabela11[[#This Row],[3º Ano]],[3]!Tabela11[[#This Row],[4º Ano]])</f>
        <v>8.75</v>
      </c>
      <c r="E330" s="1">
        <f>VLOOKUP(Tabela2[[#This Row],[id_escola]],Folha1!A:F,2,FALSE)</f>
        <v>58.128205128205131</v>
      </c>
      <c r="F330" s="1">
        <f>VLOOKUP(Tabela2[[#This Row],[id_escola]],Folha1!A:F,3,FALSE)</f>
        <v>43.024999999999999</v>
      </c>
      <c r="G330" s="1">
        <f>VLOOKUP(Tabela2[[#This Row],[id_escola]],Folha1!A:F,4,FALSE)</f>
        <v>50.576602564102565</v>
      </c>
      <c r="H330" s="1">
        <f>VLOOKUP(Tabela2[[#This Row],[id_escola]],Folha1!A:F,5,FALSE)</f>
        <v>364</v>
      </c>
      <c r="I330" s="1" t="e">
        <f>VLOOKUP(Tabela2[[#This Row],[id_escola]],Folha1!A:F,6,FALSE)</f>
        <v>#N/A</v>
      </c>
    </row>
    <row r="331" spans="1:9" x14ac:dyDescent="0.3">
      <c r="A331" s="1">
        <f>'agrupamento - 3ciclo'!A330</f>
        <v>344590</v>
      </c>
      <c r="B331">
        <f>AVERAGE([3]!Tabela11[[#This Row],[1º Ano]],[3]!Tabela11[[#This Row],[2º Ano]],[3]!Tabela11[[#This Row],[3º Ano]],[3]!Tabela11[[#This Row],[4º Ano]])</f>
        <v>5.4375</v>
      </c>
      <c r="E331" s="1">
        <f>VLOOKUP(Tabela2[[#This Row],[id_escola]],Folha1!A:F,2,FALSE)</f>
        <v>62.02</v>
      </c>
      <c r="F331" s="1">
        <f>VLOOKUP(Tabela2[[#This Row],[id_escola]],Folha1!A:F,3,FALSE)</f>
        <v>44.42</v>
      </c>
      <c r="G331" s="1">
        <f>VLOOKUP(Tabela2[[#This Row],[id_escola]],Folha1!A:F,4,FALSE)</f>
        <v>53.22</v>
      </c>
      <c r="H331" s="1">
        <f>VLOOKUP(Tabela2[[#This Row],[id_escola]],Folha1!A:F,5,FALSE)</f>
        <v>253</v>
      </c>
      <c r="I331" s="1">
        <f>VLOOKUP(Tabela2[[#This Row],[id_escola]],Folha1!A:F,6,FALSE)</f>
        <v>91</v>
      </c>
    </row>
    <row r="332" spans="1:9" x14ac:dyDescent="0.3">
      <c r="A332" s="1">
        <f>'agrupamento - 3ciclo'!A331</f>
        <v>343663</v>
      </c>
      <c r="B332" t="e">
        <f>AVERAGE([3]!Tabela11[[#This Row],[1º Ano]],[3]!Tabela11[[#This Row],[2º Ano]],[3]!Tabela11[[#This Row],[3º Ano]],[3]!Tabela11[[#This Row],[4º Ano]])</f>
        <v>#DIV/0!</v>
      </c>
      <c r="E332" s="1">
        <f>VLOOKUP(Tabela2[[#This Row],[id_escola]],Folha1!A:F,2,FALSE)</f>
        <v>57.939393939393938</v>
      </c>
      <c r="F332" s="1">
        <f>VLOOKUP(Tabela2[[#This Row],[id_escola]],Folha1!A:F,3,FALSE)</f>
        <v>45.443298969072167</v>
      </c>
      <c r="G332" s="1">
        <f>VLOOKUP(Tabela2[[#This Row],[id_escola]],Folha1!A:F,4,FALSE)</f>
        <v>51.691346454233056</v>
      </c>
      <c r="H332" s="1">
        <f>VLOOKUP(Tabela2[[#This Row],[id_escola]],Folha1!A:F,5,FALSE)</f>
        <v>311</v>
      </c>
      <c r="I332" s="1">
        <f>VLOOKUP(Tabela2[[#This Row],[id_escola]],Folha1!A:F,6,FALSE)</f>
        <v>59</v>
      </c>
    </row>
    <row r="333" spans="1:9" x14ac:dyDescent="0.3">
      <c r="A333" s="1">
        <f>'agrupamento - 3ciclo'!A332</f>
        <v>342051</v>
      </c>
      <c r="B333">
        <f>AVERAGE([3]!Tabela11[[#This Row],[1º Ano]],[3]!Tabela11[[#This Row],[2º Ano]],[3]!Tabela11[[#This Row],[3º Ano]],[3]!Tabela11[[#This Row],[4º Ano]])</f>
        <v>17.5625</v>
      </c>
      <c r="E333" s="1">
        <f>VLOOKUP(Tabela2[[#This Row],[id_escola]],Folha1!A:F,2,FALSE)</f>
        <v>62.25</v>
      </c>
      <c r="F333" s="1">
        <f>VLOOKUP(Tabela2[[#This Row],[id_escola]],Folha1!A:F,3,FALSE)</f>
        <v>49.916666666666664</v>
      </c>
      <c r="G333" s="1">
        <f>VLOOKUP(Tabela2[[#This Row],[id_escola]],Folha1!A:F,4,FALSE)</f>
        <v>56.083333333333329</v>
      </c>
      <c r="H333" s="1">
        <f>VLOOKUP(Tabela2[[#This Row],[id_escola]],Folha1!A:F,5,FALSE)</f>
        <v>149</v>
      </c>
      <c r="I333" s="1">
        <f>VLOOKUP(Tabela2[[#This Row],[id_escola]],Folha1!A:F,6,FALSE)</f>
        <v>80</v>
      </c>
    </row>
    <row r="334" spans="1:9" x14ac:dyDescent="0.3">
      <c r="A334" s="1">
        <f>'agrupamento - 3ciclo'!A333</f>
        <v>345271</v>
      </c>
      <c r="B334" t="e">
        <f>AVERAGE([3]!Tabela11[[#This Row],[1º Ano]],[3]!Tabela11[[#This Row],[2º Ano]],[3]!Tabela11[[#This Row],[3º Ano]],[3]!Tabela11[[#This Row],[4º Ano]])</f>
        <v>#DIV/0!</v>
      </c>
      <c r="E334" s="1">
        <f>VLOOKUP(Tabela2[[#This Row],[id_escola]],Folha1!A:F,2,FALSE)</f>
        <v>56.488372093023258</v>
      </c>
      <c r="F334" s="1">
        <f>VLOOKUP(Tabela2[[#This Row],[id_escola]],Folha1!A:F,3,FALSE)</f>
        <v>29.709302325581394</v>
      </c>
      <c r="G334" s="1">
        <f>VLOOKUP(Tabela2[[#This Row],[id_escola]],Folha1!A:F,4,FALSE)</f>
        <v>43.098837209302324</v>
      </c>
      <c r="H334" s="1">
        <f>VLOOKUP(Tabela2[[#This Row],[id_escola]],Folha1!A:F,5,FALSE)</f>
        <v>660</v>
      </c>
      <c r="I334" s="1">
        <f>VLOOKUP(Tabela2[[#This Row],[id_escola]],Folha1!A:F,6,FALSE)</f>
        <v>37</v>
      </c>
    </row>
    <row r="335" spans="1:9" x14ac:dyDescent="0.3">
      <c r="A335" s="1">
        <f>'agrupamento - 3ciclo'!A334</f>
        <v>330358</v>
      </c>
      <c r="B335" t="e">
        <f>AVERAGE([3]!Tabela11[[#This Row],[1º Ano]],[3]!Tabela11[[#This Row],[2º Ano]],[3]!Tabela11[[#This Row],[3º Ano]],[3]!Tabela11[[#This Row],[4º Ano]])</f>
        <v>#DIV/0!</v>
      </c>
      <c r="E335" s="1">
        <f>VLOOKUP(Tabela2[[#This Row],[id_escola]],Folha1!A:F,2,FALSE)</f>
        <v>58.486111111111114</v>
      </c>
      <c r="F335" s="1">
        <f>VLOOKUP(Tabela2[[#This Row],[id_escola]],Folha1!A:F,3,FALSE)</f>
        <v>50.041095890410958</v>
      </c>
      <c r="G335" s="1">
        <f>VLOOKUP(Tabela2[[#This Row],[id_escola]],Folha1!A:F,4,FALSE)</f>
        <v>54.263603500761036</v>
      </c>
      <c r="H335" s="1">
        <f>VLOOKUP(Tabela2[[#This Row],[id_escola]],Folha1!A:F,5,FALSE)</f>
        <v>203</v>
      </c>
      <c r="I335" s="1">
        <f>VLOOKUP(Tabela2[[#This Row],[id_escola]],Folha1!A:F,6,FALSE)</f>
        <v>5</v>
      </c>
    </row>
    <row r="336" spans="1:9" x14ac:dyDescent="0.3">
      <c r="A336" s="1">
        <f>'agrupamento - 3ciclo'!A335</f>
        <v>342154</v>
      </c>
      <c r="B336" t="e">
        <f>AVERAGE([3]!Tabela11[[#This Row],[1º Ano]],[3]!Tabela11[[#This Row],[2º Ano]],[3]!Tabela11[[#This Row],[3º Ano]],[3]!Tabela11[[#This Row],[4º Ano]])</f>
        <v>#DIV/0!</v>
      </c>
      <c r="E336" s="1">
        <f>VLOOKUP(Tabela2[[#This Row],[id_escola]],Folha1!A:F,2,FALSE)</f>
        <v>48.208333333333336</v>
      </c>
      <c r="F336" s="1">
        <f>VLOOKUP(Tabela2[[#This Row],[id_escola]],Folha1!A:F,3,FALSE)</f>
        <v>19.76923076923077</v>
      </c>
      <c r="G336" s="1">
        <f>VLOOKUP(Tabela2[[#This Row],[id_escola]],Folha1!A:F,4,FALSE)</f>
        <v>33.988782051282051</v>
      </c>
      <c r="H336" s="1">
        <f>VLOOKUP(Tabela2[[#This Row],[id_escola]],Folha1!A:F,5,FALSE)</f>
        <v>809</v>
      </c>
      <c r="I336" s="1" t="e">
        <f>VLOOKUP(Tabela2[[#This Row],[id_escola]],Folha1!A:F,6,FALSE)</f>
        <v>#N/A</v>
      </c>
    </row>
    <row r="337" spans="1:9" x14ac:dyDescent="0.3">
      <c r="A337" s="1">
        <f>'agrupamento - 3ciclo'!A336</f>
        <v>344229</v>
      </c>
      <c r="B337" t="e">
        <f>AVERAGE([3]!Tabela11[[#This Row],[1º Ano]],[3]!Tabela11[[#This Row],[2º Ano]],[3]!Tabela11[[#This Row],[3º Ano]],[3]!Tabela11[[#This Row],[4º Ano]])</f>
        <v>#DIV/0!</v>
      </c>
      <c r="E337" s="1">
        <f>VLOOKUP(Tabela2[[#This Row],[id_escola]],Folha1!A:F,2,FALSE)</f>
        <v>50.773333333333333</v>
      </c>
      <c r="F337" s="1">
        <f>VLOOKUP(Tabela2[[#This Row],[id_escola]],Folha1!A:F,3,FALSE)</f>
        <v>26.935064935064936</v>
      </c>
      <c r="G337" s="1">
        <f>VLOOKUP(Tabela2[[#This Row],[id_escola]],Folha1!A:F,4,FALSE)</f>
        <v>38.854199134199135</v>
      </c>
      <c r="H337" s="1">
        <f>VLOOKUP(Tabela2[[#This Row],[id_escola]],Folha1!A:F,5,FALSE)</f>
        <v>753</v>
      </c>
      <c r="I337" s="1">
        <f>VLOOKUP(Tabela2[[#This Row],[id_escola]],Folha1!A:F,6,FALSE)</f>
        <v>182</v>
      </c>
    </row>
    <row r="338" spans="1:9" x14ac:dyDescent="0.3">
      <c r="A338" s="1">
        <f>'agrupamento - 3ciclo'!A337</f>
        <v>343596</v>
      </c>
      <c r="B338">
        <f>AVERAGE([3]!Tabela11[[#This Row],[1º Ano]],[3]!Tabela11[[#This Row],[2º Ano]],[3]!Tabela11[[#This Row],[3º Ano]],[3]!Tabela11[[#This Row],[4º Ano]])</f>
        <v>24.125</v>
      </c>
      <c r="E338" s="1">
        <f>VLOOKUP(Tabela2[[#This Row],[id_escola]],Folha1!A:F,2,FALSE)</f>
        <v>59.70967741935484</v>
      </c>
      <c r="F338" s="1">
        <f>VLOOKUP(Tabela2[[#This Row],[id_escola]],Folha1!A:F,3,FALSE)</f>
        <v>41.166666666666664</v>
      </c>
      <c r="G338" s="1">
        <f>VLOOKUP(Tabela2[[#This Row],[id_escola]],Folha1!A:F,4,FALSE)</f>
        <v>50.438172043010752</v>
      </c>
      <c r="H338" s="1">
        <f>VLOOKUP(Tabela2[[#This Row],[id_escola]],Folha1!A:F,5,FALSE)</f>
        <v>364</v>
      </c>
      <c r="I338" s="1" t="e">
        <f>VLOOKUP(Tabela2[[#This Row],[id_escola]],Folha1!A:F,6,FALSE)</f>
        <v>#N/A</v>
      </c>
    </row>
    <row r="339" spans="1:9" x14ac:dyDescent="0.3">
      <c r="A339" s="1">
        <f>'agrupamento - 3ciclo'!A338</f>
        <v>343894</v>
      </c>
      <c r="B339">
        <f>AVERAGE([3]!Tabela11[[#This Row],[1º Ano]],[3]!Tabela11[[#This Row],[2º Ano]],[3]!Tabela11[[#This Row],[3º Ano]],[3]!Tabela11[[#This Row],[4º Ano]])</f>
        <v>10.0625</v>
      </c>
      <c r="E339" s="1">
        <f>VLOOKUP(Tabela2[[#This Row],[id_escola]],Folha1!A:F,2,FALSE)</f>
        <v>60.95</v>
      </c>
      <c r="F339" s="1">
        <f>VLOOKUP(Tabela2[[#This Row],[id_escola]],Folha1!A:F,3,FALSE)</f>
        <v>55.6</v>
      </c>
      <c r="G339" s="1">
        <f>VLOOKUP(Tabela2[[#This Row],[id_escola]],Folha1!A:F,4,FALSE)</f>
        <v>58.275000000000006</v>
      </c>
      <c r="H339" s="1">
        <f>VLOOKUP(Tabela2[[#This Row],[id_escola]],Folha1!A:F,5,FALSE)</f>
        <v>96</v>
      </c>
      <c r="I339" s="1">
        <f>VLOOKUP(Tabela2[[#This Row],[id_escola]],Folha1!A:F,6,FALSE)</f>
        <v>2</v>
      </c>
    </row>
    <row r="340" spans="1:9" x14ac:dyDescent="0.3">
      <c r="A340" s="1">
        <f>'agrupamento - 3ciclo'!A339</f>
        <v>330322</v>
      </c>
      <c r="B340">
        <f>AVERAGE([3]!Tabela11[[#This Row],[1º Ano]],[3]!Tabela11[[#This Row],[2º Ano]],[3]!Tabela11[[#This Row],[3º Ano]],[3]!Tabela11[[#This Row],[4º Ano]])</f>
        <v>20.5</v>
      </c>
      <c r="E340" s="1">
        <f>VLOOKUP(Tabela2[[#This Row],[id_escola]],Folha1!A:F,2,FALSE)</f>
        <v>64.82352941176471</v>
      </c>
      <c r="F340" s="1">
        <f>VLOOKUP(Tabela2[[#This Row],[id_escola]],Folha1!A:F,3,FALSE)</f>
        <v>49.114285714285714</v>
      </c>
      <c r="G340" s="1">
        <f>VLOOKUP(Tabela2[[#This Row],[id_escola]],Folha1!A:F,4,FALSE)</f>
        <v>56.968907563025212</v>
      </c>
      <c r="H340" s="1">
        <f>VLOOKUP(Tabela2[[#This Row],[id_escola]],Folha1!A:F,5,FALSE)</f>
        <v>127</v>
      </c>
      <c r="I340" s="1">
        <f>VLOOKUP(Tabela2[[#This Row],[id_escola]],Folha1!A:F,6,FALSE)</f>
        <v>11</v>
      </c>
    </row>
    <row r="341" spans="1:9" x14ac:dyDescent="0.3">
      <c r="A341" s="1">
        <f>'agrupamento - 3ciclo'!A340</f>
        <v>341770</v>
      </c>
      <c r="B341">
        <f>AVERAGE([3]!Tabela11[[#This Row],[1º Ano]],[3]!Tabela11[[#This Row],[2º Ano]],[3]!Tabela11[[#This Row],[3º Ano]],[3]!Tabela11[[#This Row],[4º Ano]])</f>
        <v>7.125</v>
      </c>
      <c r="E341" s="1">
        <f>VLOOKUP(Tabela2[[#This Row],[id_escola]],Folha1!A:F,2,FALSE)</f>
        <v>60.33098591549296</v>
      </c>
      <c r="F341" s="1">
        <f>VLOOKUP(Tabela2[[#This Row],[id_escola]],Folha1!A:F,3,FALSE)</f>
        <v>45.23776223776224</v>
      </c>
      <c r="G341" s="1">
        <f>VLOOKUP(Tabela2[[#This Row],[id_escola]],Folha1!A:F,4,FALSE)</f>
        <v>52.7843740766276</v>
      </c>
      <c r="H341" s="1">
        <f>VLOOKUP(Tabela2[[#This Row],[id_escola]],Folha1!A:F,5,FALSE)</f>
        <v>262</v>
      </c>
      <c r="I341" s="1">
        <f>VLOOKUP(Tabela2[[#This Row],[id_escola]],Folha1!A:F,6,FALSE)</f>
        <v>95</v>
      </c>
    </row>
    <row r="342" spans="1:9" x14ac:dyDescent="0.3">
      <c r="A342" s="1">
        <f>'agrupamento - 3ciclo'!A341</f>
        <v>342257</v>
      </c>
      <c r="B342" t="e">
        <f>AVERAGE([3]!Tabela11[[#This Row],[1º Ano]],[3]!Tabela11[[#This Row],[2º Ano]],[3]!Tabela11[[#This Row],[3º Ano]],[3]!Tabela11[[#This Row],[4º Ano]])</f>
        <v>#DIV/0!</v>
      </c>
      <c r="E342" s="1">
        <f>VLOOKUP(Tabela2[[#This Row],[id_escola]],Folha1!A:F,2,FALSE)</f>
        <v>47.170454545454547</v>
      </c>
      <c r="F342" s="1">
        <f>VLOOKUP(Tabela2[[#This Row],[id_escola]],Folha1!A:F,3,FALSE)</f>
        <v>24.659340659340661</v>
      </c>
      <c r="G342" s="1">
        <f>VLOOKUP(Tabela2[[#This Row],[id_escola]],Folha1!A:F,4,FALSE)</f>
        <v>35.914897602397602</v>
      </c>
      <c r="H342" s="1">
        <f>VLOOKUP(Tabela2[[#This Row],[id_escola]],Folha1!A:F,5,FALSE)</f>
        <v>787</v>
      </c>
      <c r="I342" s="1">
        <f>VLOOKUP(Tabela2[[#This Row],[id_escola]],Folha1!A:F,6,FALSE)</f>
        <v>77</v>
      </c>
    </row>
    <row r="343" spans="1:9" x14ac:dyDescent="0.3">
      <c r="A343" s="1">
        <f>'agrupamento - 3ciclo'!A342</f>
        <v>344783</v>
      </c>
      <c r="B343">
        <f>AVERAGE([3]!Tabela11[[#This Row],[1º Ano]],[3]!Tabela11[[#This Row],[2º Ano]],[3]!Tabela11[[#This Row],[3º Ano]],[3]!Tabela11[[#This Row],[4º Ano]])</f>
        <v>24.8125</v>
      </c>
      <c r="E343" s="1">
        <f>VLOOKUP(Tabela2[[#This Row],[id_escola]],Folha1!A:F,2,FALSE)</f>
        <v>52.891891891891895</v>
      </c>
      <c r="F343" s="1">
        <f>VLOOKUP(Tabela2[[#This Row],[id_escola]],Folha1!A:F,3,FALSE)</f>
        <v>20.697674418604652</v>
      </c>
      <c r="G343" s="1">
        <f>VLOOKUP(Tabela2[[#This Row],[id_escola]],Folha1!A:F,4,FALSE)</f>
        <v>36.794783155248275</v>
      </c>
      <c r="H343" s="1">
        <f>VLOOKUP(Tabela2[[#This Row],[id_escola]],Folha1!A:F,5,FALSE)</f>
        <v>781</v>
      </c>
      <c r="I343" s="1">
        <f>VLOOKUP(Tabela2[[#This Row],[id_escola]],Folha1!A:F,6,FALSE)</f>
        <v>53</v>
      </c>
    </row>
    <row r="344" spans="1:9" x14ac:dyDescent="0.3">
      <c r="A344" s="1">
        <f>'agrupamento - 3ciclo'!A343</f>
        <v>342269</v>
      </c>
      <c r="B344">
        <f>AVERAGE([3]!Tabela11[[#This Row],[1º Ano]],[3]!Tabela11[[#This Row],[2º Ano]],[3]!Tabela11[[#This Row],[3º Ano]],[3]!Tabela11[[#This Row],[4º Ano]])</f>
        <v>19.875</v>
      </c>
      <c r="E344" s="1">
        <f>VLOOKUP(Tabela2[[#This Row],[id_escola]],Folha1!A:F,2,FALSE)</f>
        <v>50.161904761904765</v>
      </c>
      <c r="F344" s="1">
        <f>VLOOKUP(Tabela2[[#This Row],[id_escola]],Folha1!A:F,3,FALSE)</f>
        <v>39.13084112149533</v>
      </c>
      <c r="G344" s="1">
        <f>VLOOKUP(Tabela2[[#This Row],[id_escola]],Folha1!A:F,4,FALSE)</f>
        <v>44.646372941700051</v>
      </c>
      <c r="H344" s="1">
        <f>VLOOKUP(Tabela2[[#This Row],[id_escola]],Folha1!A:F,5,FALSE)</f>
        <v>604</v>
      </c>
      <c r="I344" s="1">
        <f>VLOOKUP(Tabela2[[#This Row],[id_escola]],Folha1!A:F,6,FALSE)</f>
        <v>84</v>
      </c>
    </row>
    <row r="345" spans="1:9" x14ac:dyDescent="0.3">
      <c r="A345" s="1">
        <f>'agrupamento - 3ciclo'!A344</f>
        <v>344850</v>
      </c>
      <c r="B345">
        <f>AVERAGE([3]!Tabela11[[#This Row],[1º Ano]],[3]!Tabela11[[#This Row],[2º Ano]],[3]!Tabela11[[#This Row],[3º Ano]],[3]!Tabela11[[#This Row],[4º Ano]])</f>
        <v>5.25</v>
      </c>
      <c r="E345" s="1">
        <f>VLOOKUP(Tabela2[[#This Row],[id_escola]],Folha1!A:F,2,FALSE)</f>
        <v>59.246575342465754</v>
      </c>
      <c r="F345" s="1">
        <f>VLOOKUP(Tabela2[[#This Row],[id_escola]],Folha1!A:F,3,FALSE)</f>
        <v>43.083333333333336</v>
      </c>
      <c r="G345" s="1">
        <f>VLOOKUP(Tabela2[[#This Row],[id_escola]],Folha1!A:F,4,FALSE)</f>
        <v>51.164954337899545</v>
      </c>
      <c r="H345" s="1">
        <f>VLOOKUP(Tabela2[[#This Row],[id_escola]],Folha1!A:F,5,FALSE)</f>
        <v>329</v>
      </c>
      <c r="I345" s="1">
        <f>VLOOKUP(Tabela2[[#This Row],[id_escola]],Folha1!A:F,6,FALSE)</f>
        <v>13</v>
      </c>
    </row>
    <row r="346" spans="1:9" x14ac:dyDescent="0.3">
      <c r="A346" s="1">
        <f>'agrupamento - 3ciclo'!A345</f>
        <v>346652</v>
      </c>
      <c r="B346">
        <f>AVERAGE([3]!Tabela11[[#This Row],[1º Ano]],[3]!Tabela11[[#This Row],[2º Ano]],[3]!Tabela11[[#This Row],[3º Ano]],[3]!Tabela11[[#This Row],[4º Ano]])</f>
        <v>22.1875</v>
      </c>
      <c r="E346" s="1">
        <f>VLOOKUP(Tabela2[[#This Row],[id_escola]],Folha1!A:F,2,FALSE)</f>
        <v>66.029411764705884</v>
      </c>
      <c r="F346" s="1">
        <f>VLOOKUP(Tabela2[[#This Row],[id_escola]],Folha1!A:F,3,FALSE)</f>
        <v>48.774509803921568</v>
      </c>
      <c r="G346" s="1">
        <f>VLOOKUP(Tabela2[[#This Row],[id_escola]],Folha1!A:F,4,FALSE)</f>
        <v>57.401960784313729</v>
      </c>
      <c r="H346" s="1">
        <f>VLOOKUP(Tabela2[[#This Row],[id_escola]],Folha1!A:F,5,FALSE)</f>
        <v>113</v>
      </c>
      <c r="I346" s="1">
        <f>VLOOKUP(Tabela2[[#This Row],[id_escola]],Folha1!A:F,6,FALSE)</f>
        <v>25</v>
      </c>
    </row>
    <row r="347" spans="1:9" x14ac:dyDescent="0.3">
      <c r="A347" s="1">
        <f>'agrupamento - 3ciclo'!A346</f>
        <v>330632</v>
      </c>
      <c r="B347">
        <f>AVERAGE([3]!Tabela11[[#This Row],[1º Ano]],[3]!Tabela11[[#This Row],[2º Ano]],[3]!Tabela11[[#This Row],[3º Ano]],[3]!Tabela11[[#This Row],[4º Ano]])</f>
        <v>28.125</v>
      </c>
      <c r="E347" s="1">
        <f>VLOOKUP(Tabela2[[#This Row],[id_escola]],Folha1!A:F,2,FALSE)</f>
        <v>53.714285714285715</v>
      </c>
      <c r="F347" s="1">
        <f>VLOOKUP(Tabela2[[#This Row],[id_escola]],Folha1!A:F,3,FALSE)</f>
        <v>20.142857142857142</v>
      </c>
      <c r="G347" s="1">
        <f>VLOOKUP(Tabela2[[#This Row],[id_escola]],Folha1!A:F,4,FALSE)</f>
        <v>36.928571428571431</v>
      </c>
      <c r="H347" s="1">
        <f>VLOOKUP(Tabela2[[#This Row],[id_escola]],Folha1!A:F,5,FALSE)</f>
        <v>773</v>
      </c>
      <c r="I347" s="1">
        <f>VLOOKUP(Tabela2[[#This Row],[id_escola]],Folha1!A:F,6,FALSE)</f>
        <v>21</v>
      </c>
    </row>
    <row r="348" spans="1:9" x14ac:dyDescent="0.3">
      <c r="A348" s="1">
        <f>'agrupamento - 3ciclo'!A347</f>
        <v>345428</v>
      </c>
      <c r="B348">
        <f>AVERAGE([3]!Tabela11[[#This Row],[1º Ano]],[3]!Tabela11[[#This Row],[2º Ano]],[3]!Tabela11[[#This Row],[3º Ano]],[3]!Tabela11[[#This Row],[4º Ano]])</f>
        <v>7.3125</v>
      </c>
      <c r="E348" s="1">
        <f>VLOOKUP(Tabela2[[#This Row],[id_escola]],Folha1!A:F,2,FALSE)</f>
        <v>60.170212765957444</v>
      </c>
      <c r="F348" s="1">
        <f>VLOOKUP(Tabela2[[#This Row],[id_escola]],Folha1!A:F,3,FALSE)</f>
        <v>38</v>
      </c>
      <c r="G348" s="1">
        <f>VLOOKUP(Tabela2[[#This Row],[id_escola]],Folha1!A:F,4,FALSE)</f>
        <v>49.085106382978722</v>
      </c>
      <c r="H348" s="1">
        <f>VLOOKUP(Tabela2[[#This Row],[id_escola]],Folha1!A:F,5,FALSE)</f>
        <v>425</v>
      </c>
      <c r="I348" s="1">
        <f>VLOOKUP(Tabela2[[#This Row],[id_escola]],Folha1!A:F,6,FALSE)</f>
        <v>66</v>
      </c>
    </row>
    <row r="349" spans="1:9" x14ac:dyDescent="0.3">
      <c r="A349" s="1">
        <f>'agrupamento - 3ciclo'!A348</f>
        <v>345647</v>
      </c>
      <c r="B349" t="e">
        <f>AVERAGE([3]!Tabela11[[#This Row],[1º Ano]],[3]!Tabela11[[#This Row],[2º Ano]],[3]!Tabela11[[#This Row],[3º Ano]],[3]!Tabela11[[#This Row],[4º Ano]])</f>
        <v>#DIV/0!</v>
      </c>
      <c r="E349" s="1">
        <f>VLOOKUP(Tabela2[[#This Row],[id_escola]],Folha1!A:F,2,FALSE)</f>
        <v>64.356521739130429</v>
      </c>
      <c r="F349" s="1">
        <f>VLOOKUP(Tabela2[[#This Row],[id_escola]],Folha1!A:F,3,FALSE)</f>
        <v>49.843478260869567</v>
      </c>
      <c r="G349" s="1">
        <f>VLOOKUP(Tabela2[[#This Row],[id_escola]],Folha1!A:F,4,FALSE)</f>
        <v>57.099999999999994</v>
      </c>
      <c r="H349" s="1">
        <f>VLOOKUP(Tabela2[[#This Row],[id_escola]],Folha1!A:F,5,FALSE)</f>
        <v>121</v>
      </c>
      <c r="I349" s="1">
        <f>VLOOKUP(Tabela2[[#This Row],[id_escola]],Folha1!A:F,6,FALSE)</f>
        <v>24</v>
      </c>
    </row>
    <row r="350" spans="1:9" x14ac:dyDescent="0.3">
      <c r="A350" s="1">
        <f>'agrupamento - 3ciclo'!A349</f>
        <v>344072</v>
      </c>
      <c r="B350">
        <f>AVERAGE([3]!Tabela11[[#This Row],[1º Ano]],[3]!Tabela11[[#This Row],[2º Ano]],[3]!Tabela11[[#This Row],[3º Ano]],[3]!Tabela11[[#This Row],[4º Ano]])</f>
        <v>12.5</v>
      </c>
      <c r="E350" s="1">
        <f>VLOOKUP(Tabela2[[#This Row],[id_escola]],Folha1!A:F,2,FALSE)</f>
        <v>52.178571428571431</v>
      </c>
      <c r="F350" s="1">
        <f>VLOOKUP(Tabela2[[#This Row],[id_escola]],Folha1!A:F,3,FALSE)</f>
        <v>28.178571428571427</v>
      </c>
      <c r="G350" s="1">
        <f>VLOOKUP(Tabela2[[#This Row],[id_escola]],Folha1!A:F,4,FALSE)</f>
        <v>40.178571428571431</v>
      </c>
      <c r="H350" s="1">
        <f>VLOOKUP(Tabela2[[#This Row],[id_escola]],Folha1!A:F,5,FALSE)</f>
        <v>724</v>
      </c>
      <c r="I350" s="1">
        <f>VLOOKUP(Tabela2[[#This Row],[id_escola]],Folha1!A:F,6,FALSE)</f>
        <v>178</v>
      </c>
    </row>
    <row r="351" spans="1:9" x14ac:dyDescent="0.3">
      <c r="A351" s="1">
        <f>'agrupamento - 3ciclo'!A350</f>
        <v>343523</v>
      </c>
      <c r="B351">
        <f>AVERAGE([3]!Tabela11[[#This Row],[1º Ano]],[3]!Tabela11[[#This Row],[2º Ano]],[3]!Tabela11[[#This Row],[3º Ano]],[3]!Tabela11[[#This Row],[4º Ano]])</f>
        <v>40.125</v>
      </c>
      <c r="E351" s="1">
        <f>VLOOKUP(Tabela2[[#This Row],[id_escola]],Folha1!A:F,2,FALSE)</f>
        <v>57.754385964912281</v>
      </c>
      <c r="F351" s="1">
        <f>VLOOKUP(Tabela2[[#This Row],[id_escola]],Folha1!A:F,3,FALSE)</f>
        <v>42.956140350877192</v>
      </c>
      <c r="G351" s="1">
        <f>VLOOKUP(Tabela2[[#This Row],[id_escola]],Folha1!A:F,4,FALSE)</f>
        <v>50.35526315789474</v>
      </c>
      <c r="H351" s="1">
        <f>VLOOKUP(Tabela2[[#This Row],[id_escola]],Folha1!A:F,5,FALSE)</f>
        <v>366</v>
      </c>
      <c r="I351" s="1">
        <f>VLOOKUP(Tabela2[[#This Row],[id_escola]],Folha1!A:F,6,FALSE)</f>
        <v>45</v>
      </c>
    </row>
    <row r="352" spans="1:9" x14ac:dyDescent="0.3">
      <c r="A352" s="1">
        <f>'agrupamento - 3ciclo'!A351</f>
        <v>344151</v>
      </c>
      <c r="B352">
        <f>AVERAGE([3]!Tabela11[[#This Row],[1º Ano]],[3]!Tabela11[[#This Row],[2º Ano]],[3]!Tabela11[[#This Row],[3º Ano]],[3]!Tabela11[[#This Row],[4º Ano]])</f>
        <v>6.6875</v>
      </c>
      <c r="E352" s="1">
        <f>VLOOKUP(Tabela2[[#This Row],[id_escola]],Folha1!A:F,2,FALSE)</f>
        <v>54.46</v>
      </c>
      <c r="F352" s="1">
        <f>VLOOKUP(Tabela2[[#This Row],[id_escola]],Folha1!A:F,3,FALSE)</f>
        <v>34.679611650485434</v>
      </c>
      <c r="G352" s="1">
        <f>VLOOKUP(Tabela2[[#This Row],[id_escola]],Folha1!A:F,4,FALSE)</f>
        <v>44.569805825242717</v>
      </c>
      <c r="H352" s="1">
        <f>VLOOKUP(Tabela2[[#This Row],[id_escola]],Folha1!A:F,5,FALSE)</f>
        <v>600</v>
      </c>
      <c r="I352" s="1">
        <f>VLOOKUP(Tabela2[[#This Row],[id_escola]],Folha1!A:F,6,FALSE)</f>
        <v>151</v>
      </c>
    </row>
    <row r="353" spans="1:9" x14ac:dyDescent="0.3">
      <c r="A353" s="1">
        <f>'agrupamento - 3ciclo'!A352</f>
        <v>330917</v>
      </c>
      <c r="B353">
        <f>AVERAGE([3]!Tabela11[[#This Row],[1º Ano]],[3]!Tabela11[[#This Row],[2º Ano]],[3]!Tabela11[[#This Row],[3º Ano]],[3]!Tabela11[[#This Row],[4º Ano]])</f>
        <v>8.8125</v>
      </c>
      <c r="E353" s="1">
        <f>VLOOKUP(Tabela2[[#This Row],[id_escola]],Folha1!A:F,2,FALSE)</f>
        <v>61.535714285714285</v>
      </c>
      <c r="F353" s="1">
        <f>VLOOKUP(Tabela2[[#This Row],[id_escola]],Folha1!A:F,3,FALSE)</f>
        <v>53.035714285714285</v>
      </c>
      <c r="G353" s="1">
        <f>VLOOKUP(Tabela2[[#This Row],[id_escola]],Folha1!A:F,4,FALSE)</f>
        <v>57.285714285714285</v>
      </c>
      <c r="H353" s="1">
        <f>VLOOKUP(Tabela2[[#This Row],[id_escola]],Folha1!A:F,5,FALSE)</f>
        <v>116</v>
      </c>
      <c r="I353" s="1">
        <f>VLOOKUP(Tabela2[[#This Row],[id_escola]],Folha1!A:F,6,FALSE)</f>
        <v>7</v>
      </c>
    </row>
    <row r="354" spans="1:9" x14ac:dyDescent="0.3">
      <c r="A354" s="1">
        <f>'agrupamento - 3ciclo'!A353</f>
        <v>343470</v>
      </c>
      <c r="B354">
        <f>AVERAGE([3]!Tabela11[[#This Row],[1º Ano]],[3]!Tabela11[[#This Row],[2º Ano]],[3]!Tabela11[[#This Row],[3º Ano]],[3]!Tabela11[[#This Row],[4º Ano]])</f>
        <v>10.125</v>
      </c>
      <c r="E354" s="1">
        <f>VLOOKUP(Tabela2[[#This Row],[id_escola]],Folha1!A:F,2,FALSE)</f>
        <v>60.25</v>
      </c>
      <c r="F354" s="1">
        <f>VLOOKUP(Tabela2[[#This Row],[id_escola]],Folha1!A:F,3,FALSE)</f>
        <v>41</v>
      </c>
      <c r="G354" s="1">
        <f>VLOOKUP(Tabela2[[#This Row],[id_escola]],Folha1!A:F,4,FALSE)</f>
        <v>50.625</v>
      </c>
      <c r="H354" s="1">
        <f>VLOOKUP(Tabela2[[#This Row],[id_escola]],Folha1!A:F,5,FALSE)</f>
        <v>348</v>
      </c>
      <c r="I354" s="1">
        <f>VLOOKUP(Tabela2[[#This Row],[id_escola]],Folha1!A:F,6,FALSE)</f>
        <v>63</v>
      </c>
    </row>
    <row r="355" spans="1:9" x14ac:dyDescent="0.3">
      <c r="A355" s="1">
        <f>'agrupamento - 3ciclo'!A354</f>
        <v>330590</v>
      </c>
      <c r="B355">
        <f>AVERAGE([3]!Tabela11[[#This Row],[1º Ano]],[3]!Tabela11[[#This Row],[2º Ano]],[3]!Tabela11[[#This Row],[3º Ano]],[3]!Tabela11[[#This Row],[4º Ano]])</f>
        <v>34.375</v>
      </c>
      <c r="E355" s="1">
        <f>VLOOKUP(Tabela2[[#This Row],[id_escola]],Folha1!A:F,2,FALSE)</f>
        <v>54.424242424242422</v>
      </c>
      <c r="F355" s="1">
        <f>VLOOKUP(Tabela2[[#This Row],[id_escola]],Folha1!A:F,3,FALSE)</f>
        <v>36.029411764705884</v>
      </c>
      <c r="G355" s="1">
        <f>VLOOKUP(Tabela2[[#This Row],[id_escola]],Folha1!A:F,4,FALSE)</f>
        <v>45.226827094474153</v>
      </c>
      <c r="H355" s="1">
        <f>VLOOKUP(Tabela2[[#This Row],[id_escola]],Folha1!A:F,5,FALSE)</f>
        <v>578</v>
      </c>
      <c r="I355" s="1">
        <f>VLOOKUP(Tabela2[[#This Row],[id_escola]],Folha1!A:F,6,FALSE)</f>
        <v>65</v>
      </c>
    </row>
    <row r="356" spans="1:9" x14ac:dyDescent="0.3">
      <c r="A356" s="1">
        <f>'agrupamento - 3ciclo'!A355</f>
        <v>344734</v>
      </c>
      <c r="B356">
        <f>AVERAGE([3]!Tabela11[[#This Row],[1º Ano]],[3]!Tabela11[[#This Row],[2º Ano]],[3]!Tabela11[[#This Row],[3º Ano]],[3]!Tabela11[[#This Row],[4º Ano]])</f>
        <v>27.375</v>
      </c>
      <c r="E356" s="1">
        <f>VLOOKUP(Tabela2[[#This Row],[id_escola]],Folha1!A:F,2,FALSE)</f>
        <v>60.22</v>
      </c>
      <c r="F356" s="1">
        <f>VLOOKUP(Tabela2[[#This Row],[id_escola]],Folha1!A:F,3,FALSE)</f>
        <v>46.24</v>
      </c>
      <c r="G356" s="1">
        <f>VLOOKUP(Tabela2[[#This Row],[id_escola]],Folha1!A:F,4,FALSE)</f>
        <v>53.230000000000004</v>
      </c>
      <c r="H356" s="1">
        <f>VLOOKUP(Tabela2[[#This Row],[id_escola]],Folha1!A:F,5,FALSE)</f>
        <v>244</v>
      </c>
      <c r="I356" s="1">
        <f>VLOOKUP(Tabela2[[#This Row],[id_escola]],Folha1!A:F,6,FALSE)</f>
        <v>13</v>
      </c>
    </row>
    <row r="357" spans="1:9" x14ac:dyDescent="0.3">
      <c r="A357" s="1" t="e">
        <f>'agrupamento - 3ciclo'!A356</f>
        <v>#N/A</v>
      </c>
      <c r="B357" t="e">
        <f>AVERAGE([3]!Tabela11[[#This Row],[1º Ano]],[3]!Tabela11[[#This Row],[2º Ano]],[3]!Tabela11[[#This Row],[3º Ano]],[3]!Tabela11[[#This Row],[4º Ano]])</f>
        <v>#DIV/0!</v>
      </c>
      <c r="E357" s="1" t="e">
        <f>VLOOKUP(Tabela2[[#This Row],[id_escola]],Folha1!A:F,2,FALSE)</f>
        <v>#N/A</v>
      </c>
      <c r="F357" s="1" t="e">
        <f>VLOOKUP(Tabela2[[#This Row],[id_escola]],Folha1!A:F,3,FALSE)</f>
        <v>#N/A</v>
      </c>
      <c r="G357" s="1" t="e">
        <f>VLOOKUP(Tabela2[[#This Row],[id_escola]],Folha1!A:F,4,FALSE)</f>
        <v>#N/A</v>
      </c>
      <c r="H357" s="1" t="e">
        <f>VLOOKUP(Tabela2[[#This Row],[id_escola]],Folha1!A:F,5,FALSE)</f>
        <v>#N/A</v>
      </c>
      <c r="I357" s="1" t="e">
        <f>VLOOKUP(Tabela2[[#This Row],[id_escola]],Folha1!A:F,6,FALSE)</f>
        <v>#N/A</v>
      </c>
    </row>
    <row r="358" spans="1:9" x14ac:dyDescent="0.3">
      <c r="A358" s="1">
        <f>'agrupamento - 3ciclo'!A357</f>
        <v>331028</v>
      </c>
      <c r="B358">
        <f>AVERAGE([3]!Tabela11[[#This Row],[1º Ano]],[3]!Tabela11[[#This Row],[2º Ano]],[3]!Tabela11[[#This Row],[3º Ano]],[3]!Tabela11[[#This Row],[4º Ano]])</f>
        <v>10.6875</v>
      </c>
      <c r="E358" s="1">
        <f>VLOOKUP(Tabela2[[#This Row],[id_escola]],Folha1!A:F,2,FALSE)</f>
        <v>61.571428571428569</v>
      </c>
      <c r="F358" s="1">
        <f>VLOOKUP(Tabela2[[#This Row],[id_escola]],Folha1!A:F,3,FALSE)</f>
        <v>50.93333333333333</v>
      </c>
      <c r="G358" s="1">
        <f>VLOOKUP(Tabela2[[#This Row],[id_escola]],Folha1!A:F,4,FALSE)</f>
        <v>56.252380952380946</v>
      </c>
      <c r="H358" s="1">
        <f>VLOOKUP(Tabela2[[#This Row],[id_escola]],Folha1!A:F,5,FALSE)</f>
        <v>140</v>
      </c>
      <c r="I358" s="1">
        <f>VLOOKUP(Tabela2[[#This Row],[id_escola]],Folha1!A:F,6,FALSE)</f>
        <v>6</v>
      </c>
    </row>
    <row r="359" spans="1:9" x14ac:dyDescent="0.3">
      <c r="A359" s="1">
        <f>'agrupamento - 3ciclo'!A358</f>
        <v>345192</v>
      </c>
      <c r="B359" t="e">
        <f>AVERAGE([3]!Tabela11[[#This Row],[1º Ano]],[3]!Tabela11[[#This Row],[2º Ano]],[3]!Tabela11[[#This Row],[3º Ano]],[3]!Tabela11[[#This Row],[4º Ano]])</f>
        <v>#DIV/0!</v>
      </c>
      <c r="E359" s="1">
        <f>VLOOKUP(Tabela2[[#This Row],[id_escola]],Folha1!A:F,2,FALSE)</f>
        <v>62</v>
      </c>
      <c r="F359" s="1">
        <f>VLOOKUP(Tabela2[[#This Row],[id_escola]],Folha1!A:F,3,FALSE)</f>
        <v>37.764705882352942</v>
      </c>
      <c r="G359" s="1">
        <f>VLOOKUP(Tabela2[[#This Row],[id_escola]],Folha1!A:F,4,FALSE)</f>
        <v>49.882352941176471</v>
      </c>
      <c r="H359" s="1">
        <f>VLOOKUP(Tabela2[[#This Row],[id_escola]],Folha1!A:F,5,FALSE)</f>
        <v>379</v>
      </c>
      <c r="I359" s="1">
        <f>VLOOKUP(Tabela2[[#This Row],[id_escola]],Folha1!A:F,6,FALSE)</f>
        <v>27</v>
      </c>
    </row>
    <row r="360" spans="1:9" x14ac:dyDescent="0.3">
      <c r="A360" s="1">
        <f>'agrupamento - 3ciclo'!A359</f>
        <v>346512</v>
      </c>
      <c r="B360">
        <f>AVERAGE([3]!Tabela11[[#This Row],[1º Ano]],[3]!Tabela11[[#This Row],[2º Ano]],[3]!Tabela11[[#This Row],[3º Ano]],[3]!Tabela11[[#This Row],[4º Ano]])</f>
        <v>11.3125</v>
      </c>
      <c r="E360" s="1">
        <f>VLOOKUP(Tabela2[[#This Row],[id_escola]],Folha1!A:F,2,FALSE)</f>
        <v>56.89855072463768</v>
      </c>
      <c r="F360" s="1">
        <f>VLOOKUP(Tabela2[[#This Row],[id_escola]],Folha1!A:F,3,FALSE)</f>
        <v>43.028985507246375</v>
      </c>
      <c r="G360" s="1">
        <f>VLOOKUP(Tabela2[[#This Row],[id_escola]],Folha1!A:F,4,FALSE)</f>
        <v>49.963768115942031</v>
      </c>
      <c r="H360" s="1">
        <f>VLOOKUP(Tabela2[[#This Row],[id_escola]],Folha1!A:F,5,FALSE)</f>
        <v>378</v>
      </c>
      <c r="I360" s="1">
        <f>VLOOKUP(Tabela2[[#This Row],[id_escola]],Folha1!A:F,6,FALSE)</f>
        <v>103</v>
      </c>
    </row>
    <row r="361" spans="1:9" x14ac:dyDescent="0.3">
      <c r="A361" s="1" t="e">
        <f>'agrupamento - 3ciclo'!A360</f>
        <v>#N/A</v>
      </c>
      <c r="B361" t="e">
        <f>AVERAGE([3]!Tabela11[[#This Row],[1º Ano]],[3]!Tabela11[[#This Row],[2º Ano]],[3]!Tabela11[[#This Row],[3º Ano]],[3]!Tabela11[[#This Row],[4º Ano]])</f>
        <v>#DIV/0!</v>
      </c>
      <c r="E361" s="1" t="e">
        <f>VLOOKUP(Tabela2[[#This Row],[id_escola]],Folha1!A:F,2,FALSE)</f>
        <v>#N/A</v>
      </c>
      <c r="F361" s="1" t="e">
        <f>VLOOKUP(Tabela2[[#This Row],[id_escola]],Folha1!A:F,3,FALSE)</f>
        <v>#N/A</v>
      </c>
      <c r="G361" s="1" t="e">
        <f>VLOOKUP(Tabela2[[#This Row],[id_escola]],Folha1!A:F,4,FALSE)</f>
        <v>#N/A</v>
      </c>
      <c r="H361" s="1" t="e">
        <f>VLOOKUP(Tabela2[[#This Row],[id_escola]],Folha1!A:F,5,FALSE)</f>
        <v>#N/A</v>
      </c>
      <c r="I361" s="1" t="e">
        <f>VLOOKUP(Tabela2[[#This Row],[id_escola]],Folha1!A:F,6,FALSE)</f>
        <v>#N/A</v>
      </c>
    </row>
    <row r="362" spans="1:9" x14ac:dyDescent="0.3">
      <c r="A362" s="1">
        <f>'agrupamento - 3ciclo'!A361</f>
        <v>330103</v>
      </c>
      <c r="B362" t="e">
        <f>AVERAGE([3]!Tabela11[[#This Row],[1º Ano]],[3]!Tabela11[[#This Row],[2º Ano]],[3]!Tabela11[[#This Row],[3º Ano]],[3]!Tabela11[[#This Row],[4º Ano]])</f>
        <v>#DIV/0!</v>
      </c>
      <c r="E362" s="1">
        <f>VLOOKUP(Tabela2[[#This Row],[id_escola]],Folha1!A:F,2,FALSE)</f>
        <v>59.52</v>
      </c>
      <c r="F362" s="1">
        <f>VLOOKUP(Tabela2[[#This Row],[id_escola]],Folha1!A:F,3,FALSE)</f>
        <v>47.07692307692308</v>
      </c>
      <c r="G362" s="1">
        <f>VLOOKUP(Tabela2[[#This Row],[id_escola]],Folha1!A:F,4,FALSE)</f>
        <v>53.298461538461538</v>
      </c>
      <c r="H362" s="1">
        <f>VLOOKUP(Tabela2[[#This Row],[id_escola]],Folha1!A:F,5,FALSE)</f>
        <v>239</v>
      </c>
      <c r="I362" s="1">
        <f>VLOOKUP(Tabela2[[#This Row],[id_escola]],Folha1!A:F,6,FALSE)</f>
        <v>15</v>
      </c>
    </row>
    <row r="363" spans="1:9" x14ac:dyDescent="0.3">
      <c r="A363" s="1">
        <f>'agrupamento - 3ciclo'!A362</f>
        <v>344163</v>
      </c>
      <c r="B363" t="e">
        <f>AVERAGE([3]!Tabela11[[#This Row],[1º Ano]],[3]!Tabela11[[#This Row],[2º Ano]],[3]!Tabela11[[#This Row],[3º Ano]],[3]!Tabela11[[#This Row],[4º Ano]])</f>
        <v>#DIV/0!</v>
      </c>
      <c r="E363" s="1">
        <f>VLOOKUP(Tabela2[[#This Row],[id_escola]],Folha1!A:F,2,FALSE)</f>
        <v>53.75</v>
      </c>
      <c r="F363" s="1">
        <f>VLOOKUP(Tabela2[[#This Row],[id_escola]],Folha1!A:F,3,FALSE)</f>
        <v>26.920454545454547</v>
      </c>
      <c r="G363" s="1">
        <f>VLOOKUP(Tabela2[[#This Row],[id_escola]],Folha1!A:F,4,FALSE)</f>
        <v>40.335227272727273</v>
      </c>
      <c r="H363" s="1">
        <f>VLOOKUP(Tabela2[[#This Row],[id_escola]],Folha1!A:F,5,FALSE)</f>
        <v>711</v>
      </c>
      <c r="I363" s="1">
        <f>VLOOKUP(Tabela2[[#This Row],[id_escola]],Folha1!A:F,6,FALSE)</f>
        <v>181</v>
      </c>
    </row>
    <row r="364" spans="1:9" x14ac:dyDescent="0.3">
      <c r="A364" s="1">
        <f>'agrupamento - 3ciclo'!A363</f>
        <v>330840</v>
      </c>
      <c r="B364">
        <f>AVERAGE([3]!Tabela11[[#This Row],[1º Ano]],[3]!Tabela11[[#This Row],[2º Ano]],[3]!Tabela11[[#This Row],[3º Ano]],[3]!Tabela11[[#This Row],[4º Ano]])</f>
        <v>17.1875</v>
      </c>
      <c r="E364" s="1">
        <f>VLOOKUP(Tabela2[[#This Row],[id_escola]],Folha1!A:F,2,FALSE)</f>
        <v>65.777777777777771</v>
      </c>
      <c r="F364" s="1">
        <f>VLOOKUP(Tabela2[[#This Row],[id_escola]],Folha1!A:F,3,FALSE)</f>
        <v>54.055555555555557</v>
      </c>
      <c r="G364" s="1">
        <f>VLOOKUP(Tabela2[[#This Row],[id_escola]],Folha1!A:F,4,FALSE)</f>
        <v>59.916666666666664</v>
      </c>
      <c r="H364" s="1">
        <f>VLOOKUP(Tabela2[[#This Row],[id_escola]],Folha1!A:F,5,FALSE)</f>
        <v>74</v>
      </c>
      <c r="I364" s="1">
        <f>VLOOKUP(Tabela2[[#This Row],[id_escola]],Folha1!A:F,6,FALSE)</f>
        <v>13</v>
      </c>
    </row>
    <row r="365" spans="1:9" x14ac:dyDescent="0.3">
      <c r="A365" s="1">
        <f>'agrupamento - 3ciclo'!A364</f>
        <v>343766</v>
      </c>
      <c r="B365" t="e">
        <f>AVERAGE([3]!Tabela11[[#This Row],[1º Ano]],[3]!Tabela11[[#This Row],[2º Ano]],[3]!Tabela11[[#This Row],[3º Ano]],[3]!Tabela11[[#This Row],[4º Ano]])</f>
        <v>#DIV/0!</v>
      </c>
      <c r="E365" s="1">
        <f>VLOOKUP(Tabela2[[#This Row],[id_escola]],Folha1!A:F,2,FALSE)</f>
        <v>51.4</v>
      </c>
      <c r="F365" s="1">
        <f>VLOOKUP(Tabela2[[#This Row],[id_escola]],Folha1!A:F,3,FALSE)</f>
        <v>23.32</v>
      </c>
      <c r="G365" s="1">
        <f>VLOOKUP(Tabela2[[#This Row],[id_escola]],Folha1!A:F,4,FALSE)</f>
        <v>37.36</v>
      </c>
      <c r="H365" s="1">
        <f>VLOOKUP(Tabela2[[#This Row],[id_escola]],Folha1!A:F,5,FALSE)</f>
        <v>752</v>
      </c>
      <c r="I365" s="1">
        <f>VLOOKUP(Tabela2[[#This Row],[id_escola]],Folha1!A:F,6,FALSE)</f>
        <v>24</v>
      </c>
    </row>
    <row r="366" spans="1:9" x14ac:dyDescent="0.3">
      <c r="A366" s="1">
        <f>'agrupamento - 3ciclo'!A365</f>
        <v>342622</v>
      </c>
      <c r="B366" t="e">
        <f>AVERAGE([3]!Tabela11[[#This Row],[1º Ano]],[3]!Tabela11[[#This Row],[2º Ano]],[3]!Tabela11[[#This Row],[3º Ano]],[3]!Tabela11[[#This Row],[4º Ano]])</f>
        <v>#DIV/0!</v>
      </c>
      <c r="E366" s="1">
        <f>VLOOKUP(Tabela2[[#This Row],[id_escola]],Folha1!A:F,2,FALSE)</f>
        <v>64.55</v>
      </c>
      <c r="F366" s="1">
        <f>VLOOKUP(Tabela2[[#This Row],[id_escola]],Folha1!A:F,3,FALSE)</f>
        <v>47.717171717171716</v>
      </c>
      <c r="G366" s="1">
        <f>VLOOKUP(Tabela2[[#This Row],[id_escola]],Folha1!A:F,4,FALSE)</f>
        <v>56.13358585858586</v>
      </c>
      <c r="H366" s="1">
        <f>VLOOKUP(Tabela2[[#This Row],[id_escola]],Folha1!A:F,5,FALSE)</f>
        <v>140</v>
      </c>
      <c r="I366" s="1">
        <f>VLOOKUP(Tabela2[[#This Row],[id_escola]],Folha1!A:F,6,FALSE)</f>
        <v>36</v>
      </c>
    </row>
    <row r="367" spans="1:9" x14ac:dyDescent="0.3">
      <c r="A367" s="1">
        <f>'agrupamento - 3ciclo'!A366</f>
        <v>330656</v>
      </c>
      <c r="B367">
        <f>AVERAGE([3]!Tabela11[[#This Row],[1º Ano]],[3]!Tabela11[[#This Row],[2º Ano]],[3]!Tabela11[[#This Row],[3º Ano]],[3]!Tabela11[[#This Row],[4º Ano]])</f>
        <v>30.3125</v>
      </c>
      <c r="E367" s="1">
        <f>VLOOKUP(Tabela2[[#This Row],[id_escola]],Folha1!A:F,2,FALSE)</f>
        <v>55.047619047619051</v>
      </c>
      <c r="F367" s="1">
        <f>VLOOKUP(Tabela2[[#This Row],[id_escola]],Folha1!A:F,3,FALSE)</f>
        <v>29.681818181818183</v>
      </c>
      <c r="G367" s="1">
        <f>VLOOKUP(Tabela2[[#This Row],[id_escola]],Folha1!A:F,4,FALSE)</f>
        <v>42.364718614718619</v>
      </c>
      <c r="H367" s="1">
        <f>VLOOKUP(Tabela2[[#This Row],[id_escola]],Folha1!A:F,5,FALSE)</f>
        <v>656</v>
      </c>
      <c r="I367" s="1">
        <f>VLOOKUP(Tabela2[[#This Row],[id_escola]],Folha1!A:F,6,FALSE)</f>
        <v>15</v>
      </c>
    </row>
    <row r="368" spans="1:9" x14ac:dyDescent="0.3">
      <c r="A368" s="1">
        <f>'agrupamento - 3ciclo'!A367</f>
        <v>346706</v>
      </c>
      <c r="B368">
        <f>AVERAGE([3]!Tabela11[[#This Row],[1º Ano]],[3]!Tabela11[[#This Row],[2º Ano]],[3]!Tabela11[[#This Row],[3º Ano]],[3]!Tabela11[[#This Row],[4º Ano]])</f>
        <v>19.1875</v>
      </c>
      <c r="E368" s="1">
        <f>VLOOKUP(Tabela2[[#This Row],[id_escola]],Folha1!A:F,2,FALSE)</f>
        <v>57.421052631578945</v>
      </c>
      <c r="F368" s="1">
        <f>VLOOKUP(Tabela2[[#This Row],[id_escola]],Folha1!A:F,3,FALSE)</f>
        <v>30.451923076923077</v>
      </c>
      <c r="G368" s="1">
        <f>VLOOKUP(Tabela2[[#This Row],[id_escola]],Folha1!A:F,4,FALSE)</f>
        <v>43.936487854251013</v>
      </c>
      <c r="H368" s="1">
        <f>VLOOKUP(Tabela2[[#This Row],[id_escola]],Folha1!A:F,5,FALSE)</f>
        <v>614</v>
      </c>
      <c r="I368" s="1">
        <f>VLOOKUP(Tabela2[[#This Row],[id_escola]],Folha1!A:F,6,FALSE)</f>
        <v>157</v>
      </c>
    </row>
    <row r="369" spans="1:9" x14ac:dyDescent="0.3">
      <c r="A369" s="1">
        <f>'agrupamento - 3ciclo'!A368</f>
        <v>330851</v>
      </c>
      <c r="B369" t="e">
        <f>AVERAGE([3]!Tabela11[[#This Row],[1º Ano]],[3]!Tabela11[[#This Row],[2º Ano]],[3]!Tabela11[[#This Row],[3º Ano]],[3]!Tabela11[[#This Row],[4º Ano]])</f>
        <v>#DIV/0!</v>
      </c>
      <c r="E369" s="1">
        <f>VLOOKUP(Tabela2[[#This Row],[id_escola]],Folha1!A:F,2,FALSE)</f>
        <v>53.307692307692307</v>
      </c>
      <c r="F369" s="1">
        <f>VLOOKUP(Tabela2[[#This Row],[id_escola]],Folha1!A:F,3,FALSE)</f>
        <v>45.153846153846153</v>
      </c>
      <c r="G369" s="1">
        <f>VLOOKUP(Tabela2[[#This Row],[id_escola]],Folha1!A:F,4,FALSE)</f>
        <v>49.230769230769226</v>
      </c>
      <c r="H369" s="1">
        <f>VLOOKUP(Tabela2[[#This Row],[id_escola]],Folha1!A:F,5,FALSE)</f>
        <v>405</v>
      </c>
      <c r="I369" s="1">
        <f>VLOOKUP(Tabela2[[#This Row],[id_escola]],Folha1!A:F,6,FALSE)</f>
        <v>42</v>
      </c>
    </row>
    <row r="370" spans="1:9" x14ac:dyDescent="0.3">
      <c r="A370" s="1">
        <f>'agrupamento - 3ciclo'!A369</f>
        <v>342683</v>
      </c>
      <c r="B370">
        <f>AVERAGE([3]!Tabela11[[#This Row],[1º Ano]],[3]!Tabela11[[#This Row],[2º Ano]],[3]!Tabela11[[#This Row],[3º Ano]],[3]!Tabela11[[#This Row],[4º Ano]])</f>
        <v>26.1875</v>
      </c>
      <c r="E370" s="1">
        <f>VLOOKUP(Tabela2[[#This Row],[id_escola]],Folha1!A:F,2,FALSE)</f>
        <v>53.470588235294116</v>
      </c>
      <c r="F370" s="1">
        <f>VLOOKUP(Tabela2[[#This Row],[id_escola]],Folha1!A:F,3,FALSE)</f>
        <v>30.196428571428573</v>
      </c>
      <c r="G370" s="1">
        <f>VLOOKUP(Tabela2[[#This Row],[id_escola]],Folha1!A:F,4,FALSE)</f>
        <v>41.833508403361343</v>
      </c>
      <c r="H370" s="1">
        <f>VLOOKUP(Tabela2[[#This Row],[id_escola]],Folha1!A:F,5,FALSE)</f>
        <v>670</v>
      </c>
      <c r="I370" s="1">
        <f>VLOOKUP(Tabela2[[#This Row],[id_escola]],Folha1!A:F,6,FALSE)</f>
        <v>42</v>
      </c>
    </row>
    <row r="371" spans="1:9" x14ac:dyDescent="0.3">
      <c r="A371" s="1">
        <f>'agrupamento - 3ciclo'!A370</f>
        <v>342695</v>
      </c>
      <c r="B371">
        <f>AVERAGE([3]!Tabela11[[#This Row],[1º Ano]],[3]!Tabela11[[#This Row],[2º Ano]],[3]!Tabela11[[#This Row],[3º Ano]],[3]!Tabela11[[#This Row],[4º Ano]])</f>
        <v>5.5625</v>
      </c>
      <c r="E371" s="1">
        <f>VLOOKUP(Tabela2[[#This Row],[id_escola]],Folha1!A:F,2,FALSE)</f>
        <v>64.663157894736841</v>
      </c>
      <c r="F371" s="1">
        <f>VLOOKUP(Tabela2[[#This Row],[id_escola]],Folha1!A:F,3,FALSE)</f>
        <v>48.168539325842694</v>
      </c>
      <c r="G371" s="1">
        <f>VLOOKUP(Tabela2[[#This Row],[id_escola]],Folha1!A:F,4,FALSE)</f>
        <v>56.415848610289771</v>
      </c>
      <c r="H371" s="1">
        <f>VLOOKUP(Tabela2[[#This Row],[id_escola]],Folha1!A:F,5,FALSE)</f>
        <v>136</v>
      </c>
      <c r="I371" s="1">
        <f>VLOOKUP(Tabela2[[#This Row],[id_escola]],Folha1!A:F,6,FALSE)</f>
        <v>33</v>
      </c>
    </row>
    <row r="372" spans="1:9" x14ac:dyDescent="0.3">
      <c r="A372" s="1">
        <f>'agrupamento - 3ciclo'!A371</f>
        <v>344035</v>
      </c>
      <c r="B372">
        <f>AVERAGE([3]!Tabela11[[#This Row],[1º Ano]],[3]!Tabela11[[#This Row],[2º Ano]],[3]!Tabela11[[#This Row],[3º Ano]],[3]!Tabela11[[#This Row],[4º Ano]])</f>
        <v>5.25</v>
      </c>
      <c r="E372" s="1">
        <f>VLOOKUP(Tabela2[[#This Row],[id_escola]],Folha1!A:F,2,FALSE)</f>
        <v>63.323943661971832</v>
      </c>
      <c r="F372" s="1">
        <f>VLOOKUP(Tabela2[[#This Row],[id_escola]],Folha1!A:F,3,FALSE)</f>
        <v>52.61643835616438</v>
      </c>
      <c r="G372" s="1">
        <f>VLOOKUP(Tabela2[[#This Row],[id_escola]],Folha1!A:F,4,FALSE)</f>
        <v>57.970191009068103</v>
      </c>
      <c r="H372" s="1">
        <f>VLOOKUP(Tabela2[[#This Row],[id_escola]],Folha1!A:F,5,FALSE)</f>
        <v>97</v>
      </c>
      <c r="I372" s="1">
        <f>VLOOKUP(Tabela2[[#This Row],[id_escola]],Folha1!A:F,6,FALSE)</f>
        <v>42</v>
      </c>
    </row>
    <row r="373" spans="1:9" x14ac:dyDescent="0.3">
      <c r="A373" s="1">
        <f>'agrupamento - 3ciclo'!A372</f>
        <v>345635</v>
      </c>
      <c r="B373">
        <f>AVERAGE([3]!Tabela11[[#This Row],[1º Ano]],[3]!Tabela11[[#This Row],[2º Ano]],[3]!Tabela11[[#This Row],[3º Ano]],[3]!Tabela11[[#This Row],[4º Ano]])</f>
        <v>19.8125</v>
      </c>
      <c r="E373" s="1">
        <f>VLOOKUP(Tabela2[[#This Row],[id_escola]],Folha1!A:F,2,FALSE)</f>
        <v>57.609589041095887</v>
      </c>
      <c r="F373" s="1">
        <f>VLOOKUP(Tabela2[[#This Row],[id_escola]],Folha1!A:F,3,FALSE)</f>
        <v>40.857142857142854</v>
      </c>
      <c r="G373" s="1">
        <f>VLOOKUP(Tabela2[[#This Row],[id_escola]],Folha1!A:F,4,FALSE)</f>
        <v>49.233365949119374</v>
      </c>
      <c r="H373" s="1">
        <f>VLOOKUP(Tabela2[[#This Row],[id_escola]],Folha1!A:F,5,FALSE)</f>
        <v>402</v>
      </c>
      <c r="I373" s="1">
        <f>VLOOKUP(Tabela2[[#This Row],[id_escola]],Folha1!A:F,6,FALSE)</f>
        <v>68</v>
      </c>
    </row>
    <row r="374" spans="1:9" x14ac:dyDescent="0.3">
      <c r="A374" s="1">
        <f>'agrupamento - 3ciclo'!A373</f>
        <v>344606</v>
      </c>
      <c r="B374">
        <f>AVERAGE([3]!Tabela11[[#This Row],[1º Ano]],[3]!Tabela11[[#This Row],[2º Ano]],[3]!Tabela11[[#This Row],[3º Ano]],[3]!Tabela11[[#This Row],[4º Ano]])</f>
        <v>5.8125</v>
      </c>
      <c r="E374" s="1">
        <f>VLOOKUP(Tabela2[[#This Row],[id_escola]],Folha1!A:F,2,FALSE)</f>
        <v>57.266666666666666</v>
      </c>
      <c r="F374" s="1">
        <f>VLOOKUP(Tabela2[[#This Row],[id_escola]],Folha1!A:F,3,FALSE)</f>
        <v>36.409836065573771</v>
      </c>
      <c r="G374" s="1">
        <f>VLOOKUP(Tabela2[[#This Row],[id_escola]],Folha1!A:F,4,FALSE)</f>
        <v>46.838251366120218</v>
      </c>
      <c r="H374" s="1">
        <f>VLOOKUP(Tabela2[[#This Row],[id_escola]],Folha1!A:F,5,FALSE)</f>
        <v>499</v>
      </c>
      <c r="I374" s="1">
        <f>VLOOKUP(Tabela2[[#This Row],[id_escola]],Folha1!A:F,6,FALSE)</f>
        <v>131</v>
      </c>
    </row>
    <row r="375" spans="1:9" x14ac:dyDescent="0.3">
      <c r="A375" s="1">
        <f>'agrupamento - 3ciclo'!A374</f>
        <v>342944</v>
      </c>
      <c r="B375" t="e">
        <f>AVERAGE([3]!Tabela11[[#This Row],[1º Ano]],[3]!Tabela11[[#This Row],[2º Ano]],[3]!Tabela11[[#This Row],[3º Ano]],[3]!Tabela11[[#This Row],[4º Ano]])</f>
        <v>#DIV/0!</v>
      </c>
      <c r="E375" s="1">
        <f>VLOOKUP(Tabela2[[#This Row],[id_escola]],Folha1!A:F,2,FALSE)</f>
        <v>58.083333333333336</v>
      </c>
      <c r="F375" s="1">
        <f>VLOOKUP(Tabela2[[#This Row],[id_escola]],Folha1!A:F,3,FALSE)</f>
        <v>38.388888888888886</v>
      </c>
      <c r="G375" s="1">
        <f>VLOOKUP(Tabela2[[#This Row],[id_escola]],Folha1!A:F,4,FALSE)</f>
        <v>48.236111111111114</v>
      </c>
      <c r="H375" s="1">
        <f>VLOOKUP(Tabela2[[#This Row],[id_escola]],Folha1!A:F,5,FALSE)</f>
        <v>443</v>
      </c>
      <c r="I375" s="1">
        <f>VLOOKUP(Tabela2[[#This Row],[id_escola]],Folha1!A:F,6,FALSE)</f>
        <v>64</v>
      </c>
    </row>
    <row r="376" spans="1:9" x14ac:dyDescent="0.3">
      <c r="A376" s="1">
        <f>'agrupamento - 3ciclo'!A375</f>
        <v>345453</v>
      </c>
      <c r="B376">
        <f>AVERAGE([3]!Tabela11[[#This Row],[1º Ano]],[3]!Tabela11[[#This Row],[2º Ano]],[3]!Tabela11[[#This Row],[3º Ano]],[3]!Tabela11[[#This Row],[4º Ano]])</f>
        <v>6.9375</v>
      </c>
      <c r="E376" s="1">
        <f>VLOOKUP(Tabela2[[#This Row],[id_escola]],Folha1!A:F,2,FALSE)</f>
        <v>60.162962962962965</v>
      </c>
      <c r="F376" s="1">
        <f>VLOOKUP(Tabela2[[#This Row],[id_escola]],Folha1!A:F,3,FALSE)</f>
        <v>39.562962962962963</v>
      </c>
      <c r="G376" s="1">
        <f>VLOOKUP(Tabela2[[#This Row],[id_escola]],Folha1!A:F,4,FALSE)</f>
        <v>49.862962962962968</v>
      </c>
      <c r="H376" s="1">
        <f>VLOOKUP(Tabela2[[#This Row],[id_escola]],Folha1!A:F,5,FALSE)</f>
        <v>373</v>
      </c>
      <c r="I376" s="1">
        <f>VLOOKUP(Tabela2[[#This Row],[id_escola]],Folha1!A:F,6,FALSE)</f>
        <v>69</v>
      </c>
    </row>
    <row r="377" spans="1:9" x14ac:dyDescent="0.3">
      <c r="A377" s="1">
        <f>'agrupamento - 3ciclo'!A376</f>
        <v>345465</v>
      </c>
      <c r="B377">
        <f>AVERAGE([3]!Tabela11[[#This Row],[1º Ano]],[3]!Tabela11[[#This Row],[2º Ano]],[3]!Tabela11[[#This Row],[3º Ano]],[3]!Tabela11[[#This Row],[4º Ano]])</f>
        <v>35.4375</v>
      </c>
      <c r="E377" s="1">
        <f>VLOOKUP(Tabela2[[#This Row],[id_escola]],Folha1!A:F,2,FALSE)</f>
        <v>61.285714285714285</v>
      </c>
      <c r="F377" s="1">
        <f>VLOOKUP(Tabela2[[#This Row],[id_escola]],Folha1!A:F,3,FALSE)</f>
        <v>30</v>
      </c>
      <c r="G377" s="1">
        <f>VLOOKUP(Tabela2[[#This Row],[id_escola]],Folha1!A:F,4,FALSE)</f>
        <v>45.642857142857139</v>
      </c>
      <c r="H377" s="1">
        <f>VLOOKUP(Tabela2[[#This Row],[id_escola]],Folha1!A:F,5,FALSE)</f>
        <v>556</v>
      </c>
      <c r="I377" s="1">
        <f>VLOOKUP(Tabela2[[#This Row],[id_escola]],Folha1!A:F,6,FALSE)</f>
        <v>85</v>
      </c>
    </row>
    <row r="378" spans="1:9" x14ac:dyDescent="0.3">
      <c r="A378" s="1">
        <f>'agrupamento - 3ciclo'!A377</f>
        <v>344369</v>
      </c>
      <c r="B378" t="e">
        <f>AVERAGE([3]!Tabela11[[#This Row],[1º Ano]],[3]!Tabela11[[#This Row],[2º Ano]],[3]!Tabela11[[#This Row],[3º Ano]],[3]!Tabela11[[#This Row],[4º Ano]])</f>
        <v>#DIV/0!</v>
      </c>
      <c r="E378" s="1">
        <f>VLOOKUP(Tabela2[[#This Row],[id_escola]],Folha1!A:F,2,FALSE)</f>
        <v>55.596774193548384</v>
      </c>
      <c r="F378" s="1">
        <f>VLOOKUP(Tabela2[[#This Row],[id_escola]],Folha1!A:F,3,FALSE)</f>
        <v>28.19047619047619</v>
      </c>
      <c r="G378" s="1">
        <f>VLOOKUP(Tabela2[[#This Row],[id_escola]],Folha1!A:F,4,FALSE)</f>
        <v>41.893625192012287</v>
      </c>
      <c r="H378" s="1">
        <f>VLOOKUP(Tabela2[[#This Row],[id_escola]],Folha1!A:F,5,FALSE)</f>
        <v>661</v>
      </c>
      <c r="I378" s="1">
        <f>VLOOKUP(Tabela2[[#This Row],[id_escola]],Folha1!A:F,6,FALSE)</f>
        <v>171</v>
      </c>
    </row>
    <row r="379" spans="1:9" x14ac:dyDescent="0.3">
      <c r="A379" s="1">
        <f>'agrupamento - 3ciclo'!A378</f>
        <v>296454</v>
      </c>
      <c r="B379">
        <f>AVERAGE([3]!Tabela11[[#This Row],[1º Ano]],[3]!Tabela11[[#This Row],[2º Ano]],[3]!Tabela11[[#This Row],[3º Ano]],[3]!Tabela11[[#This Row],[4º Ano]])</f>
        <v>9.125</v>
      </c>
      <c r="E379" s="1">
        <f>VLOOKUP(Tabela2[[#This Row],[id_escola]],Folha1!A:F,2,FALSE)</f>
        <v>63.975609756097562</v>
      </c>
      <c r="F379" s="1">
        <f>VLOOKUP(Tabela2[[#This Row],[id_escola]],Folha1!A:F,3,FALSE)</f>
        <v>36.024390243902438</v>
      </c>
      <c r="G379" s="1">
        <f>VLOOKUP(Tabela2[[#This Row],[id_escola]],Folha1!A:F,4,FALSE)</f>
        <v>50</v>
      </c>
      <c r="H379" s="1">
        <f>VLOOKUP(Tabela2[[#This Row],[id_escola]],Folha1!A:F,5,FALSE)</f>
        <v>372</v>
      </c>
      <c r="I379" s="1">
        <f>VLOOKUP(Tabela2[[#This Row],[id_escola]],Folha1!A:F,6,FALSE)</f>
        <v>114</v>
      </c>
    </row>
    <row r="380" spans="1:9" x14ac:dyDescent="0.3">
      <c r="A380" s="1">
        <f>'agrupamento - 3ciclo'!A379</f>
        <v>344230</v>
      </c>
      <c r="B380">
        <f>AVERAGE([3]!Tabela11[[#This Row],[1º Ano]],[3]!Tabela11[[#This Row],[2º Ano]],[3]!Tabela11[[#This Row],[3º Ano]],[3]!Tabela11[[#This Row],[4º Ano]])</f>
        <v>46.8125</v>
      </c>
      <c r="E380" s="1">
        <f>VLOOKUP(Tabela2[[#This Row],[id_escola]],Folha1!A:F,2,FALSE)</f>
        <v>62.44</v>
      </c>
      <c r="F380" s="1">
        <f>VLOOKUP(Tabela2[[#This Row],[id_escola]],Folha1!A:F,3,FALSE)</f>
        <v>31.28846153846154</v>
      </c>
      <c r="G380" s="1">
        <f>VLOOKUP(Tabela2[[#This Row],[id_escola]],Folha1!A:F,4,FALSE)</f>
        <v>46.864230769230772</v>
      </c>
      <c r="H380" s="1">
        <f>VLOOKUP(Tabela2[[#This Row],[id_escola]],Folha1!A:F,5,FALSE)</f>
        <v>493</v>
      </c>
      <c r="I380" s="1">
        <f>VLOOKUP(Tabela2[[#This Row],[id_escola]],Folha1!A:F,6,FALSE)</f>
        <v>139</v>
      </c>
    </row>
    <row r="381" spans="1:9" x14ac:dyDescent="0.3">
      <c r="A381" s="1">
        <f>'agrupamento - 3ciclo'!A380</f>
        <v>330255</v>
      </c>
      <c r="B381">
        <f>AVERAGE([3]!Tabela11[[#This Row],[1º Ano]],[3]!Tabela11[[#This Row],[2º Ano]],[3]!Tabela11[[#This Row],[3º Ano]],[3]!Tabela11[[#This Row],[4º Ano]])</f>
        <v>8.625</v>
      </c>
      <c r="E381" s="1">
        <f>VLOOKUP(Tabela2[[#This Row],[id_escola]],Folha1!A:F,2,FALSE)</f>
        <v>63.985074626865675</v>
      </c>
      <c r="F381" s="1">
        <f>VLOOKUP(Tabela2[[#This Row],[id_escola]],Folha1!A:F,3,FALSE)</f>
        <v>40.830769230769228</v>
      </c>
      <c r="G381" s="1">
        <f>VLOOKUP(Tabela2[[#This Row],[id_escola]],Folha1!A:F,4,FALSE)</f>
        <v>52.407921928817451</v>
      </c>
      <c r="H381" s="1">
        <f>VLOOKUP(Tabela2[[#This Row],[id_escola]],Folha1!A:F,5,FALSE)</f>
        <v>268</v>
      </c>
      <c r="I381" s="1">
        <f>VLOOKUP(Tabela2[[#This Row],[id_escola]],Folha1!A:F,6,FALSE)</f>
        <v>17</v>
      </c>
    </row>
    <row r="382" spans="1:9" x14ac:dyDescent="0.3">
      <c r="A382" s="1">
        <f>'agrupamento - 3ciclo'!A381</f>
        <v>330152</v>
      </c>
      <c r="B382">
        <f>AVERAGE([3]!Tabela11[[#This Row],[1º Ano]],[3]!Tabela11[[#This Row],[2º Ano]],[3]!Tabela11[[#This Row],[3º Ano]],[3]!Tabela11[[#This Row],[4º Ano]])</f>
        <v>9.1875</v>
      </c>
      <c r="E382" s="1">
        <f>VLOOKUP(Tabela2[[#This Row],[id_escola]],Folha1!A:F,2,FALSE)</f>
        <v>51.612903225806448</v>
      </c>
      <c r="F382" s="1">
        <f>VLOOKUP(Tabela2[[#This Row],[id_escola]],Folha1!A:F,3,FALSE)</f>
        <v>31.9375</v>
      </c>
      <c r="G382" s="1">
        <f>VLOOKUP(Tabela2[[#This Row],[id_escola]],Folha1!A:F,4,FALSE)</f>
        <v>41.775201612903224</v>
      </c>
      <c r="H382" s="1">
        <f>VLOOKUP(Tabela2[[#This Row],[id_escola]],Folha1!A:F,5,FALSE)</f>
        <v>662</v>
      </c>
      <c r="I382" s="1" t="e">
        <f>VLOOKUP(Tabela2[[#This Row],[id_escola]],Folha1!A:F,6,FALSE)</f>
        <v>#N/A</v>
      </c>
    </row>
    <row r="383" spans="1:9" x14ac:dyDescent="0.3">
      <c r="A383" s="1">
        <f>'agrupamento - 3ciclo'!A382</f>
        <v>343020</v>
      </c>
      <c r="B383">
        <f>AVERAGE([3]!Tabela11[[#This Row],[1º Ano]],[3]!Tabela11[[#This Row],[2º Ano]],[3]!Tabela11[[#This Row],[3º Ano]],[3]!Tabela11[[#This Row],[4º Ano]])</f>
        <v>22.125</v>
      </c>
      <c r="E383" s="1">
        <f>VLOOKUP(Tabela2[[#This Row],[id_escola]],Folha1!A:F,2,FALSE)</f>
        <v>58.586956521739133</v>
      </c>
      <c r="F383" s="1">
        <f>VLOOKUP(Tabela2[[#This Row],[id_escola]],Folha1!A:F,3,FALSE)</f>
        <v>39.6875</v>
      </c>
      <c r="G383" s="1">
        <f>VLOOKUP(Tabela2[[#This Row],[id_escola]],Folha1!A:F,4,FALSE)</f>
        <v>49.137228260869563</v>
      </c>
      <c r="H383" s="1">
        <f>VLOOKUP(Tabela2[[#This Row],[id_escola]],Folha1!A:F,5,FALSE)</f>
        <v>404</v>
      </c>
      <c r="I383" s="1">
        <f>VLOOKUP(Tabela2[[#This Row],[id_escola]],Folha1!A:F,6,FALSE)</f>
        <v>13</v>
      </c>
    </row>
    <row r="384" spans="1:9" x14ac:dyDescent="0.3">
      <c r="A384" s="1">
        <f>'agrupamento - 3ciclo'!A383</f>
        <v>330309</v>
      </c>
      <c r="B384">
        <f>AVERAGE([3]!Tabela11[[#This Row],[1º Ano]],[3]!Tabela11[[#This Row],[2º Ano]],[3]!Tabela11[[#This Row],[3º Ano]],[3]!Tabela11[[#This Row],[4º Ano]])</f>
        <v>34.75</v>
      </c>
      <c r="E384" s="1">
        <f>VLOOKUP(Tabela2[[#This Row],[id_escola]],Folha1!A:F,2,FALSE)</f>
        <v>70.428571428571431</v>
      </c>
      <c r="F384" s="1">
        <f>VLOOKUP(Tabela2[[#This Row],[id_escola]],Folha1!A:F,3,FALSE)</f>
        <v>62.428571428571431</v>
      </c>
      <c r="G384" s="1">
        <f>VLOOKUP(Tabela2[[#This Row],[id_escola]],Folha1!A:F,4,FALSE)</f>
        <v>66.428571428571431</v>
      </c>
      <c r="H384" s="1">
        <f>VLOOKUP(Tabela2[[#This Row],[id_escola]],Folha1!A:F,5,FALSE)</f>
        <v>26</v>
      </c>
      <c r="I384" s="1">
        <f>VLOOKUP(Tabela2[[#This Row],[id_escola]],Folha1!A:F,6,FALSE)</f>
        <v>3</v>
      </c>
    </row>
    <row r="385" spans="1:9" x14ac:dyDescent="0.3">
      <c r="A385" s="1">
        <f>'agrupamento - 3ciclo'!A384</f>
        <v>344643</v>
      </c>
      <c r="B385">
        <f>AVERAGE([3]!Tabela11[[#This Row],[1º Ano]],[3]!Tabela11[[#This Row],[2º Ano]],[3]!Tabela11[[#This Row],[3º Ano]],[3]!Tabela11[[#This Row],[4º Ano]])</f>
        <v>16.4375</v>
      </c>
      <c r="E385" s="1">
        <f>VLOOKUP(Tabela2[[#This Row],[id_escola]],Folha1!A:F,2,FALSE)</f>
        <v>58.23357664233577</v>
      </c>
      <c r="F385" s="1">
        <f>VLOOKUP(Tabela2[[#This Row],[id_escola]],Folha1!A:F,3,FALSE)</f>
        <v>29.050359712230215</v>
      </c>
      <c r="G385" s="1">
        <f>VLOOKUP(Tabela2[[#This Row],[id_escola]],Folha1!A:F,4,FALSE)</f>
        <v>43.64196817728299</v>
      </c>
      <c r="H385" s="1">
        <f>VLOOKUP(Tabela2[[#This Row],[id_escola]],Folha1!A:F,5,FALSE)</f>
        <v>606</v>
      </c>
      <c r="I385" s="1">
        <f>VLOOKUP(Tabela2[[#This Row],[id_escola]],Folha1!A:F,6,FALSE)</f>
        <v>155</v>
      </c>
    </row>
    <row r="386" spans="1:9" x14ac:dyDescent="0.3">
      <c r="A386" s="1">
        <f>'agrupamento - 3ciclo'!A385</f>
        <v>343031</v>
      </c>
      <c r="B386">
        <f>AVERAGE([3]!Tabela11[[#This Row],[1º Ano]],[3]!Tabela11[[#This Row],[2º Ano]],[3]!Tabela11[[#This Row],[3º Ano]],[3]!Tabela11[[#This Row],[4º Ano]])</f>
        <v>22.5625</v>
      </c>
      <c r="E386" s="1">
        <f>VLOOKUP(Tabela2[[#This Row],[id_escola]],Folha1!A:F,2,FALSE)</f>
        <v>55</v>
      </c>
      <c r="F386" s="1">
        <f>VLOOKUP(Tabela2[[#This Row],[id_escola]],Folha1!A:F,3,FALSE)</f>
        <v>36.361702127659576</v>
      </c>
      <c r="G386" s="1">
        <f>VLOOKUP(Tabela2[[#This Row],[id_escola]],Folha1!A:F,4,FALSE)</f>
        <v>45.680851063829792</v>
      </c>
      <c r="H386" s="1">
        <f>VLOOKUP(Tabela2[[#This Row],[id_escola]],Folha1!A:F,5,FALSE)</f>
        <v>549</v>
      </c>
      <c r="I386" s="1">
        <f>VLOOKUP(Tabela2[[#This Row],[id_escola]],Folha1!A:F,6,FALSE)</f>
        <v>31</v>
      </c>
    </row>
    <row r="387" spans="1:9" x14ac:dyDescent="0.3">
      <c r="A387" s="1">
        <f>'agrupamento - 3ciclo'!A386</f>
        <v>343043</v>
      </c>
      <c r="B387">
        <f>AVERAGE([3]!Tabela11[[#This Row],[1º Ano]],[3]!Tabela11[[#This Row],[2º Ano]],[3]!Tabela11[[#This Row],[3º Ano]],[3]!Tabela11[[#This Row],[4º Ano]])</f>
        <v>52.8125</v>
      </c>
      <c r="E387" s="1">
        <f>VLOOKUP(Tabela2[[#This Row],[id_escola]],Folha1!A:F,2,FALSE)</f>
        <v>50.621621621621621</v>
      </c>
      <c r="F387" s="1">
        <f>VLOOKUP(Tabela2[[#This Row],[id_escola]],Folha1!A:F,3,FALSE)</f>
        <v>26.7</v>
      </c>
      <c r="G387" s="1">
        <f>VLOOKUP(Tabela2[[#This Row],[id_escola]],Folha1!A:F,4,FALSE)</f>
        <v>38.660810810810808</v>
      </c>
      <c r="H387" s="1">
        <f>VLOOKUP(Tabela2[[#This Row],[id_escola]],Folha1!A:F,5,FALSE)</f>
        <v>714</v>
      </c>
      <c r="I387" s="1">
        <f>VLOOKUP(Tabela2[[#This Row],[id_escola]],Folha1!A:F,6,FALSE)</f>
        <v>24</v>
      </c>
    </row>
    <row r="388" spans="1:9" x14ac:dyDescent="0.3">
      <c r="A388" s="1">
        <f>'agrupamento - 3ciclo'!A387</f>
        <v>343171</v>
      </c>
      <c r="B388" t="e">
        <f>AVERAGE([3]!Tabela11[[#This Row],[1º Ano]],[3]!Tabela11[[#This Row],[2º Ano]],[3]!Tabela11[[#This Row],[3º Ano]],[3]!Tabela11[[#This Row],[4º Ano]])</f>
        <v>#DIV/0!</v>
      </c>
      <c r="E388" s="1">
        <f>VLOOKUP(Tabela2[[#This Row],[id_escola]],Folha1!A:F,2,FALSE)</f>
        <v>51.869565217391305</v>
      </c>
      <c r="F388" s="1">
        <f>VLOOKUP(Tabela2[[#This Row],[id_escola]],Folha1!A:F,3,FALSE)</f>
        <v>22</v>
      </c>
      <c r="G388" s="1">
        <f>VLOOKUP(Tabela2[[#This Row],[id_escola]],Folha1!A:F,4,FALSE)</f>
        <v>36.934782608695656</v>
      </c>
      <c r="H388" s="1">
        <f>VLOOKUP(Tabela2[[#This Row],[id_escola]],Folha1!A:F,5,FALSE)</f>
        <v>732</v>
      </c>
      <c r="I388" s="1" t="e">
        <f>VLOOKUP(Tabela2[[#This Row],[id_escola]],Folha1!A:F,6,FALSE)</f>
        <v>#N/A</v>
      </c>
    </row>
    <row r="389" spans="1:9" x14ac:dyDescent="0.3">
      <c r="A389" s="1">
        <f>'agrupamento - 3ciclo'!A388</f>
        <v>343055</v>
      </c>
      <c r="B389">
        <f>AVERAGE([3]!Tabela11[[#This Row],[1º Ano]],[3]!Tabela11[[#This Row],[2º Ano]],[3]!Tabela11[[#This Row],[3º Ano]],[3]!Tabela11[[#This Row],[4º Ano]])</f>
        <v>11.9375</v>
      </c>
      <c r="E389" s="1">
        <f>VLOOKUP(Tabela2[[#This Row],[id_escola]],Folha1!A:F,2,FALSE)</f>
        <v>59.944444444444443</v>
      </c>
      <c r="F389" s="1">
        <f>VLOOKUP(Tabela2[[#This Row],[id_escola]],Folha1!A:F,3,FALSE)</f>
        <v>32.444444444444443</v>
      </c>
      <c r="G389" s="1">
        <f>VLOOKUP(Tabela2[[#This Row],[id_escola]],Folha1!A:F,4,FALSE)</f>
        <v>46.194444444444443</v>
      </c>
      <c r="H389" s="1">
        <f>VLOOKUP(Tabela2[[#This Row],[id_escola]],Folha1!A:F,5,FALSE)</f>
        <v>532</v>
      </c>
      <c r="I389" s="1">
        <f>VLOOKUP(Tabela2[[#This Row],[id_escola]],Folha1!A:F,6,FALSE)</f>
        <v>21</v>
      </c>
    </row>
    <row r="390" spans="1:9" x14ac:dyDescent="0.3">
      <c r="A390" s="1">
        <f>'agrupamento - 3ciclo'!A389</f>
        <v>343080</v>
      </c>
      <c r="B390">
        <f>AVERAGE([3]!Tabela11[[#This Row],[1º Ano]],[3]!Tabela11[[#This Row],[2º Ano]],[3]!Tabela11[[#This Row],[3º Ano]],[3]!Tabela11[[#This Row],[4º Ano]])</f>
        <v>19.3125</v>
      </c>
      <c r="E390" s="1">
        <f>VLOOKUP(Tabela2[[#This Row],[id_escola]],Folha1!A:F,2,FALSE)</f>
        <v>56.982758620689658</v>
      </c>
      <c r="F390" s="1">
        <f>VLOOKUP(Tabela2[[#This Row],[id_escola]],Folha1!A:F,3,FALSE)</f>
        <v>37.220338983050844</v>
      </c>
      <c r="G390" s="1">
        <f>VLOOKUP(Tabela2[[#This Row],[id_escola]],Folha1!A:F,4,FALSE)</f>
        <v>47.101548801870251</v>
      </c>
      <c r="H390" s="1">
        <f>VLOOKUP(Tabela2[[#This Row],[id_escola]],Folha1!A:F,5,FALSE)</f>
        <v>481</v>
      </c>
      <c r="I390" s="1">
        <f>VLOOKUP(Tabela2[[#This Row],[id_escola]],Folha1!A:F,6,FALSE)</f>
        <v>12</v>
      </c>
    </row>
    <row r="391" spans="1:9" x14ac:dyDescent="0.3">
      <c r="A391" s="1">
        <f>'agrupamento - 3ciclo'!A390</f>
        <v>330139</v>
      </c>
      <c r="B391">
        <f>AVERAGE([3]!Tabela11[[#This Row],[1º Ano]],[3]!Tabela11[[#This Row],[2º Ano]],[3]!Tabela11[[#This Row],[3º Ano]],[3]!Tabela11[[#This Row],[4º Ano]])</f>
        <v>45.6875</v>
      </c>
      <c r="E391" s="1">
        <f>VLOOKUP(Tabela2[[#This Row],[id_escola]],Folha1!A:F,2,FALSE)</f>
        <v>61.08</v>
      </c>
      <c r="F391" s="1">
        <f>VLOOKUP(Tabela2[[#This Row],[id_escola]],Folha1!A:F,3,FALSE)</f>
        <v>46.386666666666663</v>
      </c>
      <c r="G391" s="1">
        <f>VLOOKUP(Tabela2[[#This Row],[id_escola]],Folha1!A:F,4,FALSE)</f>
        <v>53.733333333333334</v>
      </c>
      <c r="H391" s="1">
        <f>VLOOKUP(Tabela2[[#This Row],[id_escola]],Folha1!A:F,5,FALSE)</f>
        <v>215</v>
      </c>
      <c r="I391" s="1">
        <f>VLOOKUP(Tabela2[[#This Row],[id_escola]],Folha1!A:F,6,FALSE)</f>
        <v>20</v>
      </c>
    </row>
    <row r="392" spans="1:9" x14ac:dyDescent="0.3">
      <c r="A392" s="1">
        <f>'agrupamento - 3ciclo'!A391</f>
        <v>340560</v>
      </c>
      <c r="B392" t="e">
        <f>AVERAGE([3]!Tabela11[[#This Row],[1º Ano]],[3]!Tabela11[[#This Row],[2º Ano]],[3]!Tabela11[[#This Row],[3º Ano]],[3]!Tabela11[[#This Row],[4º Ano]])</f>
        <v>#DIV/0!</v>
      </c>
      <c r="E392" s="1">
        <f>VLOOKUP(Tabela2[[#This Row],[id_escola]],Folha1!A:F,2,FALSE)</f>
        <v>53.378787878787875</v>
      </c>
      <c r="F392" s="1">
        <f>VLOOKUP(Tabela2[[#This Row],[id_escola]],Folha1!A:F,3,FALSE)</f>
        <v>31.757575757575758</v>
      </c>
      <c r="G392" s="1">
        <f>VLOOKUP(Tabela2[[#This Row],[id_escola]],Folha1!A:F,4,FALSE)</f>
        <v>42.568181818181813</v>
      </c>
      <c r="H392" s="1">
        <f>VLOOKUP(Tabela2[[#This Row],[id_escola]],Folha1!A:F,5,FALSE)</f>
        <v>629</v>
      </c>
      <c r="I392" s="1">
        <f>VLOOKUP(Tabela2[[#This Row],[id_escola]],Folha1!A:F,6,FALSE)</f>
        <v>162</v>
      </c>
    </row>
    <row r="393" spans="1:9" x14ac:dyDescent="0.3">
      <c r="A393" s="1">
        <f>'agrupamento - 3ciclo'!A392</f>
        <v>330115</v>
      </c>
      <c r="B393" t="e">
        <f>AVERAGE([3]!Tabela11[[#This Row],[1º Ano]],[3]!Tabela11[[#This Row],[2º Ano]],[3]!Tabela11[[#This Row],[3º Ano]],[3]!Tabela11[[#This Row],[4º Ano]])</f>
        <v>#DIV/0!</v>
      </c>
      <c r="E393" s="1">
        <f>VLOOKUP(Tabela2[[#This Row],[id_escola]],Folha1!A:F,2,FALSE)</f>
        <v>57.054054054054056</v>
      </c>
      <c r="F393" s="1">
        <f>VLOOKUP(Tabela2[[#This Row],[id_escola]],Folha1!A:F,3,FALSE)</f>
        <v>37.702702702702702</v>
      </c>
      <c r="G393" s="1">
        <f>VLOOKUP(Tabela2[[#This Row],[id_escola]],Folha1!A:F,4,FALSE)</f>
        <v>47.378378378378379</v>
      </c>
      <c r="H393" s="1">
        <f>VLOOKUP(Tabela2[[#This Row],[id_escola]],Folha1!A:F,5,FALSE)</f>
        <v>467</v>
      </c>
      <c r="I393" s="1">
        <f>VLOOKUP(Tabela2[[#This Row],[id_escola]],Folha1!A:F,6,FALSE)</f>
        <v>14</v>
      </c>
    </row>
    <row r="394" spans="1:9" x14ac:dyDescent="0.3">
      <c r="A394" s="1" t="e">
        <f>'agrupamento - 3ciclo'!A393</f>
        <v>#N/A</v>
      </c>
      <c r="B394">
        <f>AVERAGE([3]!Tabela11[[#This Row],[1º Ano]],[3]!Tabela11[[#This Row],[2º Ano]],[3]!Tabela11[[#This Row],[3º Ano]],[3]!Tabela11[[#This Row],[4º Ano]])</f>
        <v>7.375</v>
      </c>
      <c r="E394" s="1" t="e">
        <f>VLOOKUP(Tabela2[[#This Row],[id_escola]],Folha1!A:F,2,FALSE)</f>
        <v>#N/A</v>
      </c>
      <c r="F394" s="1" t="e">
        <f>VLOOKUP(Tabela2[[#This Row],[id_escola]],Folha1!A:F,3,FALSE)</f>
        <v>#N/A</v>
      </c>
      <c r="G394" s="1" t="e">
        <f>VLOOKUP(Tabela2[[#This Row],[id_escola]],Folha1!A:F,4,FALSE)</f>
        <v>#N/A</v>
      </c>
      <c r="H394" s="1" t="e">
        <f>VLOOKUP(Tabela2[[#This Row],[id_escola]],Folha1!A:F,5,FALSE)</f>
        <v>#N/A</v>
      </c>
      <c r="I394" s="1" t="e">
        <f>VLOOKUP(Tabela2[[#This Row],[id_escola]],Folha1!A:F,6,FALSE)</f>
        <v>#N/A</v>
      </c>
    </row>
    <row r="395" spans="1:9" x14ac:dyDescent="0.3">
      <c r="A395" s="1">
        <f>'agrupamento - 3ciclo'!A394</f>
        <v>330735</v>
      </c>
      <c r="B395">
        <f>AVERAGE([3]!Tabela11[[#This Row],[1º Ano]],[3]!Tabela11[[#This Row],[2º Ano]],[3]!Tabela11[[#This Row],[3º Ano]],[3]!Tabela11[[#This Row],[4º Ano]])</f>
        <v>8.3125</v>
      </c>
      <c r="E395" s="1">
        <f>VLOOKUP(Tabela2[[#This Row],[id_escola]],Folha1!A:F,2,FALSE)</f>
        <v>46.578947368421055</v>
      </c>
      <c r="F395" s="1">
        <f>VLOOKUP(Tabela2[[#This Row],[id_escola]],Folha1!A:F,3,FALSE)</f>
        <v>22.736842105263158</v>
      </c>
      <c r="G395" s="1">
        <f>VLOOKUP(Tabela2[[#This Row],[id_escola]],Folha1!A:F,4,FALSE)</f>
        <v>34.65789473684211</v>
      </c>
      <c r="H395" s="1">
        <f>VLOOKUP(Tabela2[[#This Row],[id_escola]],Folha1!A:F,5,FALSE)</f>
        <v>750</v>
      </c>
      <c r="I395" s="1" t="e">
        <f>VLOOKUP(Tabela2[[#This Row],[id_escola]],Folha1!A:F,6,FALSE)</f>
        <v>#N/A</v>
      </c>
    </row>
    <row r="396" spans="1:9" x14ac:dyDescent="0.3">
      <c r="A396" s="1">
        <f>'agrupamento - 3ciclo'!A395</f>
        <v>341617</v>
      </c>
      <c r="B396">
        <f>AVERAGE([3]!Tabela11[[#This Row],[1º Ano]],[3]!Tabela11[[#This Row],[2º Ano]],[3]!Tabela11[[#This Row],[3º Ano]],[3]!Tabela11[[#This Row],[4º Ano]])</f>
        <v>19.375</v>
      </c>
      <c r="E396" s="1">
        <f>VLOOKUP(Tabela2[[#This Row],[id_escola]],Folha1!A:F,2,FALSE)</f>
        <v>49.177419354838712</v>
      </c>
      <c r="F396" s="1">
        <f>VLOOKUP(Tabela2[[#This Row],[id_escola]],Folha1!A:F,3,FALSE)</f>
        <v>31.838709677419356</v>
      </c>
      <c r="G396" s="1">
        <f>VLOOKUP(Tabela2[[#This Row],[id_escola]],Folha1!A:F,4,FALSE)</f>
        <v>40.508064516129032</v>
      </c>
      <c r="H396" s="1">
        <f>VLOOKUP(Tabela2[[#This Row],[id_escola]],Folha1!A:F,5,FALSE)</f>
        <v>682</v>
      </c>
      <c r="I396" s="1">
        <f>VLOOKUP(Tabela2[[#This Row],[id_escola]],Folha1!A:F,6,FALSE)</f>
        <v>171</v>
      </c>
    </row>
    <row r="397" spans="1:9" x14ac:dyDescent="0.3">
      <c r="A397" s="1">
        <f>'agrupamento - 3ciclo'!A396</f>
        <v>343973</v>
      </c>
      <c r="B397" t="e">
        <f>AVERAGE([3]!Tabela11[[#This Row],[1º Ano]],[3]!Tabela11[[#This Row],[2º Ano]],[3]!Tabela11[[#This Row],[3º Ano]],[3]!Tabela11[[#This Row],[4º Ano]])</f>
        <v>#DIV/0!</v>
      </c>
      <c r="E397" s="1">
        <f>VLOOKUP(Tabela2[[#This Row],[id_escola]],Folha1!A:F,2,FALSE)</f>
        <v>58.553571428571431</v>
      </c>
      <c r="F397" s="1">
        <f>VLOOKUP(Tabela2[[#This Row],[id_escola]],Folha1!A:F,3,FALSE)</f>
        <v>49.912280701754383</v>
      </c>
      <c r="G397" s="1">
        <f>VLOOKUP(Tabela2[[#This Row],[id_escola]],Folha1!A:F,4,FALSE)</f>
        <v>54.232926065162907</v>
      </c>
      <c r="H397" s="1">
        <f>VLOOKUP(Tabela2[[#This Row],[id_escola]],Folha1!A:F,5,FALSE)</f>
        <v>193</v>
      </c>
      <c r="I397" s="1">
        <f>VLOOKUP(Tabela2[[#This Row],[id_escola]],Folha1!A:F,6,FALSE)</f>
        <v>67</v>
      </c>
    </row>
    <row r="398" spans="1:9" x14ac:dyDescent="0.3">
      <c r="A398" s="1" t="e">
        <f>'agrupamento - 3ciclo'!A397</f>
        <v>#N/A</v>
      </c>
      <c r="B398">
        <f>AVERAGE([3]!Tabela11[[#This Row],[1º Ano]],[3]!Tabela11[[#This Row],[2º Ano]],[3]!Tabela11[[#This Row],[3º Ano]],[3]!Tabela11[[#This Row],[4º Ano]])</f>
        <v>12.3125</v>
      </c>
      <c r="E398" s="1" t="e">
        <f>VLOOKUP(Tabela2[[#This Row],[id_escola]],Folha1!A:F,2,FALSE)</f>
        <v>#N/A</v>
      </c>
      <c r="F398" s="1" t="e">
        <f>VLOOKUP(Tabela2[[#This Row],[id_escola]],Folha1!A:F,3,FALSE)</f>
        <v>#N/A</v>
      </c>
      <c r="G398" s="1" t="e">
        <f>VLOOKUP(Tabela2[[#This Row],[id_escola]],Folha1!A:F,4,FALSE)</f>
        <v>#N/A</v>
      </c>
      <c r="H398" s="1" t="e">
        <f>VLOOKUP(Tabela2[[#This Row],[id_escola]],Folha1!A:F,5,FALSE)</f>
        <v>#N/A</v>
      </c>
      <c r="I398" s="1" t="e">
        <f>VLOOKUP(Tabela2[[#This Row],[id_escola]],Folha1!A:F,6,FALSE)</f>
        <v>#N/A</v>
      </c>
    </row>
    <row r="399" spans="1:9" x14ac:dyDescent="0.3">
      <c r="A399" s="1">
        <f>'agrupamento - 3ciclo'!A398</f>
        <v>342993</v>
      </c>
      <c r="B399" t="e">
        <f>AVERAGE([3]!Tabela11[[#This Row],[1º Ano]],[3]!Tabela11[[#This Row],[2º Ano]],[3]!Tabela11[[#This Row],[3º Ano]],[3]!Tabela11[[#This Row],[4º Ano]])</f>
        <v>#DIV/0!</v>
      </c>
      <c r="E399" s="1">
        <f>VLOOKUP(Tabela2[[#This Row],[id_escola]],Folha1!A:F,2,FALSE)</f>
        <v>59.03921568627451</v>
      </c>
      <c r="F399" s="1">
        <f>VLOOKUP(Tabela2[[#This Row],[id_escola]],Folha1!A:F,3,FALSE)</f>
        <v>41.382352941176471</v>
      </c>
      <c r="G399" s="1">
        <f>VLOOKUP(Tabela2[[#This Row],[id_escola]],Folha1!A:F,4,FALSE)</f>
        <v>50.21078431372549</v>
      </c>
      <c r="H399" s="1">
        <f>VLOOKUP(Tabela2[[#This Row],[id_escola]],Folha1!A:F,5,FALSE)</f>
        <v>357</v>
      </c>
      <c r="I399" s="1">
        <f>VLOOKUP(Tabela2[[#This Row],[id_escola]],Folha1!A:F,6,FALSE)</f>
        <v>96</v>
      </c>
    </row>
    <row r="400" spans="1:9" x14ac:dyDescent="0.3">
      <c r="A400" s="1">
        <f>'agrupamento - 3ciclo'!A399</f>
        <v>343225</v>
      </c>
      <c r="B400">
        <f>AVERAGE([3]!Tabela11[[#This Row],[1º Ano]],[3]!Tabela11[[#This Row],[2º Ano]],[3]!Tabela11[[#This Row],[3º Ano]],[3]!Tabela11[[#This Row],[4º Ano]])</f>
        <v>7.875</v>
      </c>
      <c r="E400" s="1">
        <f>VLOOKUP(Tabela2[[#This Row],[id_escola]],Folha1!A:F,2,FALSE)</f>
        <v>58.564356435643568</v>
      </c>
      <c r="F400" s="1">
        <f>VLOOKUP(Tabela2[[#This Row],[id_escola]],Folha1!A:F,3,FALSE)</f>
        <v>48.61165048543689</v>
      </c>
      <c r="G400" s="1">
        <f>VLOOKUP(Tabela2[[#This Row],[id_escola]],Folha1!A:F,4,FALSE)</f>
        <v>53.588003460540229</v>
      </c>
      <c r="H400" s="1">
        <f>VLOOKUP(Tabela2[[#This Row],[id_escola]],Folha1!A:F,5,FALSE)</f>
        <v>217</v>
      </c>
      <c r="I400" s="1">
        <f>VLOOKUP(Tabela2[[#This Row],[id_escola]],Folha1!A:F,6,FALSE)</f>
        <v>79</v>
      </c>
    </row>
    <row r="401" spans="1:9" x14ac:dyDescent="0.3">
      <c r="A401" s="1">
        <f>'agrupamento - 3ciclo'!A400</f>
        <v>343237</v>
      </c>
      <c r="B401" t="e">
        <f>AVERAGE([3]!Tabela11[[#This Row],[1º Ano]],[3]!Tabela11[[#This Row],[2º Ano]],[3]!Tabela11[[#This Row],[3º Ano]],[3]!Tabela11[[#This Row],[4º Ano]])</f>
        <v>#DIV/0!</v>
      </c>
      <c r="E401" s="1">
        <f>VLOOKUP(Tabela2[[#This Row],[id_escola]],Folha1!A:F,2,FALSE)</f>
        <v>68.125</v>
      </c>
      <c r="F401" s="1">
        <f>VLOOKUP(Tabela2[[#This Row],[id_escola]],Folha1!A:F,3,FALSE)</f>
        <v>32.058823529411768</v>
      </c>
      <c r="G401" s="1">
        <f>VLOOKUP(Tabela2[[#This Row],[id_escola]],Folha1!A:F,4,FALSE)</f>
        <v>50.091911764705884</v>
      </c>
      <c r="H401" s="1">
        <f>VLOOKUP(Tabela2[[#This Row],[id_escola]],Folha1!A:F,5,FALSE)</f>
        <v>360</v>
      </c>
      <c r="I401" s="1">
        <f>VLOOKUP(Tabela2[[#This Row],[id_escola]],Folha1!A:F,6,FALSE)</f>
        <v>11</v>
      </c>
    </row>
    <row r="402" spans="1:9" x14ac:dyDescent="0.3">
      <c r="A402" s="1">
        <f>'agrupamento - 3ciclo'!A401</f>
        <v>344357</v>
      </c>
      <c r="B402">
        <f>AVERAGE([3]!Tabela11[[#This Row],[1º Ano]],[3]!Tabela11[[#This Row],[2º Ano]],[3]!Tabela11[[#This Row],[3º Ano]],[3]!Tabela11[[#This Row],[4º Ano]])</f>
        <v>7.0625</v>
      </c>
      <c r="E402" s="1">
        <f>VLOOKUP(Tabela2[[#This Row],[id_escola]],Folha1!A:F,2,FALSE)</f>
        <v>54.910447761194028</v>
      </c>
      <c r="F402" s="1">
        <f>VLOOKUP(Tabela2[[#This Row],[id_escola]],Folha1!A:F,3,FALSE)</f>
        <v>34.575757575757578</v>
      </c>
      <c r="G402" s="1">
        <f>VLOOKUP(Tabela2[[#This Row],[id_escola]],Folha1!A:F,4,FALSE)</f>
        <v>44.7431026684758</v>
      </c>
      <c r="H402" s="1">
        <f>VLOOKUP(Tabela2[[#This Row],[id_escola]],Folha1!A:F,5,FALSE)</f>
        <v>564</v>
      </c>
      <c r="I402" s="1">
        <f>VLOOKUP(Tabela2[[#This Row],[id_escola]],Folha1!A:F,6,FALSE)</f>
        <v>156</v>
      </c>
    </row>
    <row r="403" spans="1:9" x14ac:dyDescent="0.3">
      <c r="A403" s="1">
        <f>'agrupamento - 3ciclo'!A402</f>
        <v>344928</v>
      </c>
      <c r="B403">
        <f>AVERAGE([3]!Tabela11[[#This Row],[1º Ano]],[3]!Tabela11[[#This Row],[2º Ano]],[3]!Tabela11[[#This Row],[3º Ano]],[3]!Tabela11[[#This Row],[4º Ano]])</f>
        <v>21.3125</v>
      </c>
      <c r="E403" s="1">
        <f>VLOOKUP(Tabela2[[#This Row],[id_escola]],Folha1!A:F,2,FALSE)</f>
        <v>55.4375</v>
      </c>
      <c r="F403" s="1">
        <f>VLOOKUP(Tabela2[[#This Row],[id_escola]],Folha1!A:F,3,FALSE)</f>
        <v>50.8125</v>
      </c>
      <c r="G403" s="1">
        <f>VLOOKUP(Tabela2[[#This Row],[id_escola]],Folha1!A:F,4,FALSE)</f>
        <v>53.125</v>
      </c>
      <c r="H403" s="1">
        <f>VLOOKUP(Tabela2[[#This Row],[id_escola]],Folha1!A:F,5,FALSE)</f>
        <v>237</v>
      </c>
      <c r="I403" s="1">
        <f>VLOOKUP(Tabela2[[#This Row],[id_escola]],Folha1!A:F,6,FALSE)</f>
        <v>25</v>
      </c>
    </row>
    <row r="404" spans="1:9" x14ac:dyDescent="0.3">
      <c r="A404" s="1">
        <f>'agrupamento - 3ciclo'!A403</f>
        <v>330127</v>
      </c>
      <c r="B404">
        <f>AVERAGE([3]!Tabela11[[#This Row],[1º Ano]],[3]!Tabela11[[#This Row],[2º Ano]],[3]!Tabela11[[#This Row],[3º Ano]],[3]!Tabela11[[#This Row],[4º Ano]])</f>
        <v>18.125</v>
      </c>
      <c r="E404" s="1">
        <f>VLOOKUP(Tabela2[[#This Row],[id_escola]],Folha1!A:F,2,FALSE)</f>
        <v>68.25</v>
      </c>
      <c r="F404" s="1">
        <f>VLOOKUP(Tabela2[[#This Row],[id_escola]],Folha1!A:F,3,FALSE)</f>
        <v>46.2</v>
      </c>
      <c r="G404" s="1">
        <f>VLOOKUP(Tabela2[[#This Row],[id_escola]],Folha1!A:F,4,FALSE)</f>
        <v>57.225000000000001</v>
      </c>
      <c r="H404" s="1">
        <f>VLOOKUP(Tabela2[[#This Row],[id_escola]],Folha1!A:F,5,FALSE)</f>
        <v>114</v>
      </c>
      <c r="I404" s="1" t="e">
        <f>VLOOKUP(Tabela2[[#This Row],[id_escola]],Folha1!A:F,6,FALSE)</f>
        <v>#N/A</v>
      </c>
    </row>
    <row r="405" spans="1:9" x14ac:dyDescent="0.3">
      <c r="A405" s="1">
        <f>'agrupamento - 3ciclo'!A404</f>
        <v>330772</v>
      </c>
      <c r="B405">
        <f>AVERAGE([3]!Tabela11[[#This Row],[1º Ano]],[3]!Tabela11[[#This Row],[2º Ano]],[3]!Tabela11[[#This Row],[3º Ano]],[3]!Tabela11[[#This Row],[4º Ano]])</f>
        <v>12.3125</v>
      </c>
      <c r="E405" s="1">
        <f>VLOOKUP(Tabela2[[#This Row],[id_escola]],Folha1!A:F,2,FALSE)</f>
        <v>54.75</v>
      </c>
      <c r="F405" s="1">
        <f>VLOOKUP(Tabela2[[#This Row],[id_escola]],Folha1!A:F,3,FALSE)</f>
        <v>43.708333333333336</v>
      </c>
      <c r="G405" s="1">
        <f>VLOOKUP(Tabela2[[#This Row],[id_escola]],Folha1!A:F,4,FALSE)</f>
        <v>49.229166666666671</v>
      </c>
      <c r="H405" s="1">
        <f>VLOOKUP(Tabela2[[#This Row],[id_escola]],Folha1!A:F,5,FALSE)</f>
        <v>391</v>
      </c>
      <c r="I405" s="1">
        <f>VLOOKUP(Tabela2[[#This Row],[id_escola]],Folha1!A:F,6,FALSE)</f>
        <v>38</v>
      </c>
    </row>
    <row r="406" spans="1:9" x14ac:dyDescent="0.3">
      <c r="A406" s="1">
        <f>'agrupamento - 3ciclo'!A405</f>
        <v>346470</v>
      </c>
      <c r="B406">
        <f>AVERAGE([3]!Tabela11[[#This Row],[1º Ano]],[3]!Tabela11[[#This Row],[2º Ano]],[3]!Tabela11[[#This Row],[3º Ano]],[3]!Tabela11[[#This Row],[4º Ano]])</f>
        <v>14.9375</v>
      </c>
      <c r="E406" s="1">
        <f>VLOOKUP(Tabela2[[#This Row],[id_escola]],Folha1!A:F,2,FALSE)</f>
        <v>59.18292682926829</v>
      </c>
      <c r="F406" s="1">
        <f>VLOOKUP(Tabela2[[#This Row],[id_escola]],Folha1!A:F,3,FALSE)</f>
        <v>34.023809523809526</v>
      </c>
      <c r="G406" s="1">
        <f>VLOOKUP(Tabela2[[#This Row],[id_escola]],Folha1!A:F,4,FALSE)</f>
        <v>46.603368176538908</v>
      </c>
      <c r="H406" s="1">
        <f>VLOOKUP(Tabela2[[#This Row],[id_escola]],Folha1!A:F,5,FALSE)</f>
        <v>503</v>
      </c>
      <c r="I406" s="1">
        <f>VLOOKUP(Tabela2[[#This Row],[id_escola]],Folha1!A:F,6,FALSE)</f>
        <v>108</v>
      </c>
    </row>
    <row r="407" spans="1:9" x14ac:dyDescent="0.3">
      <c r="A407" s="1">
        <f>'agrupamento - 3ciclo'!A406</f>
        <v>345386</v>
      </c>
      <c r="B407">
        <f>AVERAGE([3]!Tabela11[[#This Row],[1º Ano]],[3]!Tabela11[[#This Row],[2º Ano]],[3]!Tabela11[[#This Row],[3º Ano]],[3]!Tabela11[[#This Row],[4º Ano]])</f>
        <v>7.3125</v>
      </c>
      <c r="E407" s="1">
        <f>VLOOKUP(Tabela2[[#This Row],[id_escola]],Folha1!A:F,2,FALSE)</f>
        <v>56.8</v>
      </c>
      <c r="F407" s="1">
        <f>VLOOKUP(Tabela2[[#This Row],[id_escola]],Folha1!A:F,3,FALSE)</f>
        <v>43.45</v>
      </c>
      <c r="G407" s="1">
        <f>VLOOKUP(Tabela2[[#This Row],[id_escola]],Folha1!A:F,4,FALSE)</f>
        <v>50.125</v>
      </c>
      <c r="H407" s="1">
        <f>VLOOKUP(Tabela2[[#This Row],[id_escola]],Folha1!A:F,5,FALSE)</f>
        <v>356</v>
      </c>
      <c r="I407" s="1">
        <f>VLOOKUP(Tabela2[[#This Row],[id_escola]],Folha1!A:F,6,FALSE)</f>
        <v>4</v>
      </c>
    </row>
    <row r="408" spans="1:9" x14ac:dyDescent="0.3">
      <c r="A408" s="1">
        <f>'agrupamento - 3ciclo'!A407</f>
        <v>345325</v>
      </c>
      <c r="B408">
        <f>AVERAGE([3]!Tabela11[[#This Row],[1º Ano]],[3]!Tabela11[[#This Row],[2º Ano]],[3]!Tabela11[[#This Row],[3º Ano]],[3]!Tabela11[[#This Row],[4º Ano]])</f>
        <v>12.1875</v>
      </c>
      <c r="E408" s="1">
        <f>VLOOKUP(Tabela2[[#This Row],[id_escola]],Folha1!A:F,2,FALSE)</f>
        <v>68.352941176470594</v>
      </c>
      <c r="F408" s="1">
        <f>VLOOKUP(Tabela2[[#This Row],[id_escola]],Folha1!A:F,3,FALSE)</f>
        <v>50.352941176470587</v>
      </c>
      <c r="G408" s="1">
        <f>VLOOKUP(Tabela2[[#This Row],[id_escola]],Folha1!A:F,4,FALSE)</f>
        <v>59.352941176470594</v>
      </c>
      <c r="H408" s="1">
        <f>VLOOKUP(Tabela2[[#This Row],[id_escola]],Folha1!A:F,5,FALSE)</f>
        <v>81</v>
      </c>
      <c r="I408" s="1">
        <f>VLOOKUP(Tabela2[[#This Row],[id_escola]],Folha1!A:F,6,FALSE)</f>
        <v>1</v>
      </c>
    </row>
    <row r="409" spans="1:9" x14ac:dyDescent="0.3">
      <c r="A409" s="1">
        <f>'agrupamento - 3ciclo'!A408</f>
        <v>343122</v>
      </c>
      <c r="B409">
        <f>AVERAGE([3]!Tabela11[[#This Row],[1º Ano]],[3]!Tabela11[[#This Row],[2º Ano]],[3]!Tabela11[[#This Row],[3º Ano]],[3]!Tabela11[[#This Row],[4º Ano]])</f>
        <v>5.9375</v>
      </c>
      <c r="E409" s="1">
        <f>VLOOKUP(Tabela2[[#This Row],[id_escola]],Folha1!A:F,2,FALSE)</f>
        <v>56.735294117647058</v>
      </c>
      <c r="F409" s="1">
        <f>VLOOKUP(Tabela2[[#This Row],[id_escola]],Folha1!A:F,3,FALSE)</f>
        <v>40.058823529411768</v>
      </c>
      <c r="G409" s="1">
        <f>VLOOKUP(Tabela2[[#This Row],[id_escola]],Folha1!A:F,4,FALSE)</f>
        <v>48.397058823529413</v>
      </c>
      <c r="H409" s="1">
        <f>VLOOKUP(Tabela2[[#This Row],[id_escola]],Folha1!A:F,5,FALSE)</f>
        <v>421</v>
      </c>
      <c r="I409" s="1">
        <f>VLOOKUP(Tabela2[[#This Row],[id_escola]],Folha1!A:F,6,FALSE)</f>
        <v>71</v>
      </c>
    </row>
    <row r="410" spans="1:9" x14ac:dyDescent="0.3">
      <c r="A410" s="1" t="e">
        <f>'agrupamento - 3ciclo'!A409</f>
        <v>#N/A</v>
      </c>
      <c r="B410">
        <f>AVERAGE([3]!Tabela11[[#This Row],[1º Ano]],[3]!Tabela11[[#This Row],[2º Ano]],[3]!Tabela11[[#This Row],[3º Ano]],[3]!Tabela11[[#This Row],[4º Ano]])</f>
        <v>10.125</v>
      </c>
      <c r="E410" s="1" t="e">
        <f>VLOOKUP(Tabela2[[#This Row],[id_escola]],Folha1!A:F,2,FALSE)</f>
        <v>#N/A</v>
      </c>
      <c r="F410" s="1" t="e">
        <f>VLOOKUP(Tabela2[[#This Row],[id_escola]],Folha1!A:F,3,FALSE)</f>
        <v>#N/A</v>
      </c>
      <c r="G410" s="1" t="e">
        <f>VLOOKUP(Tabela2[[#This Row],[id_escola]],Folha1!A:F,4,FALSE)</f>
        <v>#N/A</v>
      </c>
      <c r="H410" s="1" t="e">
        <f>VLOOKUP(Tabela2[[#This Row],[id_escola]],Folha1!A:F,5,FALSE)</f>
        <v>#N/A</v>
      </c>
      <c r="I410" s="1" t="e">
        <f>VLOOKUP(Tabela2[[#This Row],[id_escola]],Folha1!A:F,6,FALSE)</f>
        <v>#N/A</v>
      </c>
    </row>
    <row r="411" spans="1:9" x14ac:dyDescent="0.3">
      <c r="A411" s="1">
        <f>'agrupamento - 3ciclo'!A410</f>
        <v>345179</v>
      </c>
      <c r="B411">
        <f>AVERAGE([3]!Tabela11[[#This Row],[1º Ano]],[3]!Tabela11[[#This Row],[2º Ano]],[3]!Tabela11[[#This Row],[3º Ano]],[3]!Tabela11[[#This Row],[4º Ano]])</f>
        <v>7.5</v>
      </c>
      <c r="E411" s="1">
        <f>VLOOKUP(Tabela2[[#This Row],[id_escola]],Folha1!A:F,2,FALSE)</f>
        <v>54.02325581395349</v>
      </c>
      <c r="F411" s="1">
        <f>VLOOKUP(Tabela2[[#This Row],[id_escola]],Folha1!A:F,3,FALSE)</f>
        <v>40.116279069767444</v>
      </c>
      <c r="G411" s="1">
        <f>VLOOKUP(Tabela2[[#This Row],[id_escola]],Folha1!A:F,4,FALSE)</f>
        <v>47.069767441860463</v>
      </c>
      <c r="H411" s="1">
        <f>VLOOKUP(Tabela2[[#This Row],[id_escola]],Folha1!A:F,5,FALSE)</f>
        <v>470</v>
      </c>
      <c r="I411" s="1">
        <f>VLOOKUP(Tabela2[[#This Row],[id_escola]],Folha1!A:F,6,FALSE)</f>
        <v>41</v>
      </c>
    </row>
    <row r="412" spans="1:9" x14ac:dyDescent="0.3">
      <c r="A412" s="1">
        <f>'agrupamento - 3ciclo'!A411</f>
        <v>343274</v>
      </c>
      <c r="B412">
        <f>AVERAGE([3]!Tabela11[[#This Row],[1º Ano]],[3]!Tabela11[[#This Row],[2º Ano]],[3]!Tabela11[[#This Row],[3º Ano]],[3]!Tabela11[[#This Row],[4º Ano]])</f>
        <v>10</v>
      </c>
      <c r="E412" s="1">
        <f>VLOOKUP(Tabela2[[#This Row],[id_escola]],Folha1!A:F,2,FALSE)</f>
        <v>68.65625</v>
      </c>
      <c r="F412" s="1">
        <f>VLOOKUP(Tabela2[[#This Row],[id_escola]],Folha1!A:F,3,FALSE)</f>
        <v>54.755102040816325</v>
      </c>
      <c r="G412" s="1">
        <f>VLOOKUP(Tabela2[[#This Row],[id_escola]],Folha1!A:F,4,FALSE)</f>
        <v>61.705676020408163</v>
      </c>
      <c r="H412" s="1">
        <f>VLOOKUP(Tabela2[[#This Row],[id_escola]],Folha1!A:F,5,FALSE)</f>
        <v>53</v>
      </c>
      <c r="I412" s="1">
        <f>VLOOKUP(Tabela2[[#This Row],[id_escola]],Folha1!A:F,6,FALSE)</f>
        <v>51</v>
      </c>
    </row>
    <row r="413" spans="1:9" x14ac:dyDescent="0.3">
      <c r="A413" s="1">
        <f>'agrupamento - 3ciclo'!A412</f>
        <v>310270</v>
      </c>
      <c r="B413">
        <f>AVERAGE([3]!Tabela11[[#This Row],[1º Ano]],[3]!Tabela11[[#This Row],[2º Ano]],[3]!Tabela11[[#This Row],[3º Ano]],[3]!Tabela11[[#This Row],[4º Ano]])</f>
        <v>16.9375</v>
      </c>
      <c r="E413" s="1">
        <f>VLOOKUP(Tabela2[[#This Row],[id_escola]],Folha1!A:F,2,FALSE)</f>
        <v>56.294117647058826</v>
      </c>
      <c r="F413" s="1">
        <f>VLOOKUP(Tabela2[[#This Row],[id_escola]],Folha1!A:F,3,FALSE)</f>
        <v>48.470588235294116</v>
      </c>
      <c r="G413" s="1">
        <f>VLOOKUP(Tabela2[[#This Row],[id_escola]],Folha1!A:F,4,FALSE)</f>
        <v>52.382352941176471</v>
      </c>
      <c r="H413" s="1">
        <f>VLOOKUP(Tabela2[[#This Row],[id_escola]],Folha1!A:F,5,FALSE)</f>
        <v>262</v>
      </c>
      <c r="I413" s="1" t="e">
        <f>VLOOKUP(Tabela2[[#This Row],[id_escola]],Folha1!A:F,6,FALSE)</f>
        <v>#N/A</v>
      </c>
    </row>
    <row r="414" spans="1:9" x14ac:dyDescent="0.3">
      <c r="A414" s="1">
        <f>'agrupamento - 3ciclo'!A413</f>
        <v>330747</v>
      </c>
      <c r="B414">
        <f>AVERAGE([3]!Tabela11[[#This Row],[1º Ano]],[3]!Tabela11[[#This Row],[2º Ano]],[3]!Tabela11[[#This Row],[3º Ano]],[3]!Tabela11[[#This Row],[4º Ano]])</f>
        <v>8.5</v>
      </c>
      <c r="E414" s="1">
        <f>VLOOKUP(Tabela2[[#This Row],[id_escola]],Folha1!A:F,2,FALSE)</f>
        <v>50.838709677419352</v>
      </c>
      <c r="F414" s="1">
        <f>VLOOKUP(Tabela2[[#This Row],[id_escola]],Folha1!A:F,3,FALSE)</f>
        <v>37.258064516129032</v>
      </c>
      <c r="G414" s="1">
        <f>VLOOKUP(Tabela2[[#This Row],[id_escola]],Folha1!A:F,4,FALSE)</f>
        <v>44.048387096774192</v>
      </c>
      <c r="H414" s="1">
        <f>VLOOKUP(Tabela2[[#This Row],[id_escola]],Folha1!A:F,5,FALSE)</f>
        <v>572</v>
      </c>
      <c r="I414" s="1">
        <f>VLOOKUP(Tabela2[[#This Row],[id_escola]],Folha1!A:F,6,FALSE)</f>
        <v>66</v>
      </c>
    </row>
    <row r="415" spans="1:9" x14ac:dyDescent="0.3">
      <c r="A415" s="1">
        <f>'agrupamento - 3ciclo'!A414</f>
        <v>345349</v>
      </c>
      <c r="B415">
        <f>AVERAGE([3]!Tabela11[[#This Row],[1º Ano]],[3]!Tabela11[[#This Row],[2º Ano]],[3]!Tabela11[[#This Row],[3º Ano]],[3]!Tabela11[[#This Row],[4º Ano]])</f>
        <v>12.125</v>
      </c>
      <c r="E415" s="1">
        <f>VLOOKUP(Tabela2[[#This Row],[id_escola]],Folha1!A:F,2,FALSE)</f>
        <v>57.911111111111111</v>
      </c>
      <c r="F415" s="1">
        <f>VLOOKUP(Tabela2[[#This Row],[id_escola]],Folha1!A:F,3,FALSE)</f>
        <v>37.200000000000003</v>
      </c>
      <c r="G415" s="1">
        <f>VLOOKUP(Tabela2[[#This Row],[id_escola]],Folha1!A:F,4,FALSE)</f>
        <v>47.555555555555557</v>
      </c>
      <c r="H415" s="1">
        <f>VLOOKUP(Tabela2[[#This Row],[id_escola]],Folha1!A:F,5,FALSE)</f>
        <v>449</v>
      </c>
      <c r="I415" s="1">
        <f>VLOOKUP(Tabela2[[#This Row],[id_escola]],Folha1!A:F,6,FALSE)</f>
        <v>16</v>
      </c>
    </row>
    <row r="416" spans="1:9" x14ac:dyDescent="0.3">
      <c r="A416" s="1">
        <f>'agrupamento - 3ciclo'!A415</f>
        <v>343298</v>
      </c>
      <c r="B416">
        <f>AVERAGE([3]!Tabela11[[#This Row],[1º Ano]],[3]!Tabela11[[#This Row],[2º Ano]],[3]!Tabela11[[#This Row],[3º Ano]],[3]!Tabela11[[#This Row],[4º Ano]])</f>
        <v>25.5</v>
      </c>
      <c r="E416" s="1">
        <f>VLOOKUP(Tabela2[[#This Row],[id_escola]],Folha1!A:F,2,FALSE)</f>
        <v>56.409090909090907</v>
      </c>
      <c r="F416" s="1">
        <f>VLOOKUP(Tabela2[[#This Row],[id_escola]],Folha1!A:F,3,FALSE)</f>
        <v>41.045454545454547</v>
      </c>
      <c r="G416" s="1">
        <f>VLOOKUP(Tabela2[[#This Row],[id_escola]],Folha1!A:F,4,FALSE)</f>
        <v>48.727272727272727</v>
      </c>
      <c r="H416" s="1">
        <f>VLOOKUP(Tabela2[[#This Row],[id_escola]],Folha1!A:F,5,FALSE)</f>
        <v>410</v>
      </c>
      <c r="I416" s="1">
        <f>VLOOKUP(Tabela2[[#This Row],[id_escola]],Folha1!A:F,6,FALSE)</f>
        <v>17</v>
      </c>
    </row>
    <row r="417" spans="1:9" x14ac:dyDescent="0.3">
      <c r="A417" s="1">
        <f>'agrupamento - 3ciclo'!A416</f>
        <v>344242</v>
      </c>
      <c r="B417">
        <f>AVERAGE([3]!Tabela11[[#This Row],[1º Ano]],[3]!Tabela11[[#This Row],[2º Ano]],[3]!Tabela11[[#This Row],[3º Ano]],[3]!Tabela11[[#This Row],[4º Ano]])</f>
        <v>18.3125</v>
      </c>
      <c r="E417" s="1">
        <f>VLOOKUP(Tabela2[[#This Row],[id_escola]],Folha1!A:F,2,FALSE)</f>
        <v>63.982142857142854</v>
      </c>
      <c r="F417" s="1">
        <f>VLOOKUP(Tabela2[[#This Row],[id_escola]],Folha1!A:F,3,FALSE)</f>
        <v>37.982142857142854</v>
      </c>
      <c r="G417" s="1">
        <f>VLOOKUP(Tabela2[[#This Row],[id_escola]],Folha1!A:F,4,FALSE)</f>
        <v>50.982142857142854</v>
      </c>
      <c r="H417" s="1">
        <f>VLOOKUP(Tabela2[[#This Row],[id_escola]],Folha1!A:F,5,FALSE)</f>
        <v>316</v>
      </c>
      <c r="I417" s="1">
        <f>VLOOKUP(Tabela2[[#This Row],[id_escola]],Folha1!A:F,6,FALSE)</f>
        <v>102</v>
      </c>
    </row>
    <row r="418" spans="1:9" x14ac:dyDescent="0.3">
      <c r="A418" s="1" t="e">
        <f>'agrupamento - 3ciclo'!A417</f>
        <v>#N/A</v>
      </c>
      <c r="B418">
        <f>AVERAGE([3]!Tabela11[[#This Row],[1º Ano]],[3]!Tabela11[[#This Row],[2º Ano]],[3]!Tabela11[[#This Row],[3º Ano]],[3]!Tabela11[[#This Row],[4º Ano]])</f>
        <v>18.125</v>
      </c>
      <c r="E418" s="1" t="e">
        <f>VLOOKUP(Tabela2[[#This Row],[id_escola]],Folha1!A:F,2,FALSE)</f>
        <v>#N/A</v>
      </c>
      <c r="F418" s="1" t="e">
        <f>VLOOKUP(Tabela2[[#This Row],[id_escola]],Folha1!A:F,3,FALSE)</f>
        <v>#N/A</v>
      </c>
      <c r="G418" s="1" t="e">
        <f>VLOOKUP(Tabela2[[#This Row],[id_escola]],Folha1!A:F,4,FALSE)</f>
        <v>#N/A</v>
      </c>
      <c r="H418" s="1" t="e">
        <f>VLOOKUP(Tabela2[[#This Row],[id_escola]],Folha1!A:F,5,FALSE)</f>
        <v>#N/A</v>
      </c>
      <c r="I418" s="1" t="e">
        <f>VLOOKUP(Tabela2[[#This Row],[id_escola]],Folha1!A:F,6,FALSE)</f>
        <v>#N/A</v>
      </c>
    </row>
    <row r="419" spans="1:9" x14ac:dyDescent="0.3">
      <c r="A419" s="1">
        <f>'agrupamento - 3ciclo'!A418</f>
        <v>344485</v>
      </c>
      <c r="B419">
        <f>AVERAGE([3]!Tabela11[[#This Row],[1º Ano]],[3]!Tabela11[[#This Row],[2º Ano]],[3]!Tabela11[[#This Row],[3º Ano]],[3]!Tabela11[[#This Row],[4º Ano]])</f>
        <v>14.125</v>
      </c>
      <c r="E419" s="1">
        <f>VLOOKUP(Tabela2[[#This Row],[id_escola]],Folha1!A:F,2,FALSE)</f>
        <v>60.742424242424242</v>
      </c>
      <c r="F419" s="1">
        <f>VLOOKUP(Tabela2[[#This Row],[id_escola]],Folha1!A:F,3,FALSE)</f>
        <v>50.104477611940297</v>
      </c>
      <c r="G419" s="1">
        <f>VLOOKUP(Tabela2[[#This Row],[id_escola]],Folha1!A:F,4,FALSE)</f>
        <v>55.423450927182273</v>
      </c>
      <c r="H419" s="1">
        <f>VLOOKUP(Tabela2[[#This Row],[id_escola]],Folha1!A:F,5,FALSE)</f>
        <v>150</v>
      </c>
      <c r="I419" s="1">
        <f>VLOOKUP(Tabela2[[#This Row],[id_escola]],Folha1!A:F,6,FALSE)</f>
        <v>44</v>
      </c>
    </row>
    <row r="420" spans="1:9" x14ac:dyDescent="0.3">
      <c r="A420" s="1">
        <f>'agrupamento - 3ciclo'!A419</f>
        <v>343950</v>
      </c>
      <c r="B420">
        <f>AVERAGE([3]!Tabela11[[#This Row],[1º Ano]],[3]!Tabela11[[#This Row],[2º Ano]],[3]!Tabela11[[#This Row],[3º Ano]],[3]!Tabela11[[#This Row],[4º Ano]])</f>
        <v>15.4375</v>
      </c>
      <c r="E420" s="1">
        <f>VLOOKUP(Tabela2[[#This Row],[id_escola]],Folha1!A:F,2,FALSE)</f>
        <v>55.526315789473685</v>
      </c>
      <c r="F420" s="1">
        <f>VLOOKUP(Tabela2[[#This Row],[id_escola]],Folha1!A:F,3,FALSE)</f>
        <v>33.365591397849464</v>
      </c>
      <c r="G420" s="1">
        <f>VLOOKUP(Tabela2[[#This Row],[id_escola]],Folha1!A:F,4,FALSE)</f>
        <v>44.445953593661571</v>
      </c>
      <c r="H420" s="1">
        <f>VLOOKUP(Tabela2[[#This Row],[id_escola]],Folha1!A:F,5,FALSE)</f>
        <v>558</v>
      </c>
      <c r="I420" s="1">
        <f>VLOOKUP(Tabela2[[#This Row],[id_escola]],Folha1!A:F,6,FALSE)</f>
        <v>150</v>
      </c>
    </row>
    <row r="421" spans="1:9" x14ac:dyDescent="0.3">
      <c r="A421" s="1">
        <f>'agrupamento - 3ciclo'!A420</f>
        <v>343330</v>
      </c>
      <c r="B421">
        <f>AVERAGE([3]!Tabela11[[#This Row],[1º Ano]],[3]!Tabela11[[#This Row],[2º Ano]],[3]!Tabela11[[#This Row],[3º Ano]],[3]!Tabela11[[#This Row],[4º Ano]])</f>
        <v>12.4375</v>
      </c>
      <c r="E421" s="1">
        <f>VLOOKUP(Tabela2[[#This Row],[id_escola]],Folha1!A:F,2,FALSE)</f>
        <v>62.844155844155843</v>
      </c>
      <c r="F421" s="1">
        <f>VLOOKUP(Tabela2[[#This Row],[id_escola]],Folha1!A:F,3,FALSE)</f>
        <v>46.759493670886073</v>
      </c>
      <c r="G421" s="1">
        <f>VLOOKUP(Tabela2[[#This Row],[id_escola]],Folha1!A:F,4,FALSE)</f>
        <v>54.801824757520961</v>
      </c>
      <c r="H421" s="1">
        <f>VLOOKUP(Tabela2[[#This Row],[id_escola]],Folha1!A:F,5,FALSE)</f>
        <v>168</v>
      </c>
      <c r="I421" s="1">
        <f>VLOOKUP(Tabela2[[#This Row],[id_escola]],Folha1!A:F,6,FALSE)</f>
        <v>13</v>
      </c>
    </row>
    <row r="422" spans="1:9" x14ac:dyDescent="0.3">
      <c r="A422" s="1">
        <f>'agrupamento - 3ciclo'!A421</f>
        <v>343857</v>
      </c>
      <c r="B422">
        <f>AVERAGE([3]!Tabela11[[#This Row],[1º Ano]],[3]!Tabela11[[#This Row],[2º Ano]],[3]!Tabela11[[#This Row],[3º Ano]],[3]!Tabela11[[#This Row],[4º Ano]])</f>
        <v>29.3125</v>
      </c>
      <c r="E422" s="1">
        <f>VLOOKUP(Tabela2[[#This Row],[id_escola]],Folha1!A:F,2,FALSE)</f>
        <v>59.3125</v>
      </c>
      <c r="F422" s="1">
        <f>VLOOKUP(Tabela2[[#This Row],[id_escola]],Folha1!A:F,3,FALSE)</f>
        <v>35.25</v>
      </c>
      <c r="G422" s="1">
        <f>VLOOKUP(Tabela2[[#This Row],[id_escola]],Folha1!A:F,4,FALSE)</f>
        <v>47.28125</v>
      </c>
      <c r="H422" s="1">
        <f>VLOOKUP(Tabela2[[#This Row],[id_escola]],Folha1!A:F,5,FALSE)</f>
        <v>452</v>
      </c>
      <c r="I422" s="1" t="e">
        <f>VLOOKUP(Tabela2[[#This Row],[id_escola]],Folha1!A:F,6,FALSE)</f>
        <v>#N/A</v>
      </c>
    </row>
    <row r="423" spans="1:9" x14ac:dyDescent="0.3">
      <c r="A423" s="1">
        <f>'agrupamento - 3ciclo'!A422</f>
        <v>331030</v>
      </c>
      <c r="B423">
        <f>AVERAGE([3]!Tabela11[[#This Row],[1º Ano]],[3]!Tabela11[[#This Row],[2º Ano]],[3]!Tabela11[[#This Row],[3º Ano]],[3]!Tabela11[[#This Row],[4º Ano]])</f>
        <v>6.9375</v>
      </c>
      <c r="E423" s="1">
        <f>VLOOKUP(Tabela2[[#This Row],[id_escola]],Folha1!A:F,2,FALSE)</f>
        <v>57.397849462365592</v>
      </c>
      <c r="F423" s="1">
        <f>VLOOKUP(Tabela2[[#This Row],[id_escola]],Folha1!A:F,3,FALSE)</f>
        <v>29.173913043478262</v>
      </c>
      <c r="G423" s="1">
        <f>VLOOKUP(Tabela2[[#This Row],[id_escola]],Folha1!A:F,4,FALSE)</f>
        <v>43.285881252921925</v>
      </c>
      <c r="H423" s="1">
        <f>VLOOKUP(Tabela2[[#This Row],[id_escola]],Folha1!A:F,5,FALSE)</f>
        <v>591</v>
      </c>
      <c r="I423" s="1">
        <f>VLOOKUP(Tabela2[[#This Row],[id_escola]],Folha1!A:F,6,FALSE)</f>
        <v>53</v>
      </c>
    </row>
    <row r="424" spans="1:9" x14ac:dyDescent="0.3">
      <c r="A424" s="1">
        <f>'agrupamento - 3ciclo'!A423</f>
        <v>343997</v>
      </c>
      <c r="B424">
        <f>AVERAGE([3]!Tabela11[[#This Row],[1º Ano]],[3]!Tabela11[[#This Row],[2º Ano]],[3]!Tabela11[[#This Row],[3º Ano]],[3]!Tabela11[[#This Row],[4º Ano]])</f>
        <v>22.125</v>
      </c>
      <c r="E424" s="1">
        <f>VLOOKUP(Tabela2[[#This Row],[id_escola]],Folha1!A:F,2,FALSE)</f>
        <v>62.67832167832168</v>
      </c>
      <c r="F424" s="1">
        <f>VLOOKUP(Tabela2[[#This Row],[id_escola]],Folha1!A:F,3,FALSE)</f>
        <v>43.732394366197184</v>
      </c>
      <c r="G424" s="1">
        <f>VLOOKUP(Tabela2[[#This Row],[id_escola]],Folha1!A:F,4,FALSE)</f>
        <v>53.205358022259432</v>
      </c>
      <c r="H424" s="1">
        <f>VLOOKUP(Tabela2[[#This Row],[id_escola]],Folha1!A:F,5,FALSE)</f>
        <v>230</v>
      </c>
      <c r="I424" s="1">
        <f>VLOOKUP(Tabela2[[#This Row],[id_escola]],Folha1!A:F,6,FALSE)</f>
        <v>86</v>
      </c>
    </row>
    <row r="425" spans="1:9" x14ac:dyDescent="0.3">
      <c r="A425" s="1">
        <f>'agrupamento - 3ciclo'!A424</f>
        <v>343481</v>
      </c>
      <c r="B425">
        <f>AVERAGE([3]!Tabela11[[#This Row],[1º Ano]],[3]!Tabela11[[#This Row],[2º Ano]],[3]!Tabela11[[#This Row],[3º Ano]],[3]!Tabela11[[#This Row],[4º Ano]])</f>
        <v>15.625</v>
      </c>
      <c r="E425" s="1">
        <f>VLOOKUP(Tabela2[[#This Row],[id_escola]],Folha1!A:F,2,FALSE)</f>
        <v>55.629213483146067</v>
      </c>
      <c r="F425" s="1">
        <f>VLOOKUP(Tabela2[[#This Row],[id_escola]],Folha1!A:F,3,FALSE)</f>
        <v>37.098901098901102</v>
      </c>
      <c r="G425" s="1">
        <f>VLOOKUP(Tabela2[[#This Row],[id_escola]],Folha1!A:F,4,FALSE)</f>
        <v>46.364057291023585</v>
      </c>
      <c r="H425" s="1">
        <f>VLOOKUP(Tabela2[[#This Row],[id_escola]],Folha1!A:F,5,FALSE)</f>
        <v>498</v>
      </c>
      <c r="I425" s="1">
        <f>VLOOKUP(Tabela2[[#This Row],[id_escola]],Folha1!A:F,6,FALSE)</f>
        <v>59</v>
      </c>
    </row>
    <row r="426" spans="1:9" x14ac:dyDescent="0.3">
      <c r="A426" s="1">
        <f>'agrupamento - 3ciclo'!A425</f>
        <v>343778</v>
      </c>
      <c r="B426">
        <f>AVERAGE([3]!Tabela11[[#This Row],[1º Ano]],[3]!Tabela11[[#This Row],[2º Ano]],[3]!Tabela11[[#This Row],[3º Ano]],[3]!Tabela11[[#This Row],[4º Ano]])</f>
        <v>21.3125</v>
      </c>
      <c r="E426" s="1">
        <f>VLOOKUP(Tabela2[[#This Row],[id_escola]],Folha1!A:F,2,FALSE)</f>
        <v>69.3125</v>
      </c>
      <c r="F426" s="1">
        <f>VLOOKUP(Tabela2[[#This Row],[id_escola]],Folha1!A:F,3,FALSE)</f>
        <v>40.764705882352942</v>
      </c>
      <c r="G426" s="1">
        <f>VLOOKUP(Tabela2[[#This Row],[id_escola]],Folha1!A:F,4,FALSE)</f>
        <v>55.038602941176471</v>
      </c>
      <c r="H426" s="1">
        <f>VLOOKUP(Tabela2[[#This Row],[id_escola]],Folha1!A:F,5,FALSE)</f>
        <v>159</v>
      </c>
      <c r="I426" s="1">
        <f>VLOOKUP(Tabela2[[#This Row],[id_escola]],Folha1!A:F,6,FALSE)</f>
        <v>8</v>
      </c>
    </row>
    <row r="427" spans="1:9" x14ac:dyDescent="0.3">
      <c r="A427" s="1" t="e">
        <f>'agrupamento - 3ciclo'!A426</f>
        <v>#N/A</v>
      </c>
      <c r="B427">
        <f>AVERAGE([3]!Tabela11[[#This Row],[1º Ano]],[3]!Tabela11[[#This Row],[2º Ano]],[3]!Tabela11[[#This Row],[3º Ano]],[3]!Tabela11[[#This Row],[4º Ano]])</f>
        <v>37.25</v>
      </c>
      <c r="E427" s="1" t="e">
        <f>VLOOKUP(Tabela2[[#This Row],[id_escola]],Folha1!A:F,2,FALSE)</f>
        <v>#N/A</v>
      </c>
      <c r="F427" s="1" t="e">
        <f>VLOOKUP(Tabela2[[#This Row],[id_escola]],Folha1!A:F,3,FALSE)</f>
        <v>#N/A</v>
      </c>
      <c r="G427" s="1" t="e">
        <f>VLOOKUP(Tabela2[[#This Row],[id_escola]],Folha1!A:F,4,FALSE)</f>
        <v>#N/A</v>
      </c>
      <c r="H427" s="1" t="e">
        <f>VLOOKUP(Tabela2[[#This Row],[id_escola]],Folha1!A:F,5,FALSE)</f>
        <v>#N/A</v>
      </c>
      <c r="I427" s="1" t="e">
        <f>VLOOKUP(Tabela2[[#This Row],[id_escola]],Folha1!A:F,6,FALSE)</f>
        <v>#N/A</v>
      </c>
    </row>
    <row r="428" spans="1:9" x14ac:dyDescent="0.3">
      <c r="A428" s="1">
        <f>'agrupamento - 3ciclo'!A427</f>
        <v>344503</v>
      </c>
      <c r="B428">
        <f>AVERAGE([3]!Tabela11[[#This Row],[1º Ano]],[3]!Tabela11[[#This Row],[2º Ano]],[3]!Tabela11[[#This Row],[3º Ano]],[3]!Tabela11[[#This Row],[4º Ano]])</f>
        <v>20.4375</v>
      </c>
      <c r="E428" s="1">
        <f>VLOOKUP(Tabela2[[#This Row],[id_escola]],Folha1!A:F,2,FALSE)</f>
        <v>60.913043478260867</v>
      </c>
      <c r="F428" s="1">
        <f>VLOOKUP(Tabela2[[#This Row],[id_escola]],Folha1!A:F,3,FALSE)</f>
        <v>34.130434782608695</v>
      </c>
      <c r="G428" s="1">
        <f>VLOOKUP(Tabela2[[#This Row],[id_escola]],Folha1!A:F,4,FALSE)</f>
        <v>47.521739130434781</v>
      </c>
      <c r="H428" s="1">
        <f>VLOOKUP(Tabela2[[#This Row],[id_escola]],Folha1!A:F,5,FALSE)</f>
        <v>443</v>
      </c>
      <c r="I428" s="1">
        <f>VLOOKUP(Tabela2[[#This Row],[id_escola]],Folha1!A:F,6,FALSE)</f>
        <v>133</v>
      </c>
    </row>
    <row r="429" spans="1:9" x14ac:dyDescent="0.3">
      <c r="A429" s="1">
        <f>'agrupamento - 3ciclo'!A428</f>
        <v>343390</v>
      </c>
      <c r="B429">
        <f>AVERAGE([3]!Tabela11[[#This Row],[1º Ano]],[3]!Tabela11[[#This Row],[2º Ano]],[3]!Tabela11[[#This Row],[3º Ano]],[3]!Tabela11[[#This Row],[4º Ano]])</f>
        <v>20.3125</v>
      </c>
      <c r="E429" s="1">
        <f>VLOOKUP(Tabela2[[#This Row],[id_escola]],Folha1!A:F,2,FALSE)</f>
        <v>53.194029850746269</v>
      </c>
      <c r="F429" s="1">
        <f>VLOOKUP(Tabela2[[#This Row],[id_escola]],Folha1!A:F,3,FALSE)</f>
        <v>28.720588235294116</v>
      </c>
      <c r="G429" s="1">
        <f>VLOOKUP(Tabela2[[#This Row],[id_escola]],Folha1!A:F,4,FALSE)</f>
        <v>40.957309043020189</v>
      </c>
      <c r="H429" s="1">
        <f>VLOOKUP(Tabela2[[#This Row],[id_escola]],Folha1!A:F,5,FALSE)</f>
        <v>643</v>
      </c>
      <c r="I429" s="1">
        <f>VLOOKUP(Tabela2[[#This Row],[id_escola]],Folha1!A:F,6,FALSE)</f>
        <v>174</v>
      </c>
    </row>
    <row r="430" spans="1:9" x14ac:dyDescent="0.3">
      <c r="A430" s="1">
        <f>'agrupamento - 3ciclo'!A429</f>
        <v>344746</v>
      </c>
      <c r="B430">
        <f>AVERAGE([3]!Tabela11[[#This Row],[1º Ano]],[3]!Tabela11[[#This Row],[2º Ano]],[3]!Tabela11[[#This Row],[3º Ano]],[3]!Tabela11[[#This Row],[4º Ano]])</f>
        <v>6.8125</v>
      </c>
      <c r="E430" s="1">
        <f>VLOOKUP(Tabela2[[#This Row],[id_escola]],Folha1!A:F,2,FALSE)</f>
        <v>52.666666666666664</v>
      </c>
      <c r="F430" s="1">
        <f>VLOOKUP(Tabela2[[#This Row],[id_escola]],Folha1!A:F,3,FALSE)</f>
        <v>53.533333333333331</v>
      </c>
      <c r="G430" s="1">
        <f>VLOOKUP(Tabela2[[#This Row],[id_escola]],Folha1!A:F,4,FALSE)</f>
        <v>53.099999999999994</v>
      </c>
      <c r="H430" s="1">
        <f>VLOOKUP(Tabela2[[#This Row],[id_escola]],Folha1!A:F,5,FALSE)</f>
        <v>230</v>
      </c>
      <c r="I430" s="1" t="e">
        <f>VLOOKUP(Tabela2[[#This Row],[id_escola]],Folha1!A:F,6,FALSE)</f>
        <v>#N/A</v>
      </c>
    </row>
    <row r="431" spans="1:9" x14ac:dyDescent="0.3">
      <c r="A431" s="1">
        <f>'agrupamento - 3ciclo'!A430</f>
        <v>344771</v>
      </c>
      <c r="B431">
        <f>AVERAGE([3]!Tabela11[[#This Row],[1º Ano]],[3]!Tabela11[[#This Row],[2º Ano]],[3]!Tabela11[[#This Row],[3º Ano]],[3]!Tabela11[[#This Row],[4º Ano]])</f>
        <v>6.6875</v>
      </c>
      <c r="E431" s="1">
        <f>VLOOKUP(Tabela2[[#This Row],[id_escola]],Folha1!A:F,2,FALSE)</f>
        <v>53.5</v>
      </c>
      <c r="F431" s="1">
        <f>VLOOKUP(Tabela2[[#This Row],[id_escola]],Folha1!A:F,3,FALSE)</f>
        <v>33.090909090909093</v>
      </c>
      <c r="G431" s="1">
        <f>VLOOKUP(Tabela2[[#This Row],[id_escola]],Folha1!A:F,4,FALSE)</f>
        <v>43.295454545454547</v>
      </c>
      <c r="H431" s="1">
        <f>VLOOKUP(Tabela2[[#This Row],[id_escola]],Folha1!A:F,5,FALSE)</f>
        <v>585</v>
      </c>
      <c r="I431" s="1">
        <f>VLOOKUP(Tabela2[[#This Row],[id_escola]],Folha1!A:F,6,FALSE)</f>
        <v>19</v>
      </c>
    </row>
    <row r="432" spans="1:9" x14ac:dyDescent="0.3">
      <c r="A432" s="1">
        <f>'agrupamento - 3ciclo'!A431</f>
        <v>345064</v>
      </c>
      <c r="B432">
        <f>AVERAGE([3]!Tabela11[[#This Row],[1º Ano]],[3]!Tabela11[[#This Row],[2º Ano]],[3]!Tabela11[[#This Row],[3º Ano]],[3]!Tabela11[[#This Row],[4º Ano]])</f>
        <v>11.25</v>
      </c>
      <c r="E432" s="1">
        <f>VLOOKUP(Tabela2[[#This Row],[id_escola]],Folha1!A:F,2,FALSE)</f>
        <v>54.111111111111114</v>
      </c>
      <c r="F432" s="1">
        <f>VLOOKUP(Tabela2[[#This Row],[id_escola]],Folha1!A:F,3,FALSE)</f>
        <v>22.333333333333332</v>
      </c>
      <c r="G432" s="1">
        <f>VLOOKUP(Tabela2[[#This Row],[id_escola]],Folha1!A:F,4,FALSE)</f>
        <v>38.222222222222221</v>
      </c>
      <c r="H432" s="1">
        <f>VLOOKUP(Tabela2[[#This Row],[id_escola]],Folha1!A:F,5,FALSE)</f>
        <v>684</v>
      </c>
      <c r="I432" s="1">
        <f>VLOOKUP(Tabela2[[#This Row],[id_escola]],Folha1!A:F,6,FALSE)</f>
        <v>26</v>
      </c>
    </row>
    <row r="433" spans="1:9" x14ac:dyDescent="0.3">
      <c r="A433" s="1">
        <f>'agrupamento - 3ciclo'!A432</f>
        <v>345430</v>
      </c>
      <c r="B433">
        <f>AVERAGE([3]!Tabela11[[#This Row],[1º Ano]],[3]!Tabela11[[#This Row],[2º Ano]],[3]!Tabela11[[#This Row],[3º Ano]],[3]!Tabela11[[#This Row],[4º Ano]])</f>
        <v>14.0625</v>
      </c>
      <c r="E433" s="1">
        <f>VLOOKUP(Tabela2[[#This Row],[id_escola]],Folha1!A:F,2,FALSE)</f>
        <v>64.786259541984734</v>
      </c>
      <c r="F433" s="1">
        <f>VLOOKUP(Tabela2[[#This Row],[id_escola]],Folha1!A:F,3,FALSE)</f>
        <v>46.798507462686565</v>
      </c>
      <c r="G433" s="1">
        <f>VLOOKUP(Tabela2[[#This Row],[id_escola]],Folha1!A:F,4,FALSE)</f>
        <v>55.792383502335653</v>
      </c>
      <c r="H433" s="1">
        <f>VLOOKUP(Tabela2[[#This Row],[id_escola]],Folha1!A:F,5,FALSE)</f>
        <v>140</v>
      </c>
      <c r="I433" s="1">
        <f>VLOOKUP(Tabela2[[#This Row],[id_escola]],Folha1!A:F,6,FALSE)</f>
        <v>37</v>
      </c>
    </row>
    <row r="434" spans="1:9" x14ac:dyDescent="0.3">
      <c r="A434" s="1">
        <f>'agrupamento - 3ciclo'!A433</f>
        <v>345544</v>
      </c>
      <c r="B434">
        <f>AVERAGE([3]!Tabela11[[#This Row],[1º Ano]],[3]!Tabela11[[#This Row],[2º Ano]],[3]!Tabela11[[#This Row],[3º Ano]],[3]!Tabela11[[#This Row],[4º Ano]])</f>
        <v>13.4375</v>
      </c>
      <c r="E434" s="1">
        <f>VLOOKUP(Tabela2[[#This Row],[id_escola]],Folha1!A:F,2,FALSE)</f>
        <v>59.615384615384613</v>
      </c>
      <c r="F434" s="1">
        <f>VLOOKUP(Tabela2[[#This Row],[id_escola]],Folha1!A:F,3,FALSE)</f>
        <v>55.769230769230766</v>
      </c>
      <c r="G434" s="1">
        <f>VLOOKUP(Tabela2[[#This Row],[id_escola]],Folha1!A:F,4,FALSE)</f>
        <v>57.692307692307693</v>
      </c>
      <c r="H434" s="1">
        <f>VLOOKUP(Tabela2[[#This Row],[id_escola]],Folha1!A:F,5,FALSE)</f>
        <v>101</v>
      </c>
      <c r="I434" s="1">
        <f>VLOOKUP(Tabela2[[#This Row],[id_escola]],Folha1!A:F,6,FALSE)</f>
        <v>13</v>
      </c>
    </row>
    <row r="435" spans="1:9" x14ac:dyDescent="0.3">
      <c r="A435" s="1">
        <f>'agrupamento - 3ciclo'!A434</f>
        <v>345374</v>
      </c>
      <c r="B435">
        <f>AVERAGE([3]!Tabela11[[#This Row],[1º Ano]],[3]!Tabela11[[#This Row],[2º Ano]],[3]!Tabela11[[#This Row],[3º Ano]],[3]!Tabela11[[#This Row],[4º Ano]])</f>
        <v>31.875</v>
      </c>
      <c r="E435" s="1">
        <f>VLOOKUP(Tabela2[[#This Row],[id_escola]],Folha1!A:F,2,FALSE)</f>
        <v>66.333333333333329</v>
      </c>
      <c r="F435" s="1">
        <f>VLOOKUP(Tabela2[[#This Row],[id_escola]],Folha1!A:F,3,FALSE)</f>
        <v>45.476190476190474</v>
      </c>
      <c r="G435" s="1">
        <f>VLOOKUP(Tabela2[[#This Row],[id_escola]],Folha1!A:F,4,FALSE)</f>
        <v>55.904761904761898</v>
      </c>
      <c r="H435" s="1">
        <f>VLOOKUP(Tabela2[[#This Row],[id_escola]],Folha1!A:F,5,FALSE)</f>
        <v>137</v>
      </c>
      <c r="I435" s="1">
        <f>VLOOKUP(Tabela2[[#This Row],[id_escola]],Folha1!A:F,6,FALSE)</f>
        <v>2</v>
      </c>
    </row>
    <row r="436" spans="1:9" x14ac:dyDescent="0.3">
      <c r="A436" s="1">
        <f>'agrupamento - 3ciclo'!A435</f>
        <v>343444</v>
      </c>
      <c r="B436">
        <f>AVERAGE([3]!Tabela11[[#This Row],[1º Ano]],[3]!Tabela11[[#This Row],[2º Ano]],[3]!Tabela11[[#This Row],[3º Ano]],[3]!Tabela11[[#This Row],[4º Ano]])</f>
        <v>20.75</v>
      </c>
      <c r="E436" s="1">
        <f>VLOOKUP(Tabela2[[#This Row],[id_escola]],Folha1!A:F,2,FALSE)</f>
        <v>64.618181818181824</v>
      </c>
      <c r="F436" s="1">
        <f>VLOOKUP(Tabela2[[#This Row],[id_escola]],Folha1!A:F,3,FALSE)</f>
        <v>47.531531531531535</v>
      </c>
      <c r="G436" s="1">
        <f>VLOOKUP(Tabela2[[#This Row],[id_escola]],Folha1!A:F,4,FALSE)</f>
        <v>56.074856674856676</v>
      </c>
      <c r="H436" s="1">
        <f>VLOOKUP(Tabela2[[#This Row],[id_escola]],Folha1!A:F,5,FALSE)</f>
        <v>134</v>
      </c>
      <c r="I436" s="1">
        <f>VLOOKUP(Tabela2[[#This Row],[id_escola]],Folha1!A:F,6,FALSE)</f>
        <v>17</v>
      </c>
    </row>
    <row r="437" spans="1:9" x14ac:dyDescent="0.3">
      <c r="A437" s="1" t="e">
        <f>'agrupamento - 3ciclo'!A436</f>
        <v>#N/A</v>
      </c>
      <c r="B437">
        <f>AVERAGE([3]!Tabela11[[#This Row],[1º Ano]],[3]!Tabela11[[#This Row],[2º Ano]],[3]!Tabela11[[#This Row],[3º Ano]],[3]!Tabela11[[#This Row],[4º Ano]])</f>
        <v>6.6875</v>
      </c>
      <c r="E437" s="1" t="e">
        <f>VLOOKUP(Tabela2[[#This Row],[id_escola]],Folha1!A:F,2,FALSE)</f>
        <v>#N/A</v>
      </c>
      <c r="F437" s="1" t="e">
        <f>VLOOKUP(Tabela2[[#This Row],[id_escola]],Folha1!A:F,3,FALSE)</f>
        <v>#N/A</v>
      </c>
      <c r="G437" s="1" t="e">
        <f>VLOOKUP(Tabela2[[#This Row],[id_escola]],Folha1!A:F,4,FALSE)</f>
        <v>#N/A</v>
      </c>
      <c r="H437" s="1" t="e">
        <f>VLOOKUP(Tabela2[[#This Row],[id_escola]],Folha1!A:F,5,FALSE)</f>
        <v>#N/A</v>
      </c>
      <c r="I437" s="1" t="e">
        <f>VLOOKUP(Tabela2[[#This Row],[id_escola]],Folha1!A:F,6,FALSE)</f>
        <v>#N/A</v>
      </c>
    </row>
    <row r="438" spans="1:9" x14ac:dyDescent="0.3">
      <c r="A438" s="1">
        <f>'agrupamento - 3ciclo'!A437</f>
        <v>340996</v>
      </c>
      <c r="B438">
        <f>AVERAGE([3]!Tabela11[[#This Row],[1º Ano]],[3]!Tabela11[[#This Row],[2º Ano]],[3]!Tabela11[[#This Row],[3º Ano]],[3]!Tabela11[[#This Row],[4º Ano]])</f>
        <v>4.625</v>
      </c>
      <c r="E438" s="1">
        <f>VLOOKUP(Tabela2[[#This Row],[id_escola]],Folha1!A:F,2,FALSE)</f>
        <v>57.914893617021278</v>
      </c>
      <c r="F438" s="1">
        <f>VLOOKUP(Tabela2[[#This Row],[id_escola]],Folha1!A:F,3,FALSE)</f>
        <v>36.625</v>
      </c>
      <c r="G438" s="1">
        <f>VLOOKUP(Tabela2[[#This Row],[id_escola]],Folha1!A:F,4,FALSE)</f>
        <v>47.269946808510639</v>
      </c>
      <c r="H438" s="1">
        <f>VLOOKUP(Tabela2[[#This Row],[id_escola]],Folha1!A:F,5,FALSE)</f>
        <v>444</v>
      </c>
      <c r="I438" s="1">
        <f>VLOOKUP(Tabela2[[#This Row],[id_escola]],Folha1!A:F,6,FALSE)</f>
        <v>20</v>
      </c>
    </row>
    <row r="439" spans="1:9" x14ac:dyDescent="0.3">
      <c r="A439" s="1">
        <f>'agrupamento - 3ciclo'!A438</f>
        <v>330474</v>
      </c>
      <c r="B439" t="e">
        <f>AVERAGE([3]!Tabela11[[#This Row],[1º Ano]],[3]!Tabela11[[#This Row],[2º Ano]],[3]!Tabela11[[#This Row],[3º Ano]],[3]!Tabela11[[#This Row],[4º Ano]])</f>
        <v>#DIV/0!</v>
      </c>
      <c r="E439" s="1">
        <f>VLOOKUP(Tabela2[[#This Row],[id_escola]],Folha1!A:F,2,FALSE)</f>
        <v>65.84615384615384</v>
      </c>
      <c r="F439" s="1">
        <f>VLOOKUP(Tabela2[[#This Row],[id_escola]],Folha1!A:F,3,FALSE)</f>
        <v>30.46153846153846</v>
      </c>
      <c r="G439" s="1">
        <f>VLOOKUP(Tabela2[[#This Row],[id_escola]],Folha1!A:F,4,FALSE)</f>
        <v>48.153846153846146</v>
      </c>
      <c r="H439" s="1">
        <f>VLOOKUP(Tabela2[[#This Row],[id_escola]],Folha1!A:F,5,FALSE)</f>
        <v>415</v>
      </c>
      <c r="I439" s="1">
        <f>VLOOKUP(Tabela2[[#This Row],[id_escola]],Folha1!A:F,6,FALSE)</f>
        <v>15</v>
      </c>
    </row>
    <row r="440" spans="1:9" x14ac:dyDescent="0.3">
      <c r="A440" s="1">
        <f>'agrupamento - 3ciclo'!A439</f>
        <v>346690</v>
      </c>
      <c r="B440">
        <f>AVERAGE([3]!Tabela11[[#This Row],[1º Ano]],[3]!Tabela11[[#This Row],[2º Ano]],[3]!Tabela11[[#This Row],[3º Ano]],[3]!Tabela11[[#This Row],[4º Ano]])</f>
        <v>40.875</v>
      </c>
      <c r="E440" s="1">
        <f>VLOOKUP(Tabela2[[#This Row],[id_escola]],Folha1!A:F,2,FALSE)</f>
        <v>40.532258064516128</v>
      </c>
      <c r="F440" s="1">
        <f>VLOOKUP(Tabela2[[#This Row],[id_escola]],Folha1!A:F,3,FALSE)</f>
        <v>15.84375</v>
      </c>
      <c r="G440" s="1">
        <f>VLOOKUP(Tabela2[[#This Row],[id_escola]],Folha1!A:F,4,FALSE)</f>
        <v>28.188004032258064</v>
      </c>
      <c r="H440" s="1">
        <f>VLOOKUP(Tabela2[[#This Row],[id_escola]],Folha1!A:F,5,FALSE)</f>
        <v>729</v>
      </c>
      <c r="I440" s="1">
        <f>VLOOKUP(Tabela2[[#This Row],[id_escola]],Folha1!A:F,6,FALSE)</f>
        <v>215</v>
      </c>
    </row>
    <row r="441" spans="1:9" x14ac:dyDescent="0.3">
      <c r="A441" s="1">
        <f>'agrupamento - 3ciclo'!A440</f>
        <v>344461</v>
      </c>
      <c r="B441">
        <f>AVERAGE([3]!Tabela11[[#This Row],[1º Ano]],[3]!Tabela11[[#This Row],[2º Ano]],[3]!Tabela11[[#This Row],[3º Ano]],[3]!Tabela11[[#This Row],[4º Ano]])</f>
        <v>11</v>
      </c>
      <c r="E441" s="1">
        <f>VLOOKUP(Tabela2[[#This Row],[id_escola]],Folha1!A:F,2,FALSE)</f>
        <v>54.901639344262293</v>
      </c>
      <c r="F441" s="1">
        <f>VLOOKUP(Tabela2[[#This Row],[id_escola]],Folha1!A:F,3,FALSE)</f>
        <v>35</v>
      </c>
      <c r="G441" s="1">
        <f>VLOOKUP(Tabela2[[#This Row],[id_escola]],Folha1!A:F,4,FALSE)</f>
        <v>44.950819672131146</v>
      </c>
      <c r="H441" s="1">
        <f>VLOOKUP(Tabela2[[#This Row],[id_escola]],Folha1!A:F,5,FALSE)</f>
        <v>529</v>
      </c>
      <c r="I441" s="1">
        <f>VLOOKUP(Tabela2[[#This Row],[id_escola]],Folha1!A:F,6,FALSE)</f>
        <v>87</v>
      </c>
    </row>
    <row r="442" spans="1:9" x14ac:dyDescent="0.3">
      <c r="A442" s="1">
        <f>'agrupamento - 3ciclo'!A441</f>
        <v>343626</v>
      </c>
      <c r="B442">
        <f>AVERAGE([3]!Tabela11[[#This Row],[1º Ano]],[3]!Tabela11[[#This Row],[2º Ano]],[3]!Tabela11[[#This Row],[3º Ano]],[3]!Tabela11[[#This Row],[4º Ano]])</f>
        <v>14.375</v>
      </c>
      <c r="E442" s="1">
        <f>VLOOKUP(Tabela2[[#This Row],[id_escola]],Folha1!A:F,2,FALSE)</f>
        <v>60.029411764705884</v>
      </c>
      <c r="F442" s="1">
        <f>VLOOKUP(Tabela2[[#This Row],[id_escola]],Folha1!A:F,3,FALSE)</f>
        <v>34.916666666666664</v>
      </c>
      <c r="G442" s="1">
        <f>VLOOKUP(Tabela2[[#This Row],[id_escola]],Folha1!A:F,4,FALSE)</f>
        <v>47.473039215686271</v>
      </c>
      <c r="H442" s="1">
        <f>VLOOKUP(Tabela2[[#This Row],[id_escola]],Folha1!A:F,5,FALSE)</f>
        <v>437</v>
      </c>
      <c r="I442" s="1">
        <f>VLOOKUP(Tabela2[[#This Row],[id_escola]],Folha1!A:F,6,FALSE)</f>
        <v>74</v>
      </c>
    </row>
    <row r="443" spans="1:9" x14ac:dyDescent="0.3">
      <c r="A443" s="1">
        <f>'agrupamento - 3ciclo'!A442</f>
        <v>346548</v>
      </c>
      <c r="B443">
        <f>AVERAGE([3]!Tabela11[[#This Row],[1º Ano]],[3]!Tabela11[[#This Row],[2º Ano]],[3]!Tabela11[[#This Row],[3º Ano]],[3]!Tabela11[[#This Row],[4º Ano]])</f>
        <v>19</v>
      </c>
      <c r="E443" s="1">
        <f>VLOOKUP(Tabela2[[#This Row],[id_escola]],Folha1!A:F,2,FALSE)</f>
        <v>36.189189189189186</v>
      </c>
      <c r="F443" s="1">
        <f>VLOOKUP(Tabela2[[#This Row],[id_escola]],Folha1!A:F,3,FALSE)</f>
        <v>7.75</v>
      </c>
      <c r="G443" s="1">
        <f>VLOOKUP(Tabela2[[#This Row],[id_escola]],Folha1!A:F,4,FALSE)</f>
        <v>21.969594594594593</v>
      </c>
      <c r="H443" s="1">
        <f>VLOOKUP(Tabela2[[#This Row],[id_escola]],Folha1!A:F,5,FALSE)</f>
        <v>730</v>
      </c>
      <c r="I443" s="1">
        <f>VLOOKUP(Tabela2[[#This Row],[id_escola]],Folha1!A:F,6,FALSE)</f>
        <v>219</v>
      </c>
    </row>
    <row r="444" spans="1:9" x14ac:dyDescent="0.3">
      <c r="A444" s="1">
        <f>'agrupamento - 3ciclo'!A443</f>
        <v>330024</v>
      </c>
      <c r="B444">
        <f>AVERAGE([3]!Tabela11[[#This Row],[1º Ano]],[3]!Tabela11[[#This Row],[2º Ano]],[3]!Tabela11[[#This Row],[3º Ano]],[3]!Tabela11[[#This Row],[4º Ano]])</f>
        <v>17.0625</v>
      </c>
      <c r="E444" s="1">
        <f>VLOOKUP(Tabela2[[#This Row],[id_escola]],Folha1!A:F,2,FALSE)</f>
        <v>51.801886792452834</v>
      </c>
      <c r="F444" s="1">
        <f>VLOOKUP(Tabela2[[#This Row],[id_escola]],Folha1!A:F,3,FALSE)</f>
        <v>25.777777777777779</v>
      </c>
      <c r="G444" s="1">
        <f>VLOOKUP(Tabela2[[#This Row],[id_escola]],Folha1!A:F,4,FALSE)</f>
        <v>38.78983228511531</v>
      </c>
      <c r="H444" s="1">
        <f>VLOOKUP(Tabela2[[#This Row],[id_escola]],Folha1!A:F,5,FALSE)</f>
        <v>665</v>
      </c>
      <c r="I444" s="1">
        <f>VLOOKUP(Tabela2[[#This Row],[id_escola]],Folha1!A:F,6,FALSE)</f>
        <v>190</v>
      </c>
    </row>
    <row r="445" spans="1:9" x14ac:dyDescent="0.3">
      <c r="A445" s="1">
        <f>'agrupamento - 3ciclo'!A444</f>
        <v>330220</v>
      </c>
      <c r="B445">
        <f>AVERAGE([3]!Tabela11[[#This Row],[1º Ano]],[3]!Tabela11[[#This Row],[2º Ano]],[3]!Tabela11[[#This Row],[3º Ano]],[3]!Tabela11[[#This Row],[4º Ano]])</f>
        <v>19.375</v>
      </c>
      <c r="E445" s="1">
        <f>VLOOKUP(Tabela2[[#This Row],[id_escola]],Folha1!A:F,2,FALSE)</f>
        <v>50.536000000000001</v>
      </c>
      <c r="F445" s="1">
        <f>VLOOKUP(Tabela2[[#This Row],[id_escola]],Folha1!A:F,3,FALSE)</f>
        <v>29.572519083969464</v>
      </c>
      <c r="G445" s="1">
        <f>VLOOKUP(Tabela2[[#This Row],[id_escola]],Folha1!A:F,4,FALSE)</f>
        <v>40.054259541984734</v>
      </c>
      <c r="H445" s="1">
        <f>VLOOKUP(Tabela2[[#This Row],[id_escola]],Folha1!A:F,5,FALSE)</f>
        <v>646</v>
      </c>
      <c r="I445" s="1">
        <f>VLOOKUP(Tabela2[[#This Row],[id_escola]],Folha1!A:F,6,FALSE)</f>
        <v>173</v>
      </c>
    </row>
    <row r="446" spans="1:9" x14ac:dyDescent="0.3">
      <c r="A446" s="1" t="e">
        <f>'agrupamento - 3ciclo'!A445</f>
        <v>#N/A</v>
      </c>
      <c r="B446">
        <f>AVERAGE([3]!Tabela11[[#This Row],[1º Ano]],[3]!Tabela11[[#This Row],[2º Ano]],[3]!Tabela11[[#This Row],[3º Ano]],[3]!Tabela11[[#This Row],[4º Ano]])</f>
        <v>17.8125</v>
      </c>
      <c r="E446" s="1" t="e">
        <f>VLOOKUP(Tabela2[[#This Row],[id_escola]],Folha1!A:F,2,FALSE)</f>
        <v>#N/A</v>
      </c>
      <c r="F446" s="1" t="e">
        <f>VLOOKUP(Tabela2[[#This Row],[id_escola]],Folha1!A:F,3,FALSE)</f>
        <v>#N/A</v>
      </c>
      <c r="G446" s="1" t="e">
        <f>VLOOKUP(Tabela2[[#This Row],[id_escola]],Folha1!A:F,4,FALSE)</f>
        <v>#N/A</v>
      </c>
      <c r="H446" s="1" t="e">
        <f>VLOOKUP(Tabela2[[#This Row],[id_escola]],Folha1!A:F,5,FALSE)</f>
        <v>#N/A</v>
      </c>
      <c r="I446" s="1" t="e">
        <f>VLOOKUP(Tabela2[[#This Row],[id_escola]],Folha1!A:F,6,FALSE)</f>
        <v>#N/A</v>
      </c>
    </row>
    <row r="447" spans="1:9" x14ac:dyDescent="0.3">
      <c r="A447" s="1">
        <f>'agrupamento - 3ciclo'!A446</f>
        <v>344000</v>
      </c>
      <c r="B447">
        <f>AVERAGE([3]!Tabela11[[#This Row],[1º Ano]],[3]!Tabela11[[#This Row],[2º Ano]],[3]!Tabela11[[#This Row],[3º Ano]],[3]!Tabela11[[#This Row],[4º Ano]])</f>
        <v>22.125</v>
      </c>
      <c r="E447" s="1">
        <f>VLOOKUP(Tabela2[[#This Row],[id_escola]],Folha1!A:F,2,FALSE)</f>
        <v>66.529411764705884</v>
      </c>
      <c r="F447" s="1">
        <f>VLOOKUP(Tabela2[[#This Row],[id_escola]],Folha1!A:F,3,FALSE)</f>
        <v>52.254901960784316</v>
      </c>
      <c r="G447" s="1">
        <f>VLOOKUP(Tabela2[[#This Row],[id_escola]],Folha1!A:F,4,FALSE)</f>
        <v>59.392156862745097</v>
      </c>
      <c r="H447" s="1">
        <f>VLOOKUP(Tabela2[[#This Row],[id_escola]],Folha1!A:F,5,FALSE)</f>
        <v>79</v>
      </c>
      <c r="I447" s="1">
        <f>VLOOKUP(Tabela2[[#This Row],[id_escola]],Folha1!A:F,6,FALSE)</f>
        <v>47</v>
      </c>
    </row>
    <row r="448" spans="1:9" x14ac:dyDescent="0.3">
      <c r="A448" s="1">
        <f>'agrupamento - 3ciclo'!A447</f>
        <v>340157</v>
      </c>
      <c r="B448">
        <f>AVERAGE([3]!Tabela11[[#This Row],[1º Ano]],[3]!Tabela11[[#This Row],[2º Ano]],[3]!Tabela11[[#This Row],[3º Ano]],[3]!Tabela11[[#This Row],[4º Ano]])</f>
        <v>7.25</v>
      </c>
      <c r="E448" s="1">
        <f>VLOOKUP(Tabela2[[#This Row],[id_escola]],Folha1!A:F,2,FALSE)</f>
        <v>54.166666666666664</v>
      </c>
      <c r="F448" s="1">
        <f>VLOOKUP(Tabela2[[#This Row],[id_escola]],Folha1!A:F,3,FALSE)</f>
        <v>33.909090909090907</v>
      </c>
      <c r="G448" s="1">
        <f>VLOOKUP(Tabela2[[#This Row],[id_escola]],Folha1!A:F,4,FALSE)</f>
        <v>44.037878787878782</v>
      </c>
      <c r="H448" s="1">
        <f>VLOOKUP(Tabela2[[#This Row],[id_escola]],Folha1!A:F,5,FALSE)</f>
        <v>551</v>
      </c>
      <c r="I448" s="1">
        <f>VLOOKUP(Tabela2[[#This Row],[id_escola]],Folha1!A:F,6,FALSE)</f>
        <v>150</v>
      </c>
    </row>
    <row r="449" spans="1:9" x14ac:dyDescent="0.3">
      <c r="A449" s="1">
        <f>'agrupamento - 3ciclo'!A448</f>
        <v>330875</v>
      </c>
      <c r="B449">
        <f>AVERAGE([3]!Tabela11[[#This Row],[1º Ano]],[3]!Tabela11[[#This Row],[2º Ano]],[3]!Tabela11[[#This Row],[3º Ano]],[3]!Tabela11[[#This Row],[4º Ano]])</f>
        <v>17.625</v>
      </c>
      <c r="E449" s="1">
        <f>VLOOKUP(Tabela2[[#This Row],[id_escola]],Folha1!A:F,2,FALSE)</f>
        <v>52.4</v>
      </c>
      <c r="F449" s="1">
        <f>VLOOKUP(Tabela2[[#This Row],[id_escola]],Folha1!A:F,3,FALSE)</f>
        <v>21.4</v>
      </c>
      <c r="G449" s="1">
        <f>VLOOKUP(Tabela2[[#This Row],[id_escola]],Folha1!A:F,4,FALSE)</f>
        <v>36.9</v>
      </c>
      <c r="H449" s="1">
        <f>VLOOKUP(Tabela2[[#This Row],[id_escola]],Folha1!A:F,5,FALSE)</f>
        <v>684</v>
      </c>
      <c r="I449" s="1">
        <f>VLOOKUP(Tabela2[[#This Row],[id_escola]],Folha1!A:F,6,FALSE)</f>
        <v>47</v>
      </c>
    </row>
    <row r="450" spans="1:9" x14ac:dyDescent="0.3">
      <c r="A450" s="1" t="e">
        <f>'agrupamento - 3ciclo'!A449</f>
        <v>#N/A</v>
      </c>
      <c r="B450">
        <f>AVERAGE([3]!Tabela11[[#This Row],[1º Ano]],[3]!Tabela11[[#This Row],[2º Ano]],[3]!Tabela11[[#This Row],[3º Ano]],[3]!Tabela11[[#This Row],[4º Ano]])</f>
        <v>39.0625</v>
      </c>
      <c r="E450" s="1" t="e">
        <f>VLOOKUP(Tabela2[[#This Row],[id_escola]],Folha1!A:F,2,FALSE)</f>
        <v>#N/A</v>
      </c>
      <c r="F450" s="1" t="e">
        <f>VLOOKUP(Tabela2[[#This Row],[id_escola]],Folha1!A:F,3,FALSE)</f>
        <v>#N/A</v>
      </c>
      <c r="G450" s="1" t="e">
        <f>VLOOKUP(Tabela2[[#This Row],[id_escola]],Folha1!A:F,4,FALSE)</f>
        <v>#N/A</v>
      </c>
      <c r="H450" s="1" t="e">
        <f>VLOOKUP(Tabela2[[#This Row],[id_escola]],Folha1!A:F,5,FALSE)</f>
        <v>#N/A</v>
      </c>
      <c r="I450" s="1" t="e">
        <f>VLOOKUP(Tabela2[[#This Row],[id_escola]],Folha1!A:F,6,FALSE)</f>
        <v>#N/A</v>
      </c>
    </row>
    <row r="451" spans="1:9" x14ac:dyDescent="0.3">
      <c r="A451" s="1">
        <f>'agrupamento - 3ciclo'!A450</f>
        <v>330097</v>
      </c>
      <c r="B451">
        <f>AVERAGE([3]!Tabela11[[#This Row],[1º Ano]],[3]!Tabela11[[#This Row],[2º Ano]],[3]!Tabela11[[#This Row],[3º Ano]],[3]!Tabela11[[#This Row],[4º Ano]])</f>
        <v>10.75</v>
      </c>
      <c r="E451" s="1">
        <f>VLOOKUP(Tabela2[[#This Row],[id_escola]],Folha1!A:F,2,FALSE)</f>
        <v>46.090909090909093</v>
      </c>
      <c r="F451" s="1">
        <f>VLOOKUP(Tabela2[[#This Row],[id_escola]],Folha1!A:F,3,FALSE)</f>
        <v>32.588235294117645</v>
      </c>
      <c r="G451" s="1">
        <f>VLOOKUP(Tabela2[[#This Row],[id_escola]],Folha1!A:F,4,FALSE)</f>
        <v>39.339572192513373</v>
      </c>
      <c r="H451" s="1">
        <f>VLOOKUP(Tabela2[[#This Row],[id_escola]],Folha1!A:F,5,FALSE)</f>
        <v>651</v>
      </c>
      <c r="I451" s="1">
        <f>VLOOKUP(Tabela2[[#This Row],[id_escola]],Folha1!A:F,6,FALSE)</f>
        <v>180</v>
      </c>
    </row>
    <row r="452" spans="1:9" x14ac:dyDescent="0.3">
      <c r="A452" s="1">
        <f>'agrupamento - 3ciclo'!A451</f>
        <v>344540</v>
      </c>
      <c r="B452">
        <f>AVERAGE([3]!Tabela11[[#This Row],[1º Ano]],[3]!Tabela11[[#This Row],[2º Ano]],[3]!Tabela11[[#This Row],[3º Ano]],[3]!Tabela11[[#This Row],[4º Ano]])</f>
        <v>6.1875</v>
      </c>
      <c r="E452" s="1">
        <f>VLOOKUP(Tabela2[[#This Row],[id_escola]],Folha1!A:F,2,FALSE)</f>
        <v>49.95918367346939</v>
      </c>
      <c r="F452" s="1">
        <f>VLOOKUP(Tabela2[[#This Row],[id_escola]],Folha1!A:F,3,FALSE)</f>
        <v>29.170212765957448</v>
      </c>
      <c r="G452" s="1">
        <f>VLOOKUP(Tabela2[[#This Row],[id_escola]],Folha1!A:F,4,FALSE)</f>
        <v>39.564698219713421</v>
      </c>
      <c r="H452" s="1">
        <f>VLOOKUP(Tabela2[[#This Row],[id_escola]],Folha1!A:F,5,FALSE)</f>
        <v>647</v>
      </c>
      <c r="I452" s="1">
        <f>VLOOKUP(Tabela2[[#This Row],[id_escola]],Folha1!A:F,6,FALSE)</f>
        <v>180</v>
      </c>
    </row>
    <row r="453" spans="1:9" x14ac:dyDescent="0.3">
      <c r="A453" s="1">
        <f>'agrupamento - 3ciclo'!A452</f>
        <v>330814</v>
      </c>
      <c r="B453">
        <f>AVERAGE([3]!Tabela11[[#This Row],[1º Ano]],[3]!Tabela11[[#This Row],[2º Ano]],[3]!Tabela11[[#This Row],[3º Ano]],[3]!Tabela11[[#This Row],[4º Ano]])</f>
        <v>15.5625</v>
      </c>
      <c r="E453" s="1">
        <f>VLOOKUP(Tabela2[[#This Row],[id_escola]],Folha1!A:F,2,FALSE)</f>
        <v>48.137931034482762</v>
      </c>
      <c r="F453" s="1">
        <f>VLOOKUP(Tabela2[[#This Row],[id_escola]],Folha1!A:F,3,FALSE)</f>
        <v>14.170731707317072</v>
      </c>
      <c r="G453" s="1">
        <f>VLOOKUP(Tabela2[[#This Row],[id_escola]],Folha1!A:F,4,FALSE)</f>
        <v>31.154331370899918</v>
      </c>
      <c r="H453" s="1">
        <f>VLOOKUP(Tabela2[[#This Row],[id_escola]],Folha1!A:F,5,FALSE)</f>
        <v>712</v>
      </c>
      <c r="I453" s="1">
        <f>VLOOKUP(Tabela2[[#This Row],[id_escola]],Folha1!A:F,6,FALSE)</f>
        <v>83</v>
      </c>
    </row>
    <row r="454" spans="1:9" x14ac:dyDescent="0.3">
      <c r="A454" s="1" t="e">
        <f>'agrupamento - 3ciclo'!A453</f>
        <v>#N/A</v>
      </c>
      <c r="B454">
        <f>AVERAGE([3]!Tabela11[[#This Row],[1º Ano]],[3]!Tabela11[[#This Row],[2º Ano]],[3]!Tabela11[[#This Row],[3º Ano]],[3]!Tabela11[[#This Row],[4º Ano]])</f>
        <v>15.6875</v>
      </c>
      <c r="E454" s="1" t="e">
        <f>VLOOKUP(Tabela2[[#This Row],[id_escola]],Folha1!A:F,2,FALSE)</f>
        <v>#N/A</v>
      </c>
      <c r="F454" s="1" t="e">
        <f>VLOOKUP(Tabela2[[#This Row],[id_escola]],Folha1!A:F,3,FALSE)</f>
        <v>#N/A</v>
      </c>
      <c r="G454" s="1" t="e">
        <f>VLOOKUP(Tabela2[[#This Row],[id_escola]],Folha1!A:F,4,FALSE)</f>
        <v>#N/A</v>
      </c>
      <c r="H454" s="1" t="e">
        <f>VLOOKUP(Tabela2[[#This Row],[id_escola]],Folha1!A:F,5,FALSE)</f>
        <v>#N/A</v>
      </c>
      <c r="I454" s="1" t="e">
        <f>VLOOKUP(Tabela2[[#This Row],[id_escola]],Folha1!A:F,6,FALSE)</f>
        <v>#N/A</v>
      </c>
    </row>
    <row r="455" spans="1:9" x14ac:dyDescent="0.3">
      <c r="A455" s="1" t="e">
        <f>'agrupamento - 3ciclo'!A454</f>
        <v>#N/A</v>
      </c>
      <c r="B455">
        <f>AVERAGE([3]!Tabela11[[#This Row],[1º Ano]],[3]!Tabela11[[#This Row],[2º Ano]],[3]!Tabela11[[#This Row],[3º Ano]],[3]!Tabela11[[#This Row],[4º Ano]])</f>
        <v>8.5</v>
      </c>
      <c r="E455" s="1" t="e">
        <f>VLOOKUP(Tabela2[[#This Row],[id_escola]],Folha1!A:F,2,FALSE)</f>
        <v>#N/A</v>
      </c>
      <c r="F455" s="1" t="e">
        <f>VLOOKUP(Tabela2[[#This Row],[id_escola]],Folha1!A:F,3,FALSE)</f>
        <v>#N/A</v>
      </c>
      <c r="G455" s="1" t="e">
        <f>VLOOKUP(Tabela2[[#This Row],[id_escola]],Folha1!A:F,4,FALSE)</f>
        <v>#N/A</v>
      </c>
      <c r="H455" s="1" t="e">
        <f>VLOOKUP(Tabela2[[#This Row],[id_escola]],Folha1!A:F,5,FALSE)</f>
        <v>#N/A</v>
      </c>
      <c r="I455" s="1" t="e">
        <f>VLOOKUP(Tabela2[[#This Row],[id_escola]],Folha1!A:F,6,FALSE)</f>
        <v>#N/A</v>
      </c>
    </row>
    <row r="456" spans="1:9" x14ac:dyDescent="0.3">
      <c r="A456" s="1">
        <f>'agrupamento - 3ciclo'!A455</f>
        <v>343791</v>
      </c>
      <c r="B456">
        <f>AVERAGE([3]!Tabela11[[#This Row],[1º Ano]],[3]!Tabela11[[#This Row],[2º Ano]],[3]!Tabela11[[#This Row],[3º Ano]],[3]!Tabela11[[#This Row],[4º Ano]])</f>
        <v>8.6875</v>
      </c>
      <c r="E456" s="1">
        <f>VLOOKUP(Tabela2[[#This Row],[id_escola]],Folha1!A:F,2,FALSE)</f>
        <v>60.25</v>
      </c>
      <c r="F456" s="1">
        <f>VLOOKUP(Tabela2[[#This Row],[id_escola]],Folha1!A:F,3,FALSE)</f>
        <v>35.416666666666664</v>
      </c>
      <c r="G456" s="1">
        <f>VLOOKUP(Tabela2[[#This Row],[id_escola]],Folha1!A:F,4,FALSE)</f>
        <v>47.833333333333329</v>
      </c>
      <c r="H456" s="1">
        <f>VLOOKUP(Tabela2[[#This Row],[id_escola]],Folha1!A:F,5,FALSE)</f>
        <v>427</v>
      </c>
      <c r="I456" s="1">
        <f>VLOOKUP(Tabela2[[#This Row],[id_escola]],Folha1!A:F,6,FALSE)</f>
        <v>17</v>
      </c>
    </row>
    <row r="457" spans="1:9" x14ac:dyDescent="0.3">
      <c r="A457" s="1">
        <f>'agrupamento - 3ciclo'!A456</f>
        <v>344400</v>
      </c>
      <c r="B457">
        <f>AVERAGE([3]!Tabela11[[#This Row],[1º Ano]],[3]!Tabela11[[#This Row],[2º Ano]],[3]!Tabela11[[#This Row],[3º Ano]],[3]!Tabela11[[#This Row],[4º Ano]])</f>
        <v>28.9375</v>
      </c>
      <c r="E457" s="1">
        <f>VLOOKUP(Tabela2[[#This Row],[id_escola]],Folha1!A:F,2,FALSE)</f>
        <v>62.128205128205131</v>
      </c>
      <c r="F457" s="1">
        <f>VLOOKUP(Tabela2[[#This Row],[id_escola]],Folha1!A:F,3,FALSE)</f>
        <v>36.205128205128204</v>
      </c>
      <c r="G457" s="1">
        <f>VLOOKUP(Tabela2[[#This Row],[id_escola]],Folha1!A:F,4,FALSE)</f>
        <v>49.166666666666671</v>
      </c>
      <c r="H457" s="1">
        <f>VLOOKUP(Tabela2[[#This Row],[id_escola]],Folha1!A:F,5,FALSE)</f>
        <v>379</v>
      </c>
      <c r="I457" s="1">
        <f>VLOOKUP(Tabela2[[#This Row],[id_escola]],Folha1!A:F,6,FALSE)</f>
        <v>94</v>
      </c>
    </row>
    <row r="458" spans="1:9" x14ac:dyDescent="0.3">
      <c r="A458" s="1">
        <f>'agrupamento - 3ciclo'!A457</f>
        <v>345568</v>
      </c>
      <c r="B458">
        <f>AVERAGE([3]!Tabela11[[#This Row],[1º Ano]],[3]!Tabela11[[#This Row],[2º Ano]],[3]!Tabela11[[#This Row],[3º Ano]],[3]!Tabela11[[#This Row],[4º Ano]])</f>
        <v>41.875</v>
      </c>
      <c r="E458" s="1">
        <f>VLOOKUP(Tabela2[[#This Row],[id_escola]],Folha1!A:F,2,FALSE)</f>
        <v>60.2112676056338</v>
      </c>
      <c r="F458" s="1">
        <f>VLOOKUP(Tabela2[[#This Row],[id_escola]],Folha1!A:F,3,FALSE)</f>
        <v>48.945205479452056</v>
      </c>
      <c r="G458" s="1">
        <f>VLOOKUP(Tabela2[[#This Row],[id_escola]],Folha1!A:F,4,FALSE)</f>
        <v>54.578236542542925</v>
      </c>
      <c r="H458" s="1">
        <f>VLOOKUP(Tabela2[[#This Row],[id_escola]],Folha1!A:F,5,FALSE)</f>
        <v>165</v>
      </c>
      <c r="I458" s="1">
        <f>VLOOKUP(Tabela2[[#This Row],[id_escola]],Folha1!A:F,6,FALSE)</f>
        <v>43</v>
      </c>
    </row>
    <row r="459" spans="1:9" x14ac:dyDescent="0.3">
      <c r="A459" s="1">
        <f>'agrupamento - 3ciclo'!A458</f>
        <v>343432</v>
      </c>
      <c r="B459">
        <f>AVERAGE([3]!Tabela11[[#This Row],[1º Ano]],[3]!Tabela11[[#This Row],[2º Ano]],[3]!Tabela11[[#This Row],[3º Ano]],[3]!Tabela11[[#This Row],[4º Ano]])</f>
        <v>48.0625</v>
      </c>
      <c r="E459" s="1">
        <f>VLOOKUP(Tabela2[[#This Row],[id_escola]],Folha1!A:F,2,FALSE)</f>
        <v>59.122448979591837</v>
      </c>
      <c r="F459" s="1">
        <f>VLOOKUP(Tabela2[[#This Row],[id_escola]],Folha1!A:F,3,FALSE)</f>
        <v>29.46153846153846</v>
      </c>
      <c r="G459" s="1">
        <f>VLOOKUP(Tabela2[[#This Row],[id_escola]],Folha1!A:F,4,FALSE)</f>
        <v>44.291993720565145</v>
      </c>
      <c r="H459" s="1">
        <f>VLOOKUP(Tabela2[[#This Row],[id_escola]],Folha1!A:F,5,FALSE)</f>
        <v>544</v>
      </c>
      <c r="I459" s="1">
        <f>VLOOKUP(Tabela2[[#This Row],[id_escola]],Folha1!A:F,6,FALSE)</f>
        <v>146</v>
      </c>
    </row>
    <row r="460" spans="1:9" x14ac:dyDescent="0.3">
      <c r="A460" s="1">
        <f>'agrupamento - 3ciclo'!A459</f>
        <v>342397</v>
      </c>
      <c r="B460">
        <f>AVERAGE([3]!Tabela11[[#This Row],[1º Ano]],[3]!Tabela11[[#This Row],[2º Ano]],[3]!Tabela11[[#This Row],[3º Ano]],[3]!Tabela11[[#This Row],[4º Ano]])</f>
        <v>21.9375</v>
      </c>
      <c r="E460" s="1">
        <f>VLOOKUP(Tabela2[[#This Row],[id_escola]],Folha1!A:F,2,FALSE)</f>
        <v>51.912500000000001</v>
      </c>
      <c r="F460" s="1">
        <f>VLOOKUP(Tabela2[[#This Row],[id_escola]],Folha1!A:F,3,FALSE)</f>
        <v>32.855421686746986</v>
      </c>
      <c r="G460" s="1">
        <f>VLOOKUP(Tabela2[[#This Row],[id_escola]],Folha1!A:F,4,FALSE)</f>
        <v>42.383960843373494</v>
      </c>
      <c r="H460" s="1">
        <f>VLOOKUP(Tabela2[[#This Row],[id_escola]],Folha1!A:F,5,FALSE)</f>
        <v>589</v>
      </c>
      <c r="I460" s="1">
        <f>VLOOKUP(Tabela2[[#This Row],[id_escola]],Folha1!A:F,6,FALSE)</f>
        <v>158</v>
      </c>
    </row>
    <row r="461" spans="1:9" x14ac:dyDescent="0.3">
      <c r="A461" s="1">
        <f>'agrupamento - 3ciclo'!A460</f>
        <v>341010</v>
      </c>
      <c r="B461">
        <f>AVERAGE([3]!Tabela11[[#This Row],[1º Ano]],[3]!Tabela11[[#This Row],[2º Ano]],[3]!Tabela11[[#This Row],[3º Ano]],[3]!Tabela11[[#This Row],[4º Ano]])</f>
        <v>18.625</v>
      </c>
      <c r="E461" s="1">
        <f>VLOOKUP(Tabela2[[#This Row],[id_escola]],Folha1!A:F,2,FALSE)</f>
        <v>53.368421052631582</v>
      </c>
      <c r="F461" s="1">
        <f>VLOOKUP(Tabela2[[#This Row],[id_escola]],Folha1!A:F,3,FALSE)</f>
        <v>31.512820512820515</v>
      </c>
      <c r="G461" s="1">
        <f>VLOOKUP(Tabela2[[#This Row],[id_escola]],Folha1!A:F,4,FALSE)</f>
        <v>42.44062078272605</v>
      </c>
      <c r="H461" s="1">
        <f>VLOOKUP(Tabela2[[#This Row],[id_escola]],Folha1!A:F,5,FALSE)</f>
        <v>587</v>
      </c>
      <c r="I461" s="1">
        <f>VLOOKUP(Tabela2[[#This Row],[id_escola]],Folha1!A:F,6,FALSE)</f>
        <v>20</v>
      </c>
    </row>
    <row r="462" spans="1:9" x14ac:dyDescent="0.3">
      <c r="A462" s="1">
        <f>'agrupamento - 3ciclo'!A461</f>
        <v>341022</v>
      </c>
      <c r="B462">
        <f>AVERAGE([3]!Tabela11[[#This Row],[1º Ano]],[3]!Tabela11[[#This Row],[2º Ano]],[3]!Tabela11[[#This Row],[3º Ano]],[3]!Tabela11[[#This Row],[4º Ano]])</f>
        <v>23.3125</v>
      </c>
      <c r="E462" s="1">
        <f>VLOOKUP(Tabela2[[#This Row],[id_escola]],Folha1!A:F,2,FALSE)</f>
        <v>61.028409090909093</v>
      </c>
      <c r="F462" s="1">
        <f>VLOOKUP(Tabela2[[#This Row],[id_escola]],Folha1!A:F,3,FALSE)</f>
        <v>46.229050279329606</v>
      </c>
      <c r="G462" s="1">
        <f>VLOOKUP(Tabela2[[#This Row],[id_escola]],Folha1!A:F,4,FALSE)</f>
        <v>53.628729685119353</v>
      </c>
      <c r="H462" s="1">
        <f>VLOOKUP(Tabela2[[#This Row],[id_escola]],Folha1!A:F,5,FALSE)</f>
        <v>203</v>
      </c>
      <c r="I462" s="1">
        <f>VLOOKUP(Tabela2[[#This Row],[id_escola]],Folha1!A:F,6,FALSE)</f>
        <v>21</v>
      </c>
    </row>
    <row r="463" spans="1:9" x14ac:dyDescent="0.3">
      <c r="A463" s="1">
        <f>'agrupamento - 3ciclo'!A462</f>
        <v>341034</v>
      </c>
      <c r="B463">
        <f>AVERAGE([3]!Tabela11[[#This Row],[1º Ano]],[3]!Tabela11[[#This Row],[2º Ano]],[3]!Tabela11[[#This Row],[3º Ano]],[3]!Tabela11[[#This Row],[4º Ano]])</f>
        <v>22.75</v>
      </c>
      <c r="E463" s="1">
        <f>VLOOKUP(Tabela2[[#This Row],[id_escola]],Folha1!A:F,2,FALSE)</f>
        <v>55.867924528301884</v>
      </c>
      <c r="F463" s="1">
        <f>VLOOKUP(Tabela2[[#This Row],[id_escola]],Folha1!A:F,3,FALSE)</f>
        <v>28.8135593220339</v>
      </c>
      <c r="G463" s="1">
        <f>VLOOKUP(Tabela2[[#This Row],[id_escola]],Folha1!A:F,4,FALSE)</f>
        <v>42.34074192516789</v>
      </c>
      <c r="H463" s="1">
        <f>VLOOKUP(Tabela2[[#This Row],[id_escola]],Folha1!A:F,5,FALSE)</f>
        <v>588</v>
      </c>
      <c r="I463" s="1">
        <f>VLOOKUP(Tabela2[[#This Row],[id_escola]],Folha1!A:F,6,FALSE)</f>
        <v>160</v>
      </c>
    </row>
    <row r="464" spans="1:9" x14ac:dyDescent="0.3">
      <c r="A464" s="1">
        <f>'agrupamento - 3ciclo'!A463</f>
        <v>341046</v>
      </c>
      <c r="B464">
        <f>AVERAGE([3]!Tabela11[[#This Row],[1º Ano]],[3]!Tabela11[[#This Row],[2º Ano]],[3]!Tabela11[[#This Row],[3º Ano]],[3]!Tabela11[[#This Row],[4º Ano]])</f>
        <v>23</v>
      </c>
      <c r="E464" s="1">
        <f>VLOOKUP(Tabela2[[#This Row],[id_escola]],Folha1!A:F,2,FALSE)</f>
        <v>50.606382978723403</v>
      </c>
      <c r="F464" s="1">
        <f>VLOOKUP(Tabela2[[#This Row],[id_escola]],Folha1!A:F,3,FALSE)</f>
        <v>27.698924731182796</v>
      </c>
      <c r="G464" s="1">
        <f>VLOOKUP(Tabela2[[#This Row],[id_escola]],Folha1!A:F,4,FALSE)</f>
        <v>39.152653854953101</v>
      </c>
      <c r="H464" s="1">
        <f>VLOOKUP(Tabela2[[#This Row],[id_escola]],Folha1!A:F,5,FALSE)</f>
        <v>645</v>
      </c>
      <c r="I464" s="1">
        <f>VLOOKUP(Tabela2[[#This Row],[id_escola]],Folha1!A:F,6,FALSE)</f>
        <v>50</v>
      </c>
    </row>
    <row r="465" spans="1:9" x14ac:dyDescent="0.3">
      <c r="A465" s="1">
        <f>'agrupamento - 3ciclo'!A464</f>
        <v>341060</v>
      </c>
      <c r="B465">
        <f>AVERAGE([3]!Tabela11[[#This Row],[1º Ano]],[3]!Tabela11[[#This Row],[2º Ano]],[3]!Tabela11[[#This Row],[3º Ano]],[3]!Tabela11[[#This Row],[4º Ano]])</f>
        <v>19.4375</v>
      </c>
      <c r="E465" s="1">
        <f>VLOOKUP(Tabela2[[#This Row],[id_escola]],Folha1!A:F,2,FALSE)</f>
        <v>55.882352941176471</v>
      </c>
      <c r="F465" s="1">
        <f>VLOOKUP(Tabela2[[#This Row],[id_escola]],Folha1!A:F,3,FALSE)</f>
        <v>30.96153846153846</v>
      </c>
      <c r="G465" s="1">
        <f>VLOOKUP(Tabela2[[#This Row],[id_escola]],Folha1!A:F,4,FALSE)</f>
        <v>43.421945701357465</v>
      </c>
      <c r="H465" s="1">
        <f>VLOOKUP(Tabela2[[#This Row],[id_escola]],Folha1!A:F,5,FALSE)</f>
        <v>565</v>
      </c>
      <c r="I465" s="1">
        <f>VLOOKUP(Tabela2[[#This Row],[id_escola]],Folha1!A:F,6,FALSE)</f>
        <v>39</v>
      </c>
    </row>
    <row r="466" spans="1:9" x14ac:dyDescent="0.3">
      <c r="A466" s="1">
        <f>'agrupamento - 3ciclo'!A465</f>
        <v>341071</v>
      </c>
      <c r="B466">
        <f>AVERAGE([3]!Tabela11[[#This Row],[1º Ano]],[3]!Tabela11[[#This Row],[2º Ano]],[3]!Tabela11[[#This Row],[3º Ano]],[3]!Tabela11[[#This Row],[4º Ano]])</f>
        <v>17.8125</v>
      </c>
      <c r="E466" s="1">
        <f>VLOOKUP(Tabela2[[#This Row],[id_escola]],Folha1!A:F,2,FALSE)</f>
        <v>51.924999999999997</v>
      </c>
      <c r="F466" s="1">
        <f>VLOOKUP(Tabela2[[#This Row],[id_escola]],Folha1!A:F,3,FALSE)</f>
        <v>29.047619047619047</v>
      </c>
      <c r="G466" s="1">
        <f>VLOOKUP(Tabela2[[#This Row],[id_escola]],Folha1!A:F,4,FALSE)</f>
        <v>40.486309523809524</v>
      </c>
      <c r="H466" s="1">
        <f>VLOOKUP(Tabela2[[#This Row],[id_escola]],Folha1!A:F,5,FALSE)</f>
        <v>632</v>
      </c>
      <c r="I466" s="1">
        <f>VLOOKUP(Tabela2[[#This Row],[id_escola]],Folha1!A:F,6,FALSE)</f>
        <v>44</v>
      </c>
    </row>
    <row r="467" spans="1:9" x14ac:dyDescent="0.3">
      <c r="A467" s="1" t="e">
        <f>'agrupamento - 3ciclo'!A466</f>
        <v>#N/A</v>
      </c>
      <c r="B467">
        <f>AVERAGE([3]!Tabela11[[#This Row],[1º Ano]],[3]!Tabela11[[#This Row],[2º Ano]],[3]!Tabela11[[#This Row],[3º Ano]],[3]!Tabela11[[#This Row],[4º Ano]])</f>
        <v>18.5625</v>
      </c>
      <c r="E467" s="1" t="e">
        <f>VLOOKUP(Tabela2[[#This Row],[id_escola]],Folha1!A:F,2,FALSE)</f>
        <v>#N/A</v>
      </c>
      <c r="F467" s="1" t="e">
        <f>VLOOKUP(Tabela2[[#This Row],[id_escola]],Folha1!A:F,3,FALSE)</f>
        <v>#N/A</v>
      </c>
      <c r="G467" s="1" t="e">
        <f>VLOOKUP(Tabela2[[#This Row],[id_escola]],Folha1!A:F,4,FALSE)</f>
        <v>#N/A</v>
      </c>
      <c r="H467" s="1" t="e">
        <f>VLOOKUP(Tabela2[[#This Row],[id_escola]],Folha1!A:F,5,FALSE)</f>
        <v>#N/A</v>
      </c>
      <c r="I467" s="1" t="e">
        <f>VLOOKUP(Tabela2[[#This Row],[id_escola]],Folha1!A:F,6,FALSE)</f>
        <v>#N/A</v>
      </c>
    </row>
    <row r="468" spans="1:9" x14ac:dyDescent="0.3">
      <c r="A468" s="1">
        <f>'agrupamento - 3ciclo'!A467</f>
        <v>344801</v>
      </c>
      <c r="B468">
        <f>AVERAGE([3]!Tabela11[[#This Row],[1º Ano]],[3]!Tabela11[[#This Row],[2º Ano]],[3]!Tabela11[[#This Row],[3º Ano]],[3]!Tabela11[[#This Row],[4º Ano]])</f>
        <v>44.0625</v>
      </c>
      <c r="E468" s="1">
        <f>VLOOKUP(Tabela2[[#This Row],[id_escola]],Folha1!A:F,2,FALSE)</f>
        <v>54.273684210526319</v>
      </c>
      <c r="F468" s="1">
        <f>VLOOKUP(Tabela2[[#This Row],[id_escola]],Folha1!A:F,3,FALSE)</f>
        <v>30.356435643564357</v>
      </c>
      <c r="G468" s="1">
        <f>VLOOKUP(Tabela2[[#This Row],[id_escola]],Folha1!A:F,4,FALSE)</f>
        <v>42.31505992704534</v>
      </c>
      <c r="H468" s="1">
        <f>VLOOKUP(Tabela2[[#This Row],[id_escola]],Folha1!A:F,5,FALSE)</f>
        <v>588</v>
      </c>
      <c r="I468" s="1">
        <f>VLOOKUP(Tabela2[[#This Row],[id_escola]],Folha1!A:F,6,FALSE)</f>
        <v>49</v>
      </c>
    </row>
    <row r="469" spans="1:9" x14ac:dyDescent="0.3">
      <c r="A469" s="1">
        <f>'agrupamento - 3ciclo'!A468</f>
        <v>341083</v>
      </c>
      <c r="B469">
        <f>AVERAGE([3]!Tabela11[[#This Row],[1º Ano]],[3]!Tabela11[[#This Row],[2º Ano]],[3]!Tabela11[[#This Row],[3º Ano]],[3]!Tabela11[[#This Row],[4º Ano]])</f>
        <v>73</v>
      </c>
      <c r="E469" s="1">
        <f>VLOOKUP(Tabela2[[#This Row],[id_escola]],Folha1!A:F,2,FALSE)</f>
        <v>57.163636363636364</v>
      </c>
      <c r="F469" s="1">
        <f>VLOOKUP(Tabela2[[#This Row],[id_escola]],Folha1!A:F,3,FALSE)</f>
        <v>43.017543859649123</v>
      </c>
      <c r="G469" s="1">
        <f>VLOOKUP(Tabela2[[#This Row],[id_escola]],Folha1!A:F,4,FALSE)</f>
        <v>50.09059011164274</v>
      </c>
      <c r="H469" s="1">
        <f>VLOOKUP(Tabela2[[#This Row],[id_escola]],Folha1!A:F,5,FALSE)</f>
        <v>341</v>
      </c>
      <c r="I469" s="1">
        <f>VLOOKUP(Tabela2[[#This Row],[id_escola]],Folha1!A:F,6,FALSE)</f>
        <v>16</v>
      </c>
    </row>
    <row r="470" spans="1:9" x14ac:dyDescent="0.3">
      <c r="A470" s="1">
        <f>'agrupamento - 3ciclo'!A469</f>
        <v>346627</v>
      </c>
      <c r="B470">
        <f>AVERAGE([3]!Tabela11[[#This Row],[1º Ano]],[3]!Tabela11[[#This Row],[2º Ano]],[3]!Tabela11[[#This Row],[3º Ano]],[3]!Tabela11[[#This Row],[4º Ano]])</f>
        <v>110</v>
      </c>
      <c r="E470" s="1">
        <f>VLOOKUP(Tabela2[[#This Row],[id_escola]],Folha1!A:F,2,FALSE)</f>
        <v>58.971428571428568</v>
      </c>
      <c r="F470" s="1">
        <f>VLOOKUP(Tabela2[[#This Row],[id_escola]],Folha1!A:F,3,FALSE)</f>
        <v>39.371428571428574</v>
      </c>
      <c r="G470" s="1">
        <f>VLOOKUP(Tabela2[[#This Row],[id_escola]],Folha1!A:F,4,FALSE)</f>
        <v>49.171428571428571</v>
      </c>
      <c r="H470" s="1">
        <f>VLOOKUP(Tabela2[[#This Row],[id_escola]],Folha1!A:F,5,FALSE)</f>
        <v>375</v>
      </c>
      <c r="I470" s="1">
        <f>VLOOKUP(Tabela2[[#This Row],[id_escola]],Folha1!A:F,6,FALSE)</f>
        <v>22</v>
      </c>
    </row>
    <row r="471" spans="1:9" x14ac:dyDescent="0.3">
      <c r="A471" s="1" t="e">
        <f>'agrupamento - 3ciclo'!A470</f>
        <v>#N/A</v>
      </c>
      <c r="B471">
        <f>AVERAGE([3]!Tabela11[[#This Row],[1º Ano]],[3]!Tabela11[[#This Row],[2º Ano]],[3]!Tabela11[[#This Row],[3º Ano]],[3]!Tabela11[[#This Row],[4º Ano]])</f>
        <v>53.0625</v>
      </c>
      <c r="E471" s="1" t="e">
        <f>VLOOKUP(Tabela2[[#This Row],[id_escola]],Folha1!A:F,2,FALSE)</f>
        <v>#N/A</v>
      </c>
      <c r="F471" s="1" t="e">
        <f>VLOOKUP(Tabela2[[#This Row],[id_escola]],Folha1!A:F,3,FALSE)</f>
        <v>#N/A</v>
      </c>
      <c r="G471" s="1" t="e">
        <f>VLOOKUP(Tabela2[[#This Row],[id_escola]],Folha1!A:F,4,FALSE)</f>
        <v>#N/A</v>
      </c>
      <c r="H471" s="1" t="e">
        <f>VLOOKUP(Tabela2[[#This Row],[id_escola]],Folha1!A:F,5,FALSE)</f>
        <v>#N/A</v>
      </c>
      <c r="I471" s="1" t="e">
        <f>VLOOKUP(Tabela2[[#This Row],[id_escola]],Folha1!A:F,6,FALSE)</f>
        <v>#N/A</v>
      </c>
    </row>
    <row r="472" spans="1:9" x14ac:dyDescent="0.3">
      <c r="A472" s="1">
        <f>'agrupamento - 3ciclo'!A471</f>
        <v>341101</v>
      </c>
      <c r="B472">
        <f>AVERAGE([3]!Tabela11[[#This Row],[1º Ano]],[3]!Tabela11[[#This Row],[2º Ano]],[3]!Tabela11[[#This Row],[3º Ano]],[3]!Tabela11[[#This Row],[4º Ano]])</f>
        <v>68.6875</v>
      </c>
      <c r="E472" s="1">
        <f>VLOOKUP(Tabela2[[#This Row],[id_escola]],Folha1!A:F,2,FALSE)</f>
        <v>62.527472527472526</v>
      </c>
      <c r="F472" s="1">
        <f>VLOOKUP(Tabela2[[#This Row],[id_escola]],Folha1!A:F,3,FALSE)</f>
        <v>46.086956521739133</v>
      </c>
      <c r="G472" s="1">
        <f>VLOOKUP(Tabela2[[#This Row],[id_escola]],Folha1!A:F,4,FALSE)</f>
        <v>54.307214524605826</v>
      </c>
      <c r="H472" s="1">
        <f>VLOOKUP(Tabela2[[#This Row],[id_escola]],Folha1!A:F,5,FALSE)</f>
        <v>176</v>
      </c>
      <c r="I472" s="1">
        <f>VLOOKUP(Tabela2[[#This Row],[id_escola]],Folha1!A:F,6,FALSE)</f>
        <v>20</v>
      </c>
    </row>
    <row r="473" spans="1:9" x14ac:dyDescent="0.3">
      <c r="A473" s="1">
        <f>'agrupamento - 3ciclo'!A472</f>
        <v>341113</v>
      </c>
      <c r="B473">
        <f>AVERAGE([3]!Tabela11[[#This Row],[1º Ano]],[3]!Tabela11[[#This Row],[2º Ano]],[3]!Tabela11[[#This Row],[3º Ano]],[3]!Tabela11[[#This Row],[4º Ano]])</f>
        <v>5.3125</v>
      </c>
      <c r="E473" s="1">
        <f>VLOOKUP(Tabela2[[#This Row],[id_escola]],Folha1!A:F,2,FALSE)</f>
        <v>57</v>
      </c>
      <c r="F473" s="1">
        <f>VLOOKUP(Tabela2[[#This Row],[id_escola]],Folha1!A:F,3,FALSE)</f>
        <v>47.045454545454547</v>
      </c>
      <c r="G473" s="1">
        <f>VLOOKUP(Tabela2[[#This Row],[id_escola]],Folha1!A:F,4,FALSE)</f>
        <v>52.022727272727273</v>
      </c>
      <c r="H473" s="1">
        <f>VLOOKUP(Tabela2[[#This Row],[id_escola]],Folha1!A:F,5,FALSE)</f>
        <v>260</v>
      </c>
      <c r="I473" s="1">
        <f>VLOOKUP(Tabela2[[#This Row],[id_escola]],Folha1!A:F,6,FALSE)</f>
        <v>24</v>
      </c>
    </row>
    <row r="474" spans="1:9" x14ac:dyDescent="0.3">
      <c r="A474" s="1">
        <f>'agrupamento - 3ciclo'!A473</f>
        <v>343961</v>
      </c>
      <c r="B474">
        <f>AVERAGE([3]!Tabela11[[#This Row],[1º Ano]],[3]!Tabela11[[#This Row],[2º Ano]],[3]!Tabela11[[#This Row],[3º Ano]],[3]!Tabela11[[#This Row],[4º Ano]])</f>
        <v>49.25</v>
      </c>
      <c r="E474" s="1">
        <f>VLOOKUP(Tabela2[[#This Row],[id_escola]],Folha1!A:F,2,FALSE)</f>
        <v>60.544444444444444</v>
      </c>
      <c r="F474" s="1">
        <f>VLOOKUP(Tabela2[[#This Row],[id_escola]],Folha1!A:F,3,FALSE)</f>
        <v>54.120879120879124</v>
      </c>
      <c r="G474" s="1">
        <f>VLOOKUP(Tabela2[[#This Row],[id_escola]],Folha1!A:F,4,FALSE)</f>
        <v>57.332661782661788</v>
      </c>
      <c r="H474" s="1">
        <f>VLOOKUP(Tabela2[[#This Row],[id_escola]],Folha1!A:F,5,FALSE)</f>
        <v>108</v>
      </c>
      <c r="I474" s="1">
        <f>VLOOKUP(Tabela2[[#This Row],[id_escola]],Folha1!A:F,6,FALSE)</f>
        <v>53</v>
      </c>
    </row>
    <row r="475" spans="1:9" x14ac:dyDescent="0.3">
      <c r="A475" s="1">
        <f>'agrupamento - 3ciclo'!A474</f>
        <v>341125</v>
      </c>
      <c r="B475">
        <f>AVERAGE([3]!Tabela11[[#This Row],[1º Ano]],[3]!Tabela11[[#This Row],[2º Ano]],[3]!Tabela11[[#This Row],[3º Ano]],[3]!Tabela11[[#This Row],[4º Ano]])</f>
        <v>56.1875</v>
      </c>
      <c r="E475" s="1">
        <f>VLOOKUP(Tabela2[[#This Row],[id_escola]],Folha1!A:F,2,FALSE)</f>
        <v>58.96078431372549</v>
      </c>
      <c r="F475" s="1">
        <f>VLOOKUP(Tabela2[[#This Row],[id_escola]],Folha1!A:F,3,FALSE)</f>
        <v>49.235294117647058</v>
      </c>
      <c r="G475" s="1">
        <f>VLOOKUP(Tabela2[[#This Row],[id_escola]],Folha1!A:F,4,FALSE)</f>
        <v>54.098039215686271</v>
      </c>
      <c r="H475" s="1">
        <f>VLOOKUP(Tabela2[[#This Row],[id_escola]],Folha1!A:F,5,FALSE)</f>
        <v>185</v>
      </c>
      <c r="I475" s="1">
        <f>VLOOKUP(Tabela2[[#This Row],[id_escola]],Folha1!A:F,6,FALSE)</f>
        <v>14</v>
      </c>
    </row>
    <row r="476" spans="1:9" x14ac:dyDescent="0.3">
      <c r="A476" s="1">
        <f>'agrupamento - 3ciclo'!A475</f>
        <v>341137</v>
      </c>
      <c r="B476">
        <f>AVERAGE([3]!Tabela11[[#This Row],[1º Ano]],[3]!Tabela11[[#This Row],[2º Ano]],[3]!Tabela11[[#This Row],[3º Ano]],[3]!Tabela11[[#This Row],[4º Ano]])</f>
        <v>20.0625</v>
      </c>
      <c r="E476" s="1">
        <f>VLOOKUP(Tabela2[[#This Row],[id_escola]],Folha1!A:F,2,FALSE)</f>
        <v>54.663636363636364</v>
      </c>
      <c r="F476" s="1">
        <f>VLOOKUP(Tabela2[[#This Row],[id_escola]],Folha1!A:F,3,FALSE)</f>
        <v>46.518867924528301</v>
      </c>
      <c r="G476" s="1">
        <f>VLOOKUP(Tabela2[[#This Row],[id_escola]],Folha1!A:F,4,FALSE)</f>
        <v>50.591252144082333</v>
      </c>
      <c r="H476" s="1">
        <f>VLOOKUP(Tabela2[[#This Row],[id_escola]],Folha1!A:F,5,FALSE)</f>
        <v>317</v>
      </c>
      <c r="I476" s="1">
        <f>VLOOKUP(Tabela2[[#This Row],[id_escola]],Folha1!A:F,6,FALSE)</f>
        <v>28</v>
      </c>
    </row>
    <row r="477" spans="1:9" x14ac:dyDescent="0.3">
      <c r="A477" s="1">
        <f>'agrupamento - 3ciclo'!A476</f>
        <v>343262</v>
      </c>
      <c r="B477">
        <f>AVERAGE([3]!Tabela11[[#This Row],[1º Ano]],[3]!Tabela11[[#This Row],[2º Ano]],[3]!Tabela11[[#This Row],[3º Ano]],[3]!Tabela11[[#This Row],[4º Ano]])</f>
        <v>22.125</v>
      </c>
      <c r="E477" s="1">
        <f>VLOOKUP(Tabela2[[#This Row],[id_escola]],Folha1!A:F,2,FALSE)</f>
        <v>59.07741935483871</v>
      </c>
      <c r="F477" s="1">
        <f>VLOOKUP(Tabela2[[#This Row],[id_escola]],Folha1!A:F,3,FALSE)</f>
        <v>38.670886075949369</v>
      </c>
      <c r="G477" s="1">
        <f>VLOOKUP(Tabela2[[#This Row],[id_escola]],Folha1!A:F,4,FALSE)</f>
        <v>48.87415271539404</v>
      </c>
      <c r="H477" s="1">
        <f>VLOOKUP(Tabela2[[#This Row],[id_escola]],Folha1!A:F,5,FALSE)</f>
        <v>381</v>
      </c>
      <c r="I477" s="1">
        <f>VLOOKUP(Tabela2[[#This Row],[id_escola]],Folha1!A:F,6,FALSE)</f>
        <v>118</v>
      </c>
    </row>
    <row r="478" spans="1:9" x14ac:dyDescent="0.3">
      <c r="A478" s="1">
        <f>'agrupamento - 3ciclo'!A477</f>
        <v>345519</v>
      </c>
      <c r="B478">
        <f>AVERAGE([3]!Tabela11[[#This Row],[1º Ano]],[3]!Tabela11[[#This Row],[2º Ano]],[3]!Tabela11[[#This Row],[3º Ano]],[3]!Tabela11[[#This Row],[4º Ano]])</f>
        <v>10.8125</v>
      </c>
      <c r="E478" s="1">
        <f>VLOOKUP(Tabela2[[#This Row],[id_escola]],Folha1!A:F,2,FALSE)</f>
        <v>56.057692307692307</v>
      </c>
      <c r="F478" s="1">
        <f>VLOOKUP(Tabela2[[#This Row],[id_escola]],Folha1!A:F,3,FALSE)</f>
        <v>28.901960784313726</v>
      </c>
      <c r="G478" s="1">
        <f>VLOOKUP(Tabela2[[#This Row],[id_escola]],Folha1!A:F,4,FALSE)</f>
        <v>42.479826546003018</v>
      </c>
      <c r="H478" s="1">
        <f>VLOOKUP(Tabela2[[#This Row],[id_escola]],Folha1!A:F,5,FALSE)</f>
        <v>574</v>
      </c>
      <c r="I478" s="1">
        <f>VLOOKUP(Tabela2[[#This Row],[id_escola]],Folha1!A:F,6,FALSE)</f>
        <v>68</v>
      </c>
    </row>
    <row r="479" spans="1:9" x14ac:dyDescent="0.3">
      <c r="A479" s="1" t="e">
        <f>'agrupamento - 3ciclo'!A478</f>
        <v>#N/A</v>
      </c>
      <c r="B479">
        <f>AVERAGE([3]!Tabela11[[#This Row],[1º Ano]],[3]!Tabela11[[#This Row],[2º Ano]],[3]!Tabela11[[#This Row],[3º Ano]],[3]!Tabela11[[#This Row],[4º Ano]])</f>
        <v>35.125</v>
      </c>
      <c r="E479" s="1" t="e">
        <f>VLOOKUP(Tabela2[[#This Row],[id_escola]],Folha1!A:F,2,FALSE)</f>
        <v>#N/A</v>
      </c>
      <c r="F479" s="1" t="e">
        <f>VLOOKUP(Tabela2[[#This Row],[id_escola]],Folha1!A:F,3,FALSE)</f>
        <v>#N/A</v>
      </c>
      <c r="G479" s="1" t="e">
        <f>VLOOKUP(Tabela2[[#This Row],[id_escola]],Folha1!A:F,4,FALSE)</f>
        <v>#N/A</v>
      </c>
      <c r="H479" s="1" t="e">
        <f>VLOOKUP(Tabela2[[#This Row],[id_escola]],Folha1!A:F,5,FALSE)</f>
        <v>#N/A</v>
      </c>
      <c r="I479" s="1" t="e">
        <f>VLOOKUP(Tabela2[[#This Row],[id_escola]],Folha1!A:F,6,FALSE)</f>
        <v>#N/A</v>
      </c>
    </row>
    <row r="480" spans="1:9" x14ac:dyDescent="0.3">
      <c r="A480" s="1" t="e">
        <f>'agrupamento - 3ciclo'!A479</f>
        <v>#N/A</v>
      </c>
      <c r="B480">
        <f>AVERAGE([3]!Tabela11[[#This Row],[1º Ano]],[3]!Tabela11[[#This Row],[2º Ano]],[3]!Tabela11[[#This Row],[3º Ano]],[3]!Tabela11[[#This Row],[4º Ano]])</f>
        <v>19.3125</v>
      </c>
      <c r="E480" s="1" t="e">
        <f>VLOOKUP(Tabela2[[#This Row],[id_escola]],Folha1!A:F,2,FALSE)</f>
        <v>#N/A</v>
      </c>
      <c r="F480" s="1" t="e">
        <f>VLOOKUP(Tabela2[[#This Row],[id_escola]],Folha1!A:F,3,FALSE)</f>
        <v>#N/A</v>
      </c>
      <c r="G480" s="1" t="e">
        <f>VLOOKUP(Tabela2[[#This Row],[id_escola]],Folha1!A:F,4,FALSE)</f>
        <v>#N/A</v>
      </c>
      <c r="H480" s="1" t="e">
        <f>VLOOKUP(Tabela2[[#This Row],[id_escola]],Folha1!A:F,5,FALSE)</f>
        <v>#N/A</v>
      </c>
      <c r="I480" s="1" t="e">
        <f>VLOOKUP(Tabela2[[#This Row],[id_escola]],Folha1!A:F,6,FALSE)</f>
        <v>#N/A</v>
      </c>
    </row>
    <row r="481" spans="1:9" x14ac:dyDescent="0.3">
      <c r="A481" s="1" t="e">
        <f>'agrupamento - 3ciclo'!A480</f>
        <v>#N/A</v>
      </c>
      <c r="B481">
        <f>AVERAGE([3]!Tabela11[[#This Row],[1º Ano]],[3]!Tabela11[[#This Row],[2º Ano]],[3]!Tabela11[[#This Row],[3º Ano]],[3]!Tabela11[[#This Row],[4º Ano]])</f>
        <v>21.0625</v>
      </c>
      <c r="E481" s="1" t="e">
        <f>VLOOKUP(Tabela2[[#This Row],[id_escola]],Folha1!A:F,2,FALSE)</f>
        <v>#N/A</v>
      </c>
      <c r="F481" s="1" t="e">
        <f>VLOOKUP(Tabela2[[#This Row],[id_escola]],Folha1!A:F,3,FALSE)</f>
        <v>#N/A</v>
      </c>
      <c r="G481" s="1" t="e">
        <f>VLOOKUP(Tabela2[[#This Row],[id_escola]],Folha1!A:F,4,FALSE)</f>
        <v>#N/A</v>
      </c>
      <c r="H481" s="1" t="e">
        <f>VLOOKUP(Tabela2[[#This Row],[id_escola]],Folha1!A:F,5,FALSE)</f>
        <v>#N/A</v>
      </c>
      <c r="I481" s="1" t="e">
        <f>VLOOKUP(Tabela2[[#This Row],[id_escola]],Folha1!A:F,6,FALSE)</f>
        <v>#N/A</v>
      </c>
    </row>
    <row r="482" spans="1:9" x14ac:dyDescent="0.3">
      <c r="A482" s="1">
        <f>'agrupamento - 3ciclo'!A481</f>
        <v>341540</v>
      </c>
      <c r="B482">
        <f>AVERAGE([3]!Tabela11[[#This Row],[1º Ano]],[3]!Tabela11[[#This Row],[2º Ano]],[3]!Tabela11[[#This Row],[3º Ano]],[3]!Tabela11[[#This Row],[4º Ano]])</f>
        <v>23.4375</v>
      </c>
      <c r="E482" s="1">
        <f>VLOOKUP(Tabela2[[#This Row],[id_escola]],Folha1!A:F,2,FALSE)</f>
        <v>58.375886524822697</v>
      </c>
      <c r="F482" s="1">
        <f>VLOOKUP(Tabela2[[#This Row],[id_escola]],Folha1!A:F,3,FALSE)</f>
        <v>34.818791946308728</v>
      </c>
      <c r="G482" s="1">
        <f>VLOOKUP(Tabela2[[#This Row],[id_escola]],Folha1!A:F,4,FALSE)</f>
        <v>46.597339235565713</v>
      </c>
      <c r="H482" s="1">
        <f>VLOOKUP(Tabela2[[#This Row],[id_escola]],Folha1!A:F,5,FALSE)</f>
        <v>467</v>
      </c>
      <c r="I482" s="1">
        <f>VLOOKUP(Tabela2[[#This Row],[id_escola]],Folha1!A:F,6,FALSE)</f>
        <v>73</v>
      </c>
    </row>
    <row r="483" spans="1:9" x14ac:dyDescent="0.3">
      <c r="A483" s="1">
        <f>'agrupamento - 3ciclo'!A482</f>
        <v>344825</v>
      </c>
      <c r="B483">
        <f>AVERAGE([3]!Tabela11[[#This Row],[1º Ano]],[3]!Tabela11[[#This Row],[2º Ano]],[3]!Tabela11[[#This Row],[3º Ano]],[3]!Tabela11[[#This Row],[4º Ano]])</f>
        <v>13.75</v>
      </c>
      <c r="E483" s="1">
        <f>VLOOKUP(Tabela2[[#This Row],[id_escola]],Folha1!A:F,2,FALSE)</f>
        <v>58.66346153846154</v>
      </c>
      <c r="F483" s="1">
        <f>VLOOKUP(Tabela2[[#This Row],[id_escola]],Folha1!A:F,3,FALSE)</f>
        <v>34.074766355140184</v>
      </c>
      <c r="G483" s="1">
        <f>VLOOKUP(Tabela2[[#This Row],[id_escola]],Folha1!A:F,4,FALSE)</f>
        <v>46.369113946800866</v>
      </c>
      <c r="H483" s="1">
        <f>VLOOKUP(Tabela2[[#This Row],[id_escola]],Folha1!A:F,5,FALSE)</f>
        <v>473</v>
      </c>
      <c r="I483" s="1">
        <f>VLOOKUP(Tabela2[[#This Row],[id_escola]],Folha1!A:F,6,FALSE)</f>
        <v>30</v>
      </c>
    </row>
    <row r="484" spans="1:9" x14ac:dyDescent="0.3">
      <c r="A484" s="1">
        <f>'agrupamento - 3ciclo'!A483</f>
        <v>344758</v>
      </c>
      <c r="B484" t="e">
        <f>AVERAGE([3]!Tabela11[[#This Row],[1º Ano]],[3]!Tabela11[[#This Row],[2º Ano]],[3]!Tabela11[[#This Row],[3º Ano]],[3]!Tabela11[[#This Row],[4º Ano]])</f>
        <v>#DIV/0!</v>
      </c>
      <c r="E484" s="1">
        <f>VLOOKUP(Tabela2[[#This Row],[id_escola]],Folha1!A:F,2,FALSE)</f>
        <v>59.930693069306933</v>
      </c>
      <c r="F484" s="1">
        <f>VLOOKUP(Tabela2[[#This Row],[id_escola]],Folha1!A:F,3,FALSE)</f>
        <v>47.396039603960396</v>
      </c>
      <c r="G484" s="1">
        <f>VLOOKUP(Tabela2[[#This Row],[id_escola]],Folha1!A:F,4,FALSE)</f>
        <v>53.663366336633665</v>
      </c>
      <c r="H484" s="1">
        <f>VLOOKUP(Tabela2[[#This Row],[id_escola]],Folha1!A:F,5,FALSE)</f>
        <v>199</v>
      </c>
      <c r="I484" s="1">
        <f>VLOOKUP(Tabela2[[#This Row],[id_escola]],Folha1!A:F,6,FALSE)</f>
        <v>8</v>
      </c>
    </row>
    <row r="485" spans="1:9" x14ac:dyDescent="0.3">
      <c r="A485" s="1">
        <f>'agrupamento - 3ciclo'!A484</f>
        <v>341228</v>
      </c>
      <c r="B485" t="e">
        <f>AVERAGE([3]!Tabela11[[#This Row],[1º Ano]],[3]!Tabela11[[#This Row],[2º Ano]],[3]!Tabela11[[#This Row],[3º Ano]],[3]!Tabela11[[#This Row],[4º Ano]])</f>
        <v>#DIV/0!</v>
      </c>
      <c r="E485" s="1">
        <f>VLOOKUP(Tabela2[[#This Row],[id_escola]],Folha1!A:F,2,FALSE)</f>
        <v>62.424242424242422</v>
      </c>
      <c r="F485" s="1">
        <f>VLOOKUP(Tabela2[[#This Row],[id_escola]],Folha1!A:F,3,FALSE)</f>
        <v>42.85</v>
      </c>
      <c r="G485" s="1">
        <f>VLOOKUP(Tabela2[[#This Row],[id_escola]],Folha1!A:F,4,FALSE)</f>
        <v>52.637121212121215</v>
      </c>
      <c r="H485" s="1">
        <f>VLOOKUP(Tabela2[[#This Row],[id_escola]],Folha1!A:F,5,FALSE)</f>
        <v>231</v>
      </c>
      <c r="I485" s="1">
        <f>VLOOKUP(Tabela2[[#This Row],[id_escola]],Folha1!A:F,6,FALSE)</f>
        <v>92</v>
      </c>
    </row>
    <row r="486" spans="1:9" x14ac:dyDescent="0.3">
      <c r="A486" s="1" t="e">
        <f>'agrupamento - 3ciclo'!A485</f>
        <v>#N/A</v>
      </c>
      <c r="B486" t="e">
        <f>AVERAGE([3]!Tabela11[[#This Row],[1º Ano]],[3]!Tabela11[[#This Row],[2º Ano]],[3]!Tabela11[[#This Row],[3º Ano]],[3]!Tabela11[[#This Row],[4º Ano]])</f>
        <v>#DIV/0!</v>
      </c>
      <c r="E486" s="1" t="e">
        <f>VLOOKUP(Tabela2[[#This Row],[id_escola]],Folha1!A:F,2,FALSE)</f>
        <v>#N/A</v>
      </c>
      <c r="F486" s="1" t="e">
        <f>VLOOKUP(Tabela2[[#This Row],[id_escola]],Folha1!A:F,3,FALSE)</f>
        <v>#N/A</v>
      </c>
      <c r="G486" s="1" t="e">
        <f>VLOOKUP(Tabela2[[#This Row],[id_escola]],Folha1!A:F,4,FALSE)</f>
        <v>#N/A</v>
      </c>
      <c r="H486" s="1" t="e">
        <f>VLOOKUP(Tabela2[[#This Row],[id_escola]],Folha1!A:F,5,FALSE)</f>
        <v>#N/A</v>
      </c>
      <c r="I486" s="1" t="e">
        <f>VLOOKUP(Tabela2[[#This Row],[id_escola]],Folha1!A:F,6,FALSE)</f>
        <v>#N/A</v>
      </c>
    </row>
    <row r="487" spans="1:9" x14ac:dyDescent="0.3">
      <c r="A487" s="1">
        <f>'agrupamento - 3ciclo'!A486</f>
        <v>341186</v>
      </c>
      <c r="B487">
        <f>AVERAGE([3]!Tabela11[[#This Row],[1º Ano]],[3]!Tabela11[[#This Row],[2º Ano]],[3]!Tabela11[[#This Row],[3º Ano]],[3]!Tabela11[[#This Row],[4º Ano]])</f>
        <v>60.625</v>
      </c>
      <c r="E487" s="1">
        <f>VLOOKUP(Tabela2[[#This Row],[id_escola]],Folha1!A:F,2,FALSE)</f>
        <v>67.402439024390247</v>
      </c>
      <c r="F487" s="1">
        <f>VLOOKUP(Tabela2[[#This Row],[id_escola]],Folha1!A:F,3,FALSE)</f>
        <v>57.347560975609753</v>
      </c>
      <c r="G487" s="1">
        <f>VLOOKUP(Tabela2[[#This Row],[id_escola]],Folha1!A:F,4,FALSE)</f>
        <v>62.375</v>
      </c>
      <c r="H487" s="1">
        <f>VLOOKUP(Tabela2[[#This Row],[id_escola]],Folha1!A:F,5,FALSE)</f>
        <v>48</v>
      </c>
      <c r="I487" s="1">
        <f>VLOOKUP(Tabela2[[#This Row],[id_escola]],Folha1!A:F,6,FALSE)</f>
        <v>4</v>
      </c>
    </row>
    <row r="488" spans="1:9" x14ac:dyDescent="0.3">
      <c r="A488" s="1">
        <f>'agrupamento - 3ciclo'!A487</f>
        <v>341198</v>
      </c>
      <c r="B488">
        <f>AVERAGE([3]!Tabela11[[#This Row],[1º Ano]],[3]!Tabela11[[#This Row],[2º Ano]],[3]!Tabela11[[#This Row],[3º Ano]],[3]!Tabela11[[#This Row],[4º Ano]])</f>
        <v>31.75</v>
      </c>
      <c r="E488" s="1">
        <f>VLOOKUP(Tabela2[[#This Row],[id_escola]],Folha1!A:F,2,FALSE)</f>
        <v>60.29059829059829</v>
      </c>
      <c r="F488" s="1">
        <f>VLOOKUP(Tabela2[[#This Row],[id_escola]],Folha1!A:F,3,FALSE)</f>
        <v>55.408333333333331</v>
      </c>
      <c r="G488" s="1">
        <f>VLOOKUP(Tabela2[[#This Row],[id_escola]],Folha1!A:F,4,FALSE)</f>
        <v>57.849465811965814</v>
      </c>
      <c r="H488" s="1">
        <f>VLOOKUP(Tabela2[[#This Row],[id_escola]],Folha1!A:F,5,FALSE)</f>
        <v>95</v>
      </c>
      <c r="I488" s="1">
        <f>VLOOKUP(Tabela2[[#This Row],[id_escola]],Folha1!A:F,6,FALSE)</f>
        <v>6</v>
      </c>
    </row>
    <row r="489" spans="1:9" x14ac:dyDescent="0.3">
      <c r="A489" s="1">
        <f>'agrupamento - 3ciclo'!A488</f>
        <v>344187</v>
      </c>
      <c r="B489">
        <f>AVERAGE([3]!Tabela11[[#This Row],[1º Ano]],[3]!Tabela11[[#This Row],[2º Ano]],[3]!Tabela11[[#This Row],[3º Ano]],[3]!Tabela11[[#This Row],[4º Ano]])</f>
        <v>23</v>
      </c>
      <c r="E489" s="1">
        <f>VLOOKUP(Tabela2[[#This Row],[id_escola]],Folha1!A:F,2,FALSE)</f>
        <v>60.627450980392155</v>
      </c>
      <c r="F489" s="1">
        <f>VLOOKUP(Tabela2[[#This Row],[id_escola]],Folha1!A:F,3,FALSE)</f>
        <v>47.480392156862742</v>
      </c>
      <c r="G489" s="1">
        <f>VLOOKUP(Tabela2[[#This Row],[id_escola]],Folha1!A:F,4,FALSE)</f>
        <v>54.053921568627445</v>
      </c>
      <c r="H489" s="1">
        <f>VLOOKUP(Tabela2[[#This Row],[id_escola]],Folha1!A:F,5,FALSE)</f>
        <v>184</v>
      </c>
      <c r="I489" s="1">
        <f>VLOOKUP(Tabela2[[#This Row],[id_escola]],Folha1!A:F,6,FALSE)</f>
        <v>80</v>
      </c>
    </row>
    <row r="490" spans="1:9" x14ac:dyDescent="0.3">
      <c r="A490" s="1">
        <f>'agrupamento - 3ciclo'!A489</f>
        <v>341216</v>
      </c>
      <c r="B490">
        <f>AVERAGE([3]!Tabela11[[#This Row],[1º Ano]],[3]!Tabela11[[#This Row],[2º Ano]],[3]!Tabela11[[#This Row],[3º Ano]],[3]!Tabela11[[#This Row],[4º Ano]])</f>
        <v>19.875</v>
      </c>
      <c r="E490" s="1">
        <f>VLOOKUP(Tabela2[[#This Row],[id_escola]],Folha1!A:F,2,FALSE)</f>
        <v>60.292682926829265</v>
      </c>
      <c r="F490" s="1">
        <f>VLOOKUP(Tabela2[[#This Row],[id_escola]],Folha1!A:F,3,FALSE)</f>
        <v>45.297297297297298</v>
      </c>
      <c r="G490" s="1">
        <f>VLOOKUP(Tabela2[[#This Row],[id_escola]],Folha1!A:F,4,FALSE)</f>
        <v>52.794990112063282</v>
      </c>
      <c r="H490" s="1">
        <f>VLOOKUP(Tabela2[[#This Row],[id_escola]],Folha1!A:F,5,FALSE)</f>
        <v>224</v>
      </c>
      <c r="I490" s="1">
        <f>VLOOKUP(Tabela2[[#This Row],[id_escola]],Folha1!A:F,6,FALSE)</f>
        <v>30</v>
      </c>
    </row>
    <row r="491" spans="1:9" x14ac:dyDescent="0.3">
      <c r="A491" s="1" t="e">
        <f>'agrupamento - 3ciclo'!A490</f>
        <v>#N/A</v>
      </c>
      <c r="B491">
        <f>AVERAGE([3]!Tabela11[[#This Row],[1º Ano]],[3]!Tabela11[[#This Row],[2º Ano]],[3]!Tabela11[[#This Row],[3º Ano]],[3]!Tabela11[[#This Row],[4º Ano]])</f>
        <v>21.125</v>
      </c>
      <c r="E491" s="1" t="e">
        <f>VLOOKUP(Tabela2[[#This Row],[id_escola]],Folha1!A:F,2,FALSE)</f>
        <v>#N/A</v>
      </c>
      <c r="F491" s="1" t="e">
        <f>VLOOKUP(Tabela2[[#This Row],[id_escola]],Folha1!A:F,3,FALSE)</f>
        <v>#N/A</v>
      </c>
      <c r="G491" s="1" t="e">
        <f>VLOOKUP(Tabela2[[#This Row],[id_escola]],Folha1!A:F,4,FALSE)</f>
        <v>#N/A</v>
      </c>
      <c r="H491" s="1" t="e">
        <f>VLOOKUP(Tabela2[[#This Row],[id_escola]],Folha1!A:F,5,FALSE)</f>
        <v>#N/A</v>
      </c>
      <c r="I491" s="1" t="e">
        <f>VLOOKUP(Tabela2[[#This Row],[id_escola]],Folha1!A:F,6,FALSE)</f>
        <v>#N/A</v>
      </c>
    </row>
    <row r="492" spans="1:9" x14ac:dyDescent="0.3">
      <c r="A492" s="1">
        <f>'agrupamento - 3ciclo'!A491</f>
        <v>330050</v>
      </c>
      <c r="B492">
        <f>AVERAGE([3]!Tabela11[[#This Row],[1º Ano]],[3]!Tabela11[[#This Row],[2º Ano]],[3]!Tabela11[[#This Row],[3º Ano]],[3]!Tabela11[[#This Row],[4º Ano]])</f>
        <v>22.6875</v>
      </c>
      <c r="E492" s="1">
        <f>VLOOKUP(Tabela2[[#This Row],[id_escola]],Folha1!A:F,2,FALSE)</f>
        <v>56.24</v>
      </c>
      <c r="F492" s="1">
        <f>VLOOKUP(Tabela2[[#This Row],[id_escola]],Folha1!A:F,3,FALSE)</f>
        <v>39.159999999999997</v>
      </c>
      <c r="G492" s="1">
        <f>VLOOKUP(Tabela2[[#This Row],[id_escola]],Folha1!A:F,4,FALSE)</f>
        <v>47.7</v>
      </c>
      <c r="H492" s="1">
        <f>VLOOKUP(Tabela2[[#This Row],[id_escola]],Folha1!A:F,5,FALSE)</f>
        <v>412</v>
      </c>
      <c r="I492" s="1">
        <f>VLOOKUP(Tabela2[[#This Row],[id_escola]],Folha1!A:F,6,FALSE)</f>
        <v>55</v>
      </c>
    </row>
    <row r="493" spans="1:9" x14ac:dyDescent="0.3">
      <c r="A493" s="1" t="e">
        <f>'agrupamento - 3ciclo'!A492</f>
        <v>#N/A</v>
      </c>
      <c r="B493">
        <f>AVERAGE([3]!Tabela11[[#This Row],[1º Ano]],[3]!Tabela11[[#This Row],[2º Ano]],[3]!Tabela11[[#This Row],[3º Ano]],[3]!Tabela11[[#This Row],[4º Ano]])</f>
        <v>54.1875</v>
      </c>
      <c r="E493" s="1" t="e">
        <f>VLOOKUP(Tabela2[[#This Row],[id_escola]],Folha1!A:F,2,FALSE)</f>
        <v>#N/A</v>
      </c>
      <c r="F493" s="1" t="e">
        <f>VLOOKUP(Tabela2[[#This Row],[id_escola]],Folha1!A:F,3,FALSE)</f>
        <v>#N/A</v>
      </c>
      <c r="G493" s="1" t="e">
        <f>VLOOKUP(Tabela2[[#This Row],[id_escola]],Folha1!A:F,4,FALSE)</f>
        <v>#N/A</v>
      </c>
      <c r="H493" s="1" t="e">
        <f>VLOOKUP(Tabela2[[#This Row],[id_escola]],Folha1!A:F,5,FALSE)</f>
        <v>#N/A</v>
      </c>
      <c r="I493" s="1" t="e">
        <f>VLOOKUP(Tabela2[[#This Row],[id_escola]],Folha1!A:F,6,FALSE)</f>
        <v>#N/A</v>
      </c>
    </row>
    <row r="494" spans="1:9" x14ac:dyDescent="0.3">
      <c r="A494" s="1" t="e">
        <f>'agrupamento - 3ciclo'!A493</f>
        <v>#N/A</v>
      </c>
      <c r="B494">
        <f>AVERAGE([3]!Tabela11[[#This Row],[1º Ano]],[3]!Tabela11[[#This Row],[2º Ano]],[3]!Tabela11[[#This Row],[3º Ano]],[3]!Tabela11[[#This Row],[4º Ano]])</f>
        <v>21.25</v>
      </c>
      <c r="E494" s="1" t="e">
        <f>VLOOKUP(Tabela2[[#This Row],[id_escola]],Folha1!A:F,2,FALSE)</f>
        <v>#N/A</v>
      </c>
      <c r="F494" s="1" t="e">
        <f>VLOOKUP(Tabela2[[#This Row],[id_escola]],Folha1!A:F,3,FALSE)</f>
        <v>#N/A</v>
      </c>
      <c r="G494" s="1" t="e">
        <f>VLOOKUP(Tabela2[[#This Row],[id_escola]],Folha1!A:F,4,FALSE)</f>
        <v>#N/A</v>
      </c>
      <c r="H494" s="1" t="e">
        <f>VLOOKUP(Tabela2[[#This Row],[id_escola]],Folha1!A:F,5,FALSE)</f>
        <v>#N/A</v>
      </c>
      <c r="I494" s="1" t="e">
        <f>VLOOKUP(Tabela2[[#This Row],[id_escola]],Folha1!A:F,6,FALSE)</f>
        <v>#N/A</v>
      </c>
    </row>
    <row r="495" spans="1:9" x14ac:dyDescent="0.3">
      <c r="A495" s="1">
        <f>'agrupamento - 3ciclo'!A494</f>
        <v>294275</v>
      </c>
      <c r="B495">
        <f>AVERAGE([3]!Tabela11[[#This Row],[1º Ano]],[3]!Tabela11[[#This Row],[2º Ano]],[3]!Tabela11[[#This Row],[3º Ano]],[3]!Tabela11[[#This Row],[4º Ano]])</f>
        <v>15</v>
      </c>
      <c r="E495" s="1">
        <f>VLOOKUP(Tabela2[[#This Row],[id_escola]],Folha1!A:F,2,FALSE)</f>
        <v>53.8</v>
      </c>
      <c r="F495" s="1">
        <f>VLOOKUP(Tabela2[[#This Row],[id_escola]],Folha1!A:F,3,FALSE)</f>
        <v>43.65</v>
      </c>
      <c r="G495" s="1">
        <f>VLOOKUP(Tabela2[[#This Row],[id_escola]],Folha1!A:F,4,FALSE)</f>
        <v>48.724999999999994</v>
      </c>
      <c r="H495" s="1">
        <f>VLOOKUP(Tabela2[[#This Row],[id_escola]],Folha1!A:F,5,FALSE)</f>
        <v>382</v>
      </c>
      <c r="I495" s="1" t="e">
        <f>VLOOKUP(Tabela2[[#This Row],[id_escola]],Folha1!A:F,6,FALSE)</f>
        <v>#N/A</v>
      </c>
    </row>
    <row r="496" spans="1:9" x14ac:dyDescent="0.3">
      <c r="A496" s="1">
        <f>'agrupamento - 3ciclo'!A495</f>
        <v>341289</v>
      </c>
      <c r="B496">
        <f>AVERAGE([3]!Tabela11[[#This Row],[1º Ano]],[3]!Tabela11[[#This Row],[2º Ano]],[3]!Tabela11[[#This Row],[3º Ano]],[3]!Tabela11[[#This Row],[4º Ano]])</f>
        <v>12.9375</v>
      </c>
      <c r="E496" s="1">
        <f>VLOOKUP(Tabela2[[#This Row],[id_escola]],Folha1!A:F,2,FALSE)</f>
        <v>64</v>
      </c>
      <c r="F496" s="1">
        <f>VLOOKUP(Tabela2[[#This Row],[id_escola]],Folha1!A:F,3,FALSE)</f>
        <v>55.370370370370374</v>
      </c>
      <c r="G496" s="1">
        <f>VLOOKUP(Tabela2[[#This Row],[id_escola]],Folha1!A:F,4,FALSE)</f>
        <v>59.68518518518519</v>
      </c>
      <c r="H496" s="1">
        <f>VLOOKUP(Tabela2[[#This Row],[id_escola]],Folha1!A:F,5,FALSE)</f>
        <v>75</v>
      </c>
      <c r="I496" s="1">
        <f>VLOOKUP(Tabela2[[#This Row],[id_escola]],Folha1!A:F,6,FALSE)</f>
        <v>3</v>
      </c>
    </row>
    <row r="497" spans="1:9" x14ac:dyDescent="0.3">
      <c r="A497" s="1">
        <f>'agrupamento - 3ciclo'!A496</f>
        <v>344990</v>
      </c>
      <c r="B497">
        <f>AVERAGE([3]!Tabela11[[#This Row],[1º Ano]],[3]!Tabela11[[#This Row],[2º Ano]],[3]!Tabela11[[#This Row],[3º Ano]],[3]!Tabela11[[#This Row],[4º Ano]])</f>
        <v>51.25</v>
      </c>
      <c r="E497" s="1">
        <f>VLOOKUP(Tabela2[[#This Row],[id_escola]],Folha1!A:F,2,FALSE)</f>
        <v>59.71641791044776</v>
      </c>
      <c r="F497" s="1">
        <f>VLOOKUP(Tabela2[[#This Row],[id_escola]],Folha1!A:F,3,FALSE)</f>
        <v>41.291666666666664</v>
      </c>
      <c r="G497" s="1">
        <f>VLOOKUP(Tabela2[[#This Row],[id_escola]],Folha1!A:F,4,FALSE)</f>
        <v>50.504042288557216</v>
      </c>
      <c r="H497" s="1">
        <f>VLOOKUP(Tabela2[[#This Row],[id_escola]],Folha1!A:F,5,FALSE)</f>
        <v>312</v>
      </c>
      <c r="I497" s="1">
        <f>VLOOKUP(Tabela2[[#This Row],[id_escola]],Folha1!A:F,6,FALSE)</f>
        <v>39</v>
      </c>
    </row>
    <row r="498" spans="1:9" x14ac:dyDescent="0.3">
      <c r="A498" s="1">
        <f>'agrupamento - 3ciclo'!A497</f>
        <v>341319</v>
      </c>
      <c r="B498">
        <f>AVERAGE([3]!Tabela11[[#This Row],[1º Ano]],[3]!Tabela11[[#This Row],[2º Ano]],[3]!Tabela11[[#This Row],[3º Ano]],[3]!Tabela11[[#This Row],[4º Ano]])</f>
        <v>29.9375</v>
      </c>
      <c r="E498" s="1">
        <f>VLOOKUP(Tabela2[[#This Row],[id_escola]],Folha1!A:F,2,FALSE)</f>
        <v>62.31782945736434</v>
      </c>
      <c r="F498" s="1">
        <f>VLOOKUP(Tabela2[[#This Row],[id_escola]],Folha1!A:F,3,FALSE)</f>
        <v>39.545454545454547</v>
      </c>
      <c r="G498" s="1">
        <f>VLOOKUP(Tabela2[[#This Row],[id_escola]],Folha1!A:F,4,FALSE)</f>
        <v>50.931642001409443</v>
      </c>
      <c r="H498" s="1">
        <f>VLOOKUP(Tabela2[[#This Row],[id_escola]],Folha1!A:F,5,FALSE)</f>
        <v>295</v>
      </c>
      <c r="I498" s="1">
        <f>VLOOKUP(Tabela2[[#This Row],[id_escola]],Folha1!A:F,6,FALSE)</f>
        <v>16</v>
      </c>
    </row>
    <row r="499" spans="1:9" x14ac:dyDescent="0.3">
      <c r="A499" s="1">
        <f>'agrupamento - 3ciclo'!A498</f>
        <v>341344</v>
      </c>
      <c r="B499">
        <f>AVERAGE([3]!Tabela11[[#This Row],[1º Ano]],[3]!Tabela11[[#This Row],[2º Ano]],[3]!Tabela11[[#This Row],[3º Ano]],[3]!Tabela11[[#This Row],[4º Ano]])</f>
        <v>20.3125</v>
      </c>
      <c r="E499" s="1">
        <f>VLOOKUP(Tabela2[[#This Row],[id_escola]],Folha1!A:F,2,FALSE)</f>
        <v>58.935483870967744</v>
      </c>
      <c r="F499" s="1">
        <f>VLOOKUP(Tabela2[[#This Row],[id_escola]],Folha1!A:F,3,FALSE)</f>
        <v>54.829787234042556</v>
      </c>
      <c r="G499" s="1">
        <f>VLOOKUP(Tabela2[[#This Row],[id_escola]],Folha1!A:F,4,FALSE)</f>
        <v>56.88263555250515</v>
      </c>
      <c r="H499" s="1">
        <f>VLOOKUP(Tabela2[[#This Row],[id_escola]],Folha1!A:F,5,FALSE)</f>
        <v>113</v>
      </c>
      <c r="I499" s="1">
        <f>VLOOKUP(Tabela2[[#This Row],[id_escola]],Folha1!A:F,6,FALSE)</f>
        <v>28</v>
      </c>
    </row>
    <row r="500" spans="1:9" x14ac:dyDescent="0.3">
      <c r="A500" s="1" t="e">
        <f>'agrupamento - 3ciclo'!A499</f>
        <v>#N/A</v>
      </c>
      <c r="B500">
        <f>AVERAGE([3]!Tabela11[[#This Row],[1º Ano]],[3]!Tabela11[[#This Row],[2º Ano]],[3]!Tabela11[[#This Row],[3º Ano]],[3]!Tabela11[[#This Row],[4º Ano]])</f>
        <v>30.3125</v>
      </c>
      <c r="E500" s="1" t="e">
        <f>VLOOKUP(Tabela2[[#This Row],[id_escola]],Folha1!A:F,2,FALSE)</f>
        <v>#N/A</v>
      </c>
      <c r="F500" s="1" t="e">
        <f>VLOOKUP(Tabela2[[#This Row],[id_escola]],Folha1!A:F,3,FALSE)</f>
        <v>#N/A</v>
      </c>
      <c r="G500" s="1" t="e">
        <f>VLOOKUP(Tabela2[[#This Row],[id_escola]],Folha1!A:F,4,FALSE)</f>
        <v>#N/A</v>
      </c>
      <c r="H500" s="1" t="e">
        <f>VLOOKUP(Tabela2[[#This Row],[id_escola]],Folha1!A:F,5,FALSE)</f>
        <v>#N/A</v>
      </c>
      <c r="I500" s="1" t="e">
        <f>VLOOKUP(Tabela2[[#This Row],[id_escola]],Folha1!A:F,6,FALSE)</f>
        <v>#N/A</v>
      </c>
    </row>
    <row r="501" spans="1:9" x14ac:dyDescent="0.3">
      <c r="A501" s="1">
        <f>'agrupamento - 3ciclo'!A500</f>
        <v>344321</v>
      </c>
      <c r="B501">
        <f>AVERAGE([3]!Tabela11[[#This Row],[1º Ano]],[3]!Tabela11[[#This Row],[2º Ano]],[3]!Tabela11[[#This Row],[3º Ano]],[3]!Tabela11[[#This Row],[4º Ano]])</f>
        <v>18.375</v>
      </c>
      <c r="E501" s="1">
        <f>VLOOKUP(Tabela2[[#This Row],[id_escola]],Folha1!A:F,2,FALSE)</f>
        <v>65.173913043478265</v>
      </c>
      <c r="F501" s="1">
        <f>VLOOKUP(Tabela2[[#This Row],[id_escola]],Folha1!A:F,3,FALSE)</f>
        <v>56.724637681159422</v>
      </c>
      <c r="G501" s="1">
        <f>VLOOKUP(Tabela2[[#This Row],[id_escola]],Folha1!A:F,4,FALSE)</f>
        <v>60.949275362318843</v>
      </c>
      <c r="H501" s="1">
        <f>VLOOKUP(Tabela2[[#This Row],[id_escola]],Folha1!A:F,5,FALSE)</f>
        <v>59</v>
      </c>
      <c r="I501" s="1">
        <f>VLOOKUP(Tabela2[[#This Row],[id_escola]],Folha1!A:F,6,FALSE)</f>
        <v>45</v>
      </c>
    </row>
    <row r="502" spans="1:9" x14ac:dyDescent="0.3">
      <c r="A502" s="1">
        <f>'agrupamento - 3ciclo'!A501</f>
        <v>345684</v>
      </c>
      <c r="B502">
        <f>AVERAGE([3]!Tabela11[[#This Row],[1º Ano]],[3]!Tabela11[[#This Row],[2º Ano]],[3]!Tabela11[[#This Row],[3º Ano]],[3]!Tabela11[[#This Row],[4º Ano]])</f>
        <v>9.125</v>
      </c>
      <c r="E502" s="1">
        <f>VLOOKUP(Tabela2[[#This Row],[id_escola]],Folha1!A:F,2,FALSE)</f>
        <v>50</v>
      </c>
      <c r="F502" s="1">
        <f>VLOOKUP(Tabela2[[#This Row],[id_escola]],Folha1!A:F,3,FALSE)</f>
        <v>37.225000000000001</v>
      </c>
      <c r="G502" s="1">
        <f>VLOOKUP(Tabela2[[#This Row],[id_escola]],Folha1!A:F,4,FALSE)</f>
        <v>43.612499999999997</v>
      </c>
      <c r="H502" s="1">
        <f>VLOOKUP(Tabela2[[#This Row],[id_escola]],Folha1!A:F,5,FALSE)</f>
        <v>535</v>
      </c>
      <c r="I502" s="1">
        <f>VLOOKUP(Tabela2[[#This Row],[id_escola]],Folha1!A:F,6,FALSE)</f>
        <v>45</v>
      </c>
    </row>
    <row r="503" spans="1:9" x14ac:dyDescent="0.3">
      <c r="A503" s="1">
        <f>'agrupamento - 3ciclo'!A502</f>
        <v>346720</v>
      </c>
      <c r="B503">
        <f>AVERAGE([3]!Tabela11[[#This Row],[1º Ano]],[3]!Tabela11[[#This Row],[2º Ano]],[3]!Tabela11[[#This Row],[3º Ano]],[3]!Tabela11[[#This Row],[4º Ano]])</f>
        <v>11</v>
      </c>
      <c r="E503" s="1">
        <f>VLOOKUP(Tabela2[[#This Row],[id_escola]],Folha1!A:F,2,FALSE)</f>
        <v>61.115942028985508</v>
      </c>
      <c r="F503" s="1">
        <f>VLOOKUP(Tabela2[[#This Row],[id_escola]],Folha1!A:F,3,FALSE)</f>
        <v>43.021739130434781</v>
      </c>
      <c r="G503" s="1">
        <f>VLOOKUP(Tabela2[[#This Row],[id_escola]],Folha1!A:F,4,FALSE)</f>
        <v>52.068840579710141</v>
      </c>
      <c r="H503" s="1">
        <f>VLOOKUP(Tabela2[[#This Row],[id_escola]],Folha1!A:F,5,FALSE)</f>
        <v>245</v>
      </c>
      <c r="I503" s="1">
        <f>VLOOKUP(Tabela2[[#This Row],[id_escola]],Folha1!A:F,6,FALSE)</f>
        <v>99</v>
      </c>
    </row>
    <row r="504" spans="1:9" x14ac:dyDescent="0.3">
      <c r="A504" s="1">
        <f>'agrupamento - 3ciclo'!A503</f>
        <v>400774</v>
      </c>
      <c r="B504">
        <f>AVERAGE([3]!Tabela11[[#This Row],[1º Ano]],[3]!Tabela11[[#This Row],[2º Ano]],[3]!Tabela11[[#This Row],[3º Ano]],[3]!Tabela11[[#This Row],[4º Ano]])</f>
        <v>22.8125</v>
      </c>
      <c r="E504" s="1">
        <f>VLOOKUP(Tabela2[[#This Row],[id_escola]],Folha1!A:F,2,FALSE)</f>
        <v>56.568627450980394</v>
      </c>
      <c r="F504" s="1">
        <f>VLOOKUP(Tabela2[[#This Row],[id_escola]],Folha1!A:F,3,FALSE)</f>
        <v>38.269230769230766</v>
      </c>
      <c r="G504" s="1">
        <f>VLOOKUP(Tabela2[[#This Row],[id_escola]],Folha1!A:F,4,FALSE)</f>
        <v>47.41892911010558</v>
      </c>
      <c r="H504" s="1">
        <f>VLOOKUP(Tabela2[[#This Row],[id_escola]],Folha1!A:F,5,FALSE)</f>
        <v>411</v>
      </c>
      <c r="I504" s="1">
        <f>VLOOKUP(Tabela2[[#This Row],[id_escola]],Folha1!A:F,6,FALSE)</f>
        <v>34</v>
      </c>
    </row>
    <row r="505" spans="1:9" x14ac:dyDescent="0.3">
      <c r="A505" s="1">
        <f>'agrupamento - 3ciclo'!A504</f>
        <v>340170</v>
      </c>
      <c r="B505">
        <f>AVERAGE([3]!Tabela11[[#This Row],[1º Ano]],[3]!Tabela11[[#This Row],[2º Ano]],[3]!Tabela11[[#This Row],[3º Ano]],[3]!Tabela11[[#This Row],[4º Ano]])</f>
        <v>45.875</v>
      </c>
      <c r="E505" s="1">
        <f>VLOOKUP(Tabela2[[#This Row],[id_escola]],Folha1!A:F,2,FALSE)</f>
        <v>56.82</v>
      </c>
      <c r="F505" s="1">
        <f>VLOOKUP(Tabela2[[#This Row],[id_escola]],Folha1!A:F,3,FALSE)</f>
        <v>46.616161616161619</v>
      </c>
      <c r="G505" s="1">
        <f>VLOOKUP(Tabela2[[#This Row],[id_escola]],Folha1!A:F,4,FALSE)</f>
        <v>51.718080808080813</v>
      </c>
      <c r="H505" s="1">
        <f>VLOOKUP(Tabela2[[#This Row],[id_escola]],Folha1!A:F,5,FALSE)</f>
        <v>258</v>
      </c>
      <c r="I505" s="1">
        <f>VLOOKUP(Tabela2[[#This Row],[id_escola]],Folha1!A:F,6,FALSE)</f>
        <v>26</v>
      </c>
    </row>
    <row r="506" spans="1:9" x14ac:dyDescent="0.3">
      <c r="A506" s="1">
        <f>'agrupamento - 3ciclo'!A505</f>
        <v>400038</v>
      </c>
      <c r="B506">
        <f>AVERAGE([3]!Tabela11[[#This Row],[1º Ano]],[3]!Tabela11[[#This Row],[2º Ano]],[3]!Tabela11[[#This Row],[3º Ano]],[3]!Tabela11[[#This Row],[4º Ano]])</f>
        <v>8.4375</v>
      </c>
      <c r="E506" s="1">
        <f>VLOOKUP(Tabela2[[#This Row],[id_escola]],Folha1!A:F,2,FALSE)</f>
        <v>64.929203539823007</v>
      </c>
      <c r="F506" s="1">
        <f>VLOOKUP(Tabela2[[#This Row],[id_escola]],Folha1!A:F,3,FALSE)</f>
        <v>52.22608695652174</v>
      </c>
      <c r="G506" s="1">
        <f>VLOOKUP(Tabela2[[#This Row],[id_escola]],Folha1!A:F,4,FALSE)</f>
        <v>58.577645248172374</v>
      </c>
      <c r="H506" s="1">
        <f>VLOOKUP(Tabela2[[#This Row],[id_escola]],Folha1!A:F,5,FALSE)</f>
        <v>85</v>
      </c>
      <c r="I506" s="1">
        <f>VLOOKUP(Tabela2[[#This Row],[id_escola]],Folha1!A:F,6,FALSE)</f>
        <v>64</v>
      </c>
    </row>
    <row r="507" spans="1:9" x14ac:dyDescent="0.3">
      <c r="A507" s="1">
        <f>'agrupamento - 3ciclo'!A506</f>
        <v>400877</v>
      </c>
      <c r="B507">
        <f>AVERAGE([3]!Tabela11[[#This Row],[1º Ano]],[3]!Tabela11[[#This Row],[2º Ano]],[3]!Tabela11[[#This Row],[3º Ano]],[3]!Tabela11[[#This Row],[4º Ano]])</f>
        <v>21.9375</v>
      </c>
      <c r="E507" s="1">
        <f>VLOOKUP(Tabela2[[#This Row],[id_escola]],Folha1!A:F,2,FALSE)</f>
        <v>61.664285714285711</v>
      </c>
      <c r="F507" s="1">
        <f>VLOOKUP(Tabela2[[#This Row],[id_escola]],Folha1!A:F,3,FALSE)</f>
        <v>45</v>
      </c>
      <c r="G507" s="1">
        <f>VLOOKUP(Tabela2[[#This Row],[id_escola]],Folha1!A:F,4,FALSE)</f>
        <v>53.332142857142856</v>
      </c>
      <c r="H507" s="1">
        <f>VLOOKUP(Tabela2[[#This Row],[id_escola]],Folha1!A:F,5,FALSE)</f>
        <v>204</v>
      </c>
      <c r="I507" s="1">
        <f>VLOOKUP(Tabela2[[#This Row],[id_escola]],Folha1!A:F,6,FALSE)</f>
        <v>15</v>
      </c>
    </row>
    <row r="508" spans="1:9" x14ac:dyDescent="0.3">
      <c r="A508" s="1">
        <f>'agrupamento - 3ciclo'!A507</f>
        <v>340236</v>
      </c>
      <c r="B508">
        <f>AVERAGE([3]!Tabela11[[#This Row],[1º Ano]],[3]!Tabela11[[#This Row],[2º Ano]],[3]!Tabela11[[#This Row],[3º Ano]],[3]!Tabela11[[#This Row],[4º Ano]])</f>
        <v>18</v>
      </c>
      <c r="E508" s="1">
        <f>VLOOKUP(Tabela2[[#This Row],[id_escola]],Folha1!A:F,2,FALSE)</f>
        <v>56.786764705882355</v>
      </c>
      <c r="F508" s="1">
        <f>VLOOKUP(Tabela2[[#This Row],[id_escola]],Folha1!A:F,3,FALSE)</f>
        <v>46.226950354609926</v>
      </c>
      <c r="G508" s="1">
        <f>VLOOKUP(Tabela2[[#This Row],[id_escola]],Folha1!A:F,4,FALSE)</f>
        <v>51.506857530246137</v>
      </c>
      <c r="H508" s="1">
        <f>VLOOKUP(Tabela2[[#This Row],[id_escola]],Folha1!A:F,5,FALSE)</f>
        <v>263</v>
      </c>
      <c r="I508" s="1">
        <f>VLOOKUP(Tabela2[[#This Row],[id_escola]],Folha1!A:F,6,FALSE)</f>
        <v>105</v>
      </c>
    </row>
    <row r="509" spans="1:9" x14ac:dyDescent="0.3">
      <c r="A509" s="1">
        <f>'agrupamento - 3ciclo'!A508</f>
        <v>346767</v>
      </c>
      <c r="B509">
        <f>AVERAGE([3]!Tabela11[[#This Row],[1º Ano]],[3]!Tabela11[[#This Row],[2º Ano]],[3]!Tabela11[[#This Row],[3º Ano]],[3]!Tabela11[[#This Row],[4º Ano]])</f>
        <v>15.125</v>
      </c>
      <c r="E509" s="1">
        <f>VLOOKUP(Tabela2[[#This Row],[id_escola]],Folha1!A:F,2,FALSE)</f>
        <v>51.197802197802197</v>
      </c>
      <c r="F509" s="1">
        <f>VLOOKUP(Tabela2[[#This Row],[id_escola]],Folha1!A:F,3,FALSE)</f>
        <v>32.299999999999997</v>
      </c>
      <c r="G509" s="1">
        <f>VLOOKUP(Tabela2[[#This Row],[id_escola]],Folha1!A:F,4,FALSE)</f>
        <v>41.748901098901101</v>
      </c>
      <c r="H509" s="1">
        <f>VLOOKUP(Tabela2[[#This Row],[id_escola]],Folha1!A:F,5,FALSE)</f>
        <v>572</v>
      </c>
      <c r="I509" s="1">
        <f>VLOOKUP(Tabela2[[#This Row],[id_escola]],Folha1!A:F,6,FALSE)</f>
        <v>169</v>
      </c>
    </row>
    <row r="510" spans="1:9" x14ac:dyDescent="0.3">
      <c r="A510" s="1">
        <f>'agrupamento - 3ciclo'!A509</f>
        <v>342981</v>
      </c>
      <c r="B510">
        <f>AVERAGE([3]!Tabela11[[#This Row],[1º Ano]],[3]!Tabela11[[#This Row],[2º Ano]],[3]!Tabela11[[#This Row],[3º Ano]],[3]!Tabela11[[#This Row],[4º Ano]])</f>
        <v>5.9375</v>
      </c>
      <c r="E510" s="1">
        <f>VLOOKUP(Tabela2[[#This Row],[id_escola]],Folha1!A:F,2,FALSE)</f>
        <v>63.723684210526315</v>
      </c>
      <c r="F510" s="1">
        <f>VLOOKUP(Tabela2[[#This Row],[id_escola]],Folha1!A:F,3,FALSE)</f>
        <v>44.960526315789473</v>
      </c>
      <c r="G510" s="1">
        <f>VLOOKUP(Tabela2[[#This Row],[id_escola]],Folha1!A:F,4,FALSE)</f>
        <v>54.34210526315789</v>
      </c>
      <c r="H510" s="1">
        <f>VLOOKUP(Tabela2[[#This Row],[id_escola]],Folha1!A:F,5,FALSE)</f>
        <v>166</v>
      </c>
      <c r="I510" s="1">
        <f>VLOOKUP(Tabela2[[#This Row],[id_escola]],Folha1!A:F,6,FALSE)</f>
        <v>56</v>
      </c>
    </row>
    <row r="511" spans="1:9" x14ac:dyDescent="0.3">
      <c r="A511" s="1">
        <f>'agrupamento - 3ciclo'!A510</f>
        <v>400944</v>
      </c>
      <c r="B511">
        <f>AVERAGE([3]!Tabela11[[#This Row],[1º Ano]],[3]!Tabela11[[#This Row],[2º Ano]],[3]!Tabela11[[#This Row],[3º Ano]],[3]!Tabela11[[#This Row],[4º Ano]])</f>
        <v>19.25</v>
      </c>
      <c r="E511" s="1">
        <f>VLOOKUP(Tabela2[[#This Row],[id_escola]],Folha1!A:F,2,FALSE)</f>
        <v>59.456310679611647</v>
      </c>
      <c r="F511" s="1">
        <f>VLOOKUP(Tabela2[[#This Row],[id_escola]],Folha1!A:F,3,FALSE)</f>
        <v>40.696078431372548</v>
      </c>
      <c r="G511" s="1">
        <f>VLOOKUP(Tabela2[[#This Row],[id_escola]],Folha1!A:F,4,FALSE)</f>
        <v>50.076194555492094</v>
      </c>
      <c r="H511" s="1">
        <f>VLOOKUP(Tabela2[[#This Row],[id_escola]],Folha1!A:F,5,FALSE)</f>
        <v>319</v>
      </c>
      <c r="I511" s="1">
        <f>VLOOKUP(Tabela2[[#This Row],[id_escola]],Folha1!A:F,6,FALSE)</f>
        <v>18</v>
      </c>
    </row>
    <row r="512" spans="1:9" x14ac:dyDescent="0.3">
      <c r="A512" s="1">
        <f>'agrupamento - 3ciclo'!A511</f>
        <v>344011</v>
      </c>
      <c r="B512" t="e">
        <f>AVERAGE([3]!Tabela11[[#This Row],[1º Ano]],[3]!Tabela11[[#This Row],[2º Ano]],[3]!Tabela11[[#This Row],[3º Ano]],[3]!Tabela11[[#This Row],[4º Ano]])</f>
        <v>#DIV/0!</v>
      </c>
      <c r="E512" s="1">
        <f>VLOOKUP(Tabela2[[#This Row],[id_escola]],Folha1!A:F,2,FALSE)</f>
        <v>63.432432432432435</v>
      </c>
      <c r="F512" s="1">
        <f>VLOOKUP(Tabela2[[#This Row],[id_escola]],Folha1!A:F,3,FALSE)</f>
        <v>51.729729729729726</v>
      </c>
      <c r="G512" s="1">
        <f>VLOOKUP(Tabela2[[#This Row],[id_escola]],Folha1!A:F,4,FALSE)</f>
        <v>57.581081081081081</v>
      </c>
      <c r="H512" s="1">
        <f>VLOOKUP(Tabela2[[#This Row],[id_escola]],Folha1!A:F,5,FALSE)</f>
        <v>98</v>
      </c>
      <c r="I512" s="1">
        <f>VLOOKUP(Tabela2[[#This Row],[id_escola]],Folha1!A:F,6,FALSE)</f>
        <v>55</v>
      </c>
    </row>
    <row r="513" spans="1:9" x14ac:dyDescent="0.3">
      <c r="A513" s="1">
        <f>'agrupamento - 3ciclo'!A512</f>
        <v>401134</v>
      </c>
      <c r="B513">
        <f>AVERAGE([3]!Tabela11[[#This Row],[1º Ano]],[3]!Tabela11[[#This Row],[2º Ano]],[3]!Tabela11[[#This Row],[3º Ano]],[3]!Tabela11[[#This Row],[4º Ano]])</f>
        <v>41.875</v>
      </c>
      <c r="E513" s="1">
        <f>VLOOKUP(Tabela2[[#This Row],[id_escola]],Folha1!A:F,2,FALSE)</f>
        <v>59.744444444444447</v>
      </c>
      <c r="F513" s="1">
        <f>VLOOKUP(Tabela2[[#This Row],[id_escola]],Folha1!A:F,3,FALSE)</f>
        <v>43.641304347826086</v>
      </c>
      <c r="G513" s="1">
        <f>VLOOKUP(Tabela2[[#This Row],[id_escola]],Folha1!A:F,4,FALSE)</f>
        <v>51.692874396135267</v>
      </c>
      <c r="H513" s="1">
        <f>VLOOKUP(Tabela2[[#This Row],[id_escola]],Folha1!A:F,5,FALSE)</f>
        <v>254</v>
      </c>
      <c r="I513" s="1">
        <f>VLOOKUP(Tabela2[[#This Row],[id_escola]],Folha1!A:F,6,FALSE)</f>
        <v>120</v>
      </c>
    </row>
    <row r="514" spans="1:9" x14ac:dyDescent="0.3">
      <c r="A514" s="1">
        <f>'agrupamento - 3ciclo'!A513</f>
        <v>346779</v>
      </c>
      <c r="B514">
        <f>AVERAGE([3]!Tabela11[[#This Row],[1º Ano]],[3]!Tabela11[[#This Row],[2º Ano]],[3]!Tabela11[[#This Row],[3º Ano]],[3]!Tabela11[[#This Row],[4º Ano]])</f>
        <v>30.5</v>
      </c>
      <c r="E514" s="1">
        <f>VLOOKUP(Tabela2[[#This Row],[id_escola]],Folha1!A:F,2,FALSE)</f>
        <v>64.82692307692308</v>
      </c>
      <c r="F514" s="1">
        <f>VLOOKUP(Tabela2[[#This Row],[id_escola]],Folha1!A:F,3,FALSE)</f>
        <v>58.442307692307693</v>
      </c>
      <c r="G514" s="1">
        <f>VLOOKUP(Tabela2[[#This Row],[id_escola]],Folha1!A:F,4,FALSE)</f>
        <v>61.634615384615387</v>
      </c>
      <c r="H514" s="1">
        <f>VLOOKUP(Tabela2[[#This Row],[id_escola]],Folha1!A:F,5,FALSE)</f>
        <v>52</v>
      </c>
      <c r="I514" s="1">
        <f>VLOOKUP(Tabela2[[#This Row],[id_escola]],Folha1!A:F,6,FALSE)</f>
        <v>43</v>
      </c>
    </row>
    <row r="515" spans="1:9" x14ac:dyDescent="0.3">
      <c r="A515" s="1">
        <f>'agrupamento - 3ciclo'!A514</f>
        <v>340900</v>
      </c>
      <c r="B515">
        <f>AVERAGE([3]!Tabela11[[#This Row],[1º Ano]],[3]!Tabela11[[#This Row],[2º Ano]],[3]!Tabela11[[#This Row],[3º Ano]],[3]!Tabela11[[#This Row],[4º Ano]])</f>
        <v>42.75</v>
      </c>
      <c r="E515" s="1">
        <f>VLOOKUP(Tabela2[[#This Row],[id_escola]],Folha1!A:F,2,FALSE)</f>
        <v>55.729166666666664</v>
      </c>
      <c r="F515" s="1">
        <f>VLOOKUP(Tabela2[[#This Row],[id_escola]],Folha1!A:F,3,FALSE)</f>
        <v>36.03125</v>
      </c>
      <c r="G515" s="1">
        <f>VLOOKUP(Tabela2[[#This Row],[id_escola]],Folha1!A:F,4,FALSE)</f>
        <v>45.880208333333329</v>
      </c>
      <c r="H515" s="1">
        <f>VLOOKUP(Tabela2[[#This Row],[id_escola]],Folha1!A:F,5,FALSE)</f>
        <v>467</v>
      </c>
      <c r="I515" s="1">
        <f>VLOOKUP(Tabela2[[#This Row],[id_escola]],Folha1!A:F,6,FALSE)</f>
        <v>63</v>
      </c>
    </row>
    <row r="516" spans="1:9" x14ac:dyDescent="0.3">
      <c r="A516" s="1">
        <f>'agrupamento - 3ciclo'!A515</f>
        <v>345738</v>
      </c>
      <c r="B516">
        <f>AVERAGE([3]!Tabela11[[#This Row],[1º Ano]],[3]!Tabela11[[#This Row],[2º Ano]],[3]!Tabela11[[#This Row],[3º Ano]],[3]!Tabela11[[#This Row],[4º Ano]])</f>
        <v>25.75</v>
      </c>
      <c r="E516" s="1">
        <f>VLOOKUP(Tabela2[[#This Row],[id_escola]],Folha1!A:F,2,FALSE)</f>
        <v>60.089285714285715</v>
      </c>
      <c r="F516" s="1">
        <f>VLOOKUP(Tabela2[[#This Row],[id_escola]],Folha1!A:F,3,FALSE)</f>
        <v>40.75</v>
      </c>
      <c r="G516" s="1">
        <f>VLOOKUP(Tabela2[[#This Row],[id_escola]],Folha1!A:F,4,FALSE)</f>
        <v>50.419642857142861</v>
      </c>
      <c r="H516" s="1">
        <f>VLOOKUP(Tabela2[[#This Row],[id_escola]],Folha1!A:F,5,FALSE)</f>
        <v>305</v>
      </c>
      <c r="I516" s="1">
        <f>VLOOKUP(Tabela2[[#This Row],[id_escola]],Folha1!A:F,6,FALSE)</f>
        <v>9</v>
      </c>
    </row>
    <row r="517" spans="1:9" x14ac:dyDescent="0.3">
      <c r="A517" s="1">
        <f>'agrupamento - 3ciclo'!A516</f>
        <v>403672</v>
      </c>
      <c r="B517">
        <f>AVERAGE([3]!Tabela11[[#This Row],[1º Ano]],[3]!Tabela11[[#This Row],[2º Ano]],[3]!Tabela11[[#This Row],[3º Ano]],[3]!Tabela11[[#This Row],[4º Ano]])</f>
        <v>19.4375</v>
      </c>
      <c r="E517" s="1">
        <f>VLOOKUP(Tabela2[[#This Row],[id_escola]],Folha1!A:F,2,FALSE)</f>
        <v>60.428571428571431</v>
      </c>
      <c r="F517" s="1">
        <f>VLOOKUP(Tabela2[[#This Row],[id_escola]],Folha1!A:F,3,FALSE)</f>
        <v>38.857142857142854</v>
      </c>
      <c r="G517" s="1">
        <f>VLOOKUP(Tabela2[[#This Row],[id_escola]],Folha1!A:F,4,FALSE)</f>
        <v>49.642857142857139</v>
      </c>
      <c r="H517" s="1">
        <f>VLOOKUP(Tabela2[[#This Row],[id_escola]],Folha1!A:F,5,FALSE)</f>
        <v>330</v>
      </c>
      <c r="I517" s="1">
        <f>VLOOKUP(Tabela2[[#This Row],[id_escola]],Folha1!A:F,6,FALSE)</f>
        <v>7</v>
      </c>
    </row>
    <row r="518" spans="1:9" x14ac:dyDescent="0.3">
      <c r="A518" s="1">
        <f>'agrupamento - 3ciclo'!A517</f>
        <v>401237</v>
      </c>
      <c r="B518">
        <f>AVERAGE([3]!Tabela11[[#This Row],[1º Ano]],[3]!Tabela11[[#This Row],[2º Ano]],[3]!Tabela11[[#This Row],[3º Ano]],[3]!Tabela11[[#This Row],[4º Ano]])</f>
        <v>17.875</v>
      </c>
      <c r="E518" s="1">
        <f>VLOOKUP(Tabela2[[#This Row],[id_escola]],Folha1!A:F,2,FALSE)</f>
        <v>59.493506493506494</v>
      </c>
      <c r="F518" s="1">
        <f>VLOOKUP(Tabela2[[#This Row],[id_escola]],Folha1!A:F,3,FALSE)</f>
        <v>42.677419354838712</v>
      </c>
      <c r="G518" s="1">
        <f>VLOOKUP(Tabela2[[#This Row],[id_escola]],Folha1!A:F,4,FALSE)</f>
        <v>51.085462924172603</v>
      </c>
      <c r="H518" s="1">
        <f>VLOOKUP(Tabela2[[#This Row],[id_escola]],Folha1!A:F,5,FALSE)</f>
        <v>277</v>
      </c>
      <c r="I518" s="1">
        <f>VLOOKUP(Tabela2[[#This Row],[id_escola]],Folha1!A:F,6,FALSE)</f>
        <v>100</v>
      </c>
    </row>
    <row r="519" spans="1:9" x14ac:dyDescent="0.3">
      <c r="A519" s="1">
        <f>'agrupamento - 3ciclo'!A518</f>
        <v>401274</v>
      </c>
      <c r="B519">
        <f>AVERAGE([3]!Tabela11[[#This Row],[1º Ano]],[3]!Tabela11[[#This Row],[2º Ano]],[3]!Tabela11[[#This Row],[3º Ano]],[3]!Tabela11[[#This Row],[4º Ano]])</f>
        <v>16.5625</v>
      </c>
      <c r="E519" s="1">
        <f>VLOOKUP(Tabela2[[#This Row],[id_escola]],Folha1!A:F,2,FALSE)</f>
        <v>67.407643312101911</v>
      </c>
      <c r="F519" s="1">
        <f>VLOOKUP(Tabela2[[#This Row],[id_escola]],Folha1!A:F,3,FALSE)</f>
        <v>66.310126582278485</v>
      </c>
      <c r="G519" s="1">
        <f>VLOOKUP(Tabela2[[#This Row],[id_escola]],Folha1!A:F,4,FALSE)</f>
        <v>66.858884947190205</v>
      </c>
      <c r="H519" s="1">
        <f>VLOOKUP(Tabela2[[#This Row],[id_escola]],Folha1!A:F,5,FALSE)</f>
        <v>25</v>
      </c>
      <c r="I519" s="1">
        <f>VLOOKUP(Tabela2[[#This Row],[id_escola]],Folha1!A:F,6,FALSE)</f>
        <v>35</v>
      </c>
    </row>
    <row r="520" spans="1:9" x14ac:dyDescent="0.3">
      <c r="A520" s="1">
        <f>'agrupamento - 3ciclo'!A519</f>
        <v>340765</v>
      </c>
      <c r="B520">
        <f>AVERAGE([3]!Tabela11[[#This Row],[1º Ano]],[3]!Tabela11[[#This Row],[2º Ano]],[3]!Tabela11[[#This Row],[3º Ano]],[3]!Tabela11[[#This Row],[4º Ano]])</f>
        <v>20.0625</v>
      </c>
      <c r="E520" s="1">
        <f>VLOOKUP(Tabela2[[#This Row],[id_escola]],Folha1!A:F,2,FALSE)</f>
        <v>55.487804878048777</v>
      </c>
      <c r="F520" s="1">
        <f>VLOOKUP(Tabela2[[#This Row],[id_escola]],Folha1!A:F,3,FALSE)</f>
        <v>36.974358974358971</v>
      </c>
      <c r="G520" s="1">
        <f>VLOOKUP(Tabela2[[#This Row],[id_escola]],Folha1!A:F,4,FALSE)</f>
        <v>46.231081926203871</v>
      </c>
      <c r="H520" s="1">
        <f>VLOOKUP(Tabela2[[#This Row],[id_escola]],Folha1!A:F,5,FALSE)</f>
        <v>451</v>
      </c>
      <c r="I520" s="1">
        <f>VLOOKUP(Tabela2[[#This Row],[id_escola]],Folha1!A:F,6,FALSE)</f>
        <v>16</v>
      </c>
    </row>
    <row r="521" spans="1:9" x14ac:dyDescent="0.3">
      <c r="A521" s="1">
        <f>'agrupamento - 3ciclo'!A520</f>
        <v>401328</v>
      </c>
      <c r="B521">
        <f>AVERAGE([3]!Tabela11[[#This Row],[1º Ano]],[3]!Tabela11[[#This Row],[2º Ano]],[3]!Tabela11[[#This Row],[3º Ano]],[3]!Tabela11[[#This Row],[4º Ano]])</f>
        <v>7.75</v>
      </c>
      <c r="E521" s="1">
        <f>VLOOKUP(Tabela2[[#This Row],[id_escola]],Folha1!A:F,2,FALSE)</f>
        <v>50.867647058823529</v>
      </c>
      <c r="F521" s="1">
        <f>VLOOKUP(Tabela2[[#This Row],[id_escola]],Folha1!A:F,3,FALSE)</f>
        <v>26.896103896103895</v>
      </c>
      <c r="G521" s="1">
        <f>VLOOKUP(Tabela2[[#This Row],[id_escola]],Folha1!A:F,4,FALSE)</f>
        <v>38.881875477463709</v>
      </c>
      <c r="H521" s="1">
        <f>VLOOKUP(Tabela2[[#This Row],[id_escola]],Folha1!A:F,5,FALSE)</f>
        <v>604</v>
      </c>
      <c r="I521" s="1">
        <f>VLOOKUP(Tabela2[[#This Row],[id_escola]],Folha1!A:F,6,FALSE)</f>
        <v>191</v>
      </c>
    </row>
    <row r="522" spans="1:9" x14ac:dyDescent="0.3">
      <c r="A522" s="1">
        <f>'agrupamento - 3ciclo'!A521</f>
        <v>346238</v>
      </c>
      <c r="B522">
        <f>AVERAGE([3]!Tabela11[[#This Row],[1º Ano]],[3]!Tabela11[[#This Row],[2º Ano]],[3]!Tabela11[[#This Row],[3º Ano]],[3]!Tabela11[[#This Row],[4º Ano]])</f>
        <v>16.5</v>
      </c>
      <c r="E522" s="1">
        <f>VLOOKUP(Tabela2[[#This Row],[id_escola]],Folha1!A:F,2,FALSE)</f>
        <v>53.658536585365852</v>
      </c>
      <c r="F522" s="1">
        <f>VLOOKUP(Tabela2[[#This Row],[id_escola]],Folha1!A:F,3,FALSE)</f>
        <v>37.831325301204821</v>
      </c>
      <c r="G522" s="1">
        <f>VLOOKUP(Tabela2[[#This Row],[id_escola]],Folha1!A:F,4,FALSE)</f>
        <v>45.74493094328534</v>
      </c>
      <c r="H522" s="1">
        <f>VLOOKUP(Tabela2[[#This Row],[id_escola]],Folha1!A:F,5,FALSE)</f>
        <v>467</v>
      </c>
      <c r="I522" s="1">
        <f>VLOOKUP(Tabela2[[#This Row],[id_escola]],Folha1!A:F,6,FALSE)</f>
        <v>33</v>
      </c>
    </row>
    <row r="523" spans="1:9" x14ac:dyDescent="0.3">
      <c r="A523" s="1">
        <f>'agrupamento - 3ciclo'!A522</f>
        <v>340881</v>
      </c>
      <c r="B523">
        <f>AVERAGE([3]!Tabela11[[#This Row],[1º Ano]],[3]!Tabela11[[#This Row],[2º Ano]],[3]!Tabela11[[#This Row],[3º Ano]],[3]!Tabela11[[#This Row],[4º Ano]])</f>
        <v>15.125</v>
      </c>
      <c r="E523" s="1">
        <f>VLOOKUP(Tabela2[[#This Row],[id_escola]],Folha1!A:F,2,FALSE)</f>
        <v>60.064615384615387</v>
      </c>
      <c r="F523" s="1">
        <f>VLOOKUP(Tabela2[[#This Row],[id_escola]],Folha1!A:F,3,FALSE)</f>
        <v>35.74404761904762</v>
      </c>
      <c r="G523" s="1">
        <f>VLOOKUP(Tabela2[[#This Row],[id_escola]],Folha1!A:F,4,FALSE)</f>
        <v>47.904331501831507</v>
      </c>
      <c r="H523" s="1">
        <f>VLOOKUP(Tabela2[[#This Row],[id_escola]],Folha1!A:F,5,FALSE)</f>
        <v>385</v>
      </c>
      <c r="I523" s="1">
        <f>VLOOKUP(Tabela2[[#This Row],[id_escola]],Folha1!A:F,6,FALSE)</f>
        <v>126</v>
      </c>
    </row>
    <row r="524" spans="1:9" x14ac:dyDescent="0.3">
      <c r="A524" s="1">
        <f>'agrupamento - 3ciclo'!A523</f>
        <v>340893</v>
      </c>
      <c r="B524">
        <f>AVERAGE([3]!Tabela11[[#This Row],[1º Ano]],[3]!Tabela11[[#This Row],[2º Ano]],[3]!Tabela11[[#This Row],[3º Ano]],[3]!Tabela11[[#This Row],[4º Ano]])</f>
        <v>54.875</v>
      </c>
      <c r="E524" s="1">
        <f>VLOOKUP(Tabela2[[#This Row],[id_escola]],Folha1!A:F,2,FALSE)</f>
        <v>45.340425531914896</v>
      </c>
      <c r="F524" s="1">
        <f>VLOOKUP(Tabela2[[#This Row],[id_escola]],Folha1!A:F,3,FALSE)</f>
        <v>20.875</v>
      </c>
      <c r="G524" s="1">
        <f>VLOOKUP(Tabela2[[#This Row],[id_escola]],Folha1!A:F,4,FALSE)</f>
        <v>33.107712765957444</v>
      </c>
      <c r="H524" s="1">
        <f>VLOOKUP(Tabela2[[#This Row],[id_escola]],Folha1!A:F,5,FALSE)</f>
        <v>650</v>
      </c>
      <c r="I524" s="1" t="e">
        <f>VLOOKUP(Tabela2[[#This Row],[id_escola]],Folha1!A:F,6,FALSE)</f>
        <v>#N/A</v>
      </c>
    </row>
    <row r="525" spans="1:9" x14ac:dyDescent="0.3">
      <c r="A525" s="1">
        <f>'agrupamento - 3ciclo'!A524</f>
        <v>401365</v>
      </c>
      <c r="B525">
        <f>AVERAGE([3]!Tabela11[[#This Row],[1º Ano]],[3]!Tabela11[[#This Row],[2º Ano]],[3]!Tabela11[[#This Row],[3º Ano]],[3]!Tabela11[[#This Row],[4º Ano]])</f>
        <v>8.625</v>
      </c>
      <c r="E525" s="1">
        <f>VLOOKUP(Tabela2[[#This Row],[id_escola]],Folha1!A:F,2,FALSE)</f>
        <v>61.045454545454547</v>
      </c>
      <c r="F525" s="1">
        <f>VLOOKUP(Tabela2[[#This Row],[id_escola]],Folha1!A:F,3,FALSE)</f>
        <v>43.844444444444441</v>
      </c>
      <c r="G525" s="1">
        <f>VLOOKUP(Tabela2[[#This Row],[id_escola]],Folha1!A:F,4,FALSE)</f>
        <v>52.444949494949498</v>
      </c>
      <c r="H525" s="1">
        <f>VLOOKUP(Tabela2[[#This Row],[id_escola]],Folha1!A:F,5,FALSE)</f>
        <v>228</v>
      </c>
      <c r="I525" s="1">
        <f>VLOOKUP(Tabela2[[#This Row],[id_escola]],Folha1!A:F,6,FALSE)</f>
        <v>21</v>
      </c>
    </row>
    <row r="526" spans="1:9" x14ac:dyDescent="0.3">
      <c r="A526" s="1">
        <f>'agrupamento - 3ciclo'!A525</f>
        <v>340959</v>
      </c>
      <c r="B526" t="e">
        <f>AVERAGE([3]!Tabela11[[#This Row],[1º Ano]],[3]!Tabela11[[#This Row],[2º Ano]],[3]!Tabela11[[#This Row],[3º Ano]],[3]!Tabela11[[#This Row],[4º Ano]])</f>
        <v>#DIV/0!</v>
      </c>
      <c r="E526" s="1">
        <f>VLOOKUP(Tabela2[[#This Row],[id_escola]],Folha1!A:F,2,FALSE)</f>
        <v>58.915254237288138</v>
      </c>
      <c r="F526" s="1">
        <f>VLOOKUP(Tabela2[[#This Row],[id_escola]],Folha1!A:F,3,FALSE)</f>
        <v>39.803278688524593</v>
      </c>
      <c r="G526" s="1">
        <f>VLOOKUP(Tabela2[[#This Row],[id_escola]],Folha1!A:F,4,FALSE)</f>
        <v>49.359266462906362</v>
      </c>
      <c r="H526" s="1">
        <f>VLOOKUP(Tabela2[[#This Row],[id_escola]],Folha1!A:F,5,FALSE)</f>
        <v>334</v>
      </c>
      <c r="I526" s="1">
        <f>VLOOKUP(Tabela2[[#This Row],[id_escola]],Folha1!A:F,6,FALSE)</f>
        <v>13</v>
      </c>
    </row>
    <row r="527" spans="1:9" x14ac:dyDescent="0.3">
      <c r="A527" s="1">
        <f>'agrupamento - 3ciclo'!A526</f>
        <v>403600</v>
      </c>
      <c r="B527">
        <f>AVERAGE([3]!Tabela11[[#This Row],[1º Ano]],[3]!Tabela11[[#This Row],[2º Ano]],[3]!Tabela11[[#This Row],[3º Ano]],[3]!Tabela11[[#This Row],[4º Ano]])</f>
        <v>8.0625</v>
      </c>
      <c r="E527" s="1">
        <f>VLOOKUP(Tabela2[[#This Row],[id_escola]],Folha1!A:F,2,FALSE)</f>
        <v>58.11851851851852</v>
      </c>
      <c r="F527" s="1">
        <f>VLOOKUP(Tabela2[[#This Row],[id_escola]],Folha1!A:F,3,FALSE)</f>
        <v>49.582089552238806</v>
      </c>
      <c r="G527" s="1">
        <f>VLOOKUP(Tabela2[[#This Row],[id_escola]],Folha1!A:F,4,FALSE)</f>
        <v>53.850304035378663</v>
      </c>
      <c r="H527" s="1">
        <f>VLOOKUP(Tabela2[[#This Row],[id_escola]],Folha1!A:F,5,FALSE)</f>
        <v>184</v>
      </c>
      <c r="I527" s="1">
        <f>VLOOKUP(Tabela2[[#This Row],[id_escola]],Folha1!A:F,6,FALSE)</f>
        <v>16</v>
      </c>
    </row>
    <row r="528" spans="1:9" x14ac:dyDescent="0.3">
      <c r="A528" s="1">
        <f>'agrupamento - 3ciclo'!A527</f>
        <v>346895</v>
      </c>
      <c r="B528">
        <f>AVERAGE([3]!Tabela11[[#This Row],[1º Ano]],[3]!Tabela11[[#This Row],[2º Ano]],[3]!Tabela11[[#This Row],[3º Ano]],[3]!Tabela11[[#This Row],[4º Ano]])</f>
        <v>23.125</v>
      </c>
      <c r="E528" s="1">
        <f>VLOOKUP(Tabela2[[#This Row],[id_escola]],Folha1!A:F,2,FALSE)</f>
        <v>63.787037037037038</v>
      </c>
      <c r="F528" s="1">
        <f>VLOOKUP(Tabela2[[#This Row],[id_escola]],Folha1!A:F,3,FALSE)</f>
        <v>43.216216216216218</v>
      </c>
      <c r="G528" s="1">
        <f>VLOOKUP(Tabela2[[#This Row],[id_escola]],Folha1!A:F,4,FALSE)</f>
        <v>53.501626626626631</v>
      </c>
      <c r="H528" s="1">
        <f>VLOOKUP(Tabela2[[#This Row],[id_escola]],Folha1!A:F,5,FALSE)</f>
        <v>190</v>
      </c>
      <c r="I528" s="1">
        <f>VLOOKUP(Tabela2[[#This Row],[id_escola]],Folha1!A:F,6,FALSE)</f>
        <v>9</v>
      </c>
    </row>
    <row r="529" spans="1:9" x14ac:dyDescent="0.3">
      <c r="A529" s="1">
        <f>'agrupamento - 3ciclo'!A528</f>
        <v>346263</v>
      </c>
      <c r="B529" t="e">
        <f>AVERAGE([3]!Tabela11[[#This Row],[1º Ano]],[3]!Tabela11[[#This Row],[2º Ano]],[3]!Tabela11[[#This Row],[3º Ano]],[3]!Tabela11[[#This Row],[4º Ano]])</f>
        <v>#DIV/0!</v>
      </c>
      <c r="E529" s="1">
        <f>VLOOKUP(Tabela2[[#This Row],[id_escola]],Folha1!A:F,2,FALSE)</f>
        <v>54.564102564102562</v>
      </c>
      <c r="F529" s="1">
        <f>VLOOKUP(Tabela2[[#This Row],[id_escola]],Folha1!A:F,3,FALSE)</f>
        <v>29.727272727272727</v>
      </c>
      <c r="G529" s="1">
        <f>VLOOKUP(Tabela2[[#This Row],[id_escola]],Folha1!A:F,4,FALSE)</f>
        <v>42.145687645687644</v>
      </c>
      <c r="H529" s="1">
        <f>VLOOKUP(Tabela2[[#This Row],[id_escola]],Folha1!A:F,5,FALSE)</f>
        <v>545</v>
      </c>
      <c r="I529" s="1">
        <f>VLOOKUP(Tabela2[[#This Row],[id_escola]],Folha1!A:F,6,FALSE)</f>
        <v>39</v>
      </c>
    </row>
    <row r="530" spans="1:9" x14ac:dyDescent="0.3">
      <c r="A530" s="1">
        <f>'agrupamento - 3ciclo'!A529</f>
        <v>401201</v>
      </c>
      <c r="B530">
        <f>AVERAGE([3]!Tabela11[[#This Row],[1º Ano]],[3]!Tabela11[[#This Row],[2º Ano]],[3]!Tabela11[[#This Row],[3º Ano]],[3]!Tabela11[[#This Row],[4º Ano]])</f>
        <v>28.4375</v>
      </c>
      <c r="E530" s="1">
        <f>VLOOKUP(Tabela2[[#This Row],[id_escola]],Folha1!A:F,2,FALSE)</f>
        <v>61.186274509803923</v>
      </c>
      <c r="F530" s="1">
        <f>VLOOKUP(Tabela2[[#This Row],[id_escola]],Folha1!A:F,3,FALSE)</f>
        <v>34.370370370370374</v>
      </c>
      <c r="G530" s="1">
        <f>VLOOKUP(Tabela2[[#This Row],[id_escola]],Folha1!A:F,4,FALSE)</f>
        <v>47.778322440087152</v>
      </c>
      <c r="H530" s="1">
        <f>VLOOKUP(Tabela2[[#This Row],[id_escola]],Folha1!A:F,5,FALSE)</f>
        <v>386</v>
      </c>
      <c r="I530" s="1">
        <f>VLOOKUP(Tabela2[[#This Row],[id_escola]],Folha1!A:F,6,FALSE)</f>
        <v>129</v>
      </c>
    </row>
    <row r="531" spans="1:9" x14ac:dyDescent="0.3">
      <c r="A531" s="1">
        <f>'agrupamento - 3ciclo'!A530</f>
        <v>402886</v>
      </c>
      <c r="B531">
        <f>AVERAGE([3]!Tabela11[[#This Row],[1º Ano]],[3]!Tabela11[[#This Row],[2º Ano]],[3]!Tabela11[[#This Row],[3º Ano]],[3]!Tabela11[[#This Row],[4º Ano]])</f>
        <v>47.125</v>
      </c>
      <c r="E531" s="1">
        <f>VLOOKUP(Tabela2[[#This Row],[id_escola]],Folha1!A:F,2,FALSE)</f>
        <v>57.678571428571431</v>
      </c>
      <c r="F531" s="1">
        <f>VLOOKUP(Tabela2[[#This Row],[id_escola]],Folha1!A:F,3,FALSE)</f>
        <v>41.811764705882354</v>
      </c>
      <c r="G531" s="1">
        <f>VLOOKUP(Tabela2[[#This Row],[id_escola]],Folha1!A:F,4,FALSE)</f>
        <v>49.745168067226892</v>
      </c>
      <c r="H531" s="1">
        <f>VLOOKUP(Tabela2[[#This Row],[id_escola]],Folha1!A:F,5,FALSE)</f>
        <v>318</v>
      </c>
      <c r="I531" s="1">
        <f>VLOOKUP(Tabela2[[#This Row],[id_escola]],Folha1!A:F,6,FALSE)</f>
        <v>15</v>
      </c>
    </row>
    <row r="532" spans="1:9" x14ac:dyDescent="0.3">
      <c r="A532" s="1">
        <f>'agrupamento - 3ciclo'!A531</f>
        <v>402898</v>
      </c>
      <c r="B532">
        <f>AVERAGE([3]!Tabela11[[#This Row],[1º Ano]],[3]!Tabela11[[#This Row],[2º Ano]],[3]!Tabela11[[#This Row],[3º Ano]],[3]!Tabela11[[#This Row],[4º Ano]])</f>
        <v>30.75</v>
      </c>
      <c r="E532" s="1">
        <f>VLOOKUP(Tabela2[[#This Row],[id_escola]],Folha1!A:F,2,FALSE)</f>
        <v>63.983870967741936</v>
      </c>
      <c r="F532" s="1">
        <f>VLOOKUP(Tabela2[[#This Row],[id_escola]],Folha1!A:F,3,FALSE)</f>
        <v>44.682539682539684</v>
      </c>
      <c r="G532" s="1">
        <f>VLOOKUP(Tabela2[[#This Row],[id_escola]],Folha1!A:F,4,FALSE)</f>
        <v>54.33320532514081</v>
      </c>
      <c r="H532" s="1">
        <f>VLOOKUP(Tabela2[[#This Row],[id_escola]],Folha1!A:F,5,FALSE)</f>
        <v>163</v>
      </c>
      <c r="I532" s="1">
        <f>VLOOKUP(Tabela2[[#This Row],[id_escola]],Folha1!A:F,6,FALSE)</f>
        <v>19</v>
      </c>
    </row>
    <row r="533" spans="1:9" x14ac:dyDescent="0.3">
      <c r="A533" s="1">
        <f>'agrupamento - 3ciclo'!A532</f>
        <v>403398</v>
      </c>
      <c r="B533">
        <f>AVERAGE([3]!Tabela11[[#This Row],[1º Ano]],[3]!Tabela11[[#This Row],[2º Ano]],[3]!Tabela11[[#This Row],[3º Ano]],[3]!Tabela11[[#This Row],[4º Ano]])</f>
        <v>22.125</v>
      </c>
      <c r="E533" s="1">
        <f>VLOOKUP(Tabela2[[#This Row],[id_escola]],Folha1!A:F,2,FALSE)</f>
        <v>62.738197424892704</v>
      </c>
      <c r="F533" s="1">
        <f>VLOOKUP(Tabela2[[#This Row],[id_escola]],Folha1!A:F,3,FALSE)</f>
        <v>41.354700854700852</v>
      </c>
      <c r="G533" s="1">
        <f>VLOOKUP(Tabela2[[#This Row],[id_escola]],Folha1!A:F,4,FALSE)</f>
        <v>52.046449139796778</v>
      </c>
      <c r="H533" s="1">
        <f>VLOOKUP(Tabela2[[#This Row],[id_escola]],Folha1!A:F,5,FALSE)</f>
        <v>236</v>
      </c>
      <c r="I533" s="1">
        <f>VLOOKUP(Tabela2[[#This Row],[id_escola]],Folha1!A:F,6,FALSE)</f>
        <v>95</v>
      </c>
    </row>
    <row r="534" spans="1:9" x14ac:dyDescent="0.3">
      <c r="A534" s="1">
        <f>'agrupamento - 3ciclo'!A533</f>
        <v>346640</v>
      </c>
      <c r="B534">
        <f>AVERAGE([3]!Tabela11[[#This Row],[1º Ano]],[3]!Tabela11[[#This Row],[2º Ano]],[3]!Tabela11[[#This Row],[3º Ano]],[3]!Tabela11[[#This Row],[4º Ano]])</f>
        <v>27.3125</v>
      </c>
      <c r="E534" s="1">
        <f>VLOOKUP(Tabela2[[#This Row],[id_escola]],Folha1!A:F,2,FALSE)</f>
        <v>53.382978723404257</v>
      </c>
      <c r="F534" s="1">
        <f>VLOOKUP(Tabela2[[#This Row],[id_escola]],Folha1!A:F,3,FALSE)</f>
        <v>38.270833333333336</v>
      </c>
      <c r="G534" s="1">
        <f>VLOOKUP(Tabela2[[#This Row],[id_escola]],Folha1!A:F,4,FALSE)</f>
        <v>45.826906028368796</v>
      </c>
      <c r="H534" s="1">
        <f>VLOOKUP(Tabela2[[#This Row],[id_escola]],Folha1!A:F,5,FALSE)</f>
        <v>457</v>
      </c>
      <c r="I534" s="1">
        <f>VLOOKUP(Tabela2[[#This Row],[id_escola]],Folha1!A:F,6,FALSE)</f>
        <v>140</v>
      </c>
    </row>
    <row r="535" spans="1:9" x14ac:dyDescent="0.3">
      <c r="A535" s="1">
        <f>'agrupamento - 3ciclo'!A534</f>
        <v>346883</v>
      </c>
      <c r="B535">
        <f>AVERAGE([3]!Tabela11[[#This Row],[1º Ano]],[3]!Tabela11[[#This Row],[2º Ano]],[3]!Tabela11[[#This Row],[3º Ano]],[3]!Tabela11[[#This Row],[4º Ano]])</f>
        <v>22.6875</v>
      </c>
      <c r="E535" s="1">
        <f>VLOOKUP(Tabela2[[#This Row],[id_escola]],Folha1!A:F,2,FALSE)</f>
        <v>56.117241379310343</v>
      </c>
      <c r="F535" s="1">
        <f>VLOOKUP(Tabela2[[#This Row],[id_escola]],Folha1!A:F,3,FALSE)</f>
        <v>33.378378378378379</v>
      </c>
      <c r="G535" s="1">
        <f>VLOOKUP(Tabela2[[#This Row],[id_escola]],Folha1!A:F,4,FALSE)</f>
        <v>44.747809878844365</v>
      </c>
      <c r="H535" s="1">
        <f>VLOOKUP(Tabela2[[#This Row],[id_escola]],Folha1!A:F,5,FALSE)</f>
        <v>478</v>
      </c>
      <c r="I535" s="1">
        <f>VLOOKUP(Tabela2[[#This Row],[id_escola]],Folha1!A:F,6,FALSE)</f>
        <v>37</v>
      </c>
    </row>
    <row r="536" spans="1:9" x14ac:dyDescent="0.3">
      <c r="A536" s="1">
        <f>'agrupamento - 3ciclo'!A535</f>
        <v>403660</v>
      </c>
      <c r="B536">
        <f>AVERAGE([3]!Tabela11[[#This Row],[1º Ano]],[3]!Tabela11[[#This Row],[2º Ano]],[3]!Tabela11[[#This Row],[3º Ano]],[3]!Tabela11[[#This Row],[4º Ano]])</f>
        <v>21.0625</v>
      </c>
      <c r="E536" s="1">
        <f>VLOOKUP(Tabela2[[#This Row],[id_escola]],Folha1!A:F,2,FALSE)</f>
        <v>54.31707317073171</v>
      </c>
      <c r="F536" s="1">
        <f>VLOOKUP(Tabela2[[#This Row],[id_escola]],Folha1!A:F,3,FALSE)</f>
        <v>39.477272727272727</v>
      </c>
      <c r="G536" s="1">
        <f>VLOOKUP(Tabela2[[#This Row],[id_escola]],Folha1!A:F,4,FALSE)</f>
        <v>46.897172949002218</v>
      </c>
      <c r="H536" s="1">
        <f>VLOOKUP(Tabela2[[#This Row],[id_escola]],Folha1!A:F,5,FALSE)</f>
        <v>405</v>
      </c>
      <c r="I536" s="1">
        <f>VLOOKUP(Tabela2[[#This Row],[id_escola]],Folha1!A:F,6,FALSE)</f>
        <v>13</v>
      </c>
    </row>
    <row r="537" spans="1:9" x14ac:dyDescent="0.3">
      <c r="A537" s="1">
        <f>'agrupamento - 3ciclo'!A536</f>
        <v>346160</v>
      </c>
      <c r="B537">
        <f>AVERAGE([3]!Tabela11[[#This Row],[1º Ano]],[3]!Tabela11[[#This Row],[2º Ano]],[3]!Tabela11[[#This Row],[3º Ano]],[3]!Tabela11[[#This Row],[4º Ano]])</f>
        <v>30.9375</v>
      </c>
      <c r="E537" s="1">
        <f>VLOOKUP(Tabela2[[#This Row],[id_escola]],Folha1!A:F,2,FALSE)</f>
        <v>57.92</v>
      </c>
      <c r="F537" s="1">
        <f>VLOOKUP(Tabela2[[#This Row],[id_escola]],Folha1!A:F,3,FALSE)</f>
        <v>27.8</v>
      </c>
      <c r="G537" s="1">
        <f>VLOOKUP(Tabela2[[#This Row],[id_escola]],Folha1!A:F,4,FALSE)</f>
        <v>42.86</v>
      </c>
      <c r="H537" s="1">
        <f>VLOOKUP(Tabela2[[#This Row],[id_escola]],Folha1!A:F,5,FALSE)</f>
        <v>521</v>
      </c>
      <c r="I537" s="1">
        <f>VLOOKUP(Tabela2[[#This Row],[id_escola]],Folha1!A:F,6,FALSE)</f>
        <v>13</v>
      </c>
    </row>
    <row r="538" spans="1:9" x14ac:dyDescent="0.3">
      <c r="A538" s="1">
        <f>'agrupamento - 3ciclo'!A537</f>
        <v>400804</v>
      </c>
      <c r="B538">
        <f>AVERAGE([3]!Tabela11[[#This Row],[1º Ano]],[3]!Tabela11[[#This Row],[2º Ano]],[3]!Tabela11[[#This Row],[3º Ano]],[3]!Tabela11[[#This Row],[4º Ano]])</f>
        <v>8.625</v>
      </c>
      <c r="E538" s="1">
        <f>VLOOKUP(Tabela2[[#This Row],[id_escola]],Folha1!A:F,2,FALSE)</f>
        <v>48.373626373626372</v>
      </c>
      <c r="F538" s="1">
        <f>VLOOKUP(Tabela2[[#This Row],[id_escola]],Folha1!A:F,3,FALSE)</f>
        <v>25.49514563106796</v>
      </c>
      <c r="G538" s="1">
        <f>VLOOKUP(Tabela2[[#This Row],[id_escola]],Folha1!A:F,4,FALSE)</f>
        <v>36.934386002347168</v>
      </c>
      <c r="H538" s="1">
        <f>VLOOKUP(Tabela2[[#This Row],[id_escola]],Folha1!A:F,5,FALSE)</f>
        <v>609</v>
      </c>
      <c r="I538" s="1">
        <f>VLOOKUP(Tabela2[[#This Row],[id_escola]],Folha1!A:F,6,FALSE)</f>
        <v>201</v>
      </c>
    </row>
    <row r="539" spans="1:9" x14ac:dyDescent="0.3">
      <c r="A539" s="1">
        <f>'agrupamento - 3ciclo'!A538</f>
        <v>400841</v>
      </c>
      <c r="B539">
        <f>AVERAGE([3]!Tabela11[[#This Row],[1º Ano]],[3]!Tabela11[[#This Row],[2º Ano]],[3]!Tabela11[[#This Row],[3º Ano]],[3]!Tabela11[[#This Row],[4º Ano]])</f>
        <v>12.75</v>
      </c>
      <c r="E539" s="1">
        <f>VLOOKUP(Tabela2[[#This Row],[id_escola]],Folha1!A:F,2,FALSE)</f>
        <v>59.853146853146853</v>
      </c>
      <c r="F539" s="1">
        <f>VLOOKUP(Tabela2[[#This Row],[id_escola]],Folha1!A:F,3,FALSE)</f>
        <v>45.636363636363633</v>
      </c>
      <c r="G539" s="1">
        <f>VLOOKUP(Tabela2[[#This Row],[id_escola]],Folha1!A:F,4,FALSE)</f>
        <v>52.74475524475524</v>
      </c>
      <c r="H539" s="1">
        <f>VLOOKUP(Tabela2[[#This Row],[id_escola]],Folha1!A:F,5,FALSE)</f>
        <v>212</v>
      </c>
      <c r="I539" s="1">
        <f>VLOOKUP(Tabela2[[#This Row],[id_escola]],Folha1!A:F,6,FALSE)</f>
        <v>32</v>
      </c>
    </row>
    <row r="540" spans="1:9" x14ac:dyDescent="0.3">
      <c r="A540" s="1">
        <f>'agrupamento - 3ciclo'!A539</f>
        <v>346214</v>
      </c>
      <c r="B540">
        <f>AVERAGE([3]!Tabela11[[#This Row],[1º Ano]],[3]!Tabela11[[#This Row],[2º Ano]],[3]!Tabela11[[#This Row],[3º Ano]],[3]!Tabela11[[#This Row],[4º Ano]])</f>
        <v>19.3125</v>
      </c>
      <c r="E540" s="1">
        <f>VLOOKUP(Tabela2[[#This Row],[id_escola]],Folha1!A:F,2,FALSE)</f>
        <v>62.731343283582092</v>
      </c>
      <c r="F540" s="1">
        <f>VLOOKUP(Tabela2[[#This Row],[id_escola]],Folha1!A:F,3,FALSE)</f>
        <v>56.867647058823529</v>
      </c>
      <c r="G540" s="1">
        <f>VLOOKUP(Tabela2[[#This Row],[id_escola]],Folha1!A:F,4,FALSE)</f>
        <v>59.799495171202807</v>
      </c>
      <c r="H540" s="1">
        <f>VLOOKUP(Tabela2[[#This Row],[id_escola]],Folha1!A:F,5,FALSE)</f>
        <v>69</v>
      </c>
      <c r="I540" s="1">
        <f>VLOOKUP(Tabela2[[#This Row],[id_escola]],Folha1!A:F,6,FALSE)</f>
        <v>4</v>
      </c>
    </row>
    <row r="541" spans="1:9" x14ac:dyDescent="0.3">
      <c r="A541" s="1">
        <f>'agrupamento - 3ciclo'!A540</f>
        <v>346123</v>
      </c>
      <c r="B541">
        <f>AVERAGE([3]!Tabela11[[#This Row],[1º Ano]],[3]!Tabela11[[#This Row],[2º Ano]],[3]!Tabela11[[#This Row],[3º Ano]],[3]!Tabela11[[#This Row],[4º Ano]])</f>
        <v>15.3125</v>
      </c>
      <c r="E541" s="1">
        <f>VLOOKUP(Tabela2[[#This Row],[id_escola]],Folha1!A:F,2,FALSE)</f>
        <v>61.228571428571428</v>
      </c>
      <c r="F541" s="1">
        <f>VLOOKUP(Tabela2[[#This Row],[id_escola]],Folha1!A:F,3,FALSE)</f>
        <v>44.140845070422536</v>
      </c>
      <c r="G541" s="1">
        <f>VLOOKUP(Tabela2[[#This Row],[id_escola]],Folha1!A:F,4,FALSE)</f>
        <v>52.684708249496978</v>
      </c>
      <c r="H541" s="1">
        <f>VLOOKUP(Tabela2[[#This Row],[id_escola]],Folha1!A:F,5,FALSE)</f>
        <v>211</v>
      </c>
      <c r="I541" s="1">
        <f>VLOOKUP(Tabela2[[#This Row],[id_escola]],Folha1!A:F,6,FALSE)</f>
        <v>16</v>
      </c>
    </row>
    <row r="542" spans="1:9" x14ac:dyDescent="0.3">
      <c r="A542" s="1">
        <f>'agrupamento - 3ciclo'!A541</f>
        <v>343614</v>
      </c>
      <c r="B542">
        <f>AVERAGE([3]!Tabela11[[#This Row],[1º Ano]],[3]!Tabela11[[#This Row],[2º Ano]],[3]!Tabela11[[#This Row],[3º Ano]],[3]!Tabela11[[#This Row],[4º Ano]])</f>
        <v>6.9375</v>
      </c>
      <c r="E542" s="1">
        <f>VLOOKUP(Tabela2[[#This Row],[id_escola]],Folha1!A:F,2,FALSE)</f>
        <v>53.823529411764703</v>
      </c>
      <c r="F542" s="1">
        <f>VLOOKUP(Tabela2[[#This Row],[id_escola]],Folha1!A:F,3,FALSE)</f>
        <v>33.088235294117645</v>
      </c>
      <c r="G542" s="1">
        <f>VLOOKUP(Tabela2[[#This Row],[id_escola]],Folha1!A:F,4,FALSE)</f>
        <v>43.455882352941174</v>
      </c>
      <c r="H542" s="1">
        <f>VLOOKUP(Tabela2[[#This Row],[id_escola]],Folha1!A:F,5,FALSE)</f>
        <v>506</v>
      </c>
      <c r="I542" s="1">
        <f>VLOOKUP(Tabela2[[#This Row],[id_escola]],Folha1!A:F,6,FALSE)</f>
        <v>58</v>
      </c>
    </row>
    <row r="543" spans="1:9" x14ac:dyDescent="0.3">
      <c r="A543" s="1">
        <f>'agrupamento - 3ciclo'!A542</f>
        <v>346202</v>
      </c>
      <c r="B543">
        <f>AVERAGE([3]!Tabela11[[#This Row],[1º Ano]],[3]!Tabela11[[#This Row],[2º Ano]],[3]!Tabela11[[#This Row],[3º Ano]],[3]!Tabela11[[#This Row],[4º Ano]])</f>
        <v>23.8125</v>
      </c>
      <c r="E543" s="1">
        <f>VLOOKUP(Tabela2[[#This Row],[id_escola]],Folha1!A:F,2,FALSE)</f>
        <v>61.986842105263158</v>
      </c>
      <c r="F543" s="1">
        <f>VLOOKUP(Tabela2[[#This Row],[id_escola]],Folha1!A:F,3,FALSE)</f>
        <v>56.526315789473685</v>
      </c>
      <c r="G543" s="1">
        <f>VLOOKUP(Tabela2[[#This Row],[id_escola]],Folha1!A:F,4,FALSE)</f>
        <v>59.256578947368425</v>
      </c>
      <c r="H543" s="1">
        <f>VLOOKUP(Tabela2[[#This Row],[id_escola]],Folha1!A:F,5,FALSE)</f>
        <v>75</v>
      </c>
      <c r="I543" s="1">
        <f>VLOOKUP(Tabela2[[#This Row],[id_escola]],Folha1!A:F,6,FALSE)</f>
        <v>7</v>
      </c>
    </row>
    <row r="544" spans="1:9" x14ac:dyDescent="0.3">
      <c r="A544" s="1">
        <f>'agrupamento - 3ciclo'!A543</f>
        <v>343328</v>
      </c>
      <c r="B544">
        <f>AVERAGE([3]!Tabela11[[#This Row],[1º Ano]],[3]!Tabela11[[#This Row],[2º Ano]],[3]!Tabela11[[#This Row],[3º Ano]],[3]!Tabela11[[#This Row],[4º Ano]])</f>
        <v>51.8125</v>
      </c>
      <c r="E544" s="1">
        <f>VLOOKUP(Tabela2[[#This Row],[id_escola]],Folha1!A:F,2,FALSE)</f>
        <v>61.111111111111114</v>
      </c>
      <c r="F544" s="1">
        <f>VLOOKUP(Tabela2[[#This Row],[id_escola]],Folha1!A:F,3,FALSE)</f>
        <v>47.720338983050844</v>
      </c>
      <c r="G544" s="1">
        <f>VLOOKUP(Tabela2[[#This Row],[id_escola]],Folha1!A:F,4,FALSE)</f>
        <v>54.415725047080983</v>
      </c>
      <c r="H544" s="1">
        <f>VLOOKUP(Tabela2[[#This Row],[id_escola]],Folha1!A:F,5,FALSE)</f>
        <v>159</v>
      </c>
      <c r="I544" s="1">
        <f>VLOOKUP(Tabela2[[#This Row],[id_escola]],Folha1!A:F,6,FALSE)</f>
        <v>26</v>
      </c>
    </row>
    <row r="545" spans="1:9" x14ac:dyDescent="0.3">
      <c r="A545" s="1">
        <f>'agrupamento - 3ciclo'!A544</f>
        <v>345600</v>
      </c>
      <c r="B545">
        <f>AVERAGE([3]!Tabela11[[#This Row],[1º Ano]],[3]!Tabela11[[#This Row],[2º Ano]],[3]!Tabela11[[#This Row],[3º Ano]],[3]!Tabela11[[#This Row],[4º Ano]])</f>
        <v>5.6875</v>
      </c>
      <c r="E545" s="1">
        <f>VLOOKUP(Tabela2[[#This Row],[id_escola]],Folha1!A:F,2,FALSE)</f>
        <v>58.762886597938142</v>
      </c>
      <c r="F545" s="1">
        <f>VLOOKUP(Tabela2[[#This Row],[id_escola]],Folha1!A:F,3,FALSE)</f>
        <v>38.183673469387756</v>
      </c>
      <c r="G545" s="1">
        <f>VLOOKUP(Tabela2[[#This Row],[id_escola]],Folha1!A:F,4,FALSE)</f>
        <v>48.473280033662945</v>
      </c>
      <c r="H545" s="1">
        <f>VLOOKUP(Tabela2[[#This Row],[id_escola]],Folha1!A:F,5,FALSE)</f>
        <v>356</v>
      </c>
      <c r="I545" s="1">
        <f>VLOOKUP(Tabela2[[#This Row],[id_escola]],Folha1!A:F,6,FALSE)</f>
        <v>76</v>
      </c>
    </row>
    <row r="546" spans="1:9" x14ac:dyDescent="0.3">
      <c r="A546" s="1">
        <f>'agrupamento - 3ciclo'!A545</f>
        <v>345714</v>
      </c>
      <c r="B546">
        <f>AVERAGE([3]!Tabela11[[#This Row],[1º Ano]],[3]!Tabela11[[#This Row],[2º Ano]],[3]!Tabela11[[#This Row],[3º Ano]],[3]!Tabela11[[#This Row],[4º Ano]])</f>
        <v>7.5625</v>
      </c>
      <c r="E546" s="1">
        <f>VLOOKUP(Tabela2[[#This Row],[id_escola]],Folha1!A:F,2,FALSE)</f>
        <v>61.70967741935484</v>
      </c>
      <c r="F546" s="1">
        <f>VLOOKUP(Tabela2[[#This Row],[id_escola]],Folha1!A:F,3,FALSE)</f>
        <v>46.723076923076924</v>
      </c>
      <c r="G546" s="1">
        <f>VLOOKUP(Tabela2[[#This Row],[id_escola]],Folha1!A:F,4,FALSE)</f>
        <v>54.216377171215882</v>
      </c>
      <c r="H546" s="1">
        <f>VLOOKUP(Tabela2[[#This Row],[id_escola]],Folha1!A:F,5,FALSE)</f>
        <v>167</v>
      </c>
      <c r="I546" s="1">
        <f>VLOOKUP(Tabela2[[#This Row],[id_escola]],Folha1!A:F,6,FALSE)</f>
        <v>13</v>
      </c>
    </row>
    <row r="547" spans="1:9" x14ac:dyDescent="0.3">
      <c r="A547" s="1">
        <f>'agrupamento - 3ciclo'!A546</f>
        <v>342452</v>
      </c>
      <c r="B547">
        <f>AVERAGE([3]!Tabela11[[#This Row],[1º Ano]],[3]!Tabela11[[#This Row],[2º Ano]],[3]!Tabela11[[#This Row],[3º Ano]],[3]!Tabela11[[#This Row],[4º Ano]])</f>
        <v>18.0625</v>
      </c>
      <c r="E547" s="1">
        <f>VLOOKUP(Tabela2[[#This Row],[id_escola]],Folha1!A:F,2,FALSE)</f>
        <v>59.420634920634917</v>
      </c>
      <c r="F547" s="1">
        <f>VLOOKUP(Tabela2[[#This Row],[id_escola]],Folha1!A:F,3,FALSE)</f>
        <v>32.685039370078741</v>
      </c>
      <c r="G547" s="1">
        <f>VLOOKUP(Tabela2[[#This Row],[id_escola]],Folha1!A:F,4,FALSE)</f>
        <v>46.052837145356833</v>
      </c>
      <c r="H547" s="1">
        <f>VLOOKUP(Tabela2[[#This Row],[id_escola]],Folha1!A:F,5,FALSE)</f>
        <v>442</v>
      </c>
      <c r="I547" s="1">
        <f>VLOOKUP(Tabela2[[#This Row],[id_escola]],Folha1!A:F,6,FALSE)</f>
        <v>149</v>
      </c>
    </row>
    <row r="548" spans="1:9" x14ac:dyDescent="0.3">
      <c r="A548" s="1">
        <f>'agrupamento - 3ciclo'!A547</f>
        <v>310323</v>
      </c>
      <c r="B548">
        <f>AVERAGE([3]!Tabela11[[#This Row],[1º Ano]],[3]!Tabela11[[#This Row],[2º Ano]],[3]!Tabela11[[#This Row],[3º Ano]],[3]!Tabela11[[#This Row],[4º Ano]])</f>
        <v>12.5625</v>
      </c>
      <c r="E548" s="1">
        <f>VLOOKUP(Tabela2[[#This Row],[id_escola]],Folha1!A:F,2,FALSE)</f>
        <v>56.981132075471699</v>
      </c>
      <c r="F548" s="1">
        <f>VLOOKUP(Tabela2[[#This Row],[id_escola]],Folha1!A:F,3,FALSE)</f>
        <v>34.209876543209873</v>
      </c>
      <c r="G548" s="1">
        <f>VLOOKUP(Tabela2[[#This Row],[id_escola]],Folha1!A:F,4,FALSE)</f>
        <v>45.595504309340782</v>
      </c>
      <c r="H548" s="1">
        <f>VLOOKUP(Tabela2[[#This Row],[id_escola]],Folha1!A:F,5,FALSE)</f>
        <v>449</v>
      </c>
      <c r="I548" s="1">
        <f>VLOOKUP(Tabela2[[#This Row],[id_escola]],Folha1!A:F,6,FALSE)</f>
        <v>154</v>
      </c>
    </row>
    <row r="549" spans="1:9" x14ac:dyDescent="0.3">
      <c r="A549" s="1">
        <f>'agrupamento - 3ciclo'!A548</f>
        <v>403556</v>
      </c>
      <c r="B549">
        <f>AVERAGE([3]!Tabela11[[#This Row],[1º Ano]],[3]!Tabela11[[#This Row],[2º Ano]],[3]!Tabela11[[#This Row],[3º Ano]],[3]!Tabela11[[#This Row],[4º Ano]])</f>
        <v>7.9375</v>
      </c>
      <c r="E549" s="1">
        <f>VLOOKUP(Tabela2[[#This Row],[id_escola]],Folha1!A:F,2,FALSE)</f>
        <v>63.261437908496731</v>
      </c>
      <c r="F549" s="1">
        <f>VLOOKUP(Tabela2[[#This Row],[id_escola]],Folha1!A:F,3,FALSE)</f>
        <v>44.4</v>
      </c>
      <c r="G549" s="1">
        <f>VLOOKUP(Tabela2[[#This Row],[id_escola]],Folha1!A:F,4,FALSE)</f>
        <v>53.830718954248368</v>
      </c>
      <c r="H549" s="1">
        <f>VLOOKUP(Tabela2[[#This Row],[id_escola]],Folha1!A:F,5,FALSE)</f>
        <v>179</v>
      </c>
      <c r="I549" s="1">
        <f>VLOOKUP(Tabela2[[#This Row],[id_escola]],Folha1!A:F,6,FALSE)</f>
        <v>79</v>
      </c>
    </row>
    <row r="550" spans="1:9" x14ac:dyDescent="0.3">
      <c r="A550" s="1">
        <f>'agrupamento - 3ciclo'!A549</f>
        <v>346172</v>
      </c>
      <c r="B550">
        <f>AVERAGE([3]!Tabela11[[#This Row],[1º Ano]],[3]!Tabela11[[#This Row],[2º Ano]],[3]!Tabela11[[#This Row],[3º Ano]],[3]!Tabela11[[#This Row],[4º Ano]])</f>
        <v>12.375</v>
      </c>
      <c r="E550" s="1">
        <f>VLOOKUP(Tabela2[[#This Row],[id_escola]],Folha1!A:F,2,FALSE)</f>
        <v>48.769230769230766</v>
      </c>
      <c r="F550" s="1">
        <f>VLOOKUP(Tabela2[[#This Row],[id_escola]],Folha1!A:F,3,FALSE)</f>
        <v>32.512820512820511</v>
      </c>
      <c r="G550" s="1">
        <f>VLOOKUP(Tabela2[[#This Row],[id_escola]],Folha1!A:F,4,FALSE)</f>
        <v>40.641025641025635</v>
      </c>
      <c r="H550" s="1">
        <f>VLOOKUP(Tabela2[[#This Row],[id_escola]],Folha1!A:F,5,FALSE)</f>
        <v>558</v>
      </c>
      <c r="I550" s="1">
        <f>VLOOKUP(Tabela2[[#This Row],[id_escola]],Folha1!A:F,6,FALSE)</f>
        <v>14</v>
      </c>
    </row>
    <row r="551" spans="1:9" x14ac:dyDescent="0.3">
      <c r="A551" s="1">
        <f>'agrupamento - 3ciclo'!A550</f>
        <v>340558</v>
      </c>
      <c r="B551">
        <f>AVERAGE([3]!Tabela11[[#This Row],[1º Ano]],[3]!Tabela11[[#This Row],[2º Ano]],[3]!Tabela11[[#This Row],[3º Ano]],[3]!Tabela11[[#This Row],[4º Ano]])</f>
        <v>14.5625</v>
      </c>
      <c r="E551" s="1">
        <f>VLOOKUP(Tabela2[[#This Row],[id_escola]],Folha1!A:F,2,FALSE)</f>
        <v>55.386363636363633</v>
      </c>
      <c r="F551" s="1">
        <f>VLOOKUP(Tabela2[[#This Row],[id_escola]],Folha1!A:F,3,FALSE)</f>
        <v>34.628787878787875</v>
      </c>
      <c r="G551" s="1">
        <f>VLOOKUP(Tabela2[[#This Row],[id_escola]],Folha1!A:F,4,FALSE)</f>
        <v>45.007575757575751</v>
      </c>
      <c r="H551" s="1">
        <f>VLOOKUP(Tabela2[[#This Row],[id_escola]],Folha1!A:F,5,FALSE)</f>
        <v>459</v>
      </c>
      <c r="I551" s="1">
        <f>VLOOKUP(Tabela2[[#This Row],[id_escola]],Folha1!A:F,6,FALSE)</f>
        <v>62</v>
      </c>
    </row>
    <row r="552" spans="1:9" x14ac:dyDescent="0.3">
      <c r="A552" s="1">
        <f>'agrupamento - 3ciclo'!A551</f>
        <v>345726</v>
      </c>
      <c r="B552">
        <f>AVERAGE([3]!Tabela11[[#This Row],[1º Ano]],[3]!Tabela11[[#This Row],[2º Ano]],[3]!Tabela11[[#This Row],[3º Ano]],[3]!Tabela11[[#This Row],[4º Ano]])</f>
        <v>23.3125</v>
      </c>
      <c r="E552" s="1">
        <f>VLOOKUP(Tabela2[[#This Row],[id_escola]],Folha1!A:F,2,FALSE)</f>
        <v>52.027397260273972</v>
      </c>
      <c r="F552" s="1">
        <f>VLOOKUP(Tabela2[[#This Row],[id_escola]],Folha1!A:F,3,FALSE)</f>
        <v>32.821917808219176</v>
      </c>
      <c r="G552" s="1">
        <f>VLOOKUP(Tabela2[[#This Row],[id_escola]],Folha1!A:F,4,FALSE)</f>
        <v>42.424657534246577</v>
      </c>
      <c r="H552" s="1">
        <f>VLOOKUP(Tabela2[[#This Row],[id_escola]],Folha1!A:F,5,FALSE)</f>
        <v>517</v>
      </c>
      <c r="I552" s="1">
        <f>VLOOKUP(Tabela2[[#This Row],[id_escola]],Folha1!A:F,6,FALSE)</f>
        <v>92</v>
      </c>
    </row>
    <row r="553" spans="1:9" x14ac:dyDescent="0.3">
      <c r="A553" s="1">
        <f>'agrupamento - 3ciclo'!A552</f>
        <v>343006</v>
      </c>
      <c r="B553">
        <f>AVERAGE([3]!Tabela11[[#This Row],[1º Ano]],[3]!Tabela11[[#This Row],[2º Ano]],[3]!Tabela11[[#This Row],[3º Ano]],[3]!Tabela11[[#This Row],[4º Ano]])</f>
        <v>10.8125</v>
      </c>
      <c r="E553" s="1">
        <f>VLOOKUP(Tabela2[[#This Row],[id_escola]],Folha1!A:F,2,FALSE)</f>
        <v>57.349206349206348</v>
      </c>
      <c r="F553" s="1">
        <f>VLOOKUP(Tabela2[[#This Row],[id_escola]],Folha1!A:F,3,FALSE)</f>
        <v>29.09375</v>
      </c>
      <c r="G553" s="1">
        <f>VLOOKUP(Tabela2[[#This Row],[id_escola]],Folha1!A:F,4,FALSE)</f>
        <v>43.221478174603178</v>
      </c>
      <c r="H553" s="1">
        <f>VLOOKUP(Tabela2[[#This Row],[id_escola]],Folha1!A:F,5,FALSE)</f>
        <v>503</v>
      </c>
      <c r="I553" s="1">
        <f>VLOOKUP(Tabela2[[#This Row],[id_escola]],Folha1!A:F,6,FALSE)</f>
        <v>147</v>
      </c>
    </row>
    <row r="554" spans="1:9" x14ac:dyDescent="0.3">
      <c r="A554" s="1">
        <f>'agrupamento - 3ciclo'!A553</f>
        <v>344096</v>
      </c>
      <c r="B554">
        <f>AVERAGE([3]!Tabela11[[#This Row],[1º Ano]],[3]!Tabela11[[#This Row],[2º Ano]],[3]!Tabela11[[#This Row],[3º Ano]],[3]!Tabela11[[#This Row],[4º Ano]])</f>
        <v>13.5</v>
      </c>
      <c r="E554" s="1">
        <f>VLOOKUP(Tabela2[[#This Row],[id_escola]],Folha1!A:F,2,FALSE)</f>
        <v>52.18681318681319</v>
      </c>
      <c r="F554" s="1">
        <f>VLOOKUP(Tabela2[[#This Row],[id_escola]],Folha1!A:F,3,FALSE)</f>
        <v>32.574468085106382</v>
      </c>
      <c r="G554" s="1">
        <f>VLOOKUP(Tabela2[[#This Row],[id_escola]],Folha1!A:F,4,FALSE)</f>
        <v>42.380640635959786</v>
      </c>
      <c r="H554" s="1">
        <f>VLOOKUP(Tabela2[[#This Row],[id_escola]],Folha1!A:F,5,FALSE)</f>
        <v>516</v>
      </c>
      <c r="I554" s="1">
        <f>VLOOKUP(Tabela2[[#This Row],[id_escola]],Folha1!A:F,6,FALSE)</f>
        <v>175</v>
      </c>
    </row>
    <row r="555" spans="1:9" x14ac:dyDescent="0.3">
      <c r="A555" s="1">
        <f>'agrupamento - 3ciclo'!A554</f>
        <v>403362</v>
      </c>
      <c r="B555">
        <f>AVERAGE([3]!Tabela11[[#This Row],[1º Ano]],[3]!Tabela11[[#This Row],[2º Ano]],[3]!Tabela11[[#This Row],[3º Ano]],[3]!Tabela11[[#This Row],[4º Ano]])</f>
        <v>24.625</v>
      </c>
      <c r="E555" s="1">
        <f>VLOOKUP(Tabela2[[#This Row],[id_escola]],Folha1!A:F,2,FALSE)</f>
        <v>57.734939759036145</v>
      </c>
      <c r="F555" s="1">
        <f>VLOOKUP(Tabela2[[#This Row],[id_escola]],Folha1!A:F,3,FALSE)</f>
        <v>36.93333333333333</v>
      </c>
      <c r="G555" s="1">
        <f>VLOOKUP(Tabela2[[#This Row],[id_escola]],Folha1!A:F,4,FALSE)</f>
        <v>47.334136546184737</v>
      </c>
      <c r="H555" s="1">
        <f>VLOOKUP(Tabela2[[#This Row],[id_escola]],Folha1!A:F,5,FALSE)</f>
        <v>383</v>
      </c>
      <c r="I555" s="1">
        <f>VLOOKUP(Tabela2[[#This Row],[id_escola]],Folha1!A:F,6,FALSE)</f>
        <v>153</v>
      </c>
    </row>
    <row r="556" spans="1:9" x14ac:dyDescent="0.3">
      <c r="A556" s="1">
        <f>'agrupamento - 3ciclo'!A555</f>
        <v>346585</v>
      </c>
      <c r="B556">
        <f>AVERAGE([3]!Tabela11[[#This Row],[1º Ano]],[3]!Tabela11[[#This Row],[2º Ano]],[3]!Tabela11[[#This Row],[3º Ano]],[3]!Tabela11[[#This Row],[4º Ano]])</f>
        <v>9.5625</v>
      </c>
      <c r="E556" s="1">
        <f>VLOOKUP(Tabela2[[#This Row],[id_escola]],Folha1!A:F,2,FALSE)</f>
        <v>63.96153846153846</v>
      </c>
      <c r="F556" s="1">
        <f>VLOOKUP(Tabela2[[#This Row],[id_escola]],Folha1!A:F,3,FALSE)</f>
        <v>50.96153846153846</v>
      </c>
      <c r="G556" s="1">
        <f>VLOOKUP(Tabela2[[#This Row],[id_escola]],Folha1!A:F,4,FALSE)</f>
        <v>57.46153846153846</v>
      </c>
      <c r="H556" s="1">
        <f>VLOOKUP(Tabela2[[#This Row],[id_escola]],Folha1!A:F,5,FALSE)</f>
        <v>95</v>
      </c>
      <c r="I556" s="1">
        <f>VLOOKUP(Tabela2[[#This Row],[id_escola]],Folha1!A:F,6,FALSE)</f>
        <v>15</v>
      </c>
    </row>
    <row r="557" spans="1:9" x14ac:dyDescent="0.3">
      <c r="A557" s="1">
        <f>'agrupamento - 3ciclo'!A556</f>
        <v>343547</v>
      </c>
      <c r="B557" t="e">
        <f>AVERAGE([3]!Tabela11[[#This Row],[1º Ano]],[3]!Tabela11[[#This Row],[2º Ano]],[3]!Tabela11[[#This Row],[3º Ano]],[3]!Tabela11[[#This Row],[4º Ano]])</f>
        <v>#DIV/0!</v>
      </c>
      <c r="E557" s="1">
        <f>VLOOKUP(Tabela2[[#This Row],[id_escola]],Folha1!A:F,2,FALSE)</f>
        <v>58.885714285714286</v>
      </c>
      <c r="F557" s="1">
        <f>VLOOKUP(Tabela2[[#This Row],[id_escola]],Folha1!A:F,3,FALSE)</f>
        <v>50.771428571428572</v>
      </c>
      <c r="G557" s="1">
        <f>VLOOKUP(Tabela2[[#This Row],[id_escola]],Folha1!A:F,4,FALSE)</f>
        <v>54.828571428571429</v>
      </c>
      <c r="H557" s="1">
        <f>VLOOKUP(Tabela2[[#This Row],[id_escola]],Folha1!A:F,5,FALSE)</f>
        <v>145</v>
      </c>
      <c r="I557" s="1">
        <f>VLOOKUP(Tabela2[[#This Row],[id_escola]],Folha1!A:F,6,FALSE)</f>
        <v>23</v>
      </c>
    </row>
    <row r="558" spans="1:9" x14ac:dyDescent="0.3">
      <c r="A558" s="1">
        <f>'agrupamento - 3ciclo'!A557</f>
        <v>346366</v>
      </c>
      <c r="B558">
        <f>AVERAGE([3]!Tabela11[[#This Row],[1º Ano]],[3]!Tabela11[[#This Row],[2º Ano]],[3]!Tabela11[[#This Row],[3º Ano]],[3]!Tabela11[[#This Row],[4º Ano]])</f>
        <v>4.3125</v>
      </c>
      <c r="E558" s="1">
        <f>VLOOKUP(Tabela2[[#This Row],[id_escola]],Folha1!A:F,2,FALSE)</f>
        <v>56.657894736842103</v>
      </c>
      <c r="F558" s="1">
        <f>VLOOKUP(Tabela2[[#This Row],[id_escola]],Folha1!A:F,3,FALSE)</f>
        <v>41.973684210526315</v>
      </c>
      <c r="G558" s="1">
        <f>VLOOKUP(Tabela2[[#This Row],[id_escola]],Folha1!A:F,4,FALSE)</f>
        <v>49.315789473684205</v>
      </c>
      <c r="H558" s="1">
        <f>VLOOKUP(Tabela2[[#This Row],[id_escola]],Folha1!A:F,5,FALSE)</f>
        <v>320</v>
      </c>
      <c r="I558" s="1">
        <f>VLOOKUP(Tabela2[[#This Row],[id_escola]],Folha1!A:F,6,FALSE)</f>
        <v>16</v>
      </c>
    </row>
    <row r="559" spans="1:9" x14ac:dyDescent="0.3">
      <c r="A559" s="1">
        <f>'agrupamento - 3ciclo'!A558</f>
        <v>330360</v>
      </c>
      <c r="B559">
        <f>AVERAGE([3]!Tabela11[[#This Row],[1º Ano]],[3]!Tabela11[[#This Row],[2º Ano]],[3]!Tabela11[[#This Row],[3º Ano]],[3]!Tabela11[[#This Row],[4º Ano]])</f>
        <v>33.4375</v>
      </c>
      <c r="E559" s="1">
        <f>VLOOKUP(Tabela2[[#This Row],[id_escola]],Folha1!A:F,2,FALSE)</f>
        <v>48.884615384615387</v>
      </c>
      <c r="F559" s="1">
        <f>VLOOKUP(Tabela2[[#This Row],[id_escola]],Folha1!A:F,3,FALSE)</f>
        <v>26.92</v>
      </c>
      <c r="G559" s="1">
        <f>VLOOKUP(Tabela2[[#This Row],[id_escola]],Folha1!A:F,4,FALSE)</f>
        <v>37.902307692307694</v>
      </c>
      <c r="H559" s="1">
        <f>VLOOKUP(Tabela2[[#This Row],[id_escola]],Folha1!A:F,5,FALSE)</f>
        <v>582</v>
      </c>
      <c r="I559" s="1">
        <f>VLOOKUP(Tabela2[[#This Row],[id_escola]],Folha1!A:F,6,FALSE)</f>
        <v>18</v>
      </c>
    </row>
    <row r="560" spans="1:9" x14ac:dyDescent="0.3">
      <c r="A560" s="1">
        <f>'agrupamento - 3ciclo'!A559</f>
        <v>346329</v>
      </c>
      <c r="B560">
        <f>AVERAGE([3]!Tabela11[[#This Row],[1º Ano]],[3]!Tabela11[[#This Row],[2º Ano]],[3]!Tabela11[[#This Row],[3º Ano]],[3]!Tabela11[[#This Row],[4º Ano]])</f>
        <v>6.625</v>
      </c>
      <c r="E560" s="1">
        <f>VLOOKUP(Tabela2[[#This Row],[id_escola]],Folha1!A:F,2,FALSE)</f>
        <v>54.294117647058826</v>
      </c>
      <c r="F560" s="1">
        <f>VLOOKUP(Tabela2[[#This Row],[id_escola]],Folha1!A:F,3,FALSE)</f>
        <v>38.780487804878049</v>
      </c>
      <c r="G560" s="1">
        <f>VLOOKUP(Tabela2[[#This Row],[id_escola]],Folha1!A:F,4,FALSE)</f>
        <v>46.537302725968438</v>
      </c>
      <c r="H560" s="1">
        <f>VLOOKUP(Tabela2[[#This Row],[id_escola]],Folha1!A:F,5,FALSE)</f>
        <v>420</v>
      </c>
      <c r="I560" s="1">
        <f>VLOOKUP(Tabela2[[#This Row],[id_escola]],Folha1!A:F,6,FALSE)</f>
        <v>45</v>
      </c>
    </row>
    <row r="561" spans="1:9" x14ac:dyDescent="0.3">
      <c r="A561" s="1">
        <f>'agrupamento - 3ciclo'!A560</f>
        <v>344382</v>
      </c>
      <c r="B561">
        <f>AVERAGE([3]!Tabela11[[#This Row],[1º Ano]],[3]!Tabela11[[#This Row],[2º Ano]],[3]!Tabela11[[#This Row],[3º Ano]],[3]!Tabela11[[#This Row],[4º Ano]])</f>
        <v>54.4375</v>
      </c>
      <c r="E561" s="1">
        <f>VLOOKUP(Tabela2[[#This Row],[id_escola]],Folha1!A:F,2,FALSE)</f>
        <v>60.393442622950822</v>
      </c>
      <c r="F561" s="1">
        <f>VLOOKUP(Tabela2[[#This Row],[id_escola]],Folha1!A:F,3,FALSE)</f>
        <v>44.85</v>
      </c>
      <c r="G561" s="1">
        <f>VLOOKUP(Tabela2[[#This Row],[id_escola]],Folha1!A:F,4,FALSE)</f>
        <v>52.621721311475412</v>
      </c>
      <c r="H561" s="1">
        <f>VLOOKUP(Tabela2[[#This Row],[id_escola]],Folha1!A:F,5,FALSE)</f>
        <v>207</v>
      </c>
      <c r="I561" s="1">
        <f>VLOOKUP(Tabela2[[#This Row],[id_escola]],Folha1!A:F,6,FALSE)</f>
        <v>77</v>
      </c>
    </row>
    <row r="562" spans="1:9" x14ac:dyDescent="0.3">
      <c r="A562" s="1">
        <f>'agrupamento - 3ciclo'!A561</f>
        <v>346391</v>
      </c>
      <c r="B562">
        <f>AVERAGE([3]!Tabela11[[#This Row],[1º Ano]],[3]!Tabela11[[#This Row],[2º Ano]],[3]!Tabela11[[#This Row],[3º Ano]],[3]!Tabela11[[#This Row],[4º Ano]])</f>
        <v>6</v>
      </c>
      <c r="E562" s="1">
        <f>VLOOKUP(Tabela2[[#This Row],[id_escola]],Folha1!A:F,2,FALSE)</f>
        <v>59.870370370370374</v>
      </c>
      <c r="F562" s="1">
        <f>VLOOKUP(Tabela2[[#This Row],[id_escola]],Folha1!A:F,3,FALSE)</f>
        <v>43.921568627450981</v>
      </c>
      <c r="G562" s="1">
        <f>VLOOKUP(Tabela2[[#This Row],[id_escola]],Folha1!A:F,4,FALSE)</f>
        <v>51.895969498910674</v>
      </c>
      <c r="H562" s="1">
        <f>VLOOKUP(Tabela2[[#This Row],[id_escola]],Folha1!A:F,5,FALSE)</f>
        <v>231</v>
      </c>
      <c r="I562" s="1">
        <f>VLOOKUP(Tabela2[[#This Row],[id_escola]],Folha1!A:F,6,FALSE)</f>
        <v>89</v>
      </c>
    </row>
    <row r="563" spans="1:9" x14ac:dyDescent="0.3">
      <c r="A563" s="1">
        <f>'agrupamento - 3ciclo'!A562</f>
        <v>344291</v>
      </c>
      <c r="B563">
        <f>AVERAGE([3]!Tabela11[[#This Row],[1º Ano]],[3]!Tabela11[[#This Row],[2º Ano]],[3]!Tabela11[[#This Row],[3º Ano]],[3]!Tabela11[[#This Row],[4º Ano]])</f>
        <v>81.1875</v>
      </c>
      <c r="E563" s="1">
        <f>VLOOKUP(Tabela2[[#This Row],[id_escola]],Folha1!A:F,2,FALSE)</f>
        <v>55.632653061224488</v>
      </c>
      <c r="F563" s="1">
        <f>VLOOKUP(Tabela2[[#This Row],[id_escola]],Folha1!A:F,3,FALSE)</f>
        <v>35.673469387755105</v>
      </c>
      <c r="G563" s="1">
        <f>VLOOKUP(Tabela2[[#This Row],[id_escola]],Folha1!A:F,4,FALSE)</f>
        <v>45.653061224489797</v>
      </c>
      <c r="H563" s="1">
        <f>VLOOKUP(Tabela2[[#This Row],[id_escola]],Folha1!A:F,5,FALSE)</f>
        <v>440</v>
      </c>
      <c r="I563" s="1">
        <f>VLOOKUP(Tabela2[[#This Row],[id_escola]],Folha1!A:F,6,FALSE)</f>
        <v>144</v>
      </c>
    </row>
    <row r="564" spans="1:9" x14ac:dyDescent="0.3">
      <c r="A564" s="1">
        <f>'agrupamento - 3ciclo'!A563</f>
        <v>344280</v>
      </c>
      <c r="B564">
        <f>AVERAGE([3]!Tabela11[[#This Row],[1º Ano]],[3]!Tabela11[[#This Row],[2º Ano]],[3]!Tabela11[[#This Row],[3º Ano]],[3]!Tabela11[[#This Row],[4º Ano]])</f>
        <v>19.875</v>
      </c>
      <c r="E564" s="1">
        <f>VLOOKUP(Tabela2[[#This Row],[id_escola]],Folha1!A:F,2,FALSE)</f>
        <v>58.60526315789474</v>
      </c>
      <c r="F564" s="1">
        <f>VLOOKUP(Tabela2[[#This Row],[id_escola]],Folha1!A:F,3,FALSE)</f>
        <v>32.220779220779221</v>
      </c>
      <c r="G564" s="1">
        <f>VLOOKUP(Tabela2[[#This Row],[id_escola]],Folha1!A:F,4,FALSE)</f>
        <v>45.41302118933698</v>
      </c>
      <c r="H564" s="1">
        <f>VLOOKUP(Tabela2[[#This Row],[id_escola]],Folha1!A:F,5,FALSE)</f>
        <v>443</v>
      </c>
      <c r="I564" s="1">
        <f>VLOOKUP(Tabela2[[#This Row],[id_escola]],Folha1!A:F,6,FALSE)</f>
        <v>134</v>
      </c>
    </row>
    <row r="565" spans="1:9" x14ac:dyDescent="0.3">
      <c r="A565" s="1">
        <f>'agrupamento - 3ciclo'!A564</f>
        <v>310372</v>
      </c>
      <c r="B565">
        <f>AVERAGE([3]!Tabela11[[#This Row],[1º Ano]],[3]!Tabela11[[#This Row],[2º Ano]],[3]!Tabela11[[#This Row],[3º Ano]],[3]!Tabela11[[#This Row],[4º Ano]])</f>
        <v>8.4375</v>
      </c>
      <c r="E565" s="1">
        <f>VLOOKUP(Tabela2[[#This Row],[id_escola]],Folha1!A:F,2,FALSE)</f>
        <v>57.58064516129032</v>
      </c>
      <c r="F565" s="1">
        <f>VLOOKUP(Tabela2[[#This Row],[id_escola]],Folha1!A:F,3,FALSE)</f>
        <v>36.424242424242422</v>
      </c>
      <c r="G565" s="1">
        <f>VLOOKUP(Tabela2[[#This Row],[id_escola]],Folha1!A:F,4,FALSE)</f>
        <v>47.002443792766371</v>
      </c>
      <c r="H565" s="1">
        <f>VLOOKUP(Tabela2[[#This Row],[id_escola]],Folha1!A:F,5,FALSE)</f>
        <v>388</v>
      </c>
      <c r="I565" s="1">
        <f>VLOOKUP(Tabela2[[#This Row],[id_escola]],Folha1!A:F,6,FALSE)</f>
        <v>26</v>
      </c>
    </row>
    <row r="566" spans="1:9" x14ac:dyDescent="0.3">
      <c r="A566" s="1">
        <f>'agrupamento - 3ciclo'!A565</f>
        <v>345398</v>
      </c>
      <c r="B566">
        <f>AVERAGE([3]!Tabela11[[#This Row],[1º Ano]],[3]!Tabela11[[#This Row],[2º Ano]],[3]!Tabela11[[#This Row],[3º Ano]],[3]!Tabela11[[#This Row],[4º Ano]])</f>
        <v>20.75</v>
      </c>
      <c r="E566" s="1">
        <f>VLOOKUP(Tabela2[[#This Row],[id_escola]],Folha1!A:F,2,FALSE)</f>
        <v>56.340909090909093</v>
      </c>
      <c r="F566" s="1">
        <f>VLOOKUP(Tabela2[[#This Row],[id_escola]],Folha1!A:F,3,FALSE)</f>
        <v>39.584269662921351</v>
      </c>
      <c r="G566" s="1">
        <f>VLOOKUP(Tabela2[[#This Row],[id_escola]],Folha1!A:F,4,FALSE)</f>
        <v>47.962589376915219</v>
      </c>
      <c r="H566" s="1">
        <f>VLOOKUP(Tabela2[[#This Row],[id_escola]],Folha1!A:F,5,FALSE)</f>
        <v>362</v>
      </c>
      <c r="I566" s="1">
        <f>VLOOKUP(Tabela2[[#This Row],[id_escola]],Folha1!A:F,6,FALSE)</f>
        <v>9</v>
      </c>
    </row>
    <row r="567" spans="1:9" x14ac:dyDescent="0.3">
      <c r="A567" s="1">
        <f>'agrupamento - 3ciclo'!A566</f>
        <v>403477</v>
      </c>
      <c r="B567">
        <f>AVERAGE([3]!Tabela11[[#This Row],[1º Ano]],[3]!Tabela11[[#This Row],[2º Ano]],[3]!Tabela11[[#This Row],[3º Ano]],[3]!Tabela11[[#This Row],[4º Ano]])</f>
        <v>9.8125</v>
      </c>
      <c r="E567" s="1">
        <f>VLOOKUP(Tabela2[[#This Row],[id_escola]],Folha1!A:F,2,FALSE)</f>
        <v>45.5</v>
      </c>
      <c r="F567" s="1">
        <f>VLOOKUP(Tabela2[[#This Row],[id_escola]],Folha1!A:F,3,FALSE)</f>
        <v>16.611940298507463</v>
      </c>
      <c r="G567" s="1">
        <f>VLOOKUP(Tabela2[[#This Row],[id_escola]],Folha1!A:F,4,FALSE)</f>
        <v>31.055970149253731</v>
      </c>
      <c r="H567" s="1">
        <f>VLOOKUP(Tabela2[[#This Row],[id_escola]],Folha1!A:F,5,FALSE)</f>
        <v>611</v>
      </c>
      <c r="I567" s="1">
        <f>VLOOKUP(Tabela2[[#This Row],[id_escola]],Folha1!A:F,6,FALSE)</f>
        <v>211</v>
      </c>
    </row>
    <row r="568" spans="1:9" x14ac:dyDescent="0.3">
      <c r="A568" s="1">
        <f>'agrupamento - 3ciclo'!A567</f>
        <v>342063</v>
      </c>
      <c r="B568">
        <f>AVERAGE([3]!Tabela11[[#This Row],[1º Ano]],[3]!Tabela11[[#This Row],[2º Ano]],[3]!Tabela11[[#This Row],[3º Ano]],[3]!Tabela11[[#This Row],[4º Ano]])</f>
        <v>7.125</v>
      </c>
      <c r="E568" s="1">
        <f>VLOOKUP(Tabela2[[#This Row],[id_escola]],Folha1!A:F,2,FALSE)</f>
        <v>60.823529411764703</v>
      </c>
      <c r="F568" s="1">
        <f>VLOOKUP(Tabela2[[#This Row],[id_escola]],Folha1!A:F,3,FALSE)</f>
        <v>55.411764705882355</v>
      </c>
      <c r="G568" s="1">
        <f>VLOOKUP(Tabela2[[#This Row],[id_escola]],Folha1!A:F,4,FALSE)</f>
        <v>58.117647058823529</v>
      </c>
      <c r="H568" s="1">
        <f>VLOOKUP(Tabela2[[#This Row],[id_escola]],Folha1!A:F,5,FALSE)</f>
        <v>83</v>
      </c>
      <c r="I568" s="1">
        <f>VLOOKUP(Tabela2[[#This Row],[id_escola]],Folha1!A:F,6,FALSE)</f>
        <v>1</v>
      </c>
    </row>
    <row r="569" spans="1:9" x14ac:dyDescent="0.3">
      <c r="A569" s="1">
        <f>'agrupamento - 3ciclo'!A568</f>
        <v>346354</v>
      </c>
      <c r="B569">
        <f>AVERAGE([3]!Tabela11[[#This Row],[1º Ano]],[3]!Tabela11[[#This Row],[2º Ano]],[3]!Tabela11[[#This Row],[3º Ano]],[3]!Tabela11[[#This Row],[4º Ano]])</f>
        <v>10.75</v>
      </c>
      <c r="E569" s="1">
        <f>VLOOKUP(Tabela2[[#This Row],[id_escola]],Folha1!A:F,2,FALSE)</f>
        <v>55.48</v>
      </c>
      <c r="F569" s="1">
        <f>VLOOKUP(Tabela2[[#This Row],[id_escola]],Folha1!A:F,3,FALSE)</f>
        <v>37.074074074074076</v>
      </c>
      <c r="G569" s="1">
        <f>VLOOKUP(Tabela2[[#This Row],[id_escola]],Folha1!A:F,4,FALSE)</f>
        <v>46.277037037037033</v>
      </c>
      <c r="H569" s="1">
        <f>VLOOKUP(Tabela2[[#This Row],[id_escola]],Folha1!A:F,5,FALSE)</f>
        <v>420</v>
      </c>
      <c r="I569" s="1">
        <f>VLOOKUP(Tabela2[[#This Row],[id_escola]],Folha1!A:F,6,FALSE)</f>
        <v>18</v>
      </c>
    </row>
    <row r="570" spans="1:9" x14ac:dyDescent="0.3">
      <c r="A570" s="1">
        <f>'agrupamento - 3ciclo'!A569</f>
        <v>345921</v>
      </c>
      <c r="B570">
        <f>AVERAGE([3]!Tabela11[[#This Row],[1º Ano]],[3]!Tabela11[[#This Row],[2º Ano]],[3]!Tabela11[[#This Row],[3º Ano]],[3]!Tabela11[[#This Row],[4º Ano]])</f>
        <v>8.5</v>
      </c>
      <c r="E570" s="1">
        <f>VLOOKUP(Tabela2[[#This Row],[id_escola]],Folha1!A:F,2,FALSE)</f>
        <v>56.659574468085104</v>
      </c>
      <c r="F570" s="1">
        <f>VLOOKUP(Tabela2[[#This Row],[id_escola]],Folha1!A:F,3,FALSE)</f>
        <v>41.297872340425535</v>
      </c>
      <c r="G570" s="1">
        <f>VLOOKUP(Tabela2[[#This Row],[id_escola]],Folha1!A:F,4,FALSE)</f>
        <v>48.978723404255319</v>
      </c>
      <c r="H570" s="1">
        <f>VLOOKUP(Tabela2[[#This Row],[id_escola]],Folha1!A:F,5,FALSE)</f>
        <v>330</v>
      </c>
      <c r="I570" s="1">
        <f>VLOOKUP(Tabela2[[#This Row],[id_escola]],Folha1!A:F,6,FALSE)</f>
        <v>20</v>
      </c>
    </row>
    <row r="571" spans="1:9" x14ac:dyDescent="0.3">
      <c r="A571" s="1">
        <f>'agrupamento - 3ciclo'!A570</f>
        <v>403570</v>
      </c>
      <c r="B571">
        <f>AVERAGE([3]!Tabela11[[#This Row],[1º Ano]],[3]!Tabela11[[#This Row],[2º Ano]],[3]!Tabela11[[#This Row],[3º Ano]],[3]!Tabela11[[#This Row],[4º Ano]])</f>
        <v>6.5625</v>
      </c>
      <c r="E571" s="1">
        <f>VLOOKUP(Tabela2[[#This Row],[id_escola]],Folha1!A:F,2,FALSE)</f>
        <v>59.487179487179489</v>
      </c>
      <c r="F571" s="1">
        <f>VLOOKUP(Tabela2[[#This Row],[id_escola]],Folha1!A:F,3,FALSE)</f>
        <v>41.697674418604649</v>
      </c>
      <c r="G571" s="1">
        <f>VLOOKUP(Tabela2[[#This Row],[id_escola]],Folha1!A:F,4,FALSE)</f>
        <v>50.592426952892069</v>
      </c>
      <c r="H571" s="1">
        <f>VLOOKUP(Tabela2[[#This Row],[id_escola]],Folha1!A:F,5,FALSE)</f>
        <v>278</v>
      </c>
      <c r="I571" s="1">
        <f>VLOOKUP(Tabela2[[#This Row],[id_escola]],Folha1!A:F,6,FALSE)</f>
        <v>31</v>
      </c>
    </row>
    <row r="572" spans="1:9" x14ac:dyDescent="0.3">
      <c r="A572" s="1">
        <f>'agrupamento - 3ciclo'!A571</f>
        <v>344047</v>
      </c>
      <c r="B572">
        <f>AVERAGE([3]!Tabela11[[#This Row],[1º Ano]],[3]!Tabela11[[#This Row],[2º Ano]],[3]!Tabela11[[#This Row],[3º Ano]],[3]!Tabela11[[#This Row],[4º Ano]])</f>
        <v>4.1875</v>
      </c>
      <c r="E572" s="1">
        <f>VLOOKUP(Tabela2[[#This Row],[id_escola]],Folha1!A:F,2,FALSE)</f>
        <v>47.041666666666664</v>
      </c>
      <c r="F572" s="1">
        <f>VLOOKUP(Tabela2[[#This Row],[id_escola]],Folha1!A:F,3,FALSE)</f>
        <v>11.333333333333334</v>
      </c>
      <c r="G572" s="1">
        <f>VLOOKUP(Tabela2[[#This Row],[id_escola]],Folha1!A:F,4,FALSE)</f>
        <v>29.1875</v>
      </c>
      <c r="H572" s="1">
        <f>VLOOKUP(Tabela2[[#This Row],[id_escola]],Folha1!A:F,5,FALSE)</f>
        <v>611</v>
      </c>
      <c r="I572" s="1" t="e">
        <f>VLOOKUP(Tabela2[[#This Row],[id_escola]],Folha1!A:F,6,FALSE)</f>
        <v>#N/A</v>
      </c>
    </row>
    <row r="573" spans="1:9" x14ac:dyDescent="0.3">
      <c r="A573" s="1">
        <f>'agrupamento - 3ciclo'!A572</f>
        <v>403738</v>
      </c>
      <c r="B573">
        <f>AVERAGE([3]!Tabela11[[#This Row],[1º Ano]],[3]!Tabela11[[#This Row],[2º Ano]],[3]!Tabela11[[#This Row],[3º Ano]],[3]!Tabela11[[#This Row],[4º Ano]])</f>
        <v>12.1875</v>
      </c>
      <c r="E573" s="1">
        <f>VLOOKUP(Tabela2[[#This Row],[id_escola]],Folha1!A:F,2,FALSE)</f>
        <v>57.04</v>
      </c>
      <c r="F573" s="1">
        <f>VLOOKUP(Tabela2[[#This Row],[id_escola]],Folha1!A:F,3,FALSE)</f>
        <v>35.520000000000003</v>
      </c>
      <c r="G573" s="1">
        <f>VLOOKUP(Tabela2[[#This Row],[id_escola]],Folha1!A:F,4,FALSE)</f>
        <v>46.28</v>
      </c>
      <c r="H573" s="1">
        <f>VLOOKUP(Tabela2[[#This Row],[id_escola]],Folha1!A:F,5,FALSE)</f>
        <v>417</v>
      </c>
      <c r="I573" s="1">
        <f>VLOOKUP(Tabela2[[#This Row],[id_escola]],Folha1!A:F,6,FALSE)</f>
        <v>10</v>
      </c>
    </row>
    <row r="574" spans="1:9" x14ac:dyDescent="0.3">
      <c r="A574" s="1">
        <f>'agrupamento - 3ciclo'!A573</f>
        <v>310402</v>
      </c>
      <c r="B574">
        <f>AVERAGE([3]!Tabela11[[#This Row],[1º Ano]],[3]!Tabela11[[#This Row],[2º Ano]],[3]!Tabela11[[#This Row],[3º Ano]],[3]!Tabela11[[#This Row],[4º Ano]])</f>
        <v>20.5625</v>
      </c>
      <c r="E574" s="1">
        <f>VLOOKUP(Tabela2[[#This Row],[id_escola]],Folha1!A:F,2,FALSE)</f>
        <v>60.752808988764045</v>
      </c>
      <c r="F574" s="1">
        <f>VLOOKUP(Tabela2[[#This Row],[id_escola]],Folha1!A:F,3,FALSE)</f>
        <v>45.930232558139537</v>
      </c>
      <c r="G574" s="1">
        <f>VLOOKUP(Tabela2[[#This Row],[id_escola]],Folha1!A:F,4,FALSE)</f>
        <v>53.341520773451791</v>
      </c>
      <c r="H574" s="1">
        <f>VLOOKUP(Tabela2[[#This Row],[id_escola]],Folha1!A:F,5,FALSE)</f>
        <v>188</v>
      </c>
      <c r="I574" s="1">
        <f>VLOOKUP(Tabela2[[#This Row],[id_escola]],Folha1!A:F,6,FALSE)</f>
        <v>27</v>
      </c>
    </row>
    <row r="575" spans="1:9" x14ac:dyDescent="0.3">
      <c r="A575" s="1">
        <f>'agrupamento - 3ciclo'!A574</f>
        <v>346196</v>
      </c>
      <c r="B575">
        <f>AVERAGE([3]!Tabela11[[#This Row],[1º Ano]],[3]!Tabela11[[#This Row],[2º Ano]],[3]!Tabela11[[#This Row],[3º Ano]],[3]!Tabela11[[#This Row],[4º Ano]])</f>
        <v>30.1875</v>
      </c>
      <c r="E575" s="1">
        <f>VLOOKUP(Tabela2[[#This Row],[id_escola]],Folha1!A:F,2,FALSE)</f>
        <v>61.303571428571431</v>
      </c>
      <c r="F575" s="1">
        <f>VLOOKUP(Tabela2[[#This Row],[id_escola]],Folha1!A:F,3,FALSE)</f>
        <v>38.178571428571431</v>
      </c>
      <c r="G575" s="1">
        <f>VLOOKUP(Tabela2[[#This Row],[id_escola]],Folha1!A:F,4,FALSE)</f>
        <v>49.741071428571431</v>
      </c>
      <c r="H575" s="1">
        <f>VLOOKUP(Tabela2[[#This Row],[id_escola]],Folha1!A:F,5,FALSE)</f>
        <v>302</v>
      </c>
      <c r="I575" s="1">
        <f>VLOOKUP(Tabela2[[#This Row],[id_escola]],Folha1!A:F,6,FALSE)</f>
        <v>12</v>
      </c>
    </row>
    <row r="576" spans="1:9" x14ac:dyDescent="0.3">
      <c r="A576" s="1">
        <f>'agrupamento - 3ciclo'!A575</f>
        <v>402266</v>
      </c>
      <c r="B576">
        <f>AVERAGE([3]!Tabela11[[#This Row],[1º Ano]],[3]!Tabela11[[#This Row],[2º Ano]],[3]!Tabela11[[#This Row],[3º Ano]],[3]!Tabela11[[#This Row],[4º Ano]])</f>
        <v>47.625</v>
      </c>
      <c r="E576" s="1">
        <f>VLOOKUP(Tabela2[[#This Row],[id_escola]],Folha1!A:F,2,FALSE)</f>
        <v>54.785714285714285</v>
      </c>
      <c r="F576" s="1">
        <f>VLOOKUP(Tabela2[[#This Row],[id_escola]],Folha1!A:F,3,FALSE)</f>
        <v>27.678571428571427</v>
      </c>
      <c r="G576" s="1">
        <f>VLOOKUP(Tabela2[[#This Row],[id_escola]],Folha1!A:F,4,FALSE)</f>
        <v>41.232142857142854</v>
      </c>
      <c r="H576" s="1">
        <f>VLOOKUP(Tabela2[[#This Row],[id_escola]],Folha1!A:F,5,FALSE)</f>
        <v>524</v>
      </c>
      <c r="I576" s="1">
        <f>VLOOKUP(Tabela2[[#This Row],[id_escola]],Folha1!A:F,6,FALSE)</f>
        <v>64</v>
      </c>
    </row>
    <row r="577" spans="1:9" x14ac:dyDescent="0.3">
      <c r="A577" s="1">
        <f>'agrupamento - 3ciclo'!A576</f>
        <v>345957</v>
      </c>
      <c r="B577">
        <f>AVERAGE([3]!Tabela11[[#This Row],[1º Ano]],[3]!Tabela11[[#This Row],[2º Ano]],[3]!Tabela11[[#This Row],[3º Ano]],[3]!Tabela11[[#This Row],[4º Ano]])</f>
        <v>40.5625</v>
      </c>
      <c r="E577" s="1">
        <f>VLOOKUP(Tabela2[[#This Row],[id_escola]],Folha1!A:F,2,FALSE)</f>
        <v>58.584415584415588</v>
      </c>
      <c r="F577" s="1">
        <f>VLOOKUP(Tabela2[[#This Row],[id_escola]],Folha1!A:F,3,FALSE)</f>
        <v>39.766233766233768</v>
      </c>
      <c r="G577" s="1">
        <f>VLOOKUP(Tabela2[[#This Row],[id_escola]],Folha1!A:F,4,FALSE)</f>
        <v>49.175324675324674</v>
      </c>
      <c r="H577" s="1">
        <f>VLOOKUP(Tabela2[[#This Row],[id_escola]],Folha1!A:F,5,FALSE)</f>
        <v>321</v>
      </c>
      <c r="I577" s="1">
        <f>VLOOKUP(Tabela2[[#This Row],[id_escola]],Folha1!A:F,6,FALSE)</f>
        <v>18</v>
      </c>
    </row>
    <row r="578" spans="1:9" x14ac:dyDescent="0.3">
      <c r="A578" s="1">
        <f>'agrupamento - 3ciclo'!A577</f>
        <v>400520</v>
      </c>
      <c r="B578">
        <f>AVERAGE([3]!Tabela11[[#This Row],[1º Ano]],[3]!Tabela11[[#This Row],[2º Ano]],[3]!Tabela11[[#This Row],[3º Ano]],[3]!Tabela11[[#This Row],[4º Ano]])</f>
        <v>9.4375</v>
      </c>
      <c r="E578" s="1">
        <f>VLOOKUP(Tabela2[[#This Row],[id_escola]],Folha1!A:F,2,FALSE)</f>
        <v>67.438596491228068</v>
      </c>
      <c r="F578" s="1">
        <f>VLOOKUP(Tabela2[[#This Row],[id_escola]],Folha1!A:F,3,FALSE)</f>
        <v>55.327586206896555</v>
      </c>
      <c r="G578" s="1">
        <f>VLOOKUP(Tabela2[[#This Row],[id_escola]],Folha1!A:F,4,FALSE)</f>
        <v>61.383091349062312</v>
      </c>
      <c r="H578" s="1">
        <f>VLOOKUP(Tabela2[[#This Row],[id_escola]],Folha1!A:F,5,FALSE)</f>
        <v>53</v>
      </c>
      <c r="I578" s="1">
        <f>VLOOKUP(Tabela2[[#This Row],[id_escola]],Folha1!A:F,6,FALSE)</f>
        <v>9</v>
      </c>
    </row>
    <row r="579" spans="1:9" x14ac:dyDescent="0.3">
      <c r="A579" s="1">
        <f>'agrupamento - 3ciclo'!A578</f>
        <v>346410</v>
      </c>
      <c r="B579">
        <f>AVERAGE([3]!Tabela11[[#This Row],[1º Ano]],[3]!Tabela11[[#This Row],[2º Ano]],[3]!Tabela11[[#This Row],[3º Ano]],[3]!Tabela11[[#This Row],[4º Ano]])</f>
        <v>26.5625</v>
      </c>
      <c r="E579" s="1">
        <f>VLOOKUP(Tabela2[[#This Row],[id_escola]],Folha1!A:F,2,FALSE)</f>
        <v>54.275862068965516</v>
      </c>
      <c r="F579" s="1">
        <f>VLOOKUP(Tabela2[[#This Row],[id_escola]],Folha1!A:F,3,FALSE)</f>
        <v>27.758620689655171</v>
      </c>
      <c r="G579" s="1">
        <f>VLOOKUP(Tabela2[[#This Row],[id_escola]],Folha1!A:F,4,FALSE)</f>
        <v>41.017241379310342</v>
      </c>
      <c r="H579" s="1">
        <f>VLOOKUP(Tabela2[[#This Row],[id_escola]],Folha1!A:F,5,FALSE)</f>
        <v>525</v>
      </c>
      <c r="I579" s="1">
        <f>VLOOKUP(Tabela2[[#This Row],[id_escola]],Folha1!A:F,6,FALSE)</f>
        <v>20</v>
      </c>
    </row>
    <row r="580" spans="1:9" x14ac:dyDescent="0.3">
      <c r="A580" s="1">
        <f>'agrupamento - 3ciclo'!A579</f>
        <v>343810</v>
      </c>
      <c r="B580">
        <f>AVERAGE([3]!Tabela11[[#This Row],[1º Ano]],[3]!Tabela11[[#This Row],[2º Ano]],[3]!Tabela11[[#This Row],[3º Ano]],[3]!Tabela11[[#This Row],[4º Ano]])</f>
        <v>8.125</v>
      </c>
      <c r="E580" s="1">
        <f>VLOOKUP(Tabela2[[#This Row],[id_escola]],Folha1!A:F,2,FALSE)</f>
        <v>55</v>
      </c>
      <c r="F580" s="1">
        <f>VLOOKUP(Tabela2[[#This Row],[id_escola]],Folha1!A:F,3,FALSE)</f>
        <v>32.04081632653061</v>
      </c>
      <c r="G580" s="1">
        <f>VLOOKUP(Tabela2[[#This Row],[id_escola]],Folha1!A:F,4,FALSE)</f>
        <v>43.520408163265301</v>
      </c>
      <c r="H580" s="1">
        <f>VLOOKUP(Tabela2[[#This Row],[id_escola]],Folha1!A:F,5,FALSE)</f>
        <v>476</v>
      </c>
      <c r="I580" s="1">
        <f>VLOOKUP(Tabela2[[#This Row],[id_escola]],Folha1!A:F,6,FALSE)</f>
        <v>21</v>
      </c>
    </row>
    <row r="581" spans="1:9" x14ac:dyDescent="0.3">
      <c r="A581" s="1">
        <f>'agrupamento - 3ciclo'!A580</f>
        <v>346305</v>
      </c>
      <c r="B581">
        <f>AVERAGE([3]!Tabela11[[#This Row],[1º Ano]],[3]!Tabela11[[#This Row],[2º Ano]],[3]!Tabela11[[#This Row],[3º Ano]],[3]!Tabela11[[#This Row],[4º Ano]])</f>
        <v>23.8125</v>
      </c>
      <c r="E581" s="1">
        <f>VLOOKUP(Tabela2[[#This Row],[id_escola]],Folha1!A:F,2,FALSE)</f>
        <v>68.599999999999994</v>
      </c>
      <c r="F581" s="1">
        <f>VLOOKUP(Tabela2[[#This Row],[id_escola]],Folha1!A:F,3,FALSE)</f>
        <v>46.55</v>
      </c>
      <c r="G581" s="1">
        <f>VLOOKUP(Tabela2[[#This Row],[id_escola]],Folha1!A:F,4,FALSE)</f>
        <v>57.574999999999996</v>
      </c>
      <c r="H581" s="1">
        <f>VLOOKUP(Tabela2[[#This Row],[id_escola]],Folha1!A:F,5,FALSE)</f>
        <v>92</v>
      </c>
      <c r="I581" s="1">
        <f>VLOOKUP(Tabela2[[#This Row],[id_escola]],Folha1!A:F,6,FALSE)</f>
        <v>3</v>
      </c>
    </row>
    <row r="582" spans="1:9" x14ac:dyDescent="0.3">
      <c r="A582" s="1">
        <f>'agrupamento - 3ciclo'!A581</f>
        <v>346299</v>
      </c>
      <c r="B582">
        <f>AVERAGE([3]!Tabela11[[#This Row],[1º Ano]],[3]!Tabela11[[#This Row],[2º Ano]],[3]!Tabela11[[#This Row],[3º Ano]],[3]!Tabela11[[#This Row],[4º Ano]])</f>
        <v>14.5</v>
      </c>
      <c r="E582" s="1">
        <f>VLOOKUP(Tabela2[[#This Row],[id_escola]],Folha1!A:F,2,FALSE)</f>
        <v>60.681318681318679</v>
      </c>
      <c r="F582" s="1">
        <f>VLOOKUP(Tabela2[[#This Row],[id_escola]],Folha1!A:F,3,FALSE)</f>
        <v>47.752808988764045</v>
      </c>
      <c r="G582" s="1">
        <f>VLOOKUP(Tabela2[[#This Row],[id_escola]],Folha1!A:F,4,FALSE)</f>
        <v>54.217063835041358</v>
      </c>
      <c r="H582" s="1">
        <f>VLOOKUP(Tabela2[[#This Row],[id_escola]],Folha1!A:F,5,FALSE)</f>
        <v>161</v>
      </c>
      <c r="I582" s="1">
        <f>VLOOKUP(Tabela2[[#This Row],[id_escola]],Folha1!A:F,6,FALSE)</f>
        <v>18</v>
      </c>
    </row>
    <row r="583" spans="1:9" x14ac:dyDescent="0.3">
      <c r="A583" s="1">
        <f>'agrupamento - 3ciclo'!A582</f>
        <v>402357</v>
      </c>
      <c r="B583">
        <f>AVERAGE([3]!Tabela11[[#This Row],[1º Ano]],[3]!Tabela11[[#This Row],[2º Ano]],[3]!Tabela11[[#This Row],[3º Ano]],[3]!Tabela11[[#This Row],[4º Ano]])</f>
        <v>16.5625</v>
      </c>
      <c r="E583" s="1">
        <f>VLOOKUP(Tabela2[[#This Row],[id_escola]],Folha1!A:F,2,FALSE)</f>
        <v>62.485981308411212</v>
      </c>
      <c r="F583" s="1">
        <f>VLOOKUP(Tabela2[[#This Row],[id_escola]],Folha1!A:F,3,FALSE)</f>
        <v>44.49074074074074</v>
      </c>
      <c r="G583" s="1">
        <f>VLOOKUP(Tabela2[[#This Row],[id_escola]],Folha1!A:F,4,FALSE)</f>
        <v>53.48836102457598</v>
      </c>
      <c r="H583" s="1">
        <f>VLOOKUP(Tabela2[[#This Row],[id_escola]],Folha1!A:F,5,FALSE)</f>
        <v>178</v>
      </c>
      <c r="I583" s="1">
        <f>VLOOKUP(Tabela2[[#This Row],[id_escola]],Folha1!A:F,6,FALSE)</f>
        <v>6</v>
      </c>
    </row>
    <row r="584" spans="1:9" x14ac:dyDescent="0.3">
      <c r="A584" s="1">
        <f>'agrupamento - 3ciclo'!A583</f>
        <v>346159</v>
      </c>
      <c r="B584">
        <f>AVERAGE([3]!Tabela11[[#This Row],[1º Ano]],[3]!Tabela11[[#This Row],[2º Ano]],[3]!Tabela11[[#This Row],[3º Ano]],[3]!Tabela11[[#This Row],[4º Ano]])</f>
        <v>23.1875</v>
      </c>
      <c r="E584" s="1">
        <f>VLOOKUP(Tabela2[[#This Row],[id_escola]],Folha1!A:F,2,FALSE)</f>
        <v>48.411764705882355</v>
      </c>
      <c r="F584" s="1">
        <f>VLOOKUP(Tabela2[[#This Row],[id_escola]],Folha1!A:F,3,FALSE)</f>
        <v>29.142857142857142</v>
      </c>
      <c r="G584" s="1">
        <f>VLOOKUP(Tabela2[[#This Row],[id_escola]],Folha1!A:F,4,FALSE)</f>
        <v>38.77731092436975</v>
      </c>
      <c r="H584" s="1">
        <f>VLOOKUP(Tabela2[[#This Row],[id_escola]],Folha1!A:F,5,FALSE)</f>
        <v>548</v>
      </c>
      <c r="I584" s="1">
        <f>VLOOKUP(Tabela2[[#This Row],[id_escola]],Folha1!A:F,6,FALSE)</f>
        <v>26</v>
      </c>
    </row>
    <row r="585" spans="1:9" x14ac:dyDescent="0.3">
      <c r="A585" s="1">
        <f>'agrupamento - 3ciclo'!A584</f>
        <v>402412</v>
      </c>
      <c r="B585">
        <f>AVERAGE([3]!Tabela11[[#This Row],[1º Ano]],[3]!Tabela11[[#This Row],[2º Ano]],[3]!Tabela11[[#This Row],[3º Ano]],[3]!Tabela11[[#This Row],[4º Ano]])</f>
        <v>83.8125</v>
      </c>
      <c r="E585" s="1">
        <f>VLOOKUP(Tabela2[[#This Row],[id_escola]],Folha1!A:F,2,FALSE)</f>
        <v>60.80833333333333</v>
      </c>
      <c r="F585" s="1">
        <f>VLOOKUP(Tabela2[[#This Row],[id_escola]],Folha1!A:F,3,FALSE)</f>
        <v>42.524999999999999</v>
      </c>
      <c r="G585" s="1">
        <f>VLOOKUP(Tabela2[[#This Row],[id_escola]],Folha1!A:F,4,FALSE)</f>
        <v>51.666666666666664</v>
      </c>
      <c r="H585" s="1">
        <f>VLOOKUP(Tabela2[[#This Row],[id_escola]],Folha1!A:F,5,FALSE)</f>
        <v>230</v>
      </c>
      <c r="I585" s="1">
        <f>VLOOKUP(Tabela2[[#This Row],[id_escola]],Folha1!A:F,6,FALSE)</f>
        <v>99</v>
      </c>
    </row>
    <row r="586" spans="1:9" x14ac:dyDescent="0.3">
      <c r="A586" s="1">
        <f>'agrupamento - 3ciclo'!A585</f>
        <v>342518</v>
      </c>
      <c r="B586">
        <f>AVERAGE([3]!Tabela11[[#This Row],[1º Ano]],[3]!Tabela11[[#This Row],[2º Ano]],[3]!Tabela11[[#This Row],[3º Ano]],[3]!Tabela11[[#This Row],[4º Ano]])</f>
        <v>20.75</v>
      </c>
      <c r="E586" s="1">
        <f>VLOOKUP(Tabela2[[#This Row],[id_escola]],Folha1!A:F,2,FALSE)</f>
        <v>47.227272727272727</v>
      </c>
      <c r="F586" s="1">
        <f>VLOOKUP(Tabela2[[#This Row],[id_escola]],Folha1!A:F,3,FALSE)</f>
        <v>19.541666666666668</v>
      </c>
      <c r="G586" s="1">
        <f>VLOOKUP(Tabela2[[#This Row],[id_escola]],Folha1!A:F,4,FALSE)</f>
        <v>33.384469696969695</v>
      </c>
      <c r="H586" s="1">
        <f>VLOOKUP(Tabela2[[#This Row],[id_escola]],Folha1!A:F,5,FALSE)</f>
        <v>590</v>
      </c>
      <c r="I586" s="1">
        <f>VLOOKUP(Tabela2[[#This Row],[id_escola]],Folha1!A:F,6,FALSE)</f>
        <v>173</v>
      </c>
    </row>
    <row r="587" spans="1:9" x14ac:dyDescent="0.3">
      <c r="A587" s="1">
        <f>'agrupamento - 3ciclo'!A586</f>
        <v>343833</v>
      </c>
      <c r="B587">
        <f>AVERAGE([3]!Tabela11[[#This Row],[1º Ano]],[3]!Tabela11[[#This Row],[2º Ano]],[3]!Tabela11[[#This Row],[3º Ano]],[3]!Tabela11[[#This Row],[4º Ano]])</f>
        <v>10.5</v>
      </c>
      <c r="E587" s="1">
        <f>VLOOKUP(Tabela2[[#This Row],[id_escola]],Folha1!A:F,2,FALSE)</f>
        <v>62.648648648648646</v>
      </c>
      <c r="F587" s="1">
        <f>VLOOKUP(Tabela2[[#This Row],[id_escola]],Folha1!A:F,3,FALSE)</f>
        <v>43.210526315789473</v>
      </c>
      <c r="G587" s="1">
        <f>VLOOKUP(Tabela2[[#This Row],[id_escola]],Folha1!A:F,4,FALSE)</f>
        <v>52.929587482219063</v>
      </c>
      <c r="H587" s="1">
        <f>VLOOKUP(Tabela2[[#This Row],[id_escola]],Folha1!A:F,5,FALSE)</f>
        <v>196</v>
      </c>
      <c r="I587" s="1">
        <f>VLOOKUP(Tabela2[[#This Row],[id_escola]],Folha1!A:F,6,FALSE)</f>
        <v>17</v>
      </c>
    </row>
    <row r="588" spans="1:9" x14ac:dyDescent="0.3">
      <c r="A588" s="1">
        <f>'agrupamento - 3ciclo'!A587</f>
        <v>344266</v>
      </c>
      <c r="B588">
        <f>AVERAGE([3]!Tabela11[[#This Row],[1º Ano]],[3]!Tabela11[[#This Row],[2º Ano]],[3]!Tabela11[[#This Row],[3º Ano]],[3]!Tabela11[[#This Row],[4º Ano]])</f>
        <v>34.6875</v>
      </c>
      <c r="E588" s="1">
        <f>VLOOKUP(Tabela2[[#This Row],[id_escola]],Folha1!A:F,2,FALSE)</f>
        <v>58.368852459016395</v>
      </c>
      <c r="F588" s="1">
        <f>VLOOKUP(Tabela2[[#This Row],[id_escola]],Folha1!A:F,3,FALSE)</f>
        <v>45.483606557377051</v>
      </c>
      <c r="G588" s="1">
        <f>VLOOKUP(Tabela2[[#This Row],[id_escola]],Folha1!A:F,4,FALSE)</f>
        <v>51.926229508196727</v>
      </c>
      <c r="H588" s="1">
        <f>VLOOKUP(Tabela2[[#This Row],[id_escola]],Folha1!A:F,5,FALSE)</f>
        <v>221</v>
      </c>
      <c r="I588" s="1">
        <f>VLOOKUP(Tabela2[[#This Row],[id_escola]],Folha1!A:F,6,FALSE)</f>
        <v>92</v>
      </c>
    </row>
    <row r="589" spans="1:9" x14ac:dyDescent="0.3">
      <c r="A589" s="1">
        <f>'agrupamento - 3ciclo'!A588</f>
        <v>403817</v>
      </c>
      <c r="B589">
        <f>AVERAGE([3]!Tabela11[[#This Row],[1º Ano]],[3]!Tabela11[[#This Row],[2º Ano]],[3]!Tabela11[[#This Row],[3º Ano]],[3]!Tabela11[[#This Row],[4º Ano]])</f>
        <v>20.1875</v>
      </c>
      <c r="E589" s="1">
        <f>VLOOKUP(Tabela2[[#This Row],[id_escola]],Folha1!A:F,2,FALSE)</f>
        <v>59.568627450980394</v>
      </c>
      <c r="F589" s="1">
        <f>VLOOKUP(Tabela2[[#This Row],[id_escola]],Folha1!A:F,3,FALSE)</f>
        <v>45.547169811320757</v>
      </c>
      <c r="G589" s="1">
        <f>VLOOKUP(Tabela2[[#This Row],[id_escola]],Folha1!A:F,4,FALSE)</f>
        <v>52.557898631150579</v>
      </c>
      <c r="H589" s="1">
        <f>VLOOKUP(Tabela2[[#This Row],[id_escola]],Folha1!A:F,5,FALSE)</f>
        <v>202</v>
      </c>
      <c r="I589" s="1">
        <f>VLOOKUP(Tabela2[[#This Row],[id_escola]],Folha1!A:F,6,FALSE)</f>
        <v>38</v>
      </c>
    </row>
    <row r="590" spans="1:9" x14ac:dyDescent="0.3">
      <c r="A590" s="1">
        <f>'agrupamento - 3ciclo'!A589</f>
        <v>346019</v>
      </c>
      <c r="B590">
        <f>AVERAGE([3]!Tabela11[[#This Row],[1º Ano]],[3]!Tabela11[[#This Row],[2º Ano]],[3]!Tabela11[[#This Row],[3º Ano]],[3]!Tabela11[[#This Row],[4º Ano]])</f>
        <v>22.8125</v>
      </c>
      <c r="E590" s="1">
        <f>VLOOKUP(Tabela2[[#This Row],[id_escola]],Folha1!A:F,2,FALSE)</f>
        <v>57.24</v>
      </c>
      <c r="F590" s="1">
        <f>VLOOKUP(Tabela2[[#This Row],[id_escola]],Folha1!A:F,3,FALSE)</f>
        <v>36.703703703703702</v>
      </c>
      <c r="G590" s="1">
        <f>VLOOKUP(Tabela2[[#This Row],[id_escola]],Folha1!A:F,4,FALSE)</f>
        <v>46.971851851851852</v>
      </c>
      <c r="H590" s="1">
        <f>VLOOKUP(Tabela2[[#This Row],[id_escola]],Folha1!A:F,5,FALSE)</f>
        <v>373</v>
      </c>
      <c r="I590" s="1">
        <f>VLOOKUP(Tabela2[[#This Row],[id_escola]],Folha1!A:F,6,FALSE)</f>
        <v>43</v>
      </c>
    </row>
    <row r="591" spans="1:9" x14ac:dyDescent="0.3">
      <c r="A591" s="1">
        <f>'agrupamento - 3ciclo'!A590</f>
        <v>344084</v>
      </c>
      <c r="B591">
        <f>AVERAGE([3]!Tabela11[[#This Row],[1º Ano]],[3]!Tabela11[[#This Row],[2º Ano]],[3]!Tabela11[[#This Row],[3º Ano]],[3]!Tabela11[[#This Row],[4º Ano]])</f>
        <v>18.375</v>
      </c>
      <c r="E591" s="1">
        <f>VLOOKUP(Tabela2[[#This Row],[id_escola]],Folha1!A:F,2,FALSE)</f>
        <v>61.59</v>
      </c>
      <c r="F591" s="1">
        <f>VLOOKUP(Tabela2[[#This Row],[id_escola]],Folha1!A:F,3,FALSE)</f>
        <v>40.392156862745097</v>
      </c>
      <c r="G591" s="1">
        <f>VLOOKUP(Tabela2[[#This Row],[id_escola]],Folha1!A:F,4,FALSE)</f>
        <v>50.99107843137255</v>
      </c>
      <c r="H591" s="1">
        <f>VLOOKUP(Tabela2[[#This Row],[id_escola]],Folha1!A:F,5,FALSE)</f>
        <v>253</v>
      </c>
      <c r="I591" s="1">
        <f>VLOOKUP(Tabela2[[#This Row],[id_escola]],Folha1!A:F,6,FALSE)</f>
        <v>107</v>
      </c>
    </row>
    <row r="592" spans="1:9" x14ac:dyDescent="0.3">
      <c r="A592" s="1">
        <f>'agrupamento - 3ciclo'!A591</f>
        <v>344114</v>
      </c>
      <c r="B592">
        <f>AVERAGE([3]!Tabela11[[#This Row],[1º Ano]],[3]!Tabela11[[#This Row],[2º Ano]],[3]!Tabela11[[#This Row],[3º Ano]],[3]!Tabela11[[#This Row],[4º Ano]])</f>
        <v>42.75</v>
      </c>
      <c r="E592" s="1">
        <f>VLOOKUP(Tabela2[[#This Row],[id_escola]],Folha1!A:F,2,FALSE)</f>
        <v>65.11363636363636</v>
      </c>
      <c r="F592" s="1">
        <f>VLOOKUP(Tabela2[[#This Row],[id_escola]],Folha1!A:F,3,FALSE)</f>
        <v>43.488636363636367</v>
      </c>
      <c r="G592" s="1">
        <f>VLOOKUP(Tabela2[[#This Row],[id_escola]],Folha1!A:F,4,FALSE)</f>
        <v>54.30113636363636</v>
      </c>
      <c r="H592" s="1">
        <f>VLOOKUP(Tabela2[[#This Row],[id_escola]],Folha1!A:F,5,FALSE)</f>
        <v>156</v>
      </c>
      <c r="I592" s="1">
        <f>VLOOKUP(Tabela2[[#This Row],[id_escola]],Folha1!A:F,6,FALSE)</f>
        <v>75</v>
      </c>
    </row>
    <row r="593" spans="1:9" x14ac:dyDescent="0.3">
      <c r="A593" s="1">
        <f>'agrupamento - 3ciclo'!A592</f>
        <v>346068</v>
      </c>
      <c r="B593">
        <f>AVERAGE([3]!Tabela11[[#This Row],[1º Ano]],[3]!Tabela11[[#This Row],[2º Ano]],[3]!Tabela11[[#This Row],[3º Ano]],[3]!Tabela11[[#This Row],[4º Ano]])</f>
        <v>18.8125</v>
      </c>
      <c r="E593" s="1">
        <f>VLOOKUP(Tabela2[[#This Row],[id_escola]],Folha1!A:F,2,FALSE)</f>
        <v>50.5625</v>
      </c>
      <c r="F593" s="1">
        <f>VLOOKUP(Tabela2[[#This Row],[id_escola]],Folha1!A:F,3,FALSE)</f>
        <v>36.064516129032256</v>
      </c>
      <c r="G593" s="1">
        <f>VLOOKUP(Tabela2[[#This Row],[id_escola]],Folha1!A:F,4,FALSE)</f>
        <v>43.313508064516128</v>
      </c>
      <c r="H593" s="1">
        <f>VLOOKUP(Tabela2[[#This Row],[id_escola]],Folha1!A:F,5,FALSE)</f>
        <v>470</v>
      </c>
      <c r="I593" s="1">
        <f>VLOOKUP(Tabela2[[#This Row],[id_escola]],Folha1!A:F,6,FALSE)</f>
        <v>23</v>
      </c>
    </row>
    <row r="594" spans="1:9" x14ac:dyDescent="0.3">
      <c r="A594" s="1">
        <f>'agrupamento - 3ciclo'!A593</f>
        <v>346822</v>
      </c>
      <c r="B594">
        <f>AVERAGE([3]!Tabela11[[#This Row],[1º Ano]],[3]!Tabela11[[#This Row],[2º Ano]],[3]!Tabela11[[#This Row],[3º Ano]],[3]!Tabela11[[#This Row],[4º Ano]])</f>
        <v>29.1875</v>
      </c>
      <c r="E594" s="1">
        <f>VLOOKUP(Tabela2[[#This Row],[id_escola]],Folha1!A:F,2,FALSE)</f>
        <v>54.092592592592595</v>
      </c>
      <c r="F594" s="1">
        <f>VLOOKUP(Tabela2[[#This Row],[id_escola]],Folha1!A:F,3,FALSE)</f>
        <v>39.018181818181816</v>
      </c>
      <c r="G594" s="1">
        <f>VLOOKUP(Tabela2[[#This Row],[id_escola]],Folha1!A:F,4,FALSE)</f>
        <v>46.555387205387206</v>
      </c>
      <c r="H594" s="1">
        <f>VLOOKUP(Tabela2[[#This Row],[id_escola]],Folha1!A:F,5,FALSE)</f>
        <v>397</v>
      </c>
      <c r="I594" s="1">
        <f>VLOOKUP(Tabela2[[#This Row],[id_escola]],Folha1!A:F,6,FALSE)</f>
        <v>79</v>
      </c>
    </row>
    <row r="595" spans="1:9" x14ac:dyDescent="0.3">
      <c r="A595" s="1">
        <f>'agrupamento - 3ciclo'!A594</f>
        <v>403271</v>
      </c>
      <c r="B595">
        <f>AVERAGE([3]!Tabela11[[#This Row],[1º Ano]],[3]!Tabela11[[#This Row],[2º Ano]],[3]!Tabela11[[#This Row],[3º Ano]],[3]!Tabela11[[#This Row],[4º Ano]])</f>
        <v>21.375</v>
      </c>
      <c r="E595" s="1">
        <f>VLOOKUP(Tabela2[[#This Row],[id_escola]],Folha1!A:F,2,FALSE)</f>
        <v>54.454545454545453</v>
      </c>
      <c r="F595" s="1">
        <f>VLOOKUP(Tabela2[[#This Row],[id_escola]],Folha1!A:F,3,FALSE)</f>
        <v>30.902654867256636</v>
      </c>
      <c r="G595" s="1">
        <f>VLOOKUP(Tabela2[[#This Row],[id_escola]],Folha1!A:F,4,FALSE)</f>
        <v>42.678600160901041</v>
      </c>
      <c r="H595" s="1">
        <f>VLOOKUP(Tabela2[[#This Row],[id_escola]],Folha1!A:F,5,FALSE)</f>
        <v>478</v>
      </c>
      <c r="I595" s="1">
        <f>VLOOKUP(Tabela2[[#This Row],[id_escola]],Folha1!A:F,6,FALSE)</f>
        <v>41</v>
      </c>
    </row>
    <row r="596" spans="1:9" x14ac:dyDescent="0.3">
      <c r="A596" s="1">
        <f>'agrupamento - 3ciclo'!A595</f>
        <v>402813</v>
      </c>
      <c r="B596">
        <f>AVERAGE([3]!Tabela11[[#This Row],[1º Ano]],[3]!Tabela11[[#This Row],[2º Ano]],[3]!Tabela11[[#This Row],[3º Ano]],[3]!Tabela11[[#This Row],[4º Ano]])</f>
        <v>16.3125</v>
      </c>
      <c r="E596" s="1">
        <f>VLOOKUP(Tabela2[[#This Row],[id_escola]],Folha1!A:F,2,FALSE)</f>
        <v>57.571428571428569</v>
      </c>
      <c r="F596" s="1">
        <f>VLOOKUP(Tabela2[[#This Row],[id_escola]],Folha1!A:F,3,FALSE)</f>
        <v>45.302325581395351</v>
      </c>
      <c r="G596" s="1">
        <f>VLOOKUP(Tabela2[[#This Row],[id_escola]],Folha1!A:F,4,FALSE)</f>
        <v>51.43687707641196</v>
      </c>
      <c r="H596" s="1">
        <f>VLOOKUP(Tabela2[[#This Row],[id_escola]],Folha1!A:F,5,FALSE)</f>
        <v>233</v>
      </c>
      <c r="I596" s="1">
        <f>VLOOKUP(Tabela2[[#This Row],[id_escola]],Folha1!A:F,6,FALSE)</f>
        <v>37</v>
      </c>
    </row>
    <row r="597" spans="1:9" x14ac:dyDescent="0.3">
      <c r="A597" s="1">
        <f>'agrupamento - 3ciclo'!A596</f>
        <v>402746</v>
      </c>
      <c r="B597" t="e">
        <f>AVERAGE([3]!Tabela11[[#This Row],[1º Ano]],[3]!Tabela11[[#This Row],[2º Ano]],[3]!Tabela11[[#This Row],[3º Ano]],[3]!Tabela11[[#This Row],[4º Ano]])</f>
        <v>#DIV/0!</v>
      </c>
      <c r="E597" s="1">
        <f>VLOOKUP(Tabela2[[#This Row],[id_escola]],Folha1!A:F,2,FALSE)</f>
        <v>52.173333333333332</v>
      </c>
      <c r="F597" s="1">
        <f>VLOOKUP(Tabela2[[#This Row],[id_escola]],Folha1!A:F,3,FALSE)</f>
        <v>29.375</v>
      </c>
      <c r="G597" s="1">
        <f>VLOOKUP(Tabela2[[#This Row],[id_escola]],Folha1!A:F,4,FALSE)</f>
        <v>40.774166666666666</v>
      </c>
      <c r="H597" s="1">
        <f>VLOOKUP(Tabela2[[#This Row],[id_escola]],Folha1!A:F,5,FALSE)</f>
        <v>515</v>
      </c>
      <c r="I597" s="1">
        <f>VLOOKUP(Tabela2[[#This Row],[id_escola]],Folha1!A:F,6,FALSE)</f>
        <v>58</v>
      </c>
    </row>
    <row r="598" spans="1:9" x14ac:dyDescent="0.3">
      <c r="A598" s="1">
        <f>'agrupamento - 3ciclo'!A597</f>
        <v>310244</v>
      </c>
      <c r="B598">
        <f>AVERAGE([3]!Tabela11[[#This Row],[1º Ano]],[3]!Tabela11[[#This Row],[2º Ano]],[3]!Tabela11[[#This Row],[3º Ano]],[3]!Tabela11[[#This Row],[4º Ano]])</f>
        <v>9.8125</v>
      </c>
      <c r="E598" s="1">
        <f>VLOOKUP(Tabela2[[#This Row],[id_escola]],Folha1!A:F,2,FALSE)</f>
        <v>57.692307692307693</v>
      </c>
      <c r="F598" s="1">
        <f>VLOOKUP(Tabela2[[#This Row],[id_escola]],Folha1!A:F,3,FALSE)</f>
        <v>35.410256410256409</v>
      </c>
      <c r="G598" s="1">
        <f>VLOOKUP(Tabela2[[#This Row],[id_escola]],Folha1!A:F,4,FALSE)</f>
        <v>46.551282051282051</v>
      </c>
      <c r="H598" s="1">
        <f>VLOOKUP(Tabela2[[#This Row],[id_escola]],Folha1!A:F,5,FALSE)</f>
        <v>396</v>
      </c>
      <c r="I598" s="1">
        <f>VLOOKUP(Tabela2[[#This Row],[id_escola]],Folha1!A:F,6,FALSE)</f>
        <v>57</v>
      </c>
    </row>
    <row r="599" spans="1:9" x14ac:dyDescent="0.3">
      <c r="A599" s="1">
        <f>'agrupamento - 3ciclo'!A598</f>
        <v>346287</v>
      </c>
      <c r="B599">
        <f>AVERAGE([3]!Tabela11[[#This Row],[1º Ano]],[3]!Tabela11[[#This Row],[2º Ano]],[3]!Tabela11[[#This Row],[3º Ano]],[3]!Tabela11[[#This Row],[4º Ano]])</f>
        <v>16.5</v>
      </c>
      <c r="E599" s="1">
        <f>VLOOKUP(Tabela2[[#This Row],[id_escola]],Folha1!A:F,2,FALSE)</f>
        <v>57.25714285714286</v>
      </c>
      <c r="F599" s="1">
        <f>VLOOKUP(Tabela2[[#This Row],[id_escola]],Folha1!A:F,3,FALSE)</f>
        <v>46.833333333333336</v>
      </c>
      <c r="G599" s="1">
        <f>VLOOKUP(Tabela2[[#This Row],[id_escola]],Folha1!A:F,4,FALSE)</f>
        <v>52.045238095238098</v>
      </c>
      <c r="H599" s="1">
        <f>VLOOKUP(Tabela2[[#This Row],[id_escola]],Folha1!A:F,5,FALSE)</f>
        <v>217</v>
      </c>
      <c r="I599" s="1">
        <f>VLOOKUP(Tabela2[[#This Row],[id_escola]],Folha1!A:F,6,FALSE)</f>
        <v>31</v>
      </c>
    </row>
    <row r="600" spans="1:9" x14ac:dyDescent="0.3">
      <c r="A600" s="1">
        <f>'agrupamento - 3ciclo'!A599</f>
        <v>346342</v>
      </c>
      <c r="B600">
        <f>AVERAGE([3]!Tabela11[[#This Row],[1º Ano]],[3]!Tabela11[[#This Row],[2º Ano]],[3]!Tabela11[[#This Row],[3º Ano]],[3]!Tabela11[[#This Row],[4º Ano]])</f>
        <v>35.5625</v>
      </c>
      <c r="E600" s="1">
        <f>VLOOKUP(Tabela2[[#This Row],[id_escola]],Folha1!A:F,2,FALSE)</f>
        <v>57.676056338028168</v>
      </c>
      <c r="F600" s="1">
        <f>VLOOKUP(Tabela2[[#This Row],[id_escola]],Folha1!A:F,3,FALSE)</f>
        <v>36.027027027027025</v>
      </c>
      <c r="G600" s="1">
        <f>VLOOKUP(Tabela2[[#This Row],[id_escola]],Folha1!A:F,4,FALSE)</f>
        <v>46.851541682527596</v>
      </c>
      <c r="H600" s="1">
        <f>VLOOKUP(Tabela2[[#This Row],[id_escola]],Folha1!A:F,5,FALSE)</f>
        <v>372</v>
      </c>
      <c r="I600" s="1">
        <f>VLOOKUP(Tabela2[[#This Row],[id_escola]],Folha1!A:F,6,FALSE)</f>
        <v>40</v>
      </c>
    </row>
    <row r="601" spans="1:9" x14ac:dyDescent="0.3">
      <c r="A601" s="1">
        <f>'agrupamento - 3ciclo'!A600</f>
        <v>346135</v>
      </c>
      <c r="B601">
        <f>AVERAGE([3]!Tabela11[[#This Row],[1º Ano]],[3]!Tabela11[[#This Row],[2º Ano]],[3]!Tabela11[[#This Row],[3º Ano]],[3]!Tabela11[[#This Row],[4º Ano]])</f>
        <v>23.5625</v>
      </c>
      <c r="E601" s="1">
        <f>VLOOKUP(Tabela2[[#This Row],[id_escola]],Folha1!A:F,2,FALSE)</f>
        <v>58.964285714285715</v>
      </c>
      <c r="F601" s="1">
        <f>VLOOKUP(Tabela2[[#This Row],[id_escola]],Folha1!A:F,3,FALSE)</f>
        <v>40.666666666666664</v>
      </c>
      <c r="G601" s="1">
        <f>VLOOKUP(Tabela2[[#This Row],[id_escola]],Folha1!A:F,4,FALSE)</f>
        <v>49.81547619047619</v>
      </c>
      <c r="H601" s="1">
        <f>VLOOKUP(Tabela2[[#This Row],[id_escola]],Folha1!A:F,5,FALSE)</f>
        <v>288</v>
      </c>
      <c r="I601" s="1">
        <f>VLOOKUP(Tabela2[[#This Row],[id_escola]],Folha1!A:F,6,FALSE)</f>
        <v>6</v>
      </c>
    </row>
    <row r="602" spans="1:9" x14ac:dyDescent="0.3">
      <c r="A602" s="1">
        <f>'agrupamento - 3ciclo'!A601</f>
        <v>403015</v>
      </c>
      <c r="B602">
        <f>AVERAGE([3]!Tabela11[[#This Row],[1º Ano]],[3]!Tabela11[[#This Row],[2º Ano]],[3]!Tabela11[[#This Row],[3º Ano]],[3]!Tabela11[[#This Row],[4º Ano]])</f>
        <v>19.625</v>
      </c>
      <c r="E602" s="1">
        <f>VLOOKUP(Tabela2[[#This Row],[id_escola]],Folha1!A:F,2,FALSE)</f>
        <v>57.107526881720432</v>
      </c>
      <c r="F602" s="1">
        <f>VLOOKUP(Tabela2[[#This Row],[id_escola]],Folha1!A:F,3,FALSE)</f>
        <v>41.309278350515463</v>
      </c>
      <c r="G602" s="1">
        <f>VLOOKUP(Tabela2[[#This Row],[id_escola]],Folha1!A:F,4,FALSE)</f>
        <v>49.208402616117951</v>
      </c>
      <c r="H602" s="1">
        <f>VLOOKUP(Tabela2[[#This Row],[id_escola]],Folha1!A:F,5,FALSE)</f>
        <v>307</v>
      </c>
      <c r="I602" s="1">
        <f>VLOOKUP(Tabela2[[#This Row],[id_escola]],Folha1!A:F,6,FALSE)</f>
        <v>50</v>
      </c>
    </row>
    <row r="603" spans="1:9" x14ac:dyDescent="0.3">
      <c r="A603" s="1">
        <f>'agrupamento - 3ciclo'!A602</f>
        <v>344102</v>
      </c>
      <c r="B603">
        <f>AVERAGE([3]!Tabela11[[#This Row],[1º Ano]],[3]!Tabela11[[#This Row],[2º Ano]],[3]!Tabela11[[#This Row],[3º Ano]],[3]!Tabela11[[#This Row],[4º Ano]])</f>
        <v>8.5625</v>
      </c>
      <c r="E603" s="1">
        <f>VLOOKUP(Tabela2[[#This Row],[id_escola]],Folha1!A:F,2,FALSE)</f>
        <v>60.133333333333333</v>
      </c>
      <c r="F603" s="1">
        <f>VLOOKUP(Tabela2[[#This Row],[id_escola]],Folha1!A:F,3,FALSE)</f>
        <v>40.620689655172413</v>
      </c>
      <c r="G603" s="1">
        <f>VLOOKUP(Tabela2[[#This Row],[id_escola]],Folha1!A:F,4,FALSE)</f>
        <v>50.377011494252869</v>
      </c>
      <c r="H603" s="1">
        <f>VLOOKUP(Tabela2[[#This Row],[id_escola]],Folha1!A:F,5,FALSE)</f>
        <v>273</v>
      </c>
      <c r="I603" s="1">
        <f>VLOOKUP(Tabela2[[#This Row],[id_escola]],Folha1!A:F,6,FALSE)</f>
        <v>119</v>
      </c>
    </row>
    <row r="604" spans="1:9" x14ac:dyDescent="0.3">
      <c r="A604" s="1">
        <f>'agrupamento - 3ciclo'!A603</f>
        <v>345994</v>
      </c>
      <c r="B604">
        <f>AVERAGE([3]!Tabela11[[#This Row],[1º Ano]],[3]!Tabela11[[#This Row],[2º Ano]],[3]!Tabela11[[#This Row],[3º Ano]],[3]!Tabela11[[#This Row],[4º Ano]])</f>
        <v>13.25</v>
      </c>
      <c r="E604" s="1">
        <f>VLOOKUP(Tabela2[[#This Row],[id_escola]],Folha1!A:F,2,FALSE)</f>
        <v>56.161290322580648</v>
      </c>
      <c r="F604" s="1">
        <f>VLOOKUP(Tabela2[[#This Row],[id_escola]],Folha1!A:F,3,FALSE)</f>
        <v>29.06451612903226</v>
      </c>
      <c r="G604" s="1">
        <f>VLOOKUP(Tabela2[[#This Row],[id_escola]],Folha1!A:F,4,FALSE)</f>
        <v>42.612903225806456</v>
      </c>
      <c r="H604" s="1">
        <f>VLOOKUP(Tabela2[[#This Row],[id_escola]],Folha1!A:F,5,FALSE)</f>
        <v>472</v>
      </c>
      <c r="I604" s="1">
        <f>VLOOKUP(Tabela2[[#This Row],[id_escola]],Folha1!A:F,6,FALSE)</f>
        <v>93</v>
      </c>
    </row>
    <row r="605" spans="1:9" x14ac:dyDescent="0.3">
      <c r="A605" s="1">
        <f>'agrupamento - 3ciclo'!A604</f>
        <v>340315</v>
      </c>
      <c r="B605">
        <f>AVERAGE([3]!Tabela11[[#This Row],[1º Ano]],[3]!Tabela11[[#This Row],[2º Ano]],[3]!Tabela11[[#This Row],[3º Ano]],[3]!Tabela11[[#This Row],[4º Ano]])</f>
        <v>10.4375</v>
      </c>
      <c r="E605" s="1">
        <f>VLOOKUP(Tabela2[[#This Row],[id_escola]],Folha1!A:F,2,FALSE)</f>
        <v>58.349514563106794</v>
      </c>
      <c r="F605" s="1">
        <f>VLOOKUP(Tabela2[[#This Row],[id_escola]],Folha1!A:F,3,FALSE)</f>
        <v>47</v>
      </c>
      <c r="G605" s="1">
        <f>VLOOKUP(Tabela2[[#This Row],[id_escola]],Folha1!A:F,4,FALSE)</f>
        <v>52.674757281553397</v>
      </c>
      <c r="H605" s="1">
        <f>VLOOKUP(Tabela2[[#This Row],[id_escola]],Folha1!A:F,5,FALSE)</f>
        <v>197</v>
      </c>
      <c r="I605" s="1">
        <f>VLOOKUP(Tabela2[[#This Row],[id_escola]],Folha1!A:F,6,FALSE)</f>
        <v>10</v>
      </c>
    </row>
    <row r="606" spans="1:9" x14ac:dyDescent="0.3">
      <c r="A606" s="1">
        <f>'agrupamento - 3ciclo'!A605</f>
        <v>345702</v>
      </c>
      <c r="B606">
        <f>AVERAGE([3]!Tabela11[[#This Row],[1º Ano]],[3]!Tabela11[[#This Row],[2º Ano]],[3]!Tabela11[[#This Row],[3º Ano]],[3]!Tabela11[[#This Row],[4º Ano]])</f>
        <v>9.6875</v>
      </c>
      <c r="E606" s="1">
        <f>VLOOKUP(Tabela2[[#This Row],[id_escola]],Folha1!A:F,2,FALSE)</f>
        <v>57.065573770491802</v>
      </c>
      <c r="F606" s="1">
        <f>VLOOKUP(Tabela2[[#This Row],[id_escola]],Folha1!A:F,3,FALSE)</f>
        <v>37.754098360655739</v>
      </c>
      <c r="G606" s="1">
        <f>VLOOKUP(Tabela2[[#This Row],[id_escola]],Folha1!A:F,4,FALSE)</f>
        <v>47.409836065573771</v>
      </c>
      <c r="H606" s="1">
        <f>VLOOKUP(Tabela2[[#This Row],[id_escola]],Folha1!A:F,5,FALSE)</f>
        <v>353</v>
      </c>
      <c r="I606" s="1">
        <f>VLOOKUP(Tabela2[[#This Row],[id_escola]],Folha1!A:F,6,FALSE)</f>
        <v>121</v>
      </c>
    </row>
    <row r="607" spans="1:9" x14ac:dyDescent="0.3">
      <c r="A607" s="1">
        <f>'agrupamento - 3ciclo'!A606</f>
        <v>343651</v>
      </c>
      <c r="B607">
        <f>AVERAGE([3]!Tabela11[[#This Row],[1º Ano]],[3]!Tabela11[[#This Row],[2º Ano]],[3]!Tabela11[[#This Row],[3º Ano]],[3]!Tabela11[[#This Row],[4º Ano]])</f>
        <v>5.5</v>
      </c>
      <c r="E607" s="1">
        <f>VLOOKUP(Tabela2[[#This Row],[id_escola]],Folha1!A:F,2,FALSE)</f>
        <v>65.550724637681157</v>
      </c>
      <c r="F607" s="1">
        <f>VLOOKUP(Tabela2[[#This Row],[id_escola]],Folha1!A:F,3,FALSE)</f>
        <v>42.173913043478258</v>
      </c>
      <c r="G607" s="1">
        <f>VLOOKUP(Tabela2[[#This Row],[id_escola]],Folha1!A:F,4,FALSE)</f>
        <v>53.862318840579704</v>
      </c>
      <c r="H607" s="1">
        <f>VLOOKUP(Tabela2[[#This Row],[id_escola]],Folha1!A:F,5,FALSE)</f>
        <v>170</v>
      </c>
      <c r="I607" s="1">
        <f>VLOOKUP(Tabela2[[#This Row],[id_escola]],Folha1!A:F,6,FALSE)</f>
        <v>54</v>
      </c>
    </row>
    <row r="608" spans="1:9" x14ac:dyDescent="0.3">
      <c r="A608" s="1">
        <f>'agrupamento - 3ciclo'!A607</f>
        <v>344527</v>
      </c>
      <c r="B608">
        <f>AVERAGE([3]!Tabela11[[#This Row],[1º Ano]],[3]!Tabela11[[#This Row],[2º Ano]],[3]!Tabela11[[#This Row],[3º Ano]],[3]!Tabela11[[#This Row],[4º Ano]])</f>
        <v>18.75</v>
      </c>
      <c r="E608" s="1">
        <f>VLOOKUP(Tabela2[[#This Row],[id_escola]],Folha1!A:F,2,FALSE)</f>
        <v>51.488095238095241</v>
      </c>
      <c r="F608" s="1">
        <f>VLOOKUP(Tabela2[[#This Row],[id_escola]],Folha1!A:F,3,FALSE)</f>
        <v>26.808139534883722</v>
      </c>
      <c r="G608" s="1">
        <f>VLOOKUP(Tabela2[[#This Row],[id_escola]],Folha1!A:F,4,FALSE)</f>
        <v>39.148117386489481</v>
      </c>
      <c r="H608" s="1">
        <f>VLOOKUP(Tabela2[[#This Row],[id_escola]],Folha1!A:F,5,FALSE)</f>
        <v>520</v>
      </c>
      <c r="I608" s="1">
        <f>VLOOKUP(Tabela2[[#This Row],[id_escola]],Folha1!A:F,6,FALSE)</f>
        <v>179</v>
      </c>
    </row>
    <row r="609" spans="1:9" x14ac:dyDescent="0.3">
      <c r="A609" s="1">
        <f>'agrupamento - 3ciclo'!A608</f>
        <v>330164</v>
      </c>
      <c r="B609">
        <f>AVERAGE([3]!Tabela11[[#This Row],[1º Ano]],[3]!Tabela11[[#This Row],[2º Ano]],[3]!Tabela11[[#This Row],[3º Ano]],[3]!Tabela11[[#This Row],[4º Ano]])</f>
        <v>8</v>
      </c>
      <c r="E609" s="1">
        <f>VLOOKUP(Tabela2[[#This Row],[id_escola]],Folha1!A:F,2,FALSE)</f>
        <v>59.875</v>
      </c>
      <c r="F609" s="1">
        <f>VLOOKUP(Tabela2[[#This Row],[id_escola]],Folha1!A:F,3,FALSE)</f>
        <v>54.333333333333336</v>
      </c>
      <c r="G609" s="1">
        <f>VLOOKUP(Tabela2[[#This Row],[id_escola]],Folha1!A:F,4,FALSE)</f>
        <v>57.104166666666671</v>
      </c>
      <c r="H609" s="1">
        <f>VLOOKUP(Tabela2[[#This Row],[id_escola]],Folha1!A:F,5,FALSE)</f>
        <v>96</v>
      </c>
      <c r="I609" s="1">
        <f>VLOOKUP(Tabela2[[#This Row],[id_escola]],Folha1!A:F,6,FALSE)</f>
        <v>27</v>
      </c>
    </row>
    <row r="610" spans="1:9" x14ac:dyDescent="0.3">
      <c r="A610" s="1">
        <f>'agrupamento - 3ciclo'!A609</f>
        <v>346184</v>
      </c>
      <c r="B610">
        <f>AVERAGE([3]!Tabela11[[#This Row],[1º Ano]],[3]!Tabela11[[#This Row],[2º Ano]],[3]!Tabela11[[#This Row],[3º Ano]],[3]!Tabela11[[#This Row],[4º Ano]])</f>
        <v>19.8125</v>
      </c>
      <c r="E610" s="1">
        <f>VLOOKUP(Tabela2[[#This Row],[id_escola]],Folha1!A:F,2,FALSE)</f>
        <v>56.75</v>
      </c>
      <c r="F610" s="1">
        <f>VLOOKUP(Tabela2[[#This Row],[id_escola]],Folha1!A:F,3,FALSE)</f>
        <v>34.975000000000001</v>
      </c>
      <c r="G610" s="1">
        <f>VLOOKUP(Tabela2[[#This Row],[id_escola]],Folha1!A:F,4,FALSE)</f>
        <v>45.862499999999997</v>
      </c>
      <c r="H610" s="1">
        <f>VLOOKUP(Tabela2[[#This Row],[id_escola]],Folha1!A:F,5,FALSE)</f>
        <v>404</v>
      </c>
      <c r="I610" s="1">
        <f>VLOOKUP(Tabela2[[#This Row],[id_escola]],Folha1!A:F,6,FALSE)</f>
        <v>12</v>
      </c>
    </row>
    <row r="611" spans="1:9" x14ac:dyDescent="0.3">
      <c r="A611" s="1">
        <f>'agrupamento - 3ciclo'!A610</f>
        <v>346093</v>
      </c>
      <c r="B611">
        <f>AVERAGE([3]!Tabela11[[#This Row],[1º Ano]],[3]!Tabela11[[#This Row],[2º Ano]],[3]!Tabela11[[#This Row],[3º Ano]],[3]!Tabela11[[#This Row],[4º Ano]])</f>
        <v>9.375</v>
      </c>
      <c r="E611" s="1">
        <f>VLOOKUP(Tabela2[[#This Row],[id_escola]],Folha1!A:F,2,FALSE)</f>
        <v>58.813084112149532</v>
      </c>
      <c r="F611" s="1">
        <f>VLOOKUP(Tabela2[[#This Row],[id_escola]],Folha1!A:F,3,FALSE)</f>
        <v>46.912621359223301</v>
      </c>
      <c r="G611" s="1">
        <f>VLOOKUP(Tabela2[[#This Row],[id_escola]],Folha1!A:F,4,FALSE)</f>
        <v>52.862852735686417</v>
      </c>
      <c r="H611" s="1">
        <f>VLOOKUP(Tabela2[[#This Row],[id_escola]],Folha1!A:F,5,FALSE)</f>
        <v>193</v>
      </c>
      <c r="I611" s="1">
        <f>VLOOKUP(Tabela2[[#This Row],[id_escola]],Folha1!A:F,6,FALSE)</f>
        <v>15</v>
      </c>
    </row>
    <row r="612" spans="1:9" x14ac:dyDescent="0.3">
      <c r="A612" s="1">
        <f>'agrupamento - 3ciclo'!A611</f>
        <v>343730</v>
      </c>
      <c r="B612">
        <f>AVERAGE([3]!Tabela11[[#This Row],[1º Ano]],[3]!Tabela11[[#This Row],[2º Ano]],[3]!Tabela11[[#This Row],[3º Ano]],[3]!Tabela11[[#This Row],[4º Ano]])</f>
        <v>32.3125</v>
      </c>
      <c r="E612" s="1">
        <f>VLOOKUP(Tabela2[[#This Row],[id_escola]],Folha1!A:F,2,FALSE)</f>
        <v>62.733333333333334</v>
      </c>
      <c r="F612" s="1">
        <f>VLOOKUP(Tabela2[[#This Row],[id_escola]],Folha1!A:F,3,FALSE)</f>
        <v>59.355555555555554</v>
      </c>
      <c r="G612" s="1">
        <f>VLOOKUP(Tabela2[[#This Row],[id_escola]],Folha1!A:F,4,FALSE)</f>
        <v>61.044444444444444</v>
      </c>
      <c r="H612" s="1">
        <f>VLOOKUP(Tabela2[[#This Row],[id_escola]],Folha1!A:F,5,FALSE)</f>
        <v>53</v>
      </c>
      <c r="I612" s="1">
        <f>VLOOKUP(Tabela2[[#This Row],[id_escola]],Folha1!A:F,6,FALSE)</f>
        <v>2</v>
      </c>
    </row>
    <row r="613" spans="1:9" x14ac:dyDescent="0.3">
      <c r="A613" s="1">
        <f>'agrupamento - 3ciclo'!A612</f>
        <v>346378</v>
      </c>
      <c r="B613">
        <f>AVERAGE([3]!Tabela11[[#This Row],[1º Ano]],[3]!Tabela11[[#This Row],[2º Ano]],[3]!Tabela11[[#This Row],[3º Ano]],[3]!Tabela11[[#This Row],[4º Ano]])</f>
        <v>60.125</v>
      </c>
      <c r="E613" s="1">
        <f>VLOOKUP(Tabela2[[#This Row],[id_escola]],Folha1!A:F,2,FALSE)</f>
        <v>56.882352941176471</v>
      </c>
      <c r="F613" s="1">
        <f>VLOOKUP(Tabela2[[#This Row],[id_escola]],Folha1!A:F,3,FALSE)</f>
        <v>26.058823529411764</v>
      </c>
      <c r="G613" s="1">
        <f>VLOOKUP(Tabela2[[#This Row],[id_escola]],Folha1!A:F,4,FALSE)</f>
        <v>41.470588235294116</v>
      </c>
      <c r="H613" s="1">
        <f>VLOOKUP(Tabela2[[#This Row],[id_escola]],Folha1!A:F,5,FALSE)</f>
        <v>486</v>
      </c>
      <c r="I613" s="1">
        <f>VLOOKUP(Tabela2[[#This Row],[id_escola]],Folha1!A:F,6,FALSE)</f>
        <v>22</v>
      </c>
    </row>
    <row r="614" spans="1:9" x14ac:dyDescent="0.3">
      <c r="A614" s="1">
        <f>'agrupamento - 3ciclo'!A613</f>
        <v>403453</v>
      </c>
      <c r="B614">
        <f>AVERAGE([3]!Tabela11[[#This Row],[1º Ano]],[3]!Tabela11[[#This Row],[2º Ano]],[3]!Tabela11[[#This Row],[3º Ano]],[3]!Tabela11[[#This Row],[4º Ano]])</f>
        <v>13.9375</v>
      </c>
      <c r="E614" s="1">
        <f>VLOOKUP(Tabela2[[#This Row],[id_escola]],Folha1!A:F,2,FALSE)</f>
        <v>50.354838709677416</v>
      </c>
      <c r="F614" s="1">
        <f>VLOOKUP(Tabela2[[#This Row],[id_escola]],Folha1!A:F,3,FALSE)</f>
        <v>27.20967741935484</v>
      </c>
      <c r="G614" s="1">
        <f>VLOOKUP(Tabela2[[#This Row],[id_escola]],Folha1!A:F,4,FALSE)</f>
        <v>38.782258064516128</v>
      </c>
      <c r="H614" s="1">
        <f>VLOOKUP(Tabela2[[#This Row],[id_escola]],Folha1!A:F,5,FALSE)</f>
        <v>519</v>
      </c>
      <c r="I614" s="1">
        <f>VLOOKUP(Tabela2[[#This Row],[id_escola]],Folha1!A:F,6,FALSE)</f>
        <v>184</v>
      </c>
    </row>
    <row r="615" spans="1:9" x14ac:dyDescent="0.3">
      <c r="A615" s="1">
        <f>'agrupamento - 3ciclo'!A614</f>
        <v>344564</v>
      </c>
      <c r="B615">
        <f>AVERAGE([3]!Tabela11[[#This Row],[1º Ano]],[3]!Tabela11[[#This Row],[2º Ano]],[3]!Tabela11[[#This Row],[3º Ano]],[3]!Tabela11[[#This Row],[4º Ano]])</f>
        <v>25.6875</v>
      </c>
      <c r="E615" s="1">
        <f>VLOOKUP(Tabela2[[#This Row],[id_escola]],Folha1!A:F,2,FALSE)</f>
        <v>57.808641975308639</v>
      </c>
      <c r="F615" s="1">
        <f>VLOOKUP(Tabela2[[#This Row],[id_escola]],Folha1!A:F,3,FALSE)</f>
        <v>35.325153374233132</v>
      </c>
      <c r="G615" s="1">
        <f>VLOOKUP(Tabela2[[#This Row],[id_escola]],Folha1!A:F,4,FALSE)</f>
        <v>46.566897674770885</v>
      </c>
      <c r="H615" s="1">
        <f>VLOOKUP(Tabela2[[#This Row],[id_escola]],Folha1!A:F,5,FALSE)</f>
        <v>384</v>
      </c>
      <c r="I615" s="1">
        <f>VLOOKUP(Tabela2[[#This Row],[id_escola]],Folha1!A:F,6,FALSE)</f>
        <v>139</v>
      </c>
    </row>
    <row r="616" spans="1:9" x14ac:dyDescent="0.3">
      <c r="A616" s="1">
        <f>'agrupamento - 3ciclo'!A615</f>
        <v>345696</v>
      </c>
      <c r="B616">
        <f>AVERAGE([3]!Tabela11[[#This Row],[1º Ano]],[3]!Tabela11[[#This Row],[2º Ano]],[3]!Tabela11[[#This Row],[3º Ano]],[3]!Tabela11[[#This Row],[4º Ano]])</f>
        <v>23.0625</v>
      </c>
      <c r="E616" s="1">
        <f>VLOOKUP(Tabela2[[#This Row],[id_escola]],Folha1!A:F,2,FALSE)</f>
        <v>63.5625</v>
      </c>
      <c r="F616" s="1">
        <f>VLOOKUP(Tabela2[[#This Row],[id_escola]],Folha1!A:F,3,FALSE)</f>
        <v>40.375</v>
      </c>
      <c r="G616" s="1">
        <f>VLOOKUP(Tabela2[[#This Row],[id_escola]],Folha1!A:F,4,FALSE)</f>
        <v>51.96875</v>
      </c>
      <c r="H616" s="1">
        <f>VLOOKUP(Tabela2[[#This Row],[id_escola]],Folha1!A:F,5,FALSE)</f>
        <v>212</v>
      </c>
      <c r="I616" s="1">
        <f>VLOOKUP(Tabela2[[#This Row],[id_escola]],Folha1!A:F,6,FALSE)</f>
        <v>9</v>
      </c>
    </row>
    <row r="617" spans="1:9" x14ac:dyDescent="0.3">
      <c r="A617" s="1">
        <f>'agrupamento - 3ciclo'!A616</f>
        <v>402278</v>
      </c>
      <c r="B617">
        <f>AVERAGE([3]!Tabela11[[#This Row],[1º Ano]],[3]!Tabela11[[#This Row],[2º Ano]],[3]!Tabela11[[#This Row],[3º Ano]],[3]!Tabela11[[#This Row],[4º Ano]])</f>
        <v>16.9375</v>
      </c>
      <c r="E617" s="1">
        <f>VLOOKUP(Tabela2[[#This Row],[id_escola]],Folha1!A:F,2,FALSE)</f>
        <v>57.614754098360656</v>
      </c>
      <c r="F617" s="1">
        <f>VLOOKUP(Tabela2[[#This Row],[id_escola]],Folha1!A:F,3,FALSE)</f>
        <v>35.024000000000001</v>
      </c>
      <c r="G617" s="1">
        <f>VLOOKUP(Tabela2[[#This Row],[id_escola]],Folha1!A:F,4,FALSE)</f>
        <v>46.319377049180332</v>
      </c>
      <c r="H617" s="1">
        <f>VLOOKUP(Tabela2[[#This Row],[id_escola]],Folha1!A:F,5,FALSE)</f>
        <v>386</v>
      </c>
      <c r="I617" s="1">
        <f>VLOOKUP(Tabela2[[#This Row],[id_escola]],Folha1!A:F,6,FALSE)</f>
        <v>125</v>
      </c>
    </row>
    <row r="618" spans="1:9" x14ac:dyDescent="0.3">
      <c r="A618" s="1">
        <f>'agrupamento - 3ciclo'!A617</f>
        <v>330036</v>
      </c>
      <c r="B618">
        <f>AVERAGE([3]!Tabela11[[#This Row],[1º Ano]],[3]!Tabela11[[#This Row],[2º Ano]],[3]!Tabela11[[#This Row],[3º Ano]],[3]!Tabela11[[#This Row],[4º Ano]])</f>
        <v>14.125</v>
      </c>
      <c r="E618" s="1">
        <f>VLOOKUP(Tabela2[[#This Row],[id_escola]],Folha1!A:F,2,FALSE)</f>
        <v>57.476190476190474</v>
      </c>
      <c r="F618" s="1">
        <f>VLOOKUP(Tabela2[[#This Row],[id_escola]],Folha1!A:F,3,FALSE)</f>
        <v>32.045454545454547</v>
      </c>
      <c r="G618" s="1">
        <f>VLOOKUP(Tabela2[[#This Row],[id_escola]],Folha1!A:F,4,FALSE)</f>
        <v>44.760822510822507</v>
      </c>
      <c r="H618" s="1">
        <f>VLOOKUP(Tabela2[[#This Row],[id_escola]],Folha1!A:F,5,FALSE)</f>
        <v>417</v>
      </c>
      <c r="I618" s="1">
        <f>VLOOKUP(Tabela2[[#This Row],[id_escola]],Folha1!A:F,6,FALSE)</f>
        <v>21</v>
      </c>
    </row>
    <row r="619" spans="1:9" x14ac:dyDescent="0.3">
      <c r="A619" s="1">
        <f>'agrupamento - 3ciclo'!A618</f>
        <v>340571</v>
      </c>
      <c r="B619">
        <f>AVERAGE([3]!Tabela11[[#This Row],[1º Ano]],[3]!Tabela11[[#This Row],[2º Ano]],[3]!Tabela11[[#This Row],[3º Ano]],[3]!Tabela11[[#This Row],[4º Ano]])</f>
        <v>8.5625</v>
      </c>
      <c r="E619" s="1">
        <f>VLOOKUP(Tabela2[[#This Row],[id_escola]],Folha1!A:F,2,FALSE)</f>
        <v>50.112244897959187</v>
      </c>
      <c r="F619" s="1">
        <f>VLOOKUP(Tabela2[[#This Row],[id_escola]],Folha1!A:F,3,FALSE)</f>
        <v>23.75</v>
      </c>
      <c r="G619" s="1">
        <f>VLOOKUP(Tabela2[[#This Row],[id_escola]],Folha1!A:F,4,FALSE)</f>
        <v>36.931122448979593</v>
      </c>
      <c r="H619" s="1">
        <f>VLOOKUP(Tabela2[[#This Row],[id_escola]],Folha1!A:F,5,FALSE)</f>
        <v>532</v>
      </c>
      <c r="I619" s="1">
        <f>VLOOKUP(Tabela2[[#This Row],[id_escola]],Folha1!A:F,6,FALSE)</f>
        <v>189</v>
      </c>
    </row>
    <row r="620" spans="1:9" x14ac:dyDescent="0.3">
      <c r="A620" s="1">
        <f>'agrupamento - 3ciclo'!A619</f>
        <v>342350</v>
      </c>
      <c r="B620">
        <f>AVERAGE([3]!Tabela11[[#This Row],[1º Ano]],[3]!Tabela11[[#This Row],[2º Ano]],[3]!Tabela11[[#This Row],[3º Ano]],[3]!Tabela11[[#This Row],[4º Ano]])</f>
        <v>43.3125</v>
      </c>
      <c r="E620" s="1">
        <f>VLOOKUP(Tabela2[[#This Row],[id_escola]],Folha1!A:F,2,FALSE)</f>
        <v>59.941176470588232</v>
      </c>
      <c r="F620" s="1">
        <f>VLOOKUP(Tabela2[[#This Row],[id_escola]],Folha1!A:F,3,FALSE)</f>
        <v>33.540229885057471</v>
      </c>
      <c r="G620" s="1">
        <f>VLOOKUP(Tabela2[[#This Row],[id_escola]],Folha1!A:F,4,FALSE)</f>
        <v>46.740703177822851</v>
      </c>
      <c r="H620" s="1">
        <f>VLOOKUP(Tabela2[[#This Row],[id_escola]],Folha1!A:F,5,FALSE)</f>
        <v>373</v>
      </c>
      <c r="I620" s="1">
        <f>VLOOKUP(Tabela2[[#This Row],[id_escola]],Folha1!A:F,6,FALSE)</f>
        <v>145</v>
      </c>
    </row>
    <row r="621" spans="1:9" x14ac:dyDescent="0.3">
      <c r="A621" s="1">
        <f>'agrupamento - 3ciclo'!A620</f>
        <v>403684</v>
      </c>
      <c r="B621">
        <f>AVERAGE([3]!Tabela11[[#This Row],[1º Ano]],[3]!Tabela11[[#This Row],[2º Ano]],[3]!Tabela11[[#This Row],[3º Ano]],[3]!Tabela11[[#This Row],[4º Ano]])</f>
        <v>45.4375</v>
      </c>
      <c r="E621" s="1">
        <f>VLOOKUP(Tabela2[[#This Row],[id_escola]],Folha1!A:F,2,FALSE)</f>
        <v>61.321428571428569</v>
      </c>
      <c r="F621" s="1">
        <f>VLOOKUP(Tabela2[[#This Row],[id_escola]],Folha1!A:F,3,FALSE)</f>
        <v>39.03448275862069</v>
      </c>
      <c r="G621" s="1">
        <f>VLOOKUP(Tabela2[[#This Row],[id_escola]],Folha1!A:F,4,FALSE)</f>
        <v>50.177955665024626</v>
      </c>
      <c r="H621" s="1">
        <f>VLOOKUP(Tabela2[[#This Row],[id_escola]],Folha1!A:F,5,FALSE)</f>
        <v>273</v>
      </c>
      <c r="I621" s="1">
        <f>VLOOKUP(Tabela2[[#This Row],[id_escola]],Folha1!A:F,6,FALSE)</f>
        <v>5</v>
      </c>
    </row>
    <row r="622" spans="1:9" x14ac:dyDescent="0.3">
      <c r="A622" s="1">
        <f>'agrupamento - 3ciclo'!A621</f>
        <v>310440</v>
      </c>
      <c r="B622">
        <f>AVERAGE([3]!Tabela11[[#This Row],[1º Ano]],[3]!Tabela11[[#This Row],[2º Ano]],[3]!Tabela11[[#This Row],[3º Ano]],[3]!Tabela11[[#This Row],[4º Ano]])</f>
        <v>50.3125</v>
      </c>
      <c r="E622" s="1">
        <f>VLOOKUP(Tabela2[[#This Row],[id_escola]],Folha1!A:F,2,FALSE)</f>
        <v>57.571428571428569</v>
      </c>
      <c r="F622" s="1">
        <f>VLOOKUP(Tabela2[[#This Row],[id_escola]],Folha1!A:F,3,FALSE)</f>
        <v>47.68181818181818</v>
      </c>
      <c r="G622" s="1">
        <f>VLOOKUP(Tabela2[[#This Row],[id_escola]],Folha1!A:F,4,FALSE)</f>
        <v>52.626623376623371</v>
      </c>
      <c r="H622" s="1">
        <f>VLOOKUP(Tabela2[[#This Row],[id_escola]],Folha1!A:F,5,FALSE)</f>
        <v>193</v>
      </c>
      <c r="I622" s="1" t="e">
        <f>VLOOKUP(Tabela2[[#This Row],[id_escola]],Folha1!A:F,6,FALSE)</f>
        <v>#N/A</v>
      </c>
    </row>
    <row r="623" spans="1:9" x14ac:dyDescent="0.3">
      <c r="A623" s="1">
        <f>'agrupamento - 3ciclo'!A622</f>
        <v>341009</v>
      </c>
      <c r="B623">
        <f>AVERAGE([3]!Tabela11[[#This Row],[1º Ano]],[3]!Tabela11[[#This Row],[2º Ano]],[3]!Tabela11[[#This Row],[3º Ano]],[3]!Tabela11[[#This Row],[4º Ano]])</f>
        <v>7.125</v>
      </c>
      <c r="E623" s="1">
        <f>VLOOKUP(Tabela2[[#This Row],[id_escola]],Folha1!A:F,2,FALSE)</f>
        <v>43.28125</v>
      </c>
      <c r="F623" s="1">
        <f>VLOOKUP(Tabela2[[#This Row],[id_escola]],Folha1!A:F,3,FALSE)</f>
        <v>13.65625</v>
      </c>
      <c r="G623" s="1">
        <f>VLOOKUP(Tabela2[[#This Row],[id_escola]],Folha1!A:F,4,FALSE)</f>
        <v>28.46875</v>
      </c>
      <c r="H623" s="1">
        <f>VLOOKUP(Tabela2[[#This Row],[id_escola]],Folha1!A:F,5,FALSE)</f>
        <v>561</v>
      </c>
      <c r="I623" s="1" t="e">
        <f>VLOOKUP(Tabela2[[#This Row],[id_escola]],Folha1!A:F,6,FALSE)</f>
        <v>#N/A</v>
      </c>
    </row>
    <row r="624" spans="1:9" x14ac:dyDescent="0.3">
      <c r="A624" s="1">
        <f>'agrupamento - 3ciclo'!A623</f>
        <v>341095</v>
      </c>
      <c r="B624">
        <f>AVERAGE([3]!Tabela11[[#This Row],[1º Ano]],[3]!Tabela11[[#This Row],[2º Ano]],[3]!Tabela11[[#This Row],[3º Ano]],[3]!Tabela11[[#This Row],[4º Ano]])</f>
        <v>9</v>
      </c>
      <c r="E624" s="1">
        <f>VLOOKUP(Tabela2[[#This Row],[id_escola]],Folha1!A:F,2,FALSE)</f>
        <v>47.604166666666664</v>
      </c>
      <c r="F624" s="1">
        <f>VLOOKUP(Tabela2[[#This Row],[id_escola]],Folha1!A:F,3,FALSE)</f>
        <v>23.56989247311828</v>
      </c>
      <c r="G624" s="1">
        <f>VLOOKUP(Tabela2[[#This Row],[id_escola]],Folha1!A:F,4,FALSE)</f>
        <v>35.587029569892472</v>
      </c>
      <c r="H624" s="1">
        <f>VLOOKUP(Tabela2[[#This Row],[id_escola]],Folha1!A:F,5,FALSE)</f>
        <v>540</v>
      </c>
      <c r="I624" s="1" t="e">
        <f>VLOOKUP(Tabela2[[#This Row],[id_escola]],Folha1!A:F,6,FALSE)</f>
        <v>#N/A</v>
      </c>
    </row>
    <row r="625" spans="1:9" x14ac:dyDescent="0.3">
      <c r="A625" s="1">
        <f>'agrupamento - 3ciclo'!A624</f>
        <v>401420</v>
      </c>
      <c r="B625">
        <f>AVERAGE([3]!Tabela11[[#This Row],[1º Ano]],[3]!Tabela11[[#This Row],[2º Ano]],[3]!Tabela11[[#This Row],[3º Ano]],[3]!Tabela11[[#This Row],[4º Ano]])</f>
        <v>18.125</v>
      </c>
      <c r="E625" s="1">
        <f>VLOOKUP(Tabela2[[#This Row],[id_escola]],Folha1!A:F,2,FALSE)</f>
        <v>55.035714285714285</v>
      </c>
      <c r="F625" s="1">
        <f>VLOOKUP(Tabela2[[#This Row],[id_escola]],Folha1!A:F,3,FALSE)</f>
        <v>28.333333333333332</v>
      </c>
      <c r="G625" s="1">
        <f>VLOOKUP(Tabela2[[#This Row],[id_escola]],Folha1!A:F,4,FALSE)</f>
        <v>41.68452380952381</v>
      </c>
      <c r="H625" s="1">
        <f>VLOOKUP(Tabela2[[#This Row],[id_escola]],Folha1!A:F,5,FALSE)</f>
        <v>475</v>
      </c>
      <c r="I625" s="1">
        <f>VLOOKUP(Tabela2[[#This Row],[id_escola]],Folha1!A:F,6,FALSE)</f>
        <v>154</v>
      </c>
    </row>
    <row r="626" spans="1:9" x14ac:dyDescent="0.3">
      <c r="A626" s="1">
        <f>'agrupamento - 3ciclo'!A625</f>
        <v>346780</v>
      </c>
      <c r="B626">
        <f>AVERAGE([3]!Tabela11[[#This Row],[1º Ano]],[3]!Tabela11[[#This Row],[2º Ano]],[3]!Tabela11[[#This Row],[3º Ano]],[3]!Tabela11[[#This Row],[4º Ano]])</f>
        <v>35.5625</v>
      </c>
      <c r="E626" s="1">
        <f>VLOOKUP(Tabela2[[#This Row],[id_escola]],Folha1!A:F,2,FALSE)</f>
        <v>59.206896551724135</v>
      </c>
      <c r="F626" s="1">
        <f>VLOOKUP(Tabela2[[#This Row],[id_escola]],Folha1!A:F,3,FALSE)</f>
        <v>36.533333333333331</v>
      </c>
      <c r="G626" s="1">
        <f>VLOOKUP(Tabela2[[#This Row],[id_escola]],Folha1!A:F,4,FALSE)</f>
        <v>47.87011494252873</v>
      </c>
      <c r="H626" s="1">
        <f>VLOOKUP(Tabela2[[#This Row],[id_escola]],Folha1!A:F,5,FALSE)</f>
        <v>336</v>
      </c>
      <c r="I626" s="1">
        <f>VLOOKUP(Tabela2[[#This Row],[id_escola]],Folha1!A:F,6,FALSE)</f>
        <v>7</v>
      </c>
    </row>
    <row r="627" spans="1:9" x14ac:dyDescent="0.3">
      <c r="A627" s="1">
        <f>'agrupamento - 3ciclo'!A626</f>
        <v>345751</v>
      </c>
      <c r="B627">
        <f>AVERAGE([3]!Tabela11[[#This Row],[1º Ano]],[3]!Tabela11[[#This Row],[2º Ano]],[3]!Tabela11[[#This Row],[3º Ano]],[3]!Tabela11[[#This Row],[4º Ano]])</f>
        <v>8.5</v>
      </c>
      <c r="E627" s="1">
        <f>VLOOKUP(Tabela2[[#This Row],[id_escola]],Folha1!A:F,2,FALSE)</f>
        <v>60.771929824561404</v>
      </c>
      <c r="F627" s="1">
        <f>VLOOKUP(Tabela2[[#This Row],[id_escola]],Folha1!A:F,3,FALSE)</f>
        <v>45.767857142857146</v>
      </c>
      <c r="G627" s="1">
        <f>VLOOKUP(Tabela2[[#This Row],[id_escola]],Folha1!A:F,4,FALSE)</f>
        <v>53.269893483709275</v>
      </c>
      <c r="H627" s="1">
        <f>VLOOKUP(Tabela2[[#This Row],[id_escola]],Folha1!A:F,5,FALSE)</f>
        <v>183</v>
      </c>
      <c r="I627" s="1">
        <f>VLOOKUP(Tabela2[[#This Row],[id_escola]],Folha1!A:F,6,FALSE)</f>
        <v>31</v>
      </c>
    </row>
    <row r="628" spans="1:9" x14ac:dyDescent="0.3">
      <c r="A628" s="1">
        <f>'agrupamento - 3ciclo'!A627</f>
        <v>345763</v>
      </c>
      <c r="B628">
        <f>AVERAGE([3]!Tabela11[[#This Row],[1º Ano]],[3]!Tabela11[[#This Row],[2º Ano]],[3]!Tabela11[[#This Row],[3º Ano]],[3]!Tabela11[[#This Row],[4º Ano]])</f>
        <v>41.25</v>
      </c>
      <c r="E628" s="1">
        <f>VLOOKUP(Tabela2[[#This Row],[id_escola]],Folha1!A:F,2,FALSE)</f>
        <v>56.322580645161288</v>
      </c>
      <c r="F628" s="1">
        <f>VLOOKUP(Tabela2[[#This Row],[id_escola]],Folha1!A:F,3,FALSE)</f>
        <v>44.546875</v>
      </c>
      <c r="G628" s="1">
        <f>VLOOKUP(Tabela2[[#This Row],[id_escola]],Folha1!A:F,4,FALSE)</f>
        <v>50.434727822580641</v>
      </c>
      <c r="H628" s="1">
        <f>VLOOKUP(Tabela2[[#This Row],[id_escola]],Folha1!A:F,5,FALSE)</f>
        <v>261</v>
      </c>
      <c r="I628" s="1">
        <f>VLOOKUP(Tabela2[[#This Row],[id_escola]],Folha1!A:F,6,FALSE)</f>
        <v>31</v>
      </c>
    </row>
    <row r="629" spans="1:9" x14ac:dyDescent="0.3">
      <c r="A629" s="1">
        <f>'agrupamento - 3ciclo'!A628</f>
        <v>345775</v>
      </c>
      <c r="B629">
        <f>AVERAGE([3]!Tabela11[[#This Row],[1º Ano]],[3]!Tabela11[[#This Row],[2º Ano]],[3]!Tabela11[[#This Row],[3º Ano]],[3]!Tabela11[[#This Row],[4º Ano]])</f>
        <v>19.0625</v>
      </c>
      <c r="E629" s="1">
        <f>VLOOKUP(Tabela2[[#This Row],[id_escola]],Folha1!A:F,2,FALSE)</f>
        <v>57.74</v>
      </c>
      <c r="F629" s="1">
        <f>VLOOKUP(Tabela2[[#This Row],[id_escola]],Folha1!A:F,3,FALSE)</f>
        <v>42.36</v>
      </c>
      <c r="G629" s="1">
        <f>VLOOKUP(Tabela2[[#This Row],[id_escola]],Folha1!A:F,4,FALSE)</f>
        <v>50.05</v>
      </c>
      <c r="H629" s="1">
        <f>VLOOKUP(Tabela2[[#This Row],[id_escola]],Folha1!A:F,5,FALSE)</f>
        <v>272</v>
      </c>
      <c r="I629" s="1">
        <f>VLOOKUP(Tabela2[[#This Row],[id_escola]],Folha1!A:F,6,FALSE)</f>
        <v>11</v>
      </c>
    </row>
    <row r="630" spans="1:9" x14ac:dyDescent="0.3">
      <c r="A630" s="1">
        <f>'agrupamento - 3ciclo'!A629</f>
        <v>345787</v>
      </c>
      <c r="B630">
        <f>AVERAGE([3]!Tabela11[[#This Row],[1º Ano]],[3]!Tabela11[[#This Row],[2º Ano]],[3]!Tabela11[[#This Row],[3º Ano]],[3]!Tabela11[[#This Row],[4º Ano]])</f>
        <v>24.8125</v>
      </c>
      <c r="E630" s="1">
        <f>VLOOKUP(Tabela2[[#This Row],[id_escola]],Folha1!A:F,2,FALSE)</f>
        <v>64.5</v>
      </c>
      <c r="F630" s="1">
        <f>VLOOKUP(Tabela2[[#This Row],[id_escola]],Folha1!A:F,3,FALSE)</f>
        <v>38.083333333333336</v>
      </c>
      <c r="G630" s="1">
        <f>VLOOKUP(Tabela2[[#This Row],[id_escola]],Folha1!A:F,4,FALSE)</f>
        <v>51.291666666666671</v>
      </c>
      <c r="H630" s="1">
        <f>VLOOKUP(Tabela2[[#This Row],[id_escola]],Folha1!A:F,5,FALSE)</f>
        <v>227</v>
      </c>
      <c r="I630" s="1">
        <f>VLOOKUP(Tabela2[[#This Row],[id_escola]],Folha1!A:F,6,FALSE)</f>
        <v>8</v>
      </c>
    </row>
    <row r="631" spans="1:9" x14ac:dyDescent="0.3">
      <c r="A631" s="1">
        <f>'agrupamento - 3ciclo'!A630</f>
        <v>401456</v>
      </c>
      <c r="B631" t="e">
        <f>AVERAGE([3]!Tabela11[[#This Row],[1º Ano]],[3]!Tabela11[[#This Row],[2º Ano]],[3]!Tabela11[[#This Row],[3º Ano]],[3]!Tabela11[[#This Row],[4º Ano]])</f>
        <v>#DIV/0!</v>
      </c>
      <c r="E631" s="1">
        <f>VLOOKUP(Tabela2[[#This Row],[id_escola]],Folha1!A:F,2,FALSE)</f>
        <v>56.019867549668874</v>
      </c>
      <c r="F631" s="1">
        <f>VLOOKUP(Tabela2[[#This Row],[id_escola]],Folha1!A:F,3,FALSE)</f>
        <v>37.285714285714285</v>
      </c>
      <c r="G631" s="1">
        <f>VLOOKUP(Tabela2[[#This Row],[id_escola]],Folha1!A:F,4,FALSE)</f>
        <v>46.652790917691576</v>
      </c>
      <c r="H631" s="1">
        <f>VLOOKUP(Tabela2[[#This Row],[id_escola]],Folha1!A:F,5,FALSE)</f>
        <v>370</v>
      </c>
      <c r="I631" s="1">
        <f>VLOOKUP(Tabela2[[#This Row],[id_escola]],Folha1!A:F,6,FALSE)</f>
        <v>56</v>
      </c>
    </row>
    <row r="632" spans="1:9" x14ac:dyDescent="0.3">
      <c r="A632" s="1">
        <f>'agrupamento - 3ciclo'!A631</f>
        <v>345805</v>
      </c>
      <c r="B632">
        <f>AVERAGE([3]!Tabela11[[#This Row],[1º Ano]],[3]!Tabela11[[#This Row],[2º Ano]],[3]!Tabela11[[#This Row],[3º Ano]],[3]!Tabela11[[#This Row],[4º Ano]])</f>
        <v>8.6875</v>
      </c>
      <c r="E632" s="1">
        <f>VLOOKUP(Tabela2[[#This Row],[id_escola]],Folha1!A:F,2,FALSE)</f>
        <v>58.555555555555557</v>
      </c>
      <c r="F632" s="1">
        <f>VLOOKUP(Tabela2[[#This Row],[id_escola]],Folha1!A:F,3,FALSE)</f>
        <v>43.54054054054054</v>
      </c>
      <c r="G632" s="1">
        <f>VLOOKUP(Tabela2[[#This Row],[id_escola]],Folha1!A:F,4,FALSE)</f>
        <v>51.048048048048045</v>
      </c>
      <c r="H632" s="1">
        <f>VLOOKUP(Tabela2[[#This Row],[id_escola]],Folha1!A:F,5,FALSE)</f>
        <v>239</v>
      </c>
      <c r="I632" s="1">
        <f>VLOOKUP(Tabela2[[#This Row],[id_escola]],Folha1!A:F,6,FALSE)</f>
        <v>5</v>
      </c>
    </row>
    <row r="633" spans="1:9" x14ac:dyDescent="0.3">
      <c r="A633" s="1">
        <f>'agrupamento - 3ciclo'!A632</f>
        <v>345817</v>
      </c>
      <c r="B633">
        <f>AVERAGE([3]!Tabela11[[#This Row],[1º Ano]],[3]!Tabela11[[#This Row],[2º Ano]],[3]!Tabela11[[#This Row],[3º Ano]],[3]!Tabela11[[#This Row],[4º Ano]])</f>
        <v>16.6875</v>
      </c>
      <c r="E633" s="1">
        <f>VLOOKUP(Tabela2[[#This Row],[id_escola]],Folha1!A:F,2,FALSE)</f>
        <v>60.148148148148145</v>
      </c>
      <c r="F633" s="1">
        <f>VLOOKUP(Tabela2[[#This Row],[id_escola]],Folha1!A:F,3,FALSE)</f>
        <v>23.444444444444443</v>
      </c>
      <c r="G633" s="1">
        <f>VLOOKUP(Tabela2[[#This Row],[id_escola]],Folha1!A:F,4,FALSE)</f>
        <v>41.796296296296291</v>
      </c>
      <c r="H633" s="1">
        <f>VLOOKUP(Tabela2[[#This Row],[id_escola]],Folha1!A:F,5,FALSE)</f>
        <v>467</v>
      </c>
      <c r="I633" s="1">
        <f>VLOOKUP(Tabela2[[#This Row],[id_escola]],Folha1!A:F,6,FALSE)</f>
        <v>48</v>
      </c>
    </row>
    <row r="634" spans="1:9" x14ac:dyDescent="0.3">
      <c r="A634" s="1">
        <f>'agrupamento - 3ciclo'!A633</f>
        <v>345799</v>
      </c>
      <c r="B634">
        <f>AVERAGE([3]!Tabela11[[#This Row],[1º Ano]],[3]!Tabela11[[#This Row],[2º Ano]],[3]!Tabela11[[#This Row],[3º Ano]],[3]!Tabela11[[#This Row],[4º Ano]])</f>
        <v>7.875</v>
      </c>
      <c r="E634" s="1">
        <f>VLOOKUP(Tabela2[[#This Row],[id_escola]],Folha1!A:F,2,FALSE)</f>
        <v>63.285714285714285</v>
      </c>
      <c r="F634" s="1">
        <f>VLOOKUP(Tabela2[[#This Row],[id_escola]],Folha1!A:F,3,FALSE)</f>
        <v>47.285714285714285</v>
      </c>
      <c r="G634" s="1">
        <f>VLOOKUP(Tabela2[[#This Row],[id_escola]],Folha1!A:F,4,FALSE)</f>
        <v>55.285714285714285</v>
      </c>
      <c r="H634" s="1">
        <f>VLOOKUP(Tabela2[[#This Row],[id_escola]],Folha1!A:F,5,FALSE)</f>
        <v>129</v>
      </c>
      <c r="I634" s="1">
        <f>VLOOKUP(Tabela2[[#This Row],[id_escola]],Folha1!A:F,6,FALSE)</f>
        <v>7</v>
      </c>
    </row>
    <row r="635" spans="1:9" x14ac:dyDescent="0.3">
      <c r="A635" s="1">
        <f>'agrupamento - 3ciclo'!A634</f>
        <v>346275</v>
      </c>
      <c r="B635">
        <f>AVERAGE([3]!Tabela11[[#This Row],[1º Ano]],[3]!Tabela11[[#This Row],[2º Ano]],[3]!Tabela11[[#This Row],[3º Ano]],[3]!Tabela11[[#This Row],[4º Ano]])</f>
        <v>6.4375</v>
      </c>
      <c r="E635" s="1">
        <f>VLOOKUP(Tabela2[[#This Row],[id_escola]],Folha1!A:F,2,FALSE)</f>
        <v>60.457627118644069</v>
      </c>
      <c r="F635" s="1">
        <f>VLOOKUP(Tabela2[[#This Row],[id_escola]],Folha1!A:F,3,FALSE)</f>
        <v>37.644067796610166</v>
      </c>
      <c r="G635" s="1">
        <f>VLOOKUP(Tabela2[[#This Row],[id_escola]],Folha1!A:F,4,FALSE)</f>
        <v>49.050847457627114</v>
      </c>
      <c r="H635" s="1">
        <f>VLOOKUP(Tabela2[[#This Row],[id_escola]],Folha1!A:F,5,FALSE)</f>
        <v>295</v>
      </c>
      <c r="I635" s="1">
        <f>VLOOKUP(Tabela2[[#This Row],[id_escola]],Folha1!A:F,6,FALSE)</f>
        <v>39</v>
      </c>
    </row>
    <row r="636" spans="1:9" x14ac:dyDescent="0.3">
      <c r="A636" s="1">
        <f>'agrupamento - 3ciclo'!A635</f>
        <v>346925</v>
      </c>
      <c r="B636">
        <f>AVERAGE([3]!Tabela11[[#This Row],[1º Ano]],[3]!Tabela11[[#This Row],[2º Ano]],[3]!Tabela11[[#This Row],[3º Ano]],[3]!Tabela11[[#This Row],[4º Ano]])</f>
        <v>8.6875</v>
      </c>
      <c r="E636" s="1">
        <f>VLOOKUP(Tabela2[[#This Row],[id_escola]],Folha1!A:F,2,FALSE)</f>
        <v>56.654545454545456</v>
      </c>
      <c r="F636" s="1">
        <f>VLOOKUP(Tabela2[[#This Row],[id_escola]],Folha1!A:F,3,FALSE)</f>
        <v>36.745454545454542</v>
      </c>
      <c r="G636" s="1">
        <f>VLOOKUP(Tabela2[[#This Row],[id_escola]],Folha1!A:F,4,FALSE)</f>
        <v>46.7</v>
      </c>
      <c r="H636" s="1">
        <f>VLOOKUP(Tabela2[[#This Row],[id_escola]],Folha1!A:F,5,FALSE)</f>
        <v>364</v>
      </c>
      <c r="I636" s="1">
        <f>VLOOKUP(Tabela2[[#This Row],[id_escola]],Folha1!A:F,6,FALSE)</f>
        <v>138</v>
      </c>
    </row>
    <row r="637" spans="1:9" x14ac:dyDescent="0.3">
      <c r="A637" s="1">
        <f>'agrupamento - 3ciclo'!A636</f>
        <v>401547</v>
      </c>
      <c r="B637">
        <f>AVERAGE([3]!Tabela11[[#This Row],[1º Ano]],[3]!Tabela11[[#This Row],[2º Ano]],[3]!Tabela11[[#This Row],[3º Ano]],[3]!Tabela11[[#This Row],[4º Ano]])</f>
        <v>17.375</v>
      </c>
      <c r="E637" s="1">
        <f>VLOOKUP(Tabela2[[#This Row],[id_escola]],Folha1!A:F,2,FALSE)</f>
        <v>57.958904109589042</v>
      </c>
      <c r="F637" s="1">
        <f>VLOOKUP(Tabela2[[#This Row],[id_escola]],Folha1!A:F,3,FALSE)</f>
        <v>35.598639455782312</v>
      </c>
      <c r="G637" s="1">
        <f>VLOOKUP(Tabela2[[#This Row],[id_escola]],Folha1!A:F,4,FALSE)</f>
        <v>46.778771782685681</v>
      </c>
      <c r="H637" s="1">
        <f>VLOOKUP(Tabela2[[#This Row],[id_escola]],Folha1!A:F,5,FALSE)</f>
        <v>360</v>
      </c>
      <c r="I637" s="1">
        <f>VLOOKUP(Tabela2[[#This Row],[id_escola]],Folha1!A:F,6,FALSE)</f>
        <v>27</v>
      </c>
    </row>
    <row r="638" spans="1:9" x14ac:dyDescent="0.3">
      <c r="A638" s="1">
        <f>'agrupamento - 3ciclo'!A637</f>
        <v>401559</v>
      </c>
      <c r="B638">
        <f>AVERAGE([3]!Tabela11[[#This Row],[1º Ano]],[3]!Tabela11[[#This Row],[2º Ano]],[3]!Tabela11[[#This Row],[3º Ano]],[3]!Tabela11[[#This Row],[4º Ano]])</f>
        <v>7.3125</v>
      </c>
      <c r="E638" s="1">
        <f>VLOOKUP(Tabela2[[#This Row],[id_escola]],Folha1!A:F,2,FALSE)</f>
        <v>65.688311688311686</v>
      </c>
      <c r="F638" s="1">
        <f>VLOOKUP(Tabela2[[#This Row],[id_escola]],Folha1!A:F,3,FALSE)</f>
        <v>53.185897435897438</v>
      </c>
      <c r="G638" s="1">
        <f>VLOOKUP(Tabela2[[#This Row],[id_escola]],Folha1!A:F,4,FALSE)</f>
        <v>59.437104562104565</v>
      </c>
      <c r="H638" s="1">
        <f>VLOOKUP(Tabela2[[#This Row],[id_escola]],Folha1!A:F,5,FALSE)</f>
        <v>70</v>
      </c>
      <c r="I638" s="1">
        <f>VLOOKUP(Tabela2[[#This Row],[id_escola]],Folha1!A:F,6,FALSE)</f>
        <v>19</v>
      </c>
    </row>
    <row r="639" spans="1:9" x14ac:dyDescent="0.3">
      <c r="A639" s="1">
        <f>'agrupamento - 3ciclo'!A638</f>
        <v>401560</v>
      </c>
      <c r="B639">
        <f>AVERAGE([3]!Tabela11[[#This Row],[1º Ano]],[3]!Tabela11[[#This Row],[2º Ano]],[3]!Tabela11[[#This Row],[3º Ano]],[3]!Tabela11[[#This Row],[4º Ano]])</f>
        <v>10</v>
      </c>
      <c r="E639" s="1">
        <f>VLOOKUP(Tabela2[[#This Row],[id_escola]],Folha1!A:F,2,FALSE)</f>
        <v>63.369565217391305</v>
      </c>
      <c r="F639" s="1">
        <f>VLOOKUP(Tabela2[[#This Row],[id_escola]],Folha1!A:F,3,FALSE)</f>
        <v>50.081967213114751</v>
      </c>
      <c r="G639" s="1">
        <f>VLOOKUP(Tabela2[[#This Row],[id_escola]],Folha1!A:F,4,FALSE)</f>
        <v>56.725766215253032</v>
      </c>
      <c r="H639" s="1">
        <f>VLOOKUP(Tabela2[[#This Row],[id_escola]],Folha1!A:F,5,FALSE)</f>
        <v>102</v>
      </c>
      <c r="I639" s="1">
        <f>VLOOKUP(Tabela2[[#This Row],[id_escola]],Folha1!A:F,6,FALSE)</f>
        <v>24</v>
      </c>
    </row>
    <row r="640" spans="1:9" x14ac:dyDescent="0.3">
      <c r="A640" s="1" t="e">
        <f>'agrupamento - 3ciclo'!A639</f>
        <v>#N/A</v>
      </c>
      <c r="B640">
        <f>AVERAGE([3]!Tabela11[[#This Row],[1º Ano]],[3]!Tabela11[[#This Row],[2º Ano]],[3]!Tabela11[[#This Row],[3º Ano]],[3]!Tabela11[[#This Row],[4º Ano]])</f>
        <v>23.25</v>
      </c>
      <c r="E640" s="1" t="e">
        <f>VLOOKUP(Tabela2[[#This Row],[id_escola]],Folha1!A:F,2,FALSE)</f>
        <v>#N/A</v>
      </c>
      <c r="F640" s="1" t="e">
        <f>VLOOKUP(Tabela2[[#This Row],[id_escola]],Folha1!A:F,3,FALSE)</f>
        <v>#N/A</v>
      </c>
      <c r="G640" s="1" t="e">
        <f>VLOOKUP(Tabela2[[#This Row],[id_escola]],Folha1!A:F,4,FALSE)</f>
        <v>#N/A</v>
      </c>
      <c r="H640" s="1" t="e">
        <f>VLOOKUP(Tabela2[[#This Row],[id_escola]],Folha1!A:F,5,FALSE)</f>
        <v>#N/A</v>
      </c>
      <c r="I640" s="1" t="e">
        <f>VLOOKUP(Tabela2[[#This Row],[id_escola]],Folha1!A:F,6,FALSE)</f>
        <v>#N/A</v>
      </c>
    </row>
    <row r="641" spans="1:9" x14ac:dyDescent="0.3">
      <c r="A641" s="1">
        <f>'agrupamento - 3ciclo'!A640</f>
        <v>345829</v>
      </c>
      <c r="B641">
        <f>AVERAGE([3]!Tabela11[[#This Row],[1º Ano]],[3]!Tabela11[[#This Row],[2º Ano]],[3]!Tabela11[[#This Row],[3º Ano]],[3]!Tabela11[[#This Row],[4º Ano]])</f>
        <v>21.125</v>
      </c>
      <c r="E641" s="1">
        <f>VLOOKUP(Tabela2[[#This Row],[id_escola]],Folha1!A:F,2,FALSE)</f>
        <v>60.054054054054056</v>
      </c>
      <c r="F641" s="1">
        <f>VLOOKUP(Tabela2[[#This Row],[id_escola]],Folha1!A:F,3,FALSE)</f>
        <v>33.666666666666664</v>
      </c>
      <c r="G641" s="1">
        <f>VLOOKUP(Tabela2[[#This Row],[id_escola]],Folha1!A:F,4,FALSE)</f>
        <v>46.86036036036036</v>
      </c>
      <c r="H641" s="1">
        <f>VLOOKUP(Tabela2[[#This Row],[id_escola]],Folha1!A:F,5,FALSE)</f>
        <v>349</v>
      </c>
      <c r="I641" s="1">
        <f>VLOOKUP(Tabela2[[#This Row],[id_escola]],Folha1!A:F,6,FALSE)</f>
        <v>36</v>
      </c>
    </row>
    <row r="642" spans="1:9" x14ac:dyDescent="0.3">
      <c r="A642" s="1">
        <f>'agrupamento - 3ciclo'!A641</f>
        <v>346937</v>
      </c>
      <c r="B642">
        <f>AVERAGE([3]!Tabela11[[#This Row],[1º Ano]],[3]!Tabela11[[#This Row],[2º Ano]],[3]!Tabela11[[#This Row],[3º Ano]],[3]!Tabela11[[#This Row],[4º Ano]])</f>
        <v>59.6875</v>
      </c>
      <c r="E642" s="1">
        <f>VLOOKUP(Tabela2[[#This Row],[id_escola]],Folha1!A:F,2,FALSE)</f>
        <v>51.527777777777779</v>
      </c>
      <c r="F642" s="1">
        <f>VLOOKUP(Tabela2[[#This Row],[id_escola]],Folha1!A:F,3,FALSE)</f>
        <v>30.375</v>
      </c>
      <c r="G642" s="1">
        <f>VLOOKUP(Tabela2[[#This Row],[id_escola]],Folha1!A:F,4,FALSE)</f>
        <v>40.951388888888886</v>
      </c>
      <c r="H642" s="1">
        <f>VLOOKUP(Tabela2[[#This Row],[id_escola]],Folha1!A:F,5,FALSE)</f>
        <v>474</v>
      </c>
      <c r="I642" s="1">
        <f>VLOOKUP(Tabela2[[#This Row],[id_escola]],Folha1!A:F,6,FALSE)</f>
        <v>179</v>
      </c>
    </row>
    <row r="643" spans="1:9" x14ac:dyDescent="0.3">
      <c r="A643" s="1">
        <f>'agrupamento - 3ciclo'!A642</f>
        <v>346330</v>
      </c>
      <c r="B643">
        <f>AVERAGE([3]!Tabela11[[#This Row],[1º Ano]],[3]!Tabela11[[#This Row],[2º Ano]],[3]!Tabela11[[#This Row],[3º Ano]],[3]!Tabela11[[#This Row],[4º Ano]])</f>
        <v>45.9375</v>
      </c>
      <c r="E643" s="1">
        <f>VLOOKUP(Tabela2[[#This Row],[id_escola]],Folha1!A:F,2,FALSE)</f>
        <v>56.576470588235296</v>
      </c>
      <c r="F643" s="1">
        <f>VLOOKUP(Tabela2[[#This Row],[id_escola]],Folha1!A:F,3,FALSE)</f>
        <v>43.852272727272727</v>
      </c>
      <c r="G643" s="1">
        <f>VLOOKUP(Tabela2[[#This Row],[id_escola]],Folha1!A:F,4,FALSE)</f>
        <v>50.214371657754015</v>
      </c>
      <c r="H643" s="1">
        <f>VLOOKUP(Tabela2[[#This Row],[id_escola]],Folha1!A:F,5,FALSE)</f>
        <v>263</v>
      </c>
      <c r="I643" s="1">
        <f>VLOOKUP(Tabela2[[#This Row],[id_escola]],Folha1!A:F,6,FALSE)</f>
        <v>32</v>
      </c>
    </row>
    <row r="644" spans="1:9" x14ac:dyDescent="0.3">
      <c r="A644" s="1">
        <f>'agrupamento - 3ciclo'!A643</f>
        <v>343420</v>
      </c>
      <c r="B644">
        <f>AVERAGE([3]!Tabela11[[#This Row],[1º Ano]],[3]!Tabela11[[#This Row],[2º Ano]],[3]!Tabela11[[#This Row],[3º Ano]],[3]!Tabela11[[#This Row],[4º Ano]])</f>
        <v>37.25</v>
      </c>
      <c r="E644" s="1">
        <f>VLOOKUP(Tabela2[[#This Row],[id_escola]],Folha1!A:F,2,FALSE)</f>
        <v>53.861111111111114</v>
      </c>
      <c r="F644" s="1">
        <f>VLOOKUP(Tabela2[[#This Row],[id_escola]],Folha1!A:F,3,FALSE)</f>
        <v>40.514285714285712</v>
      </c>
      <c r="G644" s="1">
        <f>VLOOKUP(Tabela2[[#This Row],[id_escola]],Folha1!A:F,4,FALSE)</f>
        <v>47.18769841269841</v>
      </c>
      <c r="H644" s="1">
        <f>VLOOKUP(Tabela2[[#This Row],[id_escola]],Folha1!A:F,5,FALSE)</f>
        <v>343</v>
      </c>
      <c r="I644" s="1">
        <f>VLOOKUP(Tabela2[[#This Row],[id_escola]],Folha1!A:F,6,FALSE)</f>
        <v>11</v>
      </c>
    </row>
    <row r="645" spans="1:9" x14ac:dyDescent="0.3">
      <c r="A645" s="1">
        <f>'agrupamento - 3ciclo'!A644</f>
        <v>341307</v>
      </c>
      <c r="B645" t="e">
        <f>AVERAGE([3]!Tabela11[[#This Row],[1º Ano]],[3]!Tabela11[[#This Row],[2º Ano]],[3]!Tabela11[[#This Row],[3º Ano]],[3]!Tabela11[[#This Row],[4º Ano]])</f>
        <v>#DIV/0!</v>
      </c>
      <c r="E645" s="1">
        <f>VLOOKUP(Tabela2[[#This Row],[id_escola]],Folha1!A:F,2,FALSE)</f>
        <v>58.644230769230766</v>
      </c>
      <c r="F645" s="1">
        <f>VLOOKUP(Tabela2[[#This Row],[id_escola]],Folha1!A:F,3,FALSE)</f>
        <v>34.179245283018865</v>
      </c>
      <c r="G645" s="1">
        <f>VLOOKUP(Tabela2[[#This Row],[id_escola]],Folha1!A:F,4,FALSE)</f>
        <v>46.411738026124816</v>
      </c>
      <c r="H645" s="1">
        <f>VLOOKUP(Tabela2[[#This Row],[id_escola]],Folha1!A:F,5,FALSE)</f>
        <v>365</v>
      </c>
      <c r="I645" s="1">
        <f>VLOOKUP(Tabela2[[#This Row],[id_escola]],Folha1!A:F,6,FALSE)</f>
        <v>136</v>
      </c>
    </row>
    <row r="646" spans="1:9" x14ac:dyDescent="0.3">
      <c r="A646" s="1">
        <f>'agrupamento - 3ciclo'!A645</f>
        <v>402771</v>
      </c>
      <c r="B646">
        <f>AVERAGE([3]!Tabela11[[#This Row],[1º Ano]],[3]!Tabela11[[#This Row],[2º Ano]],[3]!Tabela11[[#This Row],[3º Ano]],[3]!Tabela11[[#This Row],[4º Ano]])</f>
        <v>7.625</v>
      </c>
      <c r="E646" s="1">
        <f>VLOOKUP(Tabela2[[#This Row],[id_escola]],Folha1!A:F,2,FALSE)</f>
        <v>55.261538461538464</v>
      </c>
      <c r="F646" s="1">
        <f>VLOOKUP(Tabela2[[#This Row],[id_escola]],Folha1!A:F,3,FALSE)</f>
        <v>40.865671641791046</v>
      </c>
      <c r="G646" s="1">
        <f>VLOOKUP(Tabela2[[#This Row],[id_escola]],Folha1!A:F,4,FALSE)</f>
        <v>48.063605051664751</v>
      </c>
      <c r="H646" s="1">
        <f>VLOOKUP(Tabela2[[#This Row],[id_escola]],Folha1!A:F,5,FALSE)</f>
        <v>319</v>
      </c>
      <c r="I646" s="1">
        <f>VLOOKUP(Tabela2[[#This Row],[id_escola]],Folha1!A:F,6,FALSE)</f>
        <v>53</v>
      </c>
    </row>
    <row r="647" spans="1:9" x14ac:dyDescent="0.3">
      <c r="A647" s="1">
        <f>'agrupamento - 3ciclo'!A646</f>
        <v>402801</v>
      </c>
      <c r="B647">
        <f>AVERAGE([3]!Tabela11[[#This Row],[1º Ano]],[3]!Tabela11[[#This Row],[2º Ano]],[3]!Tabela11[[#This Row],[3º Ano]],[3]!Tabela11[[#This Row],[4º Ano]])</f>
        <v>26.9375</v>
      </c>
      <c r="E647" s="1">
        <f>VLOOKUP(Tabela2[[#This Row],[id_escola]],Folha1!A:F,2,FALSE)</f>
        <v>56.920634920634917</v>
      </c>
      <c r="F647" s="1">
        <f>VLOOKUP(Tabela2[[#This Row],[id_escola]],Folha1!A:F,3,FALSE)</f>
        <v>30.14516129032258</v>
      </c>
      <c r="G647" s="1">
        <f>VLOOKUP(Tabela2[[#This Row],[id_escola]],Folha1!A:F,4,FALSE)</f>
        <v>43.53289810547875</v>
      </c>
      <c r="H647" s="1">
        <f>VLOOKUP(Tabela2[[#This Row],[id_escola]],Folha1!A:F,5,FALSE)</f>
        <v>425</v>
      </c>
      <c r="I647" s="1">
        <f>VLOOKUP(Tabela2[[#This Row],[id_escola]],Folha1!A:F,6,FALSE)</f>
        <v>46</v>
      </c>
    </row>
    <row r="648" spans="1:9" x14ac:dyDescent="0.3">
      <c r="A648" s="1">
        <f>'agrupamento - 3ciclo'!A647</f>
        <v>342270</v>
      </c>
      <c r="B648">
        <f>AVERAGE([3]!Tabela11[[#This Row],[1º Ano]],[3]!Tabela11[[#This Row],[2º Ano]],[3]!Tabela11[[#This Row],[3º Ano]],[3]!Tabela11[[#This Row],[4º Ano]])</f>
        <v>15.875</v>
      </c>
      <c r="E648" s="1">
        <f>VLOOKUP(Tabela2[[#This Row],[id_escola]],Folha1!A:F,2,FALSE)</f>
        <v>59.572519083969468</v>
      </c>
      <c r="F648" s="1">
        <f>VLOOKUP(Tabela2[[#This Row],[id_escola]],Folha1!A:F,3,FALSE)</f>
        <v>42.839694656488547</v>
      </c>
      <c r="G648" s="1">
        <f>VLOOKUP(Tabela2[[#This Row],[id_escola]],Folha1!A:F,4,FALSE)</f>
        <v>51.206106870229007</v>
      </c>
      <c r="H648" s="1">
        <f>VLOOKUP(Tabela2[[#This Row],[id_escola]],Folha1!A:F,5,FALSE)</f>
        <v>227</v>
      </c>
      <c r="I648" s="1">
        <f>VLOOKUP(Tabela2[[#This Row],[id_escola]],Folha1!A:F,6,FALSE)</f>
        <v>101</v>
      </c>
    </row>
    <row r="649" spans="1:9" x14ac:dyDescent="0.3">
      <c r="A649" s="1">
        <f>'agrupamento - 3ciclo'!A648</f>
        <v>346111</v>
      </c>
      <c r="B649">
        <f>AVERAGE([3]!Tabela11[[#This Row],[1º Ano]],[3]!Tabela11[[#This Row],[2º Ano]],[3]!Tabela11[[#This Row],[3º Ano]],[3]!Tabela11[[#This Row],[4º Ano]])</f>
        <v>49.6875</v>
      </c>
      <c r="E649" s="1">
        <f>VLOOKUP(Tabela2[[#This Row],[id_escola]],Folha1!A:F,2,FALSE)</f>
        <v>54.083333333333336</v>
      </c>
      <c r="F649" s="1">
        <f>VLOOKUP(Tabela2[[#This Row],[id_escola]],Folha1!A:F,3,FALSE)</f>
        <v>31.243243243243242</v>
      </c>
      <c r="G649" s="1">
        <f>VLOOKUP(Tabela2[[#This Row],[id_escola]],Folha1!A:F,4,FALSE)</f>
        <v>42.663288288288285</v>
      </c>
      <c r="H649" s="1">
        <f>VLOOKUP(Tabela2[[#This Row],[id_escola]],Folha1!A:F,5,FALSE)</f>
        <v>437</v>
      </c>
      <c r="I649" s="1">
        <f>VLOOKUP(Tabela2[[#This Row],[id_escola]],Folha1!A:F,6,FALSE)</f>
        <v>40</v>
      </c>
    </row>
    <row r="650" spans="1:9" x14ac:dyDescent="0.3">
      <c r="A650" s="1">
        <f>'agrupamento - 3ciclo'!A649</f>
        <v>345842</v>
      </c>
      <c r="B650">
        <f>AVERAGE([3]!Tabela11[[#This Row],[1º Ano]],[3]!Tabela11[[#This Row],[2º Ano]],[3]!Tabela11[[#This Row],[3º Ano]],[3]!Tabela11[[#This Row],[4º Ano]])</f>
        <v>11.25</v>
      </c>
      <c r="E650" s="1">
        <f>VLOOKUP(Tabela2[[#This Row],[id_escola]],Folha1!A:F,2,FALSE)</f>
        <v>61.051282051282051</v>
      </c>
      <c r="F650" s="1">
        <f>VLOOKUP(Tabela2[[#This Row],[id_escola]],Folha1!A:F,3,FALSE)</f>
        <v>48.153846153846153</v>
      </c>
      <c r="G650" s="1">
        <f>VLOOKUP(Tabela2[[#This Row],[id_escola]],Folha1!A:F,4,FALSE)</f>
        <v>54.602564102564102</v>
      </c>
      <c r="H650" s="1">
        <f>VLOOKUP(Tabela2[[#This Row],[id_escola]],Folha1!A:F,5,FALSE)</f>
        <v>142</v>
      </c>
      <c r="I650" s="1">
        <f>VLOOKUP(Tabela2[[#This Row],[id_escola]],Folha1!A:F,6,FALSE)</f>
        <v>23</v>
      </c>
    </row>
    <row r="651" spans="1:9" x14ac:dyDescent="0.3">
      <c r="A651" s="1">
        <f>'agrupamento - 3ciclo'!A650</f>
        <v>330190</v>
      </c>
      <c r="B651">
        <f>AVERAGE([3]!Tabela11[[#This Row],[1º Ano]],[3]!Tabela11[[#This Row],[2º Ano]],[3]!Tabela11[[#This Row],[3º Ano]],[3]!Tabela11[[#This Row],[4º Ano]])</f>
        <v>5.4375</v>
      </c>
      <c r="E651" s="1">
        <f>VLOOKUP(Tabela2[[#This Row],[id_escola]],Folha1!A:F,2,FALSE)</f>
        <v>57.333333333333336</v>
      </c>
      <c r="F651" s="1">
        <f>VLOOKUP(Tabela2[[#This Row],[id_escola]],Folha1!A:F,3,FALSE)</f>
        <v>41.888888888888886</v>
      </c>
      <c r="G651" s="1">
        <f>VLOOKUP(Tabela2[[#This Row],[id_escola]],Folha1!A:F,4,FALSE)</f>
        <v>49.611111111111114</v>
      </c>
      <c r="H651" s="1">
        <f>VLOOKUP(Tabela2[[#This Row],[id_escola]],Folha1!A:F,5,FALSE)</f>
        <v>275</v>
      </c>
      <c r="I651" s="1">
        <f>VLOOKUP(Tabela2[[#This Row],[id_escola]],Folha1!A:F,6,FALSE)</f>
        <v>45</v>
      </c>
    </row>
    <row r="652" spans="1:9" x14ac:dyDescent="0.3">
      <c r="A652" s="1">
        <f>'agrupamento - 3ciclo'!A651</f>
        <v>401717</v>
      </c>
      <c r="B652">
        <f>AVERAGE([3]!Tabela11[[#This Row],[1º Ano]],[3]!Tabela11[[#This Row],[2º Ano]],[3]!Tabela11[[#This Row],[3º Ano]],[3]!Tabela11[[#This Row],[4º Ano]])</f>
        <v>61.375</v>
      </c>
      <c r="E652" s="1">
        <f>VLOOKUP(Tabela2[[#This Row],[id_escola]],Folha1!A:F,2,FALSE)</f>
        <v>62.984615384615381</v>
      </c>
      <c r="F652" s="1">
        <f>VLOOKUP(Tabela2[[#This Row],[id_escola]],Folha1!A:F,3,FALSE)</f>
        <v>50.184615384615384</v>
      </c>
      <c r="G652" s="1">
        <f>VLOOKUP(Tabela2[[#This Row],[id_escola]],Folha1!A:F,4,FALSE)</f>
        <v>56.584615384615383</v>
      </c>
      <c r="H652" s="1">
        <f>VLOOKUP(Tabela2[[#This Row],[id_escola]],Folha1!A:F,5,FALSE)</f>
        <v>106</v>
      </c>
      <c r="I652" s="1">
        <f>VLOOKUP(Tabela2[[#This Row],[id_escola]],Folha1!A:F,6,FALSE)</f>
        <v>4</v>
      </c>
    </row>
    <row r="653" spans="1:9" x14ac:dyDescent="0.3">
      <c r="A653" s="1">
        <f>'agrupamento - 3ciclo'!A652</f>
        <v>403593</v>
      </c>
      <c r="B653">
        <f>AVERAGE([3]!Tabela11[[#This Row],[1º Ano]],[3]!Tabela11[[#This Row],[2º Ano]],[3]!Tabela11[[#This Row],[3º Ano]],[3]!Tabela11[[#This Row],[4º Ano]])</f>
        <v>68.25</v>
      </c>
      <c r="E653" s="1">
        <f>VLOOKUP(Tabela2[[#This Row],[id_escola]],Folha1!A:F,2,FALSE)</f>
        <v>58.365384615384613</v>
      </c>
      <c r="F653" s="1">
        <f>VLOOKUP(Tabela2[[#This Row],[id_escola]],Folha1!A:F,3,FALSE)</f>
        <v>36.07692307692308</v>
      </c>
      <c r="G653" s="1">
        <f>VLOOKUP(Tabela2[[#This Row],[id_escola]],Folha1!A:F,4,FALSE)</f>
        <v>47.221153846153847</v>
      </c>
      <c r="H653" s="1">
        <f>VLOOKUP(Tabela2[[#This Row],[id_escola]],Folha1!A:F,5,FALSE)</f>
        <v>333</v>
      </c>
      <c r="I653" s="1">
        <f>VLOOKUP(Tabela2[[#This Row],[id_escola]],Folha1!A:F,6,FALSE)</f>
        <v>43</v>
      </c>
    </row>
    <row r="654" spans="1:9" x14ac:dyDescent="0.3">
      <c r="A654" s="1">
        <f>'agrupamento - 3ciclo'!A653</f>
        <v>401742</v>
      </c>
      <c r="B654">
        <f>AVERAGE([3]!Tabela11[[#This Row],[1º Ano]],[3]!Tabela11[[#This Row],[2º Ano]],[3]!Tabela11[[#This Row],[3º Ano]],[3]!Tabela11[[#This Row],[4º Ano]])</f>
        <v>40.625</v>
      </c>
      <c r="E654" s="1">
        <f>VLOOKUP(Tabela2[[#This Row],[id_escola]],Folha1!A:F,2,FALSE)</f>
        <v>59.26229508196721</v>
      </c>
      <c r="F654" s="1">
        <f>VLOOKUP(Tabela2[[#This Row],[id_escola]],Folha1!A:F,3,FALSE)</f>
        <v>43.295999999999999</v>
      </c>
      <c r="G654" s="1">
        <f>VLOOKUP(Tabela2[[#This Row],[id_escola]],Folha1!A:F,4,FALSE)</f>
        <v>51.279147540983601</v>
      </c>
      <c r="H654" s="1">
        <f>VLOOKUP(Tabela2[[#This Row],[id_escola]],Folha1!A:F,5,FALSE)</f>
        <v>223</v>
      </c>
      <c r="I654" s="1">
        <f>VLOOKUP(Tabela2[[#This Row],[id_escola]],Folha1!A:F,6,FALSE)</f>
        <v>36</v>
      </c>
    </row>
    <row r="655" spans="1:9" x14ac:dyDescent="0.3">
      <c r="A655" s="1">
        <f>'agrupamento - 3ciclo'!A654</f>
        <v>401780</v>
      </c>
      <c r="B655">
        <f>AVERAGE([3]!Tabela11[[#This Row],[1º Ano]],[3]!Tabela11[[#This Row],[2º Ano]],[3]!Tabela11[[#This Row],[3º Ano]],[3]!Tabela11[[#This Row],[4º Ano]])</f>
        <v>45.5</v>
      </c>
      <c r="E655" s="1">
        <f>VLOOKUP(Tabela2[[#This Row],[id_escola]],Folha1!A:F,2,FALSE)</f>
        <v>60.557377049180324</v>
      </c>
      <c r="F655" s="1">
        <f>VLOOKUP(Tabela2[[#This Row],[id_escola]],Folha1!A:F,3,FALSE)</f>
        <v>46.167999999999999</v>
      </c>
      <c r="G655" s="1">
        <f>VLOOKUP(Tabela2[[#This Row],[id_escola]],Folha1!A:F,4,FALSE)</f>
        <v>53.362688524590162</v>
      </c>
      <c r="H655" s="1">
        <f>VLOOKUP(Tabela2[[#This Row],[id_escola]],Folha1!A:F,5,FALSE)</f>
        <v>172</v>
      </c>
      <c r="I655" s="1">
        <f>VLOOKUP(Tabela2[[#This Row],[id_escola]],Folha1!A:F,6,FALSE)</f>
        <v>84</v>
      </c>
    </row>
    <row r="656" spans="1:9" x14ac:dyDescent="0.3">
      <c r="A656" s="1">
        <f>'agrupamento - 3ciclo'!A655</f>
        <v>401808</v>
      </c>
      <c r="B656">
        <f>AVERAGE([3]!Tabela11[[#This Row],[1º Ano]],[3]!Tabela11[[#This Row],[2º Ano]],[3]!Tabela11[[#This Row],[3º Ano]],[3]!Tabela11[[#This Row],[4º Ano]])</f>
        <v>8.9375</v>
      </c>
      <c r="E656" s="1">
        <f>VLOOKUP(Tabela2[[#This Row],[id_escola]],Folha1!A:F,2,FALSE)</f>
        <v>48.711111111111109</v>
      </c>
      <c r="F656" s="1">
        <f>VLOOKUP(Tabela2[[#This Row],[id_escola]],Folha1!A:F,3,FALSE)</f>
        <v>26.722222222222221</v>
      </c>
      <c r="G656" s="1">
        <f>VLOOKUP(Tabela2[[#This Row],[id_escola]],Folha1!A:F,4,FALSE)</f>
        <v>37.716666666666669</v>
      </c>
      <c r="H656" s="1">
        <f>VLOOKUP(Tabela2[[#This Row],[id_escola]],Folha1!A:F,5,FALSE)</f>
        <v>493</v>
      </c>
      <c r="I656" s="1">
        <f>VLOOKUP(Tabela2[[#This Row],[id_escola]],Folha1!A:F,6,FALSE)</f>
        <v>76</v>
      </c>
    </row>
    <row r="657" spans="1:9" x14ac:dyDescent="0.3">
      <c r="A657" s="1">
        <f>'agrupamento - 3ciclo'!A656</f>
        <v>401810</v>
      </c>
      <c r="B657">
        <f>AVERAGE([3]!Tabela11[[#This Row],[1º Ano]],[3]!Tabela11[[#This Row],[2º Ano]],[3]!Tabela11[[#This Row],[3º Ano]],[3]!Tabela11[[#This Row],[4º Ano]])</f>
        <v>8.75</v>
      </c>
      <c r="E657" s="1">
        <f>VLOOKUP(Tabela2[[#This Row],[id_escola]],Folha1!A:F,2,FALSE)</f>
        <v>53.946745562130175</v>
      </c>
      <c r="F657" s="1">
        <f>VLOOKUP(Tabela2[[#This Row],[id_escola]],Folha1!A:F,3,FALSE)</f>
        <v>32.298245614035089</v>
      </c>
      <c r="G657" s="1">
        <f>VLOOKUP(Tabela2[[#This Row],[id_escola]],Folha1!A:F,4,FALSE)</f>
        <v>43.122495588082629</v>
      </c>
      <c r="H657" s="1">
        <f>VLOOKUP(Tabela2[[#This Row],[id_escola]],Folha1!A:F,5,FALSE)</f>
        <v>423</v>
      </c>
      <c r="I657" s="1">
        <f>VLOOKUP(Tabela2[[#This Row],[id_escola]],Folha1!A:F,6,FALSE)</f>
        <v>156</v>
      </c>
    </row>
    <row r="658" spans="1:9" x14ac:dyDescent="0.3">
      <c r="A658" s="1">
        <f>'agrupamento - 3ciclo'!A657</f>
        <v>401833</v>
      </c>
      <c r="B658">
        <f>AVERAGE([3]!Tabela11[[#This Row],[1º Ano]],[3]!Tabela11[[#This Row],[2º Ano]],[3]!Tabela11[[#This Row],[3º Ano]],[3]!Tabela11[[#This Row],[4º Ano]])</f>
        <v>22.3125</v>
      </c>
      <c r="E658" s="1">
        <f>VLOOKUP(Tabela2[[#This Row],[id_escola]],Folha1!A:F,2,FALSE)</f>
        <v>54.429530201342281</v>
      </c>
      <c r="F658" s="1">
        <f>VLOOKUP(Tabela2[[#This Row],[id_escola]],Folha1!A:F,3,FALSE)</f>
        <v>30.221518987341771</v>
      </c>
      <c r="G658" s="1">
        <f>VLOOKUP(Tabela2[[#This Row],[id_escola]],Folha1!A:F,4,FALSE)</f>
        <v>42.325524594342028</v>
      </c>
      <c r="H658" s="1">
        <f>VLOOKUP(Tabela2[[#This Row],[id_escola]],Folha1!A:F,5,FALSE)</f>
        <v>432</v>
      </c>
      <c r="I658" s="1">
        <f>VLOOKUP(Tabela2[[#This Row],[id_escola]],Folha1!A:F,6,FALSE)</f>
        <v>163</v>
      </c>
    </row>
    <row r="659" spans="1:9" x14ac:dyDescent="0.3">
      <c r="A659" s="1">
        <f>'agrupamento - 3ciclo'!A658</f>
        <v>401857</v>
      </c>
      <c r="B659">
        <f>AVERAGE([3]!Tabela11[[#This Row],[1º Ano]],[3]!Tabela11[[#This Row],[2º Ano]],[3]!Tabela11[[#This Row],[3º Ano]],[3]!Tabela11[[#This Row],[4º Ano]])</f>
        <v>15.1875</v>
      </c>
      <c r="E659" s="1">
        <f>VLOOKUP(Tabela2[[#This Row],[id_escola]],Folha1!A:F,2,FALSE)</f>
        <v>56.88</v>
      </c>
      <c r="F659" s="1">
        <f>VLOOKUP(Tabela2[[#This Row],[id_escola]],Folha1!A:F,3,FALSE)</f>
        <v>25.803738317757009</v>
      </c>
      <c r="G659" s="1">
        <f>VLOOKUP(Tabela2[[#This Row],[id_escola]],Folha1!A:F,4,FALSE)</f>
        <v>41.341869158878509</v>
      </c>
      <c r="H659" s="1">
        <f>VLOOKUP(Tabela2[[#This Row],[id_escola]],Folha1!A:F,5,FALSE)</f>
        <v>451</v>
      </c>
      <c r="I659" s="1">
        <f>VLOOKUP(Tabela2[[#This Row],[id_escola]],Folha1!A:F,6,FALSE)</f>
        <v>170</v>
      </c>
    </row>
    <row r="660" spans="1:9" x14ac:dyDescent="0.3">
      <c r="A660" s="1">
        <f>'agrupamento - 3ciclo'!A659</f>
        <v>343729</v>
      </c>
      <c r="B660">
        <f>AVERAGE([3]!Tabela11[[#This Row],[1º Ano]],[3]!Tabela11[[#This Row],[2º Ano]],[3]!Tabela11[[#This Row],[3º Ano]],[3]!Tabela11[[#This Row],[4º Ano]])</f>
        <v>8.4375</v>
      </c>
      <c r="E660" s="1">
        <f>VLOOKUP(Tabela2[[#This Row],[id_escola]],Folha1!A:F,2,FALSE)</f>
        <v>60.790697674418603</v>
      </c>
      <c r="F660" s="1">
        <f>VLOOKUP(Tabela2[[#This Row],[id_escola]],Folha1!A:F,3,FALSE)</f>
        <v>41.674418604651166</v>
      </c>
      <c r="G660" s="1">
        <f>VLOOKUP(Tabela2[[#This Row],[id_escola]],Folha1!A:F,4,FALSE)</f>
        <v>51.232558139534888</v>
      </c>
      <c r="H660" s="1">
        <f>VLOOKUP(Tabela2[[#This Row],[id_escola]],Folha1!A:F,5,FALSE)</f>
        <v>222</v>
      </c>
      <c r="I660" s="1">
        <f>VLOOKUP(Tabela2[[#This Row],[id_escola]],Folha1!A:F,6,FALSE)</f>
        <v>31</v>
      </c>
    </row>
    <row r="661" spans="1:9" x14ac:dyDescent="0.3">
      <c r="A661" s="1">
        <f>'agrupamento - 3ciclo'!A660</f>
        <v>345910</v>
      </c>
      <c r="B661">
        <f>AVERAGE([3]!Tabela11[[#This Row],[1º Ano]],[3]!Tabela11[[#This Row],[2º Ano]],[3]!Tabela11[[#This Row],[3º Ano]],[3]!Tabela11[[#This Row],[4º Ano]])</f>
        <v>7.5</v>
      </c>
      <c r="E661" s="1">
        <f>VLOOKUP(Tabela2[[#This Row],[id_escola]],Folha1!A:F,2,FALSE)</f>
        <v>65.447058823529417</v>
      </c>
      <c r="F661" s="1">
        <f>VLOOKUP(Tabela2[[#This Row],[id_escola]],Folha1!A:F,3,FALSE)</f>
        <v>56.095238095238095</v>
      </c>
      <c r="G661" s="1">
        <f>VLOOKUP(Tabela2[[#This Row],[id_escola]],Folha1!A:F,4,FALSE)</f>
        <v>60.771148459383753</v>
      </c>
      <c r="H661" s="1">
        <f>VLOOKUP(Tabela2[[#This Row],[id_escola]],Folha1!A:F,5,FALSE)</f>
        <v>56</v>
      </c>
      <c r="I661" s="1">
        <f>VLOOKUP(Tabela2[[#This Row],[id_escola]],Folha1!A:F,6,FALSE)</f>
        <v>5</v>
      </c>
    </row>
    <row r="662" spans="1:9" x14ac:dyDescent="0.3">
      <c r="A662" s="1">
        <f>'agrupamento - 3ciclo'!A661</f>
        <v>401912</v>
      </c>
      <c r="B662">
        <f>AVERAGE([3]!Tabela11[[#This Row],[1º Ano]],[3]!Tabela11[[#This Row],[2º Ano]],[3]!Tabela11[[#This Row],[3º Ano]],[3]!Tabela11[[#This Row],[4º Ano]])</f>
        <v>11.1875</v>
      </c>
      <c r="E662" s="1">
        <f>VLOOKUP(Tabela2[[#This Row],[id_escola]],Folha1!A:F,2,FALSE)</f>
        <v>55</v>
      </c>
      <c r="F662" s="1">
        <f>VLOOKUP(Tabela2[[#This Row],[id_escola]],Folha1!A:F,3,FALSE)</f>
        <v>32.573221757322173</v>
      </c>
      <c r="G662" s="1">
        <f>VLOOKUP(Tabela2[[#This Row],[id_escola]],Folha1!A:F,4,FALSE)</f>
        <v>43.786610878661087</v>
      </c>
      <c r="H662" s="1">
        <f>VLOOKUP(Tabela2[[#This Row],[id_escola]],Folha1!A:F,5,FALSE)</f>
        <v>411</v>
      </c>
      <c r="I662" s="1">
        <f>VLOOKUP(Tabela2[[#This Row],[id_escola]],Folha1!A:F,6,FALSE)</f>
        <v>147</v>
      </c>
    </row>
    <row r="663" spans="1:9" x14ac:dyDescent="0.3">
      <c r="A663" s="1">
        <f>'agrupamento - 3ciclo'!A662</f>
        <v>345908</v>
      </c>
      <c r="B663">
        <f>AVERAGE([3]!Tabela11[[#This Row],[1º Ano]],[3]!Tabela11[[#This Row],[2º Ano]],[3]!Tabela11[[#This Row],[3º Ano]],[3]!Tabela11[[#This Row],[4º Ano]])</f>
        <v>21.9375</v>
      </c>
      <c r="E663" s="1">
        <f>VLOOKUP(Tabela2[[#This Row],[id_escola]],Folha1!A:F,2,FALSE)</f>
        <v>60.392857142857146</v>
      </c>
      <c r="F663" s="1">
        <f>VLOOKUP(Tabela2[[#This Row],[id_escola]],Folha1!A:F,3,FALSE)</f>
        <v>49.964912280701753</v>
      </c>
      <c r="G663" s="1">
        <f>VLOOKUP(Tabela2[[#This Row],[id_escola]],Folha1!A:F,4,FALSE)</f>
        <v>55.178884711779446</v>
      </c>
      <c r="H663" s="1">
        <f>VLOOKUP(Tabela2[[#This Row],[id_escola]],Folha1!A:F,5,FALSE)</f>
        <v>129</v>
      </c>
      <c r="I663" s="1">
        <f>VLOOKUP(Tabela2[[#This Row],[id_escola]],Folha1!A:F,6,FALSE)</f>
        <v>23</v>
      </c>
    </row>
    <row r="664" spans="1:9" x14ac:dyDescent="0.3">
      <c r="A664" s="1">
        <f>'agrupamento - 3ciclo'!A663</f>
        <v>404573</v>
      </c>
      <c r="B664">
        <f>AVERAGE([3]!Tabela11[[#This Row],[1º Ano]],[3]!Tabela11[[#This Row],[2º Ano]],[3]!Tabela11[[#This Row],[3º Ano]],[3]!Tabela11[[#This Row],[4º Ano]])</f>
        <v>10.125</v>
      </c>
      <c r="E664" s="1">
        <f>VLOOKUP(Tabela2[[#This Row],[id_escola]],Folha1!A:F,2,FALSE)</f>
        <v>60.206896551724135</v>
      </c>
      <c r="F664" s="1">
        <f>VLOOKUP(Tabela2[[#This Row],[id_escola]],Folha1!A:F,3,FALSE)</f>
        <v>43.470588235294116</v>
      </c>
      <c r="G664" s="1">
        <f>VLOOKUP(Tabela2[[#This Row],[id_escola]],Folha1!A:F,4,FALSE)</f>
        <v>51.838742393509122</v>
      </c>
      <c r="H664" s="1">
        <f>VLOOKUP(Tabela2[[#This Row],[id_escola]],Folha1!A:F,5,FALSE)</f>
        <v>204</v>
      </c>
      <c r="I664" s="1">
        <f>VLOOKUP(Tabela2[[#This Row],[id_escola]],Folha1!A:F,6,FALSE)</f>
        <v>107</v>
      </c>
    </row>
    <row r="665" spans="1:9" x14ac:dyDescent="0.3">
      <c r="A665" s="1">
        <f>'agrupamento - 3ciclo'!A664</f>
        <v>345866</v>
      </c>
      <c r="B665">
        <f>AVERAGE([3]!Tabela11[[#This Row],[1º Ano]],[3]!Tabela11[[#This Row],[2º Ano]],[3]!Tabela11[[#This Row],[3º Ano]],[3]!Tabela11[[#This Row],[4º Ano]])</f>
        <v>13.9375</v>
      </c>
      <c r="E665" s="1">
        <f>VLOOKUP(Tabela2[[#This Row],[id_escola]],Folha1!A:F,2,FALSE)</f>
        <v>63.209302325581397</v>
      </c>
      <c r="F665" s="1">
        <f>VLOOKUP(Tabela2[[#This Row],[id_escola]],Folha1!A:F,3,FALSE)</f>
        <v>50.896551724137929</v>
      </c>
      <c r="G665" s="1">
        <f>VLOOKUP(Tabela2[[#This Row],[id_escola]],Folha1!A:F,4,FALSE)</f>
        <v>57.052927024859663</v>
      </c>
      <c r="H665" s="1">
        <f>VLOOKUP(Tabela2[[#This Row],[id_escola]],Folha1!A:F,5,FALSE)</f>
        <v>96</v>
      </c>
      <c r="I665" s="1">
        <f>VLOOKUP(Tabela2[[#This Row],[id_escola]],Folha1!A:F,6,FALSE)</f>
        <v>20</v>
      </c>
    </row>
    <row r="666" spans="1:9" x14ac:dyDescent="0.3">
      <c r="A666" s="1">
        <f>'agrupamento - 3ciclo'!A665</f>
        <v>345878</v>
      </c>
      <c r="B666">
        <f>AVERAGE([3]!Tabela11[[#This Row],[1º Ano]],[3]!Tabela11[[#This Row],[2º Ano]],[3]!Tabela11[[#This Row],[3º Ano]],[3]!Tabela11[[#This Row],[4º Ano]])</f>
        <v>7.5</v>
      </c>
      <c r="E666" s="1">
        <f>VLOOKUP(Tabela2[[#This Row],[id_escola]],Folha1!A:F,2,FALSE)</f>
        <v>51.418181818181822</v>
      </c>
      <c r="F666" s="1">
        <f>VLOOKUP(Tabela2[[#This Row],[id_escola]],Folha1!A:F,3,FALSE)</f>
        <v>29.875</v>
      </c>
      <c r="G666" s="1">
        <f>VLOOKUP(Tabela2[[#This Row],[id_escola]],Folha1!A:F,4,FALSE)</f>
        <v>40.646590909090911</v>
      </c>
      <c r="H666" s="1">
        <f>VLOOKUP(Tabela2[[#This Row],[id_escola]],Folha1!A:F,5,FALSE)</f>
        <v>454</v>
      </c>
      <c r="I666" s="1">
        <f>VLOOKUP(Tabela2[[#This Row],[id_escola]],Folha1!A:F,6,FALSE)</f>
        <v>23</v>
      </c>
    </row>
    <row r="667" spans="1:9" x14ac:dyDescent="0.3">
      <c r="A667" s="1">
        <f>'agrupamento - 3ciclo'!A666</f>
        <v>345854</v>
      </c>
      <c r="B667">
        <f>AVERAGE([3]!Tabela11[[#This Row],[1º Ano]],[3]!Tabela11[[#This Row],[2º Ano]],[3]!Tabela11[[#This Row],[3º Ano]],[3]!Tabela11[[#This Row],[4º Ano]])</f>
        <v>17.6875</v>
      </c>
      <c r="E667" s="1">
        <f>VLOOKUP(Tabela2[[#This Row],[id_escola]],Folha1!A:F,2,FALSE)</f>
        <v>50.983050847457626</v>
      </c>
      <c r="F667" s="1">
        <f>VLOOKUP(Tabela2[[#This Row],[id_escola]],Folha1!A:F,3,FALSE)</f>
        <v>33.42622950819672</v>
      </c>
      <c r="G667" s="1">
        <f>VLOOKUP(Tabela2[[#This Row],[id_escola]],Folha1!A:F,4,FALSE)</f>
        <v>42.204640177827173</v>
      </c>
      <c r="H667" s="1">
        <f>VLOOKUP(Tabela2[[#This Row],[id_escola]],Folha1!A:F,5,FALSE)</f>
        <v>429</v>
      </c>
      <c r="I667" s="1">
        <f>VLOOKUP(Tabela2[[#This Row],[id_escola]],Folha1!A:F,6,FALSE)</f>
        <v>38</v>
      </c>
    </row>
    <row r="668" spans="1:9" x14ac:dyDescent="0.3">
      <c r="A668" s="1">
        <f>'agrupamento - 3ciclo'!A667</f>
        <v>346871</v>
      </c>
      <c r="B668">
        <f>AVERAGE([3]!Tabela11[[#This Row],[1º Ano]],[3]!Tabela11[[#This Row],[2º Ano]],[3]!Tabela11[[#This Row],[3º Ano]],[3]!Tabela11[[#This Row],[4º Ano]])</f>
        <v>22.8125</v>
      </c>
      <c r="E668" s="1">
        <f>VLOOKUP(Tabela2[[#This Row],[id_escola]],Folha1!A:F,2,FALSE)</f>
        <v>51.857142857142854</v>
      </c>
      <c r="F668" s="1">
        <f>VLOOKUP(Tabela2[[#This Row],[id_escola]],Folha1!A:F,3,FALSE)</f>
        <v>22.610169491525422</v>
      </c>
      <c r="G668" s="1">
        <f>VLOOKUP(Tabela2[[#This Row],[id_escola]],Folha1!A:F,4,FALSE)</f>
        <v>37.233656174334136</v>
      </c>
      <c r="H668" s="1">
        <f>VLOOKUP(Tabela2[[#This Row],[id_escola]],Folha1!A:F,5,FALSE)</f>
        <v>485</v>
      </c>
      <c r="I668" s="1">
        <f>VLOOKUP(Tabela2[[#This Row],[id_escola]],Folha1!A:F,6,FALSE)</f>
        <v>75</v>
      </c>
    </row>
    <row r="669" spans="1:9" x14ac:dyDescent="0.3">
      <c r="A669" s="1">
        <f>'agrupamento - 3ciclo'!A668</f>
        <v>345880</v>
      </c>
      <c r="B669">
        <f>AVERAGE([3]!Tabela11[[#This Row],[1º Ano]],[3]!Tabela11[[#This Row],[2º Ano]],[3]!Tabela11[[#This Row],[3º Ano]],[3]!Tabela11[[#This Row],[4º Ano]])</f>
        <v>19.25</v>
      </c>
      <c r="E669" s="1">
        <f>VLOOKUP(Tabela2[[#This Row],[id_escola]],Folha1!A:F,2,FALSE)</f>
        <v>47.875</v>
      </c>
      <c r="F669" s="1">
        <f>VLOOKUP(Tabela2[[#This Row],[id_escola]],Folha1!A:F,3,FALSE)</f>
        <v>29.1</v>
      </c>
      <c r="G669" s="1">
        <f>VLOOKUP(Tabela2[[#This Row],[id_escola]],Folha1!A:F,4,FALSE)</f>
        <v>38.487499999999997</v>
      </c>
      <c r="H669" s="1">
        <f>VLOOKUP(Tabela2[[#This Row],[id_escola]],Folha1!A:F,5,FALSE)</f>
        <v>474</v>
      </c>
      <c r="I669" s="1">
        <f>VLOOKUP(Tabela2[[#This Row],[id_escola]],Folha1!A:F,6,FALSE)</f>
        <v>25</v>
      </c>
    </row>
    <row r="670" spans="1:9" x14ac:dyDescent="0.3">
      <c r="A670" s="1">
        <f>'agrupamento - 3ciclo'!A669</f>
        <v>401950</v>
      </c>
      <c r="B670">
        <f>AVERAGE([3]!Tabela11[[#This Row],[1º Ano]],[3]!Tabela11[[#This Row],[2º Ano]],[3]!Tabela11[[#This Row],[3º Ano]],[3]!Tabela11[[#This Row],[4º Ano]])</f>
        <v>19.3125</v>
      </c>
      <c r="E670" s="1">
        <f>VLOOKUP(Tabela2[[#This Row],[id_escola]],Folha1!A:F,2,FALSE)</f>
        <v>64.801526717557252</v>
      </c>
      <c r="F670" s="1">
        <f>VLOOKUP(Tabela2[[#This Row],[id_escola]],Folha1!A:F,3,FALSE)</f>
        <v>43.484848484848484</v>
      </c>
      <c r="G670" s="1">
        <f>VLOOKUP(Tabela2[[#This Row],[id_escola]],Folha1!A:F,4,FALSE)</f>
        <v>54.143187601202868</v>
      </c>
      <c r="H670" s="1">
        <f>VLOOKUP(Tabela2[[#This Row],[id_escola]],Folha1!A:F,5,FALSE)</f>
        <v>152</v>
      </c>
      <c r="I670" s="1">
        <f>VLOOKUP(Tabela2[[#This Row],[id_escola]],Folha1!A:F,6,FALSE)</f>
        <v>84</v>
      </c>
    </row>
    <row r="671" spans="1:9" x14ac:dyDescent="0.3">
      <c r="A671" s="1">
        <f>'agrupamento - 3ciclo'!A670</f>
        <v>341800</v>
      </c>
      <c r="B671">
        <f>AVERAGE([3]!Tabela11[[#This Row],[1º Ano]],[3]!Tabela11[[#This Row],[2º Ano]],[3]!Tabela11[[#This Row],[3º Ano]],[3]!Tabela11[[#This Row],[4º Ano]])</f>
        <v>40.6875</v>
      </c>
      <c r="E671" s="1">
        <f>VLOOKUP(Tabela2[[#This Row],[id_escola]],Folha1!A:F,2,FALSE)</f>
        <v>58.411111111111111</v>
      </c>
      <c r="F671" s="1">
        <f>VLOOKUP(Tabela2[[#This Row],[id_escola]],Folha1!A:F,3,FALSE)</f>
        <v>43.688172043010752</v>
      </c>
      <c r="G671" s="1">
        <f>VLOOKUP(Tabela2[[#This Row],[id_escola]],Folha1!A:F,4,FALSE)</f>
        <v>51.049641577060932</v>
      </c>
      <c r="H671" s="1">
        <f>VLOOKUP(Tabela2[[#This Row],[id_escola]],Folha1!A:F,5,FALSE)</f>
        <v>224</v>
      </c>
      <c r="I671" s="1">
        <f>VLOOKUP(Tabela2[[#This Row],[id_escola]],Folha1!A:F,6,FALSE)</f>
        <v>29</v>
      </c>
    </row>
    <row r="672" spans="1:9" x14ac:dyDescent="0.3">
      <c r="A672" s="1">
        <f>'agrupamento - 3ciclo'!A671</f>
        <v>341265</v>
      </c>
      <c r="B672">
        <f>AVERAGE([3]!Tabela11[[#This Row],[1º Ano]],[3]!Tabela11[[#This Row],[2º Ano]],[3]!Tabela11[[#This Row],[3º Ano]],[3]!Tabela11[[#This Row],[4º Ano]])</f>
        <v>75.375</v>
      </c>
      <c r="E672" s="1">
        <f>VLOOKUP(Tabela2[[#This Row],[id_escola]],Folha1!A:F,2,FALSE)</f>
        <v>48.89473684210526</v>
      </c>
      <c r="F672" s="1">
        <f>VLOOKUP(Tabela2[[#This Row],[id_escola]],Folha1!A:F,3,FALSE)</f>
        <v>22.2</v>
      </c>
      <c r="G672" s="1">
        <f>VLOOKUP(Tabela2[[#This Row],[id_escola]],Folha1!A:F,4,FALSE)</f>
        <v>35.547368421052632</v>
      </c>
      <c r="H672" s="1">
        <f>VLOOKUP(Tabela2[[#This Row],[id_escola]],Folha1!A:F,5,FALSE)</f>
        <v>496</v>
      </c>
      <c r="I672" s="1">
        <f>VLOOKUP(Tabela2[[#This Row],[id_escola]],Folha1!A:F,6,FALSE)</f>
        <v>172</v>
      </c>
    </row>
    <row r="673" spans="1:9" x14ac:dyDescent="0.3">
      <c r="A673" s="1">
        <f>'agrupamento - 3ciclo'!A672</f>
        <v>402989</v>
      </c>
      <c r="B673">
        <f>AVERAGE([3]!Tabela11[[#This Row],[1º Ano]],[3]!Tabela11[[#This Row],[2º Ano]],[3]!Tabela11[[#This Row],[3º Ano]],[3]!Tabela11[[#This Row],[4º Ano]])</f>
        <v>25.5625</v>
      </c>
      <c r="E673" s="1">
        <f>VLOOKUP(Tabela2[[#This Row],[id_escola]],Folha1!A:F,2,FALSE)</f>
        <v>55.04</v>
      </c>
      <c r="F673" s="1">
        <f>VLOOKUP(Tabela2[[#This Row],[id_escola]],Folha1!A:F,3,FALSE)</f>
        <v>29.19</v>
      </c>
      <c r="G673" s="1">
        <f>VLOOKUP(Tabela2[[#This Row],[id_escola]],Folha1!A:F,4,FALSE)</f>
        <v>42.115000000000002</v>
      </c>
      <c r="H673" s="1">
        <f>VLOOKUP(Tabela2[[#This Row],[id_escola]],Folha1!A:F,5,FALSE)</f>
        <v>428</v>
      </c>
      <c r="I673" s="1">
        <f>VLOOKUP(Tabela2[[#This Row],[id_escola]],Folha1!A:F,6,FALSE)</f>
        <v>55</v>
      </c>
    </row>
    <row r="674" spans="1:9" x14ac:dyDescent="0.3">
      <c r="A674" s="1">
        <f>'agrupamento - 3ciclo'!A673</f>
        <v>342014</v>
      </c>
      <c r="B674">
        <f>AVERAGE([3]!Tabela11[[#This Row],[1º Ano]],[3]!Tabela11[[#This Row],[2º Ano]],[3]!Tabela11[[#This Row],[3º Ano]],[3]!Tabela11[[#This Row],[4º Ano]])</f>
        <v>44.9375</v>
      </c>
      <c r="E674" s="1">
        <f>VLOOKUP(Tabela2[[#This Row],[id_escola]],Folha1!A:F,2,FALSE)</f>
        <v>50.575000000000003</v>
      </c>
      <c r="F674" s="1">
        <f>VLOOKUP(Tabela2[[#This Row],[id_escola]],Folha1!A:F,3,FALSE)</f>
        <v>18.522727272727273</v>
      </c>
      <c r="G674" s="1">
        <f>VLOOKUP(Tabela2[[#This Row],[id_escola]],Folha1!A:F,4,FALSE)</f>
        <v>34.548863636363635</v>
      </c>
      <c r="H674" s="1">
        <f>VLOOKUP(Tabela2[[#This Row],[id_escola]],Folha1!A:F,5,FALSE)</f>
        <v>500</v>
      </c>
      <c r="I674" s="1">
        <f>VLOOKUP(Tabela2[[#This Row],[id_escola]],Folha1!A:F,6,FALSE)</f>
        <v>202</v>
      </c>
    </row>
    <row r="675" spans="1:9" x14ac:dyDescent="0.3">
      <c r="A675" s="1">
        <f>'agrupamento - 3ciclo'!A674</f>
        <v>342026</v>
      </c>
      <c r="B675">
        <f>AVERAGE([3]!Tabela11[[#This Row],[1º Ano]],[3]!Tabela11[[#This Row],[2º Ano]],[3]!Tabela11[[#This Row],[3º Ano]],[3]!Tabela11[[#This Row],[4º Ano]])</f>
        <v>18.4375</v>
      </c>
      <c r="E675" s="1">
        <f>VLOOKUP(Tabela2[[#This Row],[id_escola]],Folha1!A:F,2,FALSE)</f>
        <v>53.439024390243901</v>
      </c>
      <c r="F675" s="1">
        <f>VLOOKUP(Tabela2[[#This Row],[id_escola]],Folha1!A:F,3,FALSE)</f>
        <v>35.878048780487802</v>
      </c>
      <c r="G675" s="1">
        <f>VLOOKUP(Tabela2[[#This Row],[id_escola]],Folha1!A:F,4,FALSE)</f>
        <v>44.658536585365852</v>
      </c>
      <c r="H675" s="1">
        <f>VLOOKUP(Tabela2[[#This Row],[id_escola]],Folha1!A:F,5,FALSE)</f>
        <v>383</v>
      </c>
      <c r="I675" s="1">
        <f>VLOOKUP(Tabela2[[#This Row],[id_escola]],Folha1!A:F,6,FALSE)</f>
        <v>35</v>
      </c>
    </row>
    <row r="676" spans="1:9" x14ac:dyDescent="0.3">
      <c r="A676" s="1">
        <f>'agrupamento - 3ciclo'!A675</f>
        <v>342105</v>
      </c>
      <c r="B676">
        <f>AVERAGE([3]!Tabela11[[#This Row],[1º Ano]],[3]!Tabela11[[#This Row],[2º Ano]],[3]!Tabela11[[#This Row],[3º Ano]],[3]!Tabela11[[#This Row],[4º Ano]])</f>
        <v>27.875</v>
      </c>
      <c r="E676" s="1">
        <f>VLOOKUP(Tabela2[[#This Row],[id_escola]],Folha1!A:F,2,FALSE)</f>
        <v>50.89473684210526</v>
      </c>
      <c r="F676" s="1">
        <f>VLOOKUP(Tabela2[[#This Row],[id_escola]],Folha1!A:F,3,FALSE)</f>
        <v>19.75</v>
      </c>
      <c r="G676" s="1">
        <f>VLOOKUP(Tabela2[[#This Row],[id_escola]],Folha1!A:F,4,FALSE)</f>
        <v>35.32236842105263</v>
      </c>
      <c r="H676" s="1">
        <f>VLOOKUP(Tabela2[[#This Row],[id_escola]],Folha1!A:F,5,FALSE)</f>
        <v>495</v>
      </c>
      <c r="I676" s="1">
        <f>VLOOKUP(Tabela2[[#This Row],[id_escola]],Folha1!A:F,6,FALSE)</f>
        <v>193</v>
      </c>
    </row>
    <row r="677" spans="1:9" x14ac:dyDescent="0.3">
      <c r="A677" s="1">
        <f>'agrupamento - 3ciclo'!A676</f>
        <v>400350</v>
      </c>
      <c r="B677">
        <f>AVERAGE([3]!Tabela11[[#This Row],[1º Ano]],[3]!Tabela11[[#This Row],[2º Ano]],[3]!Tabela11[[#This Row],[3º Ano]],[3]!Tabela11[[#This Row],[4º Ano]])</f>
        <v>15.625</v>
      </c>
      <c r="E677" s="1">
        <f>VLOOKUP(Tabela2[[#This Row],[id_escola]],Folha1!A:F,2,FALSE)</f>
        <v>61.01010101010101</v>
      </c>
      <c r="F677" s="1">
        <f>VLOOKUP(Tabela2[[#This Row],[id_escola]],Folha1!A:F,3,FALSE)</f>
        <v>40.214285714285715</v>
      </c>
      <c r="G677" s="1">
        <f>VLOOKUP(Tabela2[[#This Row],[id_escola]],Folha1!A:F,4,FALSE)</f>
        <v>50.612193362193366</v>
      </c>
      <c r="H677" s="1">
        <f>VLOOKUP(Tabela2[[#This Row],[id_escola]],Folha1!A:F,5,FALSE)</f>
        <v>238</v>
      </c>
      <c r="I677" s="1">
        <f>VLOOKUP(Tabela2[[#This Row],[id_escola]],Folha1!A:F,6,FALSE)</f>
        <v>41</v>
      </c>
    </row>
    <row r="678" spans="1:9" x14ac:dyDescent="0.3">
      <c r="A678" s="1">
        <f>'agrupamento - 3ciclo'!A677</f>
        <v>342178</v>
      </c>
      <c r="B678">
        <f>AVERAGE([3]!Tabela11[[#This Row],[1º Ano]],[3]!Tabela11[[#This Row],[2º Ano]],[3]!Tabela11[[#This Row],[3º Ano]],[3]!Tabela11[[#This Row],[4º Ano]])</f>
        <v>25.3125</v>
      </c>
      <c r="E678" s="1">
        <f>VLOOKUP(Tabela2[[#This Row],[id_escola]],Folha1!A:F,2,FALSE)</f>
        <v>49.711111111111109</v>
      </c>
      <c r="F678" s="1">
        <f>VLOOKUP(Tabela2[[#This Row],[id_escola]],Folha1!A:F,3,FALSE)</f>
        <v>25.022388059701491</v>
      </c>
      <c r="G678" s="1">
        <f>VLOOKUP(Tabela2[[#This Row],[id_escola]],Folha1!A:F,4,FALSE)</f>
        <v>37.366749585406296</v>
      </c>
      <c r="H678" s="1">
        <f>VLOOKUP(Tabela2[[#This Row],[id_escola]],Folha1!A:F,5,FALSE)</f>
        <v>478</v>
      </c>
      <c r="I678" s="1">
        <f>VLOOKUP(Tabela2[[#This Row],[id_escola]],Folha1!A:F,6,FALSE)</f>
        <v>199</v>
      </c>
    </row>
    <row r="679" spans="1:9" x14ac:dyDescent="0.3">
      <c r="A679" s="1">
        <f>'agrupamento - 3ciclo'!A678</f>
        <v>342191</v>
      </c>
      <c r="B679">
        <f>AVERAGE([3]!Tabela11[[#This Row],[1º Ano]],[3]!Tabela11[[#This Row],[2º Ano]],[3]!Tabela11[[#This Row],[3º Ano]],[3]!Tabela11[[#This Row],[4º Ano]])</f>
        <v>44.9375</v>
      </c>
      <c r="E679" s="1">
        <f>VLOOKUP(Tabela2[[#This Row],[id_escola]],Folha1!A:F,2,FALSE)</f>
        <v>54.702127659574465</v>
      </c>
      <c r="F679" s="1">
        <f>VLOOKUP(Tabela2[[#This Row],[id_escola]],Folha1!A:F,3,FALSE)</f>
        <v>37.6</v>
      </c>
      <c r="G679" s="1">
        <f>VLOOKUP(Tabela2[[#This Row],[id_escola]],Folha1!A:F,4,FALSE)</f>
        <v>46.151063829787233</v>
      </c>
      <c r="H679" s="1">
        <f>VLOOKUP(Tabela2[[#This Row],[id_escola]],Folha1!A:F,5,FALSE)</f>
        <v>356</v>
      </c>
      <c r="I679" s="1">
        <f>VLOOKUP(Tabela2[[#This Row],[id_escola]],Folha1!A:F,6,FALSE)</f>
        <v>134</v>
      </c>
    </row>
    <row r="680" spans="1:9" x14ac:dyDescent="0.3">
      <c r="A680" s="1">
        <f>'agrupamento - 3ciclo'!A679</f>
        <v>346240</v>
      </c>
      <c r="B680">
        <f>AVERAGE([3]!Tabela11[[#This Row],[1º Ano]],[3]!Tabela11[[#This Row],[2º Ano]],[3]!Tabela11[[#This Row],[3º Ano]],[3]!Tabela11[[#This Row],[4º Ano]])</f>
        <v>8.4375</v>
      </c>
      <c r="E680" s="1">
        <f>VLOOKUP(Tabela2[[#This Row],[id_escola]],Folha1!A:F,2,FALSE)</f>
        <v>47.763157894736842</v>
      </c>
      <c r="F680" s="1">
        <f>VLOOKUP(Tabela2[[#This Row],[id_escola]],Folha1!A:F,3,FALSE)</f>
        <v>30.634146341463413</v>
      </c>
      <c r="G680" s="1">
        <f>VLOOKUP(Tabela2[[#This Row],[id_escola]],Folha1!A:F,4,FALSE)</f>
        <v>39.198652118100128</v>
      </c>
      <c r="H680" s="1">
        <f>VLOOKUP(Tabela2[[#This Row],[id_escola]],Folha1!A:F,5,FALSE)</f>
        <v>459</v>
      </c>
      <c r="I680" s="1">
        <f>VLOOKUP(Tabela2[[#This Row],[id_escola]],Folha1!A:F,6,FALSE)</f>
        <v>45</v>
      </c>
    </row>
    <row r="681" spans="1:9" x14ac:dyDescent="0.3">
      <c r="A681" s="1">
        <f>'agrupamento - 3ciclo'!A680</f>
        <v>346226</v>
      </c>
      <c r="B681">
        <f>AVERAGE([3]!Tabela11[[#This Row],[1º Ano]],[3]!Tabela11[[#This Row],[2º Ano]],[3]!Tabela11[[#This Row],[3º Ano]],[3]!Tabela11[[#This Row],[4º Ano]])</f>
        <v>34.5</v>
      </c>
      <c r="E681" s="1">
        <f>VLOOKUP(Tabela2[[#This Row],[id_escola]],Folha1!A:F,2,FALSE)</f>
        <v>51.359550561797754</v>
      </c>
      <c r="F681" s="1">
        <f>VLOOKUP(Tabela2[[#This Row],[id_escola]],Folha1!A:F,3,FALSE)</f>
        <v>27.122222222222224</v>
      </c>
      <c r="G681" s="1">
        <f>VLOOKUP(Tabela2[[#This Row],[id_escola]],Folha1!A:F,4,FALSE)</f>
        <v>39.24088639200999</v>
      </c>
      <c r="H681" s="1">
        <f>VLOOKUP(Tabela2[[#This Row],[id_escola]],Folha1!A:F,5,FALSE)</f>
        <v>458</v>
      </c>
      <c r="I681" s="1">
        <f>VLOOKUP(Tabela2[[#This Row],[id_escola]],Folha1!A:F,6,FALSE)</f>
        <v>70</v>
      </c>
    </row>
    <row r="682" spans="1:9" x14ac:dyDescent="0.3">
      <c r="A682" s="1">
        <f>'agrupamento - 3ciclo'!A681</f>
        <v>402230</v>
      </c>
      <c r="B682">
        <f>AVERAGE([3]!Tabela11[[#This Row],[1º Ano]],[3]!Tabela11[[#This Row],[2º Ano]],[3]!Tabela11[[#This Row],[3º Ano]],[3]!Tabela11[[#This Row],[4º Ano]])</f>
        <v>16.5625</v>
      </c>
      <c r="E682" s="1">
        <f>VLOOKUP(Tabela2[[#This Row],[id_escola]],Folha1!A:F,2,FALSE)</f>
        <v>61.754385964912281</v>
      </c>
      <c r="F682" s="1">
        <f>VLOOKUP(Tabela2[[#This Row],[id_escola]],Folha1!A:F,3,FALSE)</f>
        <v>41.254237288135592</v>
      </c>
      <c r="G682" s="1">
        <f>VLOOKUP(Tabela2[[#This Row],[id_escola]],Folha1!A:F,4,FALSE)</f>
        <v>51.504311626523936</v>
      </c>
      <c r="H682" s="1">
        <f>VLOOKUP(Tabela2[[#This Row],[id_escola]],Folha1!A:F,5,FALSE)</f>
        <v>211</v>
      </c>
      <c r="I682" s="1">
        <f>VLOOKUP(Tabela2[[#This Row],[id_escola]],Folha1!A:F,6,FALSE)</f>
        <v>3</v>
      </c>
    </row>
    <row r="683" spans="1:9" x14ac:dyDescent="0.3">
      <c r="A683" s="1">
        <f>'agrupamento - 3ciclo'!A682</f>
        <v>345945</v>
      </c>
      <c r="B683">
        <f>AVERAGE([3]!Tabela11[[#This Row],[1º Ano]],[3]!Tabela11[[#This Row],[2º Ano]],[3]!Tabela11[[#This Row],[3º Ano]],[3]!Tabela11[[#This Row],[4º Ano]])</f>
        <v>19.4375</v>
      </c>
      <c r="E683" s="1">
        <f>VLOOKUP(Tabela2[[#This Row],[id_escola]],Folha1!A:F,2,FALSE)</f>
        <v>59.348837209302324</v>
      </c>
      <c r="F683" s="1">
        <f>VLOOKUP(Tabela2[[#This Row],[id_escola]],Folha1!A:F,3,FALSE)</f>
        <v>36.348837209302324</v>
      </c>
      <c r="G683" s="1">
        <f>VLOOKUP(Tabela2[[#This Row],[id_escola]],Folha1!A:F,4,FALSE)</f>
        <v>47.848837209302324</v>
      </c>
      <c r="H683" s="1">
        <f>VLOOKUP(Tabela2[[#This Row],[id_escola]],Folha1!A:F,5,FALSE)</f>
        <v>311</v>
      </c>
      <c r="I683" s="1">
        <f>VLOOKUP(Tabela2[[#This Row],[id_escola]],Folha1!A:F,6,FALSE)</f>
        <v>16</v>
      </c>
    </row>
    <row r="684" spans="1:9" x14ac:dyDescent="0.3">
      <c r="A684" s="1">
        <f>'agrupamento - 3ciclo'!A683</f>
        <v>330437</v>
      </c>
      <c r="B684">
        <f>AVERAGE([3]!Tabela11[[#This Row],[1º Ano]],[3]!Tabela11[[#This Row],[2º Ano]],[3]!Tabela11[[#This Row],[3º Ano]],[3]!Tabela11[[#This Row],[4º Ano]])</f>
        <v>17.8125</v>
      </c>
      <c r="E684" s="1">
        <f>VLOOKUP(Tabela2[[#This Row],[id_escola]],Folha1!A:F,2,FALSE)</f>
        <v>60.916666666666664</v>
      </c>
      <c r="F684" s="1">
        <f>VLOOKUP(Tabela2[[#This Row],[id_escola]],Folha1!A:F,3,FALSE)</f>
        <v>60.230769230769234</v>
      </c>
      <c r="G684" s="1">
        <f>VLOOKUP(Tabela2[[#This Row],[id_escola]],Folha1!A:F,4,FALSE)</f>
        <v>60.573717948717949</v>
      </c>
      <c r="H684" s="1">
        <f>VLOOKUP(Tabela2[[#This Row],[id_escola]],Folha1!A:F,5,FALSE)</f>
        <v>59</v>
      </c>
      <c r="I684" s="1">
        <f>VLOOKUP(Tabela2[[#This Row],[id_escola]],Folha1!A:F,6,FALSE)</f>
        <v>2</v>
      </c>
    </row>
    <row r="685" spans="1:9" x14ac:dyDescent="0.3">
      <c r="A685" s="1">
        <f>'agrupamento - 3ciclo'!A684</f>
        <v>345969</v>
      </c>
      <c r="B685">
        <f>AVERAGE([3]!Tabela11[[#This Row],[1º Ano]],[3]!Tabela11[[#This Row],[2º Ano]],[3]!Tabela11[[#This Row],[3º Ano]],[3]!Tabela11[[#This Row],[4º Ano]])</f>
        <v>5.75</v>
      </c>
      <c r="E685" s="1">
        <f>VLOOKUP(Tabela2[[#This Row],[id_escola]],Folha1!A:F,2,FALSE)</f>
        <v>65.909090909090907</v>
      </c>
      <c r="F685" s="1">
        <f>VLOOKUP(Tabela2[[#This Row],[id_escola]],Folha1!A:F,3,FALSE)</f>
        <v>36.136363636363633</v>
      </c>
      <c r="G685" s="1">
        <f>VLOOKUP(Tabela2[[#This Row],[id_escola]],Folha1!A:F,4,FALSE)</f>
        <v>51.022727272727266</v>
      </c>
      <c r="H685" s="1">
        <f>VLOOKUP(Tabela2[[#This Row],[id_escola]],Folha1!A:F,5,FALSE)</f>
        <v>222</v>
      </c>
      <c r="I685" s="1" t="e">
        <f>VLOOKUP(Tabela2[[#This Row],[id_escola]],Folha1!A:F,6,FALSE)</f>
        <v>#N/A</v>
      </c>
    </row>
    <row r="686" spans="1:9" x14ac:dyDescent="0.3">
      <c r="A686" s="1">
        <f>'agrupamento - 3ciclo'!A685</f>
        <v>402850</v>
      </c>
      <c r="B686">
        <f>AVERAGE([3]!Tabela11[[#This Row],[1º Ano]],[3]!Tabela11[[#This Row],[2º Ano]],[3]!Tabela11[[#This Row],[3º Ano]],[3]!Tabela11[[#This Row],[4º Ano]])</f>
        <v>21.25</v>
      </c>
      <c r="E686" s="1">
        <f>VLOOKUP(Tabela2[[#This Row],[id_escola]],Folha1!A:F,2,FALSE)</f>
        <v>64.672619047619051</v>
      </c>
      <c r="F686" s="1">
        <f>VLOOKUP(Tabela2[[#This Row],[id_escola]],Folha1!A:F,3,FALSE)</f>
        <v>45.226190476190474</v>
      </c>
      <c r="G686" s="1">
        <f>VLOOKUP(Tabela2[[#This Row],[id_escola]],Folha1!A:F,4,FALSE)</f>
        <v>54.949404761904759</v>
      </c>
      <c r="H686" s="1">
        <f>VLOOKUP(Tabela2[[#This Row],[id_escola]],Folha1!A:F,5,FALSE)</f>
        <v>129</v>
      </c>
      <c r="I686" s="1">
        <f>VLOOKUP(Tabela2[[#This Row],[id_escola]],Folha1!A:F,6,FALSE)</f>
        <v>20</v>
      </c>
    </row>
    <row r="687" spans="1:9" x14ac:dyDescent="0.3">
      <c r="A687" s="1">
        <f>'agrupamento - 3ciclo'!A686</f>
        <v>400981</v>
      </c>
      <c r="B687">
        <f>AVERAGE([3]!Tabela11[[#This Row],[1º Ano]],[3]!Tabela11[[#This Row],[2º Ano]],[3]!Tabela11[[#This Row],[3º Ano]],[3]!Tabela11[[#This Row],[4º Ano]])</f>
        <v>27.6875</v>
      </c>
      <c r="E687" s="1">
        <f>VLOOKUP(Tabela2[[#This Row],[id_escola]],Folha1!A:F,2,FALSE)</f>
        <v>47.903225806451616</v>
      </c>
      <c r="F687" s="1">
        <f>VLOOKUP(Tabela2[[#This Row],[id_escola]],Folha1!A:F,3,FALSE)</f>
        <v>16.6875</v>
      </c>
      <c r="G687" s="1">
        <f>VLOOKUP(Tabela2[[#This Row],[id_escola]],Folha1!A:F,4,FALSE)</f>
        <v>32.295362903225808</v>
      </c>
      <c r="H687" s="1">
        <f>VLOOKUP(Tabela2[[#This Row],[id_escola]],Folha1!A:F,5,FALSE)</f>
        <v>493</v>
      </c>
      <c r="I687" s="1">
        <f>VLOOKUP(Tabela2[[#This Row],[id_escola]],Folha1!A:F,6,FALSE)</f>
        <v>80</v>
      </c>
    </row>
    <row r="688" spans="1:9" x14ac:dyDescent="0.3">
      <c r="A688" s="1">
        <f>'agrupamento - 3ciclo'!A687</f>
        <v>402369</v>
      </c>
      <c r="B688">
        <f>AVERAGE([3]!Tabela11[[#This Row],[1º Ano]],[3]!Tabela11[[#This Row],[2º Ano]],[3]!Tabela11[[#This Row],[3º Ano]],[3]!Tabela11[[#This Row],[4º Ano]])</f>
        <v>23.25</v>
      </c>
      <c r="E688" s="1">
        <f>VLOOKUP(Tabela2[[#This Row],[id_escola]],Folha1!A:F,2,FALSE)</f>
        <v>52.89411764705882</v>
      </c>
      <c r="F688" s="1">
        <f>VLOOKUP(Tabela2[[#This Row],[id_escola]],Folha1!A:F,3,FALSE)</f>
        <v>28.288135593220339</v>
      </c>
      <c r="G688" s="1">
        <f>VLOOKUP(Tabela2[[#This Row],[id_escola]],Folha1!A:F,4,FALSE)</f>
        <v>40.591126620139576</v>
      </c>
      <c r="H688" s="1">
        <f>VLOOKUP(Tabela2[[#This Row],[id_escola]],Folha1!A:F,5,FALSE)</f>
        <v>443</v>
      </c>
      <c r="I688" s="1">
        <f>VLOOKUP(Tabela2[[#This Row],[id_escola]],Folha1!A:F,6,FALSE)</f>
        <v>174</v>
      </c>
    </row>
    <row r="689" spans="1:9" x14ac:dyDescent="0.3">
      <c r="A689" s="1">
        <f>'agrupamento - 3ciclo'!A688</f>
        <v>345970</v>
      </c>
      <c r="B689">
        <f>AVERAGE([3]!Tabela11[[#This Row],[1º Ano]],[3]!Tabela11[[#This Row],[2º Ano]],[3]!Tabela11[[#This Row],[3º Ano]],[3]!Tabela11[[#This Row],[4º Ano]])</f>
        <v>15.1875</v>
      </c>
      <c r="E689" s="1">
        <f>VLOOKUP(Tabela2[[#This Row],[id_escola]],Folha1!A:F,2,FALSE)</f>
        <v>62.703703703703702</v>
      </c>
      <c r="F689" s="1">
        <f>VLOOKUP(Tabela2[[#This Row],[id_escola]],Folha1!A:F,3,FALSE)</f>
        <v>48.370370370370374</v>
      </c>
      <c r="G689" s="1">
        <f>VLOOKUP(Tabela2[[#This Row],[id_escola]],Folha1!A:F,4,FALSE)</f>
        <v>55.537037037037038</v>
      </c>
      <c r="H689" s="1">
        <f>VLOOKUP(Tabela2[[#This Row],[id_escola]],Folha1!A:F,5,FALSE)</f>
        <v>114</v>
      </c>
      <c r="I689" s="1">
        <f>VLOOKUP(Tabela2[[#This Row],[id_escola]],Folha1!A:F,6,FALSE)</f>
        <v>5</v>
      </c>
    </row>
    <row r="690" spans="1:9" x14ac:dyDescent="0.3">
      <c r="A690" s="1">
        <f>'agrupamento - 3ciclo'!A689</f>
        <v>342439</v>
      </c>
      <c r="B690">
        <f>AVERAGE([3]!Tabela11[[#This Row],[1º Ano]],[3]!Tabela11[[#This Row],[2º Ano]],[3]!Tabela11[[#This Row],[3º Ano]],[3]!Tabela11[[#This Row],[4º Ano]])</f>
        <v>10.5</v>
      </c>
      <c r="E690" s="1">
        <f>VLOOKUP(Tabela2[[#This Row],[id_escola]],Folha1!A:F,2,FALSE)</f>
        <v>53.901960784313722</v>
      </c>
      <c r="F690" s="1">
        <f>VLOOKUP(Tabela2[[#This Row],[id_escola]],Folha1!A:F,3,FALSE)</f>
        <v>30.576923076923077</v>
      </c>
      <c r="G690" s="1">
        <f>VLOOKUP(Tabela2[[#This Row],[id_escola]],Folha1!A:F,4,FALSE)</f>
        <v>42.239441930618398</v>
      </c>
      <c r="H690" s="1">
        <f>VLOOKUP(Tabela2[[#This Row],[id_escola]],Folha1!A:F,5,FALSE)</f>
        <v>416</v>
      </c>
      <c r="I690" s="1">
        <f>VLOOKUP(Tabela2[[#This Row],[id_escola]],Folha1!A:F,6,FALSE)</f>
        <v>71</v>
      </c>
    </row>
    <row r="691" spans="1:9" x14ac:dyDescent="0.3">
      <c r="A691" s="1">
        <f>'agrupamento - 3ciclo'!A690</f>
        <v>330553</v>
      </c>
      <c r="B691">
        <f>AVERAGE([3]!Tabela11[[#This Row],[1º Ano]],[3]!Tabela11[[#This Row],[2º Ano]],[3]!Tabela11[[#This Row],[3º Ano]],[3]!Tabela11[[#This Row],[4º Ano]])</f>
        <v>22.25</v>
      </c>
      <c r="E691" s="1">
        <f>VLOOKUP(Tabela2[[#This Row],[id_escola]],Folha1!A:F,2,FALSE)</f>
        <v>60.46153846153846</v>
      </c>
      <c r="F691" s="1">
        <f>VLOOKUP(Tabela2[[#This Row],[id_escola]],Folha1!A:F,3,FALSE)</f>
        <v>40.428571428571431</v>
      </c>
      <c r="G691" s="1">
        <f>VLOOKUP(Tabela2[[#This Row],[id_escola]],Folha1!A:F,4,FALSE)</f>
        <v>50.445054945054949</v>
      </c>
      <c r="H691" s="1">
        <f>VLOOKUP(Tabela2[[#This Row],[id_escola]],Folha1!A:F,5,FALSE)</f>
        <v>236</v>
      </c>
      <c r="I691" s="1">
        <f>VLOOKUP(Tabela2[[#This Row],[id_escola]],Folha1!A:F,6,FALSE)</f>
        <v>7</v>
      </c>
    </row>
    <row r="692" spans="1:9" x14ac:dyDescent="0.3">
      <c r="A692" s="1">
        <f>'agrupamento - 3ciclo'!A691</f>
        <v>345982</v>
      </c>
      <c r="B692">
        <f>AVERAGE([3]!Tabela11[[#This Row],[1º Ano]],[3]!Tabela11[[#This Row],[2º Ano]],[3]!Tabela11[[#This Row],[3º Ano]],[3]!Tabela11[[#This Row],[4º Ano]])</f>
        <v>15.0625</v>
      </c>
      <c r="E692" s="1">
        <f>VLOOKUP(Tabela2[[#This Row],[id_escola]],Folha1!A:F,2,FALSE)</f>
        <v>46.07692307692308</v>
      </c>
      <c r="F692" s="1">
        <f>VLOOKUP(Tabela2[[#This Row],[id_escola]],Folha1!A:F,3,FALSE)</f>
        <v>24.576923076923077</v>
      </c>
      <c r="G692" s="1">
        <f>VLOOKUP(Tabela2[[#This Row],[id_escola]],Folha1!A:F,4,FALSE)</f>
        <v>35.32692307692308</v>
      </c>
      <c r="H692" s="1">
        <f>VLOOKUP(Tabela2[[#This Row],[id_escola]],Folha1!A:F,5,FALSE)</f>
        <v>480</v>
      </c>
      <c r="I692" s="1">
        <f>VLOOKUP(Tabela2[[#This Row],[id_escola]],Folha1!A:F,6,FALSE)</f>
        <v>20</v>
      </c>
    </row>
    <row r="693" spans="1:9" x14ac:dyDescent="0.3">
      <c r="A693" s="1">
        <f>'agrupamento - 3ciclo'!A692</f>
        <v>346380</v>
      </c>
      <c r="B693">
        <f>AVERAGE([3]!Tabela11[[#This Row],[1º Ano]],[3]!Tabela11[[#This Row],[2º Ano]],[3]!Tabela11[[#This Row],[3º Ano]],[3]!Tabela11[[#This Row],[4º Ano]])</f>
        <v>19.4375</v>
      </c>
      <c r="E693" s="1">
        <f>VLOOKUP(Tabela2[[#This Row],[id_escola]],Folha1!A:F,2,FALSE)</f>
        <v>57.685714285714283</v>
      </c>
      <c r="F693" s="1">
        <f>VLOOKUP(Tabela2[[#This Row],[id_escola]],Folha1!A:F,3,FALSE)</f>
        <v>42.457142857142856</v>
      </c>
      <c r="G693" s="1">
        <f>VLOOKUP(Tabela2[[#This Row],[id_escola]],Folha1!A:F,4,FALSE)</f>
        <v>50.071428571428569</v>
      </c>
      <c r="H693" s="1">
        <f>VLOOKUP(Tabela2[[#This Row],[id_escola]],Folha1!A:F,5,FALSE)</f>
        <v>246</v>
      </c>
      <c r="I693" s="1">
        <f>VLOOKUP(Tabela2[[#This Row],[id_escola]],Folha1!A:F,6,FALSE)</f>
        <v>12</v>
      </c>
    </row>
    <row r="694" spans="1:9" x14ac:dyDescent="0.3">
      <c r="A694" s="1">
        <f>'agrupamento - 3ciclo'!A693</f>
        <v>402436</v>
      </c>
      <c r="B694">
        <f>AVERAGE([3]!Tabela11[[#This Row],[1º Ano]],[3]!Tabela11[[#This Row],[2º Ano]],[3]!Tabela11[[#This Row],[3º Ano]],[3]!Tabela11[[#This Row],[4º Ano]])</f>
        <v>11.125</v>
      </c>
      <c r="E694" s="1">
        <f>VLOOKUP(Tabela2[[#This Row],[id_escola]],Folha1!A:F,2,FALSE)</f>
        <v>56.285714285714285</v>
      </c>
      <c r="F694" s="1">
        <f>VLOOKUP(Tabela2[[#This Row],[id_escola]],Folha1!A:F,3,FALSE)</f>
        <v>27.44047619047619</v>
      </c>
      <c r="G694" s="1">
        <f>VLOOKUP(Tabela2[[#This Row],[id_escola]],Folha1!A:F,4,FALSE)</f>
        <v>41.863095238095241</v>
      </c>
      <c r="H694" s="1">
        <f>VLOOKUP(Tabela2[[#This Row],[id_escola]],Folha1!A:F,5,FALSE)</f>
        <v>420</v>
      </c>
      <c r="I694" s="1">
        <f>VLOOKUP(Tabela2[[#This Row],[id_escola]],Folha1!A:F,6,FALSE)</f>
        <v>181</v>
      </c>
    </row>
    <row r="695" spans="1:9" x14ac:dyDescent="0.3">
      <c r="A695" s="1">
        <f>'agrupamento - 3ciclo'!A694</f>
        <v>346007</v>
      </c>
      <c r="B695">
        <f>AVERAGE([3]!Tabela11[[#This Row],[1º Ano]],[3]!Tabela11[[#This Row],[2º Ano]],[3]!Tabela11[[#This Row],[3º Ano]],[3]!Tabela11[[#This Row],[4º Ano]])</f>
        <v>20.4375</v>
      </c>
      <c r="E695" s="1">
        <f>VLOOKUP(Tabela2[[#This Row],[id_escola]],Folha1!A:F,2,FALSE)</f>
        <v>55.651162790697676</v>
      </c>
      <c r="F695" s="1">
        <f>VLOOKUP(Tabela2[[#This Row],[id_escola]],Folha1!A:F,3,FALSE)</f>
        <v>28.755555555555556</v>
      </c>
      <c r="G695" s="1">
        <f>VLOOKUP(Tabela2[[#This Row],[id_escola]],Folha1!A:F,4,FALSE)</f>
        <v>42.203359173126614</v>
      </c>
      <c r="H695" s="1">
        <f>VLOOKUP(Tabela2[[#This Row],[id_escola]],Folha1!A:F,5,FALSE)</f>
        <v>415</v>
      </c>
      <c r="I695" s="1">
        <f>VLOOKUP(Tabela2[[#This Row],[id_escola]],Folha1!A:F,6,FALSE)</f>
        <v>23</v>
      </c>
    </row>
    <row r="696" spans="1:9" x14ac:dyDescent="0.3">
      <c r="A696" s="1">
        <f>'agrupamento - 3ciclo'!A695</f>
        <v>346100</v>
      </c>
      <c r="B696">
        <f>AVERAGE([3]!Tabela11[[#This Row],[1º Ano]],[3]!Tabela11[[#This Row],[2º Ano]],[3]!Tabela11[[#This Row],[3º Ano]],[3]!Tabela11[[#This Row],[4º Ano]])</f>
        <v>17.125</v>
      </c>
      <c r="E696" s="1">
        <f>VLOOKUP(Tabela2[[#This Row],[id_escola]],Folha1!A:F,2,FALSE)</f>
        <v>62.641025641025642</v>
      </c>
      <c r="F696" s="1">
        <f>VLOOKUP(Tabela2[[#This Row],[id_escola]],Folha1!A:F,3,FALSE)</f>
        <v>48.384615384615387</v>
      </c>
      <c r="G696" s="1">
        <f>VLOOKUP(Tabela2[[#This Row],[id_escola]],Folha1!A:F,4,FALSE)</f>
        <v>55.512820512820511</v>
      </c>
      <c r="H696" s="1">
        <f>VLOOKUP(Tabela2[[#This Row],[id_escola]],Folha1!A:F,5,FALSE)</f>
        <v>114</v>
      </c>
      <c r="I696" s="1">
        <f>VLOOKUP(Tabela2[[#This Row],[id_escola]],Folha1!A:F,6,FALSE)</f>
        <v>7</v>
      </c>
    </row>
    <row r="697" spans="1:9" x14ac:dyDescent="0.3">
      <c r="A697" s="1">
        <f>'agrupamento - 3ciclo'!A696</f>
        <v>346251</v>
      </c>
      <c r="B697">
        <f>AVERAGE([3]!Tabela11[[#This Row],[1º Ano]],[3]!Tabela11[[#This Row],[2º Ano]],[3]!Tabela11[[#This Row],[3º Ano]],[3]!Tabela11[[#This Row],[4º Ano]])</f>
        <v>10.3125</v>
      </c>
      <c r="E697" s="1">
        <f>VLOOKUP(Tabela2[[#This Row],[id_escola]],Folha1!A:F,2,FALSE)</f>
        <v>59.627450980392155</v>
      </c>
      <c r="F697" s="1">
        <f>VLOOKUP(Tabela2[[#This Row],[id_escola]],Folha1!A:F,3,FALSE)</f>
        <v>37.479999999999997</v>
      </c>
      <c r="G697" s="1">
        <f>VLOOKUP(Tabela2[[#This Row],[id_escola]],Folha1!A:F,4,FALSE)</f>
        <v>48.553725490196072</v>
      </c>
      <c r="H697" s="1">
        <f>VLOOKUP(Tabela2[[#This Row],[id_escola]],Folha1!A:F,5,FALSE)</f>
        <v>286</v>
      </c>
      <c r="I697" s="1">
        <f>VLOOKUP(Tabela2[[#This Row],[id_escola]],Folha1!A:F,6,FALSE)</f>
        <v>25</v>
      </c>
    </row>
    <row r="698" spans="1:9" x14ac:dyDescent="0.3">
      <c r="A698" s="1">
        <f>'agrupamento - 3ciclo'!A697</f>
        <v>346020</v>
      </c>
      <c r="B698">
        <f>AVERAGE([3]!Tabela11[[#This Row],[1º Ano]],[3]!Tabela11[[#This Row],[2º Ano]],[3]!Tabela11[[#This Row],[3º Ano]],[3]!Tabela11[[#This Row],[4º Ano]])</f>
        <v>21.0625</v>
      </c>
      <c r="E698" s="1">
        <f>VLOOKUP(Tabela2[[#This Row],[id_escola]],Folha1!A:F,2,FALSE)</f>
        <v>61.938461538461539</v>
      </c>
      <c r="F698" s="1">
        <f>VLOOKUP(Tabela2[[#This Row],[id_escola]],Folha1!A:F,3,FALSE)</f>
        <v>47.363636363636367</v>
      </c>
      <c r="G698" s="1">
        <f>VLOOKUP(Tabela2[[#This Row],[id_escola]],Folha1!A:F,4,FALSE)</f>
        <v>54.651048951048949</v>
      </c>
      <c r="H698" s="1">
        <f>VLOOKUP(Tabela2[[#This Row],[id_escola]],Folha1!A:F,5,FALSE)</f>
        <v>133</v>
      </c>
      <c r="I698" s="1">
        <f>VLOOKUP(Tabela2[[#This Row],[id_escola]],Folha1!A:F,6,FALSE)</f>
        <v>11</v>
      </c>
    </row>
    <row r="699" spans="1:9" x14ac:dyDescent="0.3">
      <c r="A699" s="1">
        <f>'agrupamento - 3ciclo'!A698</f>
        <v>346056</v>
      </c>
      <c r="B699">
        <f>AVERAGE([3]!Tabela11[[#This Row],[1º Ano]],[3]!Tabela11[[#This Row],[2º Ano]],[3]!Tabela11[[#This Row],[3º Ano]],[3]!Tabela11[[#This Row],[4º Ano]])</f>
        <v>13.8125</v>
      </c>
      <c r="E699" s="1">
        <f>VLOOKUP(Tabela2[[#This Row],[id_escola]],Folha1!A:F,2,FALSE)</f>
        <v>50.583333333333336</v>
      </c>
      <c r="F699" s="1">
        <f>VLOOKUP(Tabela2[[#This Row],[id_escola]],Folha1!A:F,3,FALSE)</f>
        <v>43.162162162162161</v>
      </c>
      <c r="G699" s="1">
        <f>VLOOKUP(Tabela2[[#This Row],[id_escola]],Folha1!A:F,4,FALSE)</f>
        <v>46.872747747747752</v>
      </c>
      <c r="H699" s="1">
        <f>VLOOKUP(Tabela2[[#This Row],[id_escola]],Folha1!A:F,5,FALSE)</f>
        <v>319</v>
      </c>
      <c r="I699" s="1">
        <f>VLOOKUP(Tabela2[[#This Row],[id_escola]],Folha1!A:F,6,FALSE)</f>
        <v>6</v>
      </c>
    </row>
    <row r="700" spans="1:9" x14ac:dyDescent="0.3">
      <c r="A700" s="1">
        <f>'agrupamento - 3ciclo'!A699</f>
        <v>346032</v>
      </c>
      <c r="B700">
        <f>AVERAGE([3]!Tabela11[[#This Row],[1º Ano]],[3]!Tabela11[[#This Row],[2º Ano]],[3]!Tabela11[[#This Row],[3º Ano]],[3]!Tabela11[[#This Row],[4º Ano]])</f>
        <v>10.625</v>
      </c>
      <c r="E700" s="1">
        <f>VLOOKUP(Tabela2[[#This Row],[id_escola]],Folha1!A:F,2,FALSE)</f>
        <v>51.432432432432435</v>
      </c>
      <c r="F700" s="1">
        <f>VLOOKUP(Tabela2[[#This Row],[id_escola]],Folha1!A:F,3,FALSE)</f>
        <v>28.243243243243242</v>
      </c>
      <c r="G700" s="1">
        <f>VLOOKUP(Tabela2[[#This Row],[id_escola]],Folha1!A:F,4,FALSE)</f>
        <v>39.837837837837839</v>
      </c>
      <c r="H700" s="1">
        <f>VLOOKUP(Tabela2[[#This Row],[id_escola]],Folha1!A:F,5,FALSE)</f>
        <v>436</v>
      </c>
      <c r="I700" s="1">
        <f>VLOOKUP(Tabela2[[#This Row],[id_escola]],Folha1!A:F,6,FALSE)</f>
        <v>25</v>
      </c>
    </row>
    <row r="701" spans="1:9" x14ac:dyDescent="0.3">
      <c r="A701" s="1">
        <f>'agrupamento - 3ciclo'!A700</f>
        <v>342737</v>
      </c>
      <c r="B701">
        <f>AVERAGE([3]!Tabela11[[#This Row],[1º Ano]],[3]!Tabela11[[#This Row],[2º Ano]],[3]!Tabela11[[#This Row],[3º Ano]],[3]!Tabela11[[#This Row],[4º Ano]])</f>
        <v>18.875</v>
      </c>
      <c r="E701" s="1">
        <f>VLOOKUP(Tabela2[[#This Row],[id_escola]],Folha1!A:F,2,FALSE)</f>
        <v>57.033898305084747</v>
      </c>
      <c r="F701" s="1">
        <f>VLOOKUP(Tabela2[[#This Row],[id_escola]],Folha1!A:F,3,FALSE)</f>
        <v>35.4765625</v>
      </c>
      <c r="G701" s="1">
        <f>VLOOKUP(Tabela2[[#This Row],[id_escola]],Folha1!A:F,4,FALSE)</f>
        <v>46.255230402542374</v>
      </c>
      <c r="H701" s="1">
        <f>VLOOKUP(Tabela2[[#This Row],[id_escola]],Folha1!A:F,5,FALSE)</f>
        <v>339</v>
      </c>
      <c r="I701" s="1">
        <f>VLOOKUP(Tabela2[[#This Row],[id_escola]],Folha1!A:F,6,FALSE)</f>
        <v>141</v>
      </c>
    </row>
    <row r="702" spans="1:9" x14ac:dyDescent="0.3">
      <c r="A702" s="1">
        <f>'agrupamento - 3ciclo'!A701</f>
        <v>342798</v>
      </c>
      <c r="B702">
        <f>AVERAGE([3]!Tabela11[[#This Row],[1º Ano]],[3]!Tabela11[[#This Row],[2º Ano]],[3]!Tabela11[[#This Row],[3º Ano]],[3]!Tabela11[[#This Row],[4º Ano]])</f>
        <v>13.0625</v>
      </c>
      <c r="E702" s="1">
        <f>VLOOKUP(Tabela2[[#This Row],[id_escola]],Folha1!A:F,2,FALSE)</f>
        <v>56.239130434782609</v>
      </c>
      <c r="F702" s="1">
        <f>VLOOKUP(Tabela2[[#This Row],[id_escola]],Folha1!A:F,3,FALSE)</f>
        <v>32.613793103448273</v>
      </c>
      <c r="G702" s="1">
        <f>VLOOKUP(Tabela2[[#This Row],[id_escola]],Folha1!A:F,4,FALSE)</f>
        <v>44.426461769115441</v>
      </c>
      <c r="H702" s="1">
        <f>VLOOKUP(Tabela2[[#This Row],[id_escola]],Folha1!A:F,5,FALSE)</f>
        <v>374</v>
      </c>
      <c r="I702" s="1">
        <f>VLOOKUP(Tabela2[[#This Row],[id_escola]],Folha1!A:F,6,FALSE)</f>
        <v>34</v>
      </c>
    </row>
    <row r="703" spans="1:9" x14ac:dyDescent="0.3">
      <c r="A703" s="1">
        <f>'agrupamento - 3ciclo'!A702</f>
        <v>400403</v>
      </c>
      <c r="B703">
        <f>AVERAGE([3]!Tabela11[[#This Row],[1º Ano]],[3]!Tabela11[[#This Row],[2º Ano]],[3]!Tabela11[[#This Row],[3º Ano]],[3]!Tabela11[[#This Row],[4º Ano]])</f>
        <v>49.375</v>
      </c>
      <c r="E703" s="1">
        <f>VLOOKUP(Tabela2[[#This Row],[id_escola]],Folha1!A:F,2,FALSE)</f>
        <v>58.817460317460316</v>
      </c>
      <c r="F703" s="1">
        <f>VLOOKUP(Tabela2[[#This Row],[id_escola]],Folha1!A:F,3,FALSE)</f>
        <v>36.992063492063494</v>
      </c>
      <c r="G703" s="1">
        <f>VLOOKUP(Tabela2[[#This Row],[id_escola]],Folha1!A:F,4,FALSE)</f>
        <v>47.904761904761905</v>
      </c>
      <c r="H703" s="1">
        <f>VLOOKUP(Tabela2[[#This Row],[id_escola]],Folha1!A:F,5,FALSE)</f>
        <v>299</v>
      </c>
      <c r="I703" s="1">
        <f>VLOOKUP(Tabela2[[#This Row],[id_escola]],Folha1!A:F,6,FALSE)</f>
        <v>128</v>
      </c>
    </row>
    <row r="704" spans="1:9" x14ac:dyDescent="0.3">
      <c r="A704" s="1">
        <f>'agrupamento - 3ciclo'!A703</f>
        <v>403258</v>
      </c>
      <c r="B704">
        <f>AVERAGE([3]!Tabela11[[#This Row],[1º Ano]],[3]!Tabela11[[#This Row],[2º Ano]],[3]!Tabela11[[#This Row],[3º Ano]],[3]!Tabela11[[#This Row],[4º Ano]])</f>
        <v>21.625</v>
      </c>
      <c r="E704" s="1">
        <f>VLOOKUP(Tabela2[[#This Row],[id_escola]],Folha1!A:F,2,FALSE)</f>
        <v>54.692857142857143</v>
      </c>
      <c r="F704" s="1">
        <f>VLOOKUP(Tabela2[[#This Row],[id_escola]],Folha1!A:F,3,FALSE)</f>
        <v>27.060402684563758</v>
      </c>
      <c r="G704" s="1">
        <f>VLOOKUP(Tabela2[[#This Row],[id_escola]],Folha1!A:F,4,FALSE)</f>
        <v>40.876629913710453</v>
      </c>
      <c r="H704" s="1">
        <f>VLOOKUP(Tabela2[[#This Row],[id_escola]],Folha1!A:F,5,FALSE)</f>
        <v>427</v>
      </c>
      <c r="I704" s="1">
        <f>VLOOKUP(Tabela2[[#This Row],[id_escola]],Folha1!A:F,6,FALSE)</f>
        <v>61</v>
      </c>
    </row>
    <row r="705" spans="1:9" x14ac:dyDescent="0.3">
      <c r="A705" s="1">
        <f>'agrupamento - 3ciclo'!A704</f>
        <v>402590</v>
      </c>
      <c r="B705">
        <f>AVERAGE([3]!Tabela11[[#This Row],[1º Ano]],[3]!Tabela11[[#This Row],[2º Ano]],[3]!Tabela11[[#This Row],[3º Ano]],[3]!Tabela11[[#This Row],[4º Ano]])</f>
        <v>22.1875</v>
      </c>
      <c r="E705" s="1">
        <f>VLOOKUP(Tabela2[[#This Row],[id_escola]],Folha1!A:F,2,FALSE)</f>
        <v>70.927083333333329</v>
      </c>
      <c r="F705" s="1">
        <f>VLOOKUP(Tabela2[[#This Row],[id_escola]],Folha1!A:F,3,FALSE)</f>
        <v>68.875</v>
      </c>
      <c r="G705" s="1">
        <f>VLOOKUP(Tabela2[[#This Row],[id_escola]],Folha1!A:F,4,FALSE)</f>
        <v>69.901041666666657</v>
      </c>
      <c r="H705" s="1">
        <f>VLOOKUP(Tabela2[[#This Row],[id_escola]],Folha1!A:F,5,FALSE)</f>
        <v>15</v>
      </c>
      <c r="I705" s="1">
        <f>VLOOKUP(Tabela2[[#This Row],[id_escola]],Folha1!A:F,6,FALSE)</f>
        <v>5</v>
      </c>
    </row>
    <row r="706" spans="1:9" x14ac:dyDescent="0.3">
      <c r="A706" s="1">
        <f>'agrupamento - 3ciclo'!A705</f>
        <v>342919</v>
      </c>
      <c r="B706" t="e">
        <f>AVERAGE([3]!Tabela11[[#This Row],[1º Ano]],[3]!Tabela11[[#This Row],[2º Ano]],[3]!Tabela11[[#This Row],[3º Ano]],[3]!Tabela11[[#This Row],[4º Ano]])</f>
        <v>#DIV/0!</v>
      </c>
      <c r="E706" s="1">
        <f>VLOOKUP(Tabela2[[#This Row],[id_escola]],Folha1!A:F,2,FALSE)</f>
        <v>53.172131147540981</v>
      </c>
      <c r="F706" s="1">
        <f>VLOOKUP(Tabela2[[#This Row],[id_escola]],Folha1!A:F,3,FALSE)</f>
        <v>28.037878787878789</v>
      </c>
      <c r="G706" s="1">
        <f>VLOOKUP(Tabela2[[#This Row],[id_escola]],Folha1!A:F,4,FALSE)</f>
        <v>40.605004967709888</v>
      </c>
      <c r="H706" s="1">
        <f>VLOOKUP(Tabela2[[#This Row],[id_escola]],Folha1!A:F,5,FALSE)</f>
        <v>427</v>
      </c>
      <c r="I706" s="1">
        <f>VLOOKUP(Tabela2[[#This Row],[id_escola]],Folha1!A:F,6,FALSE)</f>
        <v>164</v>
      </c>
    </row>
    <row r="707" spans="1:9" x14ac:dyDescent="0.3">
      <c r="A707" s="1">
        <f>'agrupamento - 3ciclo'!A706</f>
        <v>342920</v>
      </c>
      <c r="B707" t="e">
        <f>AVERAGE([3]!Tabela11[[#This Row],[1º Ano]],[3]!Tabela11[[#This Row],[2º Ano]],[3]!Tabela11[[#This Row],[3º Ano]],[3]!Tabela11[[#This Row],[4º Ano]])</f>
        <v>#DIV/0!</v>
      </c>
      <c r="E707" s="1">
        <f>VLOOKUP(Tabela2[[#This Row],[id_escola]],Folha1!A:F,2,FALSE)</f>
        <v>62.435185185185183</v>
      </c>
      <c r="F707" s="1">
        <f>VLOOKUP(Tabela2[[#This Row],[id_escola]],Folha1!A:F,3,FALSE)</f>
        <v>40.706422018348626</v>
      </c>
      <c r="G707" s="1">
        <f>VLOOKUP(Tabela2[[#This Row],[id_escola]],Folha1!A:F,4,FALSE)</f>
        <v>51.570803601766904</v>
      </c>
      <c r="H707" s="1">
        <f>VLOOKUP(Tabela2[[#This Row],[id_escola]],Folha1!A:F,5,FALSE)</f>
        <v>203</v>
      </c>
      <c r="I707" s="1">
        <f>VLOOKUP(Tabela2[[#This Row],[id_escola]],Folha1!A:F,6,FALSE)</f>
        <v>25</v>
      </c>
    </row>
    <row r="708" spans="1:9" x14ac:dyDescent="0.3">
      <c r="A708" s="1">
        <f>'agrupamento - 3ciclo'!A707</f>
        <v>342956</v>
      </c>
      <c r="B708">
        <f>AVERAGE([3]!Tabela11[[#This Row],[1º Ano]],[3]!Tabela11[[#This Row],[2º Ano]],[3]!Tabela11[[#This Row],[3º Ano]],[3]!Tabela11[[#This Row],[4º Ano]])</f>
        <v>29.5</v>
      </c>
      <c r="E708" s="1">
        <f>VLOOKUP(Tabela2[[#This Row],[id_escola]],Folha1!A:F,2,FALSE)</f>
        <v>49.208333333333336</v>
      </c>
      <c r="F708" s="1">
        <f>VLOOKUP(Tabela2[[#This Row],[id_escola]],Folha1!A:F,3,FALSE)</f>
        <v>38.64</v>
      </c>
      <c r="G708" s="1">
        <f>VLOOKUP(Tabela2[[#This Row],[id_escola]],Folha1!A:F,4,FALSE)</f>
        <v>43.924166666666665</v>
      </c>
      <c r="H708" s="1">
        <f>VLOOKUP(Tabela2[[#This Row],[id_escola]],Folha1!A:F,5,FALSE)</f>
        <v>385</v>
      </c>
      <c r="I708" s="1">
        <f>VLOOKUP(Tabela2[[#This Row],[id_escola]],Folha1!A:F,6,FALSE)</f>
        <v>22</v>
      </c>
    </row>
    <row r="709" spans="1:9" x14ac:dyDescent="0.3">
      <c r="A709" s="1">
        <f>'agrupamento - 3ciclo'!A708</f>
        <v>402709</v>
      </c>
      <c r="B709">
        <f>AVERAGE([3]!Tabela11[[#This Row],[1º Ano]],[3]!Tabela11[[#This Row],[2º Ano]],[3]!Tabela11[[#This Row],[3º Ano]],[3]!Tabela11[[#This Row],[4º Ano]])</f>
        <v>9.9375</v>
      </c>
      <c r="E709" s="1">
        <f>VLOOKUP(Tabela2[[#This Row],[id_escola]],Folha1!A:F,2,FALSE)</f>
        <v>59.194805194805198</v>
      </c>
      <c r="F709" s="1">
        <f>VLOOKUP(Tabela2[[#This Row],[id_escola]],Folha1!A:F,3,FALSE)</f>
        <v>37.379746835443036</v>
      </c>
      <c r="G709" s="1">
        <f>VLOOKUP(Tabela2[[#This Row],[id_escola]],Folha1!A:F,4,FALSE)</f>
        <v>48.287276015124121</v>
      </c>
      <c r="H709" s="1">
        <f>VLOOKUP(Tabela2[[#This Row],[id_escola]],Folha1!A:F,5,FALSE)</f>
        <v>288</v>
      </c>
      <c r="I709" s="1">
        <f>VLOOKUP(Tabela2[[#This Row],[id_escola]],Folha1!A:F,6,FALSE)</f>
        <v>166</v>
      </c>
    </row>
    <row r="710" spans="1:9" x14ac:dyDescent="0.3">
      <c r="A710" s="1">
        <f>'agrupamento - 3ciclo'!A709</f>
        <v>346070</v>
      </c>
      <c r="B710">
        <f>AVERAGE([3]!Tabela11[[#This Row],[1º Ano]],[3]!Tabela11[[#This Row],[2º Ano]],[3]!Tabela11[[#This Row],[3º Ano]],[3]!Tabela11[[#This Row],[4º Ano]])</f>
        <v>20.75</v>
      </c>
      <c r="E710" s="1">
        <f>VLOOKUP(Tabela2[[#This Row],[id_escola]],Folha1!A:F,2,FALSE)</f>
        <v>60.326530612244895</v>
      </c>
      <c r="F710" s="1">
        <f>VLOOKUP(Tabela2[[#This Row],[id_escola]],Folha1!A:F,3,FALSE)</f>
        <v>38.901960784313722</v>
      </c>
      <c r="G710" s="1">
        <f>VLOOKUP(Tabela2[[#This Row],[id_escola]],Folha1!A:F,4,FALSE)</f>
        <v>49.614245698279305</v>
      </c>
      <c r="H710" s="1">
        <f>VLOOKUP(Tabela2[[#This Row],[id_escola]],Folha1!A:F,5,FALSE)</f>
        <v>252</v>
      </c>
      <c r="I710" s="1">
        <f>VLOOKUP(Tabela2[[#This Row],[id_escola]],Folha1!A:F,6,FALSE)</f>
        <v>14</v>
      </c>
    </row>
    <row r="711" spans="1:9" x14ac:dyDescent="0.3">
      <c r="A711" s="1">
        <f>'agrupamento - 3ciclo'!A710</f>
        <v>346834</v>
      </c>
      <c r="B711">
        <f>AVERAGE([3]!Tabela11[[#This Row],[1º Ano]],[3]!Tabela11[[#This Row],[2º Ano]],[3]!Tabela11[[#This Row],[3º Ano]],[3]!Tabela11[[#This Row],[4º Ano]])</f>
        <v>8.875</v>
      </c>
      <c r="E711" s="1">
        <f>VLOOKUP(Tabela2[[#This Row],[id_escola]],Folha1!A:F,2,FALSE)</f>
        <v>55.405405405405403</v>
      </c>
      <c r="F711" s="1">
        <f>VLOOKUP(Tabela2[[#This Row],[id_escola]],Folha1!A:F,3,FALSE)</f>
        <v>38.26973684210526</v>
      </c>
      <c r="G711" s="1">
        <f>VLOOKUP(Tabela2[[#This Row],[id_escola]],Folha1!A:F,4,FALSE)</f>
        <v>46.837571123755332</v>
      </c>
      <c r="H711" s="1">
        <f>VLOOKUP(Tabela2[[#This Row],[id_escola]],Folha1!A:F,5,FALSE)</f>
        <v>314</v>
      </c>
      <c r="I711" s="1">
        <f>VLOOKUP(Tabela2[[#This Row],[id_escola]],Folha1!A:F,6,FALSE)</f>
        <v>77</v>
      </c>
    </row>
    <row r="712" spans="1:9" x14ac:dyDescent="0.3">
      <c r="A712" s="1">
        <f>'agrupamento - 3ciclo'!A711</f>
        <v>403003</v>
      </c>
      <c r="B712">
        <f>AVERAGE([3]!Tabela11[[#This Row],[1º Ano]],[3]!Tabela11[[#This Row],[2º Ano]],[3]!Tabela11[[#This Row],[3º Ano]],[3]!Tabela11[[#This Row],[4º Ano]])</f>
        <v>16.625</v>
      </c>
      <c r="E712" s="1">
        <f>VLOOKUP(Tabela2[[#This Row],[id_escola]],Folha1!A:F,2,FALSE)</f>
        <v>59.433566433566433</v>
      </c>
      <c r="F712" s="1">
        <f>VLOOKUP(Tabela2[[#This Row],[id_escola]],Folha1!A:F,3,FALSE)</f>
        <v>48.29577464788732</v>
      </c>
      <c r="G712" s="1">
        <f>VLOOKUP(Tabela2[[#This Row],[id_escola]],Folha1!A:F,4,FALSE)</f>
        <v>53.864670540726877</v>
      </c>
      <c r="H712" s="1">
        <f>VLOOKUP(Tabela2[[#This Row],[id_escola]],Folha1!A:F,5,FALSE)</f>
        <v>152</v>
      </c>
      <c r="I712" s="1">
        <f>VLOOKUP(Tabela2[[#This Row],[id_escola]],Folha1!A:F,6,FALSE)</f>
        <v>27</v>
      </c>
    </row>
    <row r="713" spans="1:9" x14ac:dyDescent="0.3">
      <c r="A713" s="1">
        <f>'agrupamento - 3ciclo'!A712</f>
        <v>402904</v>
      </c>
      <c r="B713">
        <f>AVERAGE([3]!Tabela11[[#This Row],[1º Ano]],[3]!Tabela11[[#This Row],[2º Ano]],[3]!Tabela11[[#This Row],[3º Ano]],[3]!Tabela11[[#This Row],[4º Ano]])</f>
        <v>10.5</v>
      </c>
      <c r="E713" s="1">
        <f>VLOOKUP(Tabela2[[#This Row],[id_escola]],Folha1!A:F,2,FALSE)</f>
        <v>52.730769230769234</v>
      </c>
      <c r="F713" s="1">
        <f>VLOOKUP(Tabela2[[#This Row],[id_escola]],Folha1!A:F,3,FALSE)</f>
        <v>37.57692307692308</v>
      </c>
      <c r="G713" s="1">
        <f>VLOOKUP(Tabela2[[#This Row],[id_escola]],Folha1!A:F,4,FALSE)</f>
        <v>45.15384615384616</v>
      </c>
      <c r="H713" s="1">
        <f>VLOOKUP(Tabela2[[#This Row],[id_escola]],Folha1!A:F,5,FALSE)</f>
        <v>349</v>
      </c>
      <c r="I713" s="1">
        <f>VLOOKUP(Tabela2[[#This Row],[id_escola]],Folha1!A:F,6,FALSE)</f>
        <v>21</v>
      </c>
    </row>
    <row r="714" spans="1:9" x14ac:dyDescent="0.3">
      <c r="A714" s="1">
        <f>'agrupamento - 3ciclo'!A713</f>
        <v>343687</v>
      </c>
      <c r="B714">
        <f>AVERAGE([3]!Tabela11[[#This Row],[1º Ano]],[3]!Tabela11[[#This Row],[2º Ano]],[3]!Tabela11[[#This Row],[3º Ano]],[3]!Tabela11[[#This Row],[4º Ano]])</f>
        <v>29.5</v>
      </c>
      <c r="E714" s="1">
        <f>VLOOKUP(Tabela2[[#This Row],[id_escola]],Folha1!A:F,2,FALSE)</f>
        <v>68.666666666666671</v>
      </c>
      <c r="F714" s="1">
        <f>VLOOKUP(Tabela2[[#This Row],[id_escola]],Folha1!A:F,3,FALSE)</f>
        <v>53.320754716981135</v>
      </c>
      <c r="G714" s="1">
        <f>VLOOKUP(Tabela2[[#This Row],[id_escola]],Folha1!A:F,4,FALSE)</f>
        <v>60.993710691823907</v>
      </c>
      <c r="H714" s="1">
        <f>VLOOKUP(Tabela2[[#This Row],[id_escola]],Folha1!A:F,5,FALSE)</f>
        <v>53</v>
      </c>
      <c r="I714" s="1">
        <f>VLOOKUP(Tabela2[[#This Row],[id_escola]],Folha1!A:F,6,FALSE)</f>
        <v>17</v>
      </c>
    </row>
    <row r="715" spans="1:9" x14ac:dyDescent="0.3">
      <c r="A715" s="1">
        <f>'agrupamento - 3ciclo'!A714</f>
        <v>343389</v>
      </c>
      <c r="B715">
        <f>AVERAGE([3]!Tabela11[[#This Row],[1º Ano]],[3]!Tabela11[[#This Row],[2º Ano]],[3]!Tabela11[[#This Row],[3º Ano]],[3]!Tabela11[[#This Row],[4º Ano]])</f>
        <v>26.6875</v>
      </c>
      <c r="E715" s="1">
        <f>VLOOKUP(Tabela2[[#This Row],[id_escola]],Folha1!A:F,2,FALSE)</f>
        <v>59.239130434782609</v>
      </c>
      <c r="F715" s="1">
        <f>VLOOKUP(Tabela2[[#This Row],[id_escola]],Folha1!A:F,3,FALSE)</f>
        <v>43.41935483870968</v>
      </c>
      <c r="G715" s="1">
        <f>VLOOKUP(Tabela2[[#This Row],[id_escola]],Folha1!A:F,4,FALSE)</f>
        <v>51.329242636746145</v>
      </c>
      <c r="H715" s="1">
        <f>VLOOKUP(Tabela2[[#This Row],[id_escola]],Folha1!A:F,5,FALSE)</f>
        <v>205</v>
      </c>
      <c r="I715" s="1">
        <f>VLOOKUP(Tabela2[[#This Row],[id_escola]],Folha1!A:F,6,FALSE)</f>
        <v>61</v>
      </c>
    </row>
    <row r="716" spans="1:9" x14ac:dyDescent="0.3">
      <c r="A716" s="1">
        <f>'agrupamento - 3ciclo'!A715</f>
        <v>341368</v>
      </c>
      <c r="B716" t="e">
        <f>AVERAGE([3]!Tabela11[[#This Row],[1º Ano]],[3]!Tabela11[[#This Row],[2º Ano]],[3]!Tabela11[[#This Row],[3º Ano]],[3]!Tabela11[[#This Row],[4º Ano]])</f>
        <v>#DIV/0!</v>
      </c>
      <c r="E716" s="1">
        <f>VLOOKUP(Tabela2[[#This Row],[id_escola]],Folha1!A:F,2,FALSE)</f>
        <v>64.670329670329664</v>
      </c>
      <c r="F716" s="1">
        <f>VLOOKUP(Tabela2[[#This Row],[id_escola]],Folha1!A:F,3,FALSE)</f>
        <v>44.934065934065934</v>
      </c>
      <c r="G716" s="1">
        <f>VLOOKUP(Tabela2[[#This Row],[id_escola]],Folha1!A:F,4,FALSE)</f>
        <v>54.802197802197796</v>
      </c>
      <c r="H716" s="1">
        <f>VLOOKUP(Tabela2[[#This Row],[id_escola]],Folha1!A:F,5,FALSE)</f>
        <v>129</v>
      </c>
      <c r="I716" s="1">
        <f>VLOOKUP(Tabela2[[#This Row],[id_escola]],Folha1!A:F,6,FALSE)</f>
        <v>46</v>
      </c>
    </row>
    <row r="717" spans="1:9" x14ac:dyDescent="0.3">
      <c r="A717" s="1">
        <f>'agrupamento - 3ciclo'!A716</f>
        <v>345830</v>
      </c>
      <c r="B717">
        <f>AVERAGE([3]!Tabela11[[#This Row],[1º Ano]],[3]!Tabela11[[#This Row],[2º Ano]],[3]!Tabela11[[#This Row],[3º Ano]],[3]!Tabela11[[#This Row],[4º Ano]])</f>
        <v>5.75</v>
      </c>
      <c r="E717" s="1">
        <f>VLOOKUP(Tabela2[[#This Row],[id_escola]],Folha1!A:F,2,FALSE)</f>
        <v>57.740157480314963</v>
      </c>
      <c r="F717" s="1">
        <f>VLOOKUP(Tabela2[[#This Row],[id_escola]],Folha1!A:F,3,FALSE)</f>
        <v>38.058365758754867</v>
      </c>
      <c r="G717" s="1">
        <f>VLOOKUP(Tabela2[[#This Row],[id_escola]],Folha1!A:F,4,FALSE)</f>
        <v>47.899261619534911</v>
      </c>
      <c r="H717" s="1">
        <f>VLOOKUP(Tabela2[[#This Row],[id_escola]],Folha1!A:F,5,FALSE)</f>
        <v>291</v>
      </c>
      <c r="I717" s="1">
        <f>VLOOKUP(Tabela2[[#This Row],[id_escola]],Folha1!A:F,6,FALSE)</f>
        <v>28</v>
      </c>
    </row>
    <row r="718" spans="1:9" x14ac:dyDescent="0.3">
      <c r="A718" s="1">
        <f>'agrupamento - 3ciclo'!A717</f>
        <v>341370</v>
      </c>
      <c r="B718">
        <f>AVERAGE([3]!Tabela11[[#This Row],[1º Ano]],[3]!Tabela11[[#This Row],[2º Ano]],[3]!Tabela11[[#This Row],[3º Ano]],[3]!Tabela11[[#This Row],[4º Ano]])</f>
        <v>11.75</v>
      </c>
      <c r="E718" s="1">
        <f>VLOOKUP(Tabela2[[#This Row],[id_escola]],Folha1!A:F,2,FALSE)</f>
        <v>58.883720930232556</v>
      </c>
      <c r="F718" s="1">
        <f>VLOOKUP(Tabela2[[#This Row],[id_escola]],Folha1!A:F,3,FALSE)</f>
        <v>39.715384615384615</v>
      </c>
      <c r="G718" s="1">
        <f>VLOOKUP(Tabela2[[#This Row],[id_escola]],Folha1!A:F,4,FALSE)</f>
        <v>49.299552772808582</v>
      </c>
      <c r="H718" s="1">
        <f>VLOOKUP(Tabela2[[#This Row],[id_escola]],Folha1!A:F,5,FALSE)</f>
        <v>253</v>
      </c>
      <c r="I718" s="1">
        <f>VLOOKUP(Tabela2[[#This Row],[id_escola]],Folha1!A:F,6,FALSE)</f>
        <v>29</v>
      </c>
    </row>
    <row r="719" spans="1:9" x14ac:dyDescent="0.3">
      <c r="A719" s="1">
        <f>'agrupamento - 3ciclo'!A718</f>
        <v>341400</v>
      </c>
      <c r="B719">
        <f>AVERAGE([3]!Tabela11[[#This Row],[1º Ano]],[3]!Tabela11[[#This Row],[2º Ano]],[3]!Tabela11[[#This Row],[3º Ano]],[3]!Tabela11[[#This Row],[4º Ano]])</f>
        <v>8.3125</v>
      </c>
      <c r="E719" s="1">
        <f>VLOOKUP(Tabela2[[#This Row],[id_escola]],Folha1!A:F,2,FALSE)</f>
        <v>58.198630136986303</v>
      </c>
      <c r="F719" s="1">
        <f>VLOOKUP(Tabela2[[#This Row],[id_escola]],Folha1!A:F,3,FALSE)</f>
        <v>37.867549668874169</v>
      </c>
      <c r="G719" s="1">
        <f>VLOOKUP(Tabela2[[#This Row],[id_escola]],Folha1!A:F,4,FALSE)</f>
        <v>48.033089902930236</v>
      </c>
      <c r="H719" s="1">
        <f>VLOOKUP(Tabela2[[#This Row],[id_escola]],Folha1!A:F,5,FALSE)</f>
        <v>286</v>
      </c>
      <c r="I719" s="1">
        <f>VLOOKUP(Tabela2[[#This Row],[id_escola]],Folha1!A:F,6,FALSE)</f>
        <v>24</v>
      </c>
    </row>
    <row r="720" spans="1:9" x14ac:dyDescent="0.3">
      <c r="A720" s="1">
        <f>'agrupamento - 3ciclo'!A719</f>
        <v>344424</v>
      </c>
      <c r="B720">
        <f>AVERAGE([3]!Tabela11[[#This Row],[1º Ano]],[3]!Tabela11[[#This Row],[2º Ano]],[3]!Tabela11[[#This Row],[3º Ano]],[3]!Tabela11[[#This Row],[4º Ano]])</f>
        <v>73.6875</v>
      </c>
      <c r="E720" s="1">
        <f>VLOOKUP(Tabela2[[#This Row],[id_escola]],Folha1!A:F,2,FALSE)</f>
        <v>57.688172043010752</v>
      </c>
      <c r="F720" s="1">
        <f>VLOOKUP(Tabela2[[#This Row],[id_escola]],Folha1!A:F,3,FALSE)</f>
        <v>40.132275132275133</v>
      </c>
      <c r="G720" s="1">
        <f>VLOOKUP(Tabela2[[#This Row],[id_escola]],Folha1!A:F,4,FALSE)</f>
        <v>48.910223587642946</v>
      </c>
      <c r="H720" s="1">
        <f>VLOOKUP(Tabela2[[#This Row],[id_escola]],Folha1!A:F,5,FALSE)</f>
        <v>265</v>
      </c>
      <c r="I720" s="1">
        <f>VLOOKUP(Tabela2[[#This Row],[id_escola]],Folha1!A:F,6,FALSE)</f>
        <v>123</v>
      </c>
    </row>
    <row r="721" spans="1:9" x14ac:dyDescent="0.3">
      <c r="A721" s="1">
        <f>'agrupamento - 3ciclo'!A720</f>
        <v>346536</v>
      </c>
      <c r="B721" t="e">
        <f>AVERAGE([3]!Tabela11[[#This Row],[1º Ano]],[3]!Tabela11[[#This Row],[2º Ano]],[3]!Tabela11[[#This Row],[3º Ano]],[3]!Tabela11[[#This Row],[4º Ano]])</f>
        <v>#DIV/0!</v>
      </c>
      <c r="E721" s="1">
        <f>VLOOKUP(Tabela2[[#This Row],[id_escola]],Folha1!A:F,2,FALSE)</f>
        <v>46.208333333333336</v>
      </c>
      <c r="F721" s="1">
        <f>VLOOKUP(Tabela2[[#This Row],[id_escola]],Folha1!A:F,3,FALSE)</f>
        <v>25.096774193548388</v>
      </c>
      <c r="G721" s="1">
        <f>VLOOKUP(Tabela2[[#This Row],[id_escola]],Folha1!A:F,4,FALSE)</f>
        <v>35.652553763440864</v>
      </c>
      <c r="H721" s="1">
        <f>VLOOKUP(Tabela2[[#This Row],[id_escola]],Folha1!A:F,5,FALSE)</f>
        <v>449</v>
      </c>
      <c r="I721" s="1">
        <f>VLOOKUP(Tabela2[[#This Row],[id_escola]],Folha1!A:F,6,FALSE)</f>
        <v>55</v>
      </c>
    </row>
    <row r="722" spans="1:9" x14ac:dyDescent="0.3">
      <c r="A722" s="1">
        <f>'agrupamento - 3ciclo'!A721</f>
        <v>330498</v>
      </c>
      <c r="B722" t="e">
        <f>AVERAGE([3]!Tabela11[[#This Row],[1º Ano]],[3]!Tabela11[[#This Row],[2º Ano]],[3]!Tabela11[[#This Row],[3º Ano]],[3]!Tabela11[[#This Row],[4º Ano]])</f>
        <v>#DIV/0!</v>
      </c>
      <c r="E722" s="1">
        <f>VLOOKUP(Tabela2[[#This Row],[id_escola]],Folha1!A:F,2,FALSE)</f>
        <v>54.764705882352942</v>
      </c>
      <c r="F722" s="1">
        <f>VLOOKUP(Tabela2[[#This Row],[id_escola]],Folha1!A:F,3,FALSE)</f>
        <v>28.03921568627451</v>
      </c>
      <c r="G722" s="1">
        <f>VLOOKUP(Tabela2[[#This Row],[id_escola]],Folha1!A:F,4,FALSE)</f>
        <v>41.401960784313729</v>
      </c>
      <c r="H722" s="1">
        <f>VLOOKUP(Tabela2[[#This Row],[id_escola]],Folha1!A:F,5,FALSE)</f>
        <v>403</v>
      </c>
      <c r="I722" s="1">
        <f>VLOOKUP(Tabela2[[#This Row],[id_escola]],Folha1!A:F,6,FALSE)</f>
        <v>25</v>
      </c>
    </row>
    <row r="723" spans="1:9" x14ac:dyDescent="0.3">
      <c r="A723" s="1">
        <f>'agrupamento - 3ciclo'!A722</f>
        <v>341654</v>
      </c>
      <c r="B723">
        <f>AVERAGE([3]!Tabela11[[#This Row],[1º Ano]],[3]!Tabela11[[#This Row],[2º Ano]],[3]!Tabela11[[#This Row],[3º Ano]],[3]!Tabela11[[#This Row],[4º Ano]])</f>
        <v>8.5625</v>
      </c>
      <c r="E723" s="1">
        <f>VLOOKUP(Tabela2[[#This Row],[id_escola]],Folha1!A:F,2,FALSE)</f>
        <v>53.912087912087912</v>
      </c>
      <c r="F723" s="1">
        <f>VLOOKUP(Tabela2[[#This Row],[id_escola]],Folha1!A:F,3,FALSE)</f>
        <v>22.880434782608695</v>
      </c>
      <c r="G723" s="1">
        <f>VLOOKUP(Tabela2[[#This Row],[id_escola]],Folha1!A:F,4,FALSE)</f>
        <v>38.3962613473483</v>
      </c>
      <c r="H723" s="1">
        <f>VLOOKUP(Tabela2[[#This Row],[id_escola]],Folha1!A:F,5,FALSE)</f>
        <v>429</v>
      </c>
      <c r="I723" s="1">
        <f>VLOOKUP(Tabela2[[#This Row],[id_escola]],Folha1!A:F,6,FALSE)</f>
        <v>183</v>
      </c>
    </row>
    <row r="724" spans="1:9" x14ac:dyDescent="0.3">
      <c r="A724" s="1">
        <f>'agrupamento - 3ciclo'!A723</f>
        <v>346743</v>
      </c>
      <c r="B724">
        <f>AVERAGE([3]!Tabela11[[#This Row],[1º Ano]],[3]!Tabela11[[#This Row],[2º Ano]],[3]!Tabela11[[#This Row],[3º Ano]],[3]!Tabela11[[#This Row],[4º Ano]])</f>
        <v>52</v>
      </c>
      <c r="E724" s="1">
        <f>VLOOKUP(Tabela2[[#This Row],[id_escola]],Folha1!A:F,2,FALSE)</f>
        <v>55.288135593220339</v>
      </c>
      <c r="F724" s="1">
        <f>VLOOKUP(Tabela2[[#This Row],[id_escola]],Folha1!A:F,3,FALSE)</f>
        <v>30.9140625</v>
      </c>
      <c r="G724" s="1">
        <f>VLOOKUP(Tabela2[[#This Row],[id_escola]],Folha1!A:F,4,FALSE)</f>
        <v>43.101099046610173</v>
      </c>
      <c r="H724" s="1">
        <f>VLOOKUP(Tabela2[[#This Row],[id_escola]],Folha1!A:F,5,FALSE)</f>
        <v>382</v>
      </c>
      <c r="I724" s="1">
        <f>VLOOKUP(Tabela2[[#This Row],[id_escola]],Folha1!A:F,6,FALSE)</f>
        <v>153</v>
      </c>
    </row>
    <row r="725" spans="1:9" x14ac:dyDescent="0.3">
      <c r="A725" s="1">
        <f>'agrupamento - 3ciclo'!A724</f>
        <v>344060</v>
      </c>
      <c r="B725">
        <f>AVERAGE([3]!Tabela11[[#This Row],[1º Ano]],[3]!Tabela11[[#This Row],[2º Ano]],[3]!Tabela11[[#This Row],[3º Ano]],[3]!Tabela11[[#This Row],[4º Ano]])</f>
        <v>27.125</v>
      </c>
      <c r="E725" s="1">
        <f>VLOOKUP(Tabela2[[#This Row],[id_escola]],Folha1!A:F,2,FALSE)</f>
        <v>50.564102564102562</v>
      </c>
      <c r="F725" s="1">
        <f>VLOOKUP(Tabela2[[#This Row],[id_escola]],Folha1!A:F,3,FALSE)</f>
        <v>34</v>
      </c>
      <c r="G725" s="1">
        <f>VLOOKUP(Tabela2[[#This Row],[id_escola]],Folha1!A:F,4,FALSE)</f>
        <v>42.282051282051285</v>
      </c>
      <c r="H725" s="1">
        <f>VLOOKUP(Tabela2[[#This Row],[id_escola]],Folha1!A:F,5,FALSE)</f>
        <v>390</v>
      </c>
      <c r="I725" s="1">
        <f>VLOOKUP(Tabela2[[#This Row],[id_escola]],Folha1!A:F,6,FALSE)</f>
        <v>160</v>
      </c>
    </row>
    <row r="726" spans="1:9" x14ac:dyDescent="0.3">
      <c r="A726" s="1">
        <f>'agrupamento - 3ciclo'!A725</f>
        <v>341411</v>
      </c>
      <c r="B726">
        <f>AVERAGE([3]!Tabela11[[#This Row],[1º Ano]],[3]!Tabela11[[#This Row],[2º Ano]],[3]!Tabela11[[#This Row],[3º Ano]],[3]!Tabela11[[#This Row],[4º Ano]])</f>
        <v>65.0625</v>
      </c>
      <c r="E726" s="1">
        <f>VLOOKUP(Tabela2[[#This Row],[id_escola]],Folha1!A:F,2,FALSE)</f>
        <v>61.203703703703702</v>
      </c>
      <c r="F726" s="1">
        <f>VLOOKUP(Tabela2[[#This Row],[id_escola]],Folha1!A:F,3,FALSE)</f>
        <v>52.628930817610062</v>
      </c>
      <c r="G726" s="1">
        <f>VLOOKUP(Tabela2[[#This Row],[id_escola]],Folha1!A:F,4,FALSE)</f>
        <v>56.916317260656882</v>
      </c>
      <c r="H726" s="1">
        <f>VLOOKUP(Tabela2[[#This Row],[id_escola]],Folha1!A:F,5,FALSE)</f>
        <v>93</v>
      </c>
      <c r="I726" s="1">
        <f>VLOOKUP(Tabela2[[#This Row],[id_escola]],Folha1!A:F,6,FALSE)</f>
        <v>17</v>
      </c>
    </row>
    <row r="727" spans="1:9" x14ac:dyDescent="0.3">
      <c r="A727" s="1">
        <f>'agrupamento - 3ciclo'!A726</f>
        <v>341423</v>
      </c>
      <c r="B727">
        <f>AVERAGE([3]!Tabela11[[#This Row],[1º Ano]],[3]!Tabela11[[#This Row],[2º Ano]],[3]!Tabela11[[#This Row],[3º Ano]],[3]!Tabela11[[#This Row],[4º Ano]])</f>
        <v>40.4375</v>
      </c>
      <c r="E727" s="1">
        <f>VLOOKUP(Tabela2[[#This Row],[id_escola]],Folha1!A:F,2,FALSE)</f>
        <v>60.410526315789475</v>
      </c>
      <c r="F727" s="1">
        <f>VLOOKUP(Tabela2[[#This Row],[id_escola]],Folha1!A:F,3,FALSE)</f>
        <v>44.360824742268044</v>
      </c>
      <c r="G727" s="1">
        <f>VLOOKUP(Tabela2[[#This Row],[id_escola]],Folha1!A:F,4,FALSE)</f>
        <v>52.385675529028759</v>
      </c>
      <c r="H727" s="1">
        <f>VLOOKUP(Tabela2[[#This Row],[id_escola]],Folha1!A:F,5,FALSE)</f>
        <v>181</v>
      </c>
      <c r="I727" s="1" t="e">
        <f>VLOOKUP(Tabela2[[#This Row],[id_escola]],Folha1!A:F,6,FALSE)</f>
        <v>#N/A</v>
      </c>
    </row>
    <row r="728" spans="1:9" x14ac:dyDescent="0.3">
      <c r="A728" s="1" t="e">
        <f>'agrupamento - 3ciclo'!A727</f>
        <v>#N/A</v>
      </c>
      <c r="B728" t="e">
        <f>AVERAGE([3]!Tabela11[[#This Row],[1º Ano]],[3]!Tabela11[[#This Row],[2º Ano]],[3]!Tabela11[[#This Row],[3º Ano]],[3]!Tabela11[[#This Row],[4º Ano]])</f>
        <v>#DIV/0!</v>
      </c>
      <c r="E728" s="1" t="e">
        <f>VLOOKUP(Tabela2[[#This Row],[id_escola]],Folha1!A:F,2,FALSE)</f>
        <v>#N/A</v>
      </c>
      <c r="F728" s="1" t="e">
        <f>VLOOKUP(Tabela2[[#This Row],[id_escola]],Folha1!A:F,3,FALSE)</f>
        <v>#N/A</v>
      </c>
      <c r="G728" s="1" t="e">
        <f>VLOOKUP(Tabela2[[#This Row],[id_escola]],Folha1!A:F,4,FALSE)</f>
        <v>#N/A</v>
      </c>
      <c r="H728" s="1" t="e">
        <f>VLOOKUP(Tabela2[[#This Row],[id_escola]],Folha1!A:F,5,FALSE)</f>
        <v>#N/A</v>
      </c>
      <c r="I728" s="1" t="e">
        <f>VLOOKUP(Tabela2[[#This Row],[id_escola]],Folha1!A:F,6,FALSE)</f>
        <v>#N/A</v>
      </c>
    </row>
    <row r="729" spans="1:9" x14ac:dyDescent="0.3">
      <c r="A729" s="1">
        <f>'agrupamento - 3ciclo'!A728</f>
        <v>330061</v>
      </c>
      <c r="B729">
        <f>AVERAGE([3]!Tabela11[[#This Row],[1º Ano]],[3]!Tabela11[[#This Row],[2º Ano]],[3]!Tabela11[[#This Row],[3º Ano]],[3]!Tabela11[[#This Row],[4º Ano]])</f>
        <v>18.75</v>
      </c>
      <c r="E729" s="1">
        <f>VLOOKUP(Tabela2[[#This Row],[id_escola]],Folha1!A:F,2,FALSE)</f>
        <v>59.597938144329895</v>
      </c>
      <c r="F729" s="1">
        <f>VLOOKUP(Tabela2[[#This Row],[id_escola]],Folha1!A:F,3,FALSE)</f>
        <v>43.693877551020407</v>
      </c>
      <c r="G729" s="1">
        <f>VLOOKUP(Tabela2[[#This Row],[id_escola]],Folha1!A:F,4,FALSE)</f>
        <v>51.645907847675147</v>
      </c>
      <c r="H729" s="1">
        <f>VLOOKUP(Tabela2[[#This Row],[id_escola]],Folha1!A:F,5,FALSE)</f>
        <v>195</v>
      </c>
      <c r="I729" s="1">
        <f>VLOOKUP(Tabela2[[#This Row],[id_escola]],Folha1!A:F,6,FALSE)</f>
        <v>12</v>
      </c>
    </row>
    <row r="730" spans="1:9" x14ac:dyDescent="0.3">
      <c r="A730" s="1">
        <f>'agrupamento - 3ciclo'!A729</f>
        <v>341460</v>
      </c>
      <c r="B730">
        <f>AVERAGE([3]!Tabela11[[#This Row],[1º Ano]],[3]!Tabela11[[#This Row],[2º Ano]],[3]!Tabela11[[#This Row],[3º Ano]],[3]!Tabela11[[#This Row],[4º Ano]])</f>
        <v>17.375</v>
      </c>
      <c r="E730" s="1">
        <f>VLOOKUP(Tabela2[[#This Row],[id_escola]],Folha1!A:F,2,FALSE)</f>
        <v>58.662251655629142</v>
      </c>
      <c r="F730" s="1">
        <f>VLOOKUP(Tabela2[[#This Row],[id_escola]],Folha1!A:F,3,FALSE)</f>
        <v>35.231788079470199</v>
      </c>
      <c r="G730" s="1">
        <f>VLOOKUP(Tabela2[[#This Row],[id_escola]],Folha1!A:F,4,FALSE)</f>
        <v>46.94701986754967</v>
      </c>
      <c r="H730" s="1">
        <f>VLOOKUP(Tabela2[[#This Row],[id_escola]],Folha1!A:F,5,FALSE)</f>
        <v>302</v>
      </c>
      <c r="I730" s="1">
        <f>VLOOKUP(Tabela2[[#This Row],[id_escola]],Folha1!A:F,6,FALSE)</f>
        <v>127</v>
      </c>
    </row>
    <row r="731" spans="1:9" x14ac:dyDescent="0.3">
      <c r="A731" s="1">
        <f>'agrupamento - 3ciclo'!A730</f>
        <v>341472</v>
      </c>
      <c r="B731" t="e">
        <f>AVERAGE([3]!Tabela11[[#This Row],[1º Ano]],[3]!Tabela11[[#This Row],[2º Ano]],[3]!Tabela11[[#This Row],[3º Ano]],[3]!Tabela11[[#This Row],[4º Ano]])</f>
        <v>#DIV/0!</v>
      </c>
      <c r="E731" s="1">
        <f>VLOOKUP(Tabela2[[#This Row],[id_escola]],Folha1!A:F,2,FALSE)</f>
        <v>66.979695431472081</v>
      </c>
      <c r="F731" s="1">
        <f>VLOOKUP(Tabela2[[#This Row],[id_escola]],Folha1!A:F,3,FALSE)</f>
        <v>54.18781725888325</v>
      </c>
      <c r="G731" s="1">
        <f>VLOOKUP(Tabela2[[#This Row],[id_escola]],Folha1!A:F,4,FALSE)</f>
        <v>60.583756345177662</v>
      </c>
      <c r="H731" s="1">
        <f>VLOOKUP(Tabela2[[#This Row],[id_escola]],Folha1!A:F,5,FALSE)</f>
        <v>56</v>
      </c>
      <c r="I731" s="1">
        <f>VLOOKUP(Tabela2[[#This Row],[id_escola]],Folha1!A:F,6,FALSE)</f>
        <v>8</v>
      </c>
    </row>
    <row r="732" spans="1:9" x14ac:dyDescent="0.3">
      <c r="A732" s="1">
        <f>'agrupamento - 3ciclo'!A731</f>
        <v>341502</v>
      </c>
      <c r="B732">
        <f>AVERAGE([3]!Tabela11[[#This Row],[1º Ano]],[3]!Tabela11[[#This Row],[2º Ano]],[3]!Tabela11[[#This Row],[3º Ano]],[3]!Tabela11[[#This Row],[4º Ano]])</f>
        <v>17.3125</v>
      </c>
      <c r="E732" s="1">
        <f>VLOOKUP(Tabela2[[#This Row],[id_escola]],Folha1!A:F,2,FALSE)</f>
        <v>55.279816513761467</v>
      </c>
      <c r="F732" s="1">
        <f>VLOOKUP(Tabela2[[#This Row],[id_escola]],Folha1!A:F,3,FALSE)</f>
        <v>30.358078602620086</v>
      </c>
      <c r="G732" s="1">
        <f>VLOOKUP(Tabela2[[#This Row],[id_escola]],Folha1!A:F,4,FALSE)</f>
        <v>42.818947558190779</v>
      </c>
      <c r="H732" s="1">
        <f>VLOOKUP(Tabela2[[#This Row],[id_escola]],Folha1!A:F,5,FALSE)</f>
        <v>382</v>
      </c>
      <c r="I732" s="1">
        <f>VLOOKUP(Tabela2[[#This Row],[id_escola]],Folha1!A:F,6,FALSE)</f>
        <v>152</v>
      </c>
    </row>
    <row r="733" spans="1:9" x14ac:dyDescent="0.3">
      <c r="A733" s="1" t="e">
        <f>'agrupamento - 3ciclo'!A732</f>
        <v>#N/A</v>
      </c>
      <c r="B733">
        <f>AVERAGE([3]!Tabela11[[#This Row],[1º Ano]],[3]!Tabela11[[#This Row],[2º Ano]],[3]!Tabela11[[#This Row],[3º Ano]],[3]!Tabela11[[#This Row],[4º Ano]])</f>
        <v>5.625</v>
      </c>
      <c r="E733" s="1" t="e">
        <f>VLOOKUP(Tabela2[[#This Row],[id_escola]],Folha1!A:F,2,FALSE)</f>
        <v>#N/A</v>
      </c>
      <c r="F733" s="1" t="e">
        <f>VLOOKUP(Tabela2[[#This Row],[id_escola]],Folha1!A:F,3,FALSE)</f>
        <v>#N/A</v>
      </c>
      <c r="G733" s="1" t="e">
        <f>VLOOKUP(Tabela2[[#This Row],[id_escola]],Folha1!A:F,4,FALSE)</f>
        <v>#N/A</v>
      </c>
      <c r="H733" s="1" t="e">
        <f>VLOOKUP(Tabela2[[#This Row],[id_escola]],Folha1!A:F,5,FALSE)</f>
        <v>#N/A</v>
      </c>
      <c r="I733" s="1" t="e">
        <f>VLOOKUP(Tabela2[[#This Row],[id_escola]],Folha1!A:F,6,FALSE)</f>
        <v>#N/A</v>
      </c>
    </row>
    <row r="734" spans="1:9" x14ac:dyDescent="0.3">
      <c r="A734" s="1">
        <f>'agrupamento - 3ciclo'!A733</f>
        <v>330978</v>
      </c>
      <c r="B734">
        <f>AVERAGE([3]!Tabela11[[#This Row],[1º Ano]],[3]!Tabela11[[#This Row],[2º Ano]],[3]!Tabela11[[#This Row],[3º Ano]],[3]!Tabela11[[#This Row],[4º Ano]])</f>
        <v>50.8125</v>
      </c>
      <c r="E734" s="1">
        <f>VLOOKUP(Tabela2[[#This Row],[id_escola]],Folha1!A:F,2,FALSE)</f>
        <v>58.65625</v>
      </c>
      <c r="F734" s="1">
        <f>VLOOKUP(Tabela2[[#This Row],[id_escola]],Folha1!A:F,3,FALSE)</f>
        <v>33.03125</v>
      </c>
      <c r="G734" s="1">
        <f>VLOOKUP(Tabela2[[#This Row],[id_escola]],Folha1!A:F,4,FALSE)</f>
        <v>45.84375</v>
      </c>
      <c r="H734" s="1">
        <f>VLOOKUP(Tabela2[[#This Row],[id_escola]],Folha1!A:F,5,FALSE)</f>
        <v>330</v>
      </c>
      <c r="I734" s="1">
        <f>VLOOKUP(Tabela2[[#This Row],[id_escola]],Folha1!A:F,6,FALSE)</f>
        <v>14</v>
      </c>
    </row>
    <row r="735" spans="1:9" x14ac:dyDescent="0.3">
      <c r="A735" s="1" t="e">
        <f>'agrupamento - 3ciclo'!A734</f>
        <v>#N/A</v>
      </c>
      <c r="B735">
        <f>AVERAGE([3]!Tabela11[[#This Row],[1º Ano]],[3]!Tabela11[[#This Row],[2º Ano]],[3]!Tabela11[[#This Row],[3º Ano]],[3]!Tabela11[[#This Row],[4º Ano]])</f>
        <v>15.4375</v>
      </c>
      <c r="E735" s="1" t="e">
        <f>VLOOKUP(Tabela2[[#This Row],[id_escola]],Folha1!A:F,2,FALSE)</f>
        <v>#N/A</v>
      </c>
      <c r="F735" s="1" t="e">
        <f>VLOOKUP(Tabela2[[#This Row],[id_escola]],Folha1!A:F,3,FALSE)</f>
        <v>#N/A</v>
      </c>
      <c r="G735" s="1" t="e">
        <f>VLOOKUP(Tabela2[[#This Row],[id_escola]],Folha1!A:F,4,FALSE)</f>
        <v>#N/A</v>
      </c>
      <c r="H735" s="1" t="e">
        <f>VLOOKUP(Tabela2[[#This Row],[id_escola]],Folha1!A:F,5,FALSE)</f>
        <v>#N/A</v>
      </c>
      <c r="I735" s="1" t="e">
        <f>VLOOKUP(Tabela2[[#This Row],[id_escola]],Folha1!A:F,6,FALSE)</f>
        <v>#N/A</v>
      </c>
    </row>
    <row r="736" spans="1:9" x14ac:dyDescent="0.3">
      <c r="A736" s="1">
        <f>'agrupamento - 3ciclo'!A735</f>
        <v>341526</v>
      </c>
      <c r="B736" t="e">
        <f>AVERAGE([3]!Tabela11[[#This Row],[1º Ano]],[3]!Tabela11[[#This Row],[2º Ano]],[3]!Tabela11[[#This Row],[3º Ano]],[3]!Tabela11[[#This Row],[4º Ano]])</f>
        <v>#DIV/0!</v>
      </c>
      <c r="E736" s="1">
        <f>VLOOKUP(Tabela2[[#This Row],[id_escola]],Folha1!A:F,2,FALSE)</f>
        <v>35.022727272727273</v>
      </c>
      <c r="F736" s="1">
        <f>VLOOKUP(Tabela2[[#This Row],[id_escola]],Folha1!A:F,3,FALSE)</f>
        <v>12.660377358490566</v>
      </c>
      <c r="G736" s="1">
        <f>VLOOKUP(Tabela2[[#This Row],[id_escola]],Folha1!A:F,4,FALSE)</f>
        <v>23.841552315608919</v>
      </c>
      <c r="H736" s="1">
        <f>VLOOKUP(Tabela2[[#This Row],[id_escola]],Folha1!A:F,5,FALSE)</f>
        <v>455</v>
      </c>
      <c r="I736" s="1">
        <f>VLOOKUP(Tabela2[[#This Row],[id_escola]],Folha1!A:F,6,FALSE)</f>
        <v>216</v>
      </c>
    </row>
    <row r="737" spans="1:9" x14ac:dyDescent="0.3">
      <c r="A737" s="1">
        <f>'agrupamento - 3ciclo'!A736</f>
        <v>341551</v>
      </c>
      <c r="B737">
        <f>AVERAGE([3]!Tabela11[[#This Row],[1º Ano]],[3]!Tabela11[[#This Row],[2º Ano]],[3]!Tabela11[[#This Row],[3º Ano]],[3]!Tabela11[[#This Row],[4º Ano]])</f>
        <v>4.3125</v>
      </c>
      <c r="E737" s="1">
        <f>VLOOKUP(Tabela2[[#This Row],[id_escola]],Folha1!A:F,2,FALSE)</f>
        <v>68.532467532467535</v>
      </c>
      <c r="F737" s="1">
        <f>VLOOKUP(Tabela2[[#This Row],[id_escola]],Folha1!A:F,3,FALSE)</f>
        <v>65.766233766233768</v>
      </c>
      <c r="G737" s="1">
        <f>VLOOKUP(Tabela2[[#This Row],[id_escola]],Folha1!A:F,4,FALSE)</f>
        <v>67.149350649350652</v>
      </c>
      <c r="H737" s="1">
        <f>VLOOKUP(Tabela2[[#This Row],[id_escola]],Folha1!A:F,5,FALSE)</f>
        <v>23</v>
      </c>
      <c r="I737" s="1">
        <f>VLOOKUP(Tabela2[[#This Row],[id_escola]],Folha1!A:F,6,FALSE)</f>
        <v>26</v>
      </c>
    </row>
    <row r="738" spans="1:9" x14ac:dyDescent="0.3">
      <c r="A738" s="1">
        <f>'agrupamento - 3ciclo'!A737</f>
        <v>330516</v>
      </c>
      <c r="B738">
        <f>AVERAGE([3]!Tabela11[[#This Row],[1º Ano]],[3]!Tabela11[[#This Row],[2º Ano]],[3]!Tabela11[[#This Row],[3º Ano]],[3]!Tabela11[[#This Row],[4º Ano]])</f>
        <v>35.625</v>
      </c>
      <c r="E738" s="1">
        <f>VLOOKUP(Tabela2[[#This Row],[id_escola]],Folha1!A:F,2,FALSE)</f>
        <v>48.939393939393938</v>
      </c>
      <c r="F738" s="1">
        <f>VLOOKUP(Tabela2[[#This Row],[id_escola]],Folha1!A:F,3,FALSE)</f>
        <v>22.685714285714287</v>
      </c>
      <c r="G738" s="1">
        <f>VLOOKUP(Tabela2[[#This Row],[id_escola]],Folha1!A:F,4,FALSE)</f>
        <v>35.81255411255411</v>
      </c>
      <c r="H738" s="1">
        <f>VLOOKUP(Tabela2[[#This Row],[id_escola]],Folha1!A:F,5,FALSE)</f>
        <v>436</v>
      </c>
      <c r="I738" s="1">
        <f>VLOOKUP(Tabela2[[#This Row],[id_escola]],Folha1!A:F,6,FALSE)</f>
        <v>27</v>
      </c>
    </row>
    <row r="739" spans="1:9" x14ac:dyDescent="0.3">
      <c r="A739" s="1">
        <f>'agrupamento - 3ciclo'!A738</f>
        <v>341575</v>
      </c>
      <c r="B739">
        <f>AVERAGE([3]!Tabela11[[#This Row],[1º Ano]],[3]!Tabela11[[#This Row],[2º Ano]],[3]!Tabela11[[#This Row],[3º Ano]],[3]!Tabela11[[#This Row],[4º Ano]])</f>
        <v>23.4375</v>
      </c>
      <c r="E739" s="1">
        <f>VLOOKUP(Tabela2[[#This Row],[id_escola]],Folha1!A:F,2,FALSE)</f>
        <v>68.412587412587413</v>
      </c>
      <c r="F739" s="1">
        <f>VLOOKUP(Tabela2[[#This Row],[id_escola]],Folha1!A:F,3,FALSE)</f>
        <v>57.302013422818789</v>
      </c>
      <c r="G739" s="1">
        <f>VLOOKUP(Tabela2[[#This Row],[id_escola]],Folha1!A:F,4,FALSE)</f>
        <v>62.857300417703101</v>
      </c>
      <c r="H739" s="1">
        <f>VLOOKUP(Tabela2[[#This Row],[id_escola]],Folha1!A:F,5,FALSE)</f>
        <v>38</v>
      </c>
      <c r="I739" s="1">
        <f>VLOOKUP(Tabela2[[#This Row],[id_escola]],Folha1!A:F,6,FALSE)</f>
        <v>1</v>
      </c>
    </row>
    <row r="740" spans="1:9" x14ac:dyDescent="0.3">
      <c r="A740" s="1">
        <f>'agrupamento - 3ciclo'!A739</f>
        <v>341587</v>
      </c>
      <c r="B740">
        <f>AVERAGE([3]!Tabela11[[#This Row],[1º Ano]],[3]!Tabela11[[#This Row],[2º Ano]],[3]!Tabela11[[#This Row],[3º Ano]],[3]!Tabela11[[#This Row],[4º Ano]])</f>
        <v>38.8125</v>
      </c>
      <c r="E740" s="1">
        <f>VLOOKUP(Tabela2[[#This Row],[id_escola]],Folha1!A:F,2,FALSE)</f>
        <v>58.42</v>
      </c>
      <c r="F740" s="1">
        <f>VLOOKUP(Tabela2[[#This Row],[id_escola]],Folha1!A:F,3,FALSE)</f>
        <v>34.020000000000003</v>
      </c>
      <c r="G740" s="1">
        <f>VLOOKUP(Tabela2[[#This Row],[id_escola]],Folha1!A:F,4,FALSE)</f>
        <v>46.22</v>
      </c>
      <c r="H740" s="1">
        <f>VLOOKUP(Tabela2[[#This Row],[id_escola]],Folha1!A:F,5,FALSE)</f>
        <v>318</v>
      </c>
      <c r="I740" s="1">
        <f>VLOOKUP(Tabela2[[#This Row],[id_escola]],Folha1!A:F,6,FALSE)</f>
        <v>88</v>
      </c>
    </row>
    <row r="741" spans="1:9" x14ac:dyDescent="0.3">
      <c r="A741" s="1">
        <f>'agrupamento - 3ciclo'!A740</f>
        <v>341599</v>
      </c>
      <c r="B741" t="e">
        <f>AVERAGE([3]!Tabela11[[#This Row],[1º Ano]],[3]!Tabela11[[#This Row],[2º Ano]],[3]!Tabela11[[#This Row],[3º Ano]],[3]!Tabela11[[#This Row],[4º Ano]])</f>
        <v>#DIV/0!</v>
      </c>
      <c r="E741" s="1">
        <f>VLOOKUP(Tabela2[[#This Row],[id_escola]],Folha1!A:F,2,FALSE)</f>
        <v>64.239130434782609</v>
      </c>
      <c r="F741" s="1">
        <f>VLOOKUP(Tabela2[[#This Row],[id_escola]],Folha1!A:F,3,FALSE)</f>
        <v>42.770833333333336</v>
      </c>
      <c r="G741" s="1">
        <f>VLOOKUP(Tabela2[[#This Row],[id_escola]],Folha1!A:F,4,FALSE)</f>
        <v>53.504981884057969</v>
      </c>
      <c r="H741" s="1">
        <f>VLOOKUP(Tabela2[[#This Row],[id_escola]],Folha1!A:F,5,FALSE)</f>
        <v>151</v>
      </c>
      <c r="I741" s="1">
        <f>VLOOKUP(Tabela2[[#This Row],[id_escola]],Folha1!A:F,6,FALSE)</f>
        <v>18</v>
      </c>
    </row>
    <row r="742" spans="1:9" x14ac:dyDescent="0.3">
      <c r="A742" s="1">
        <f>'agrupamento - 3ciclo'!A741</f>
        <v>341605</v>
      </c>
      <c r="B742" t="e">
        <f>AVERAGE([3]!Tabela11[[#This Row],[1º Ano]],[3]!Tabela11[[#This Row],[2º Ano]],[3]!Tabela11[[#This Row],[3º Ano]],[3]!Tabela11[[#This Row],[4º Ano]])</f>
        <v>#DIV/0!</v>
      </c>
      <c r="E742" s="1">
        <f>VLOOKUP(Tabela2[[#This Row],[id_escola]],Folha1!A:F,2,FALSE)</f>
        <v>60.226130653266331</v>
      </c>
      <c r="F742" s="1">
        <f>VLOOKUP(Tabela2[[#This Row],[id_escola]],Folha1!A:F,3,FALSE)</f>
        <v>38.92537313432836</v>
      </c>
      <c r="G742" s="1">
        <f>VLOOKUP(Tabela2[[#This Row],[id_escola]],Folha1!A:F,4,FALSE)</f>
        <v>49.575751893797346</v>
      </c>
      <c r="H742" s="1">
        <f>VLOOKUP(Tabela2[[#This Row],[id_escola]],Folha1!A:F,5,FALSE)</f>
        <v>241</v>
      </c>
      <c r="I742" s="1">
        <f>VLOOKUP(Tabela2[[#This Row],[id_escola]],Folha1!A:F,6,FALSE)</f>
        <v>117</v>
      </c>
    </row>
    <row r="743" spans="1:9" x14ac:dyDescent="0.3">
      <c r="A743" s="1">
        <f>'agrupamento - 3ciclo'!A742</f>
        <v>330930</v>
      </c>
      <c r="B743">
        <f>AVERAGE([3]!Tabela11[[#This Row],[1º Ano]],[3]!Tabela11[[#This Row],[2º Ano]],[3]!Tabela11[[#This Row],[3º Ano]],[3]!Tabela11[[#This Row],[4º Ano]])</f>
        <v>41.1875</v>
      </c>
      <c r="E743" s="1">
        <f>VLOOKUP(Tabela2[[#This Row],[id_escola]],Folha1!A:F,2,FALSE)</f>
        <v>60.956521739130437</v>
      </c>
      <c r="F743" s="1">
        <f>VLOOKUP(Tabela2[[#This Row],[id_escola]],Folha1!A:F,3,FALSE)</f>
        <v>32.695652173913047</v>
      </c>
      <c r="G743" s="1">
        <f>VLOOKUP(Tabela2[[#This Row],[id_escola]],Folha1!A:F,4,FALSE)</f>
        <v>46.826086956521742</v>
      </c>
      <c r="H743" s="1">
        <f>VLOOKUP(Tabela2[[#This Row],[id_escola]],Folha1!A:F,5,FALSE)</f>
        <v>299</v>
      </c>
      <c r="I743" s="1">
        <f>VLOOKUP(Tabela2[[#This Row],[id_escola]],Folha1!A:F,6,FALSE)</f>
        <v>8</v>
      </c>
    </row>
    <row r="744" spans="1:9" x14ac:dyDescent="0.3">
      <c r="A744" s="1">
        <f>'agrupamento - 3ciclo'!A743</f>
        <v>340390</v>
      </c>
      <c r="B744">
        <f>AVERAGE([3]!Tabela11[[#This Row],[1º Ano]],[3]!Tabela11[[#This Row],[2º Ano]],[3]!Tabela11[[#This Row],[3º Ano]],[3]!Tabela11[[#This Row],[4º Ano]])</f>
        <v>24.75</v>
      </c>
      <c r="E744" s="1">
        <f>VLOOKUP(Tabela2[[#This Row],[id_escola]],Folha1!A:F,2,FALSE)</f>
        <v>61.8</v>
      </c>
      <c r="F744" s="1">
        <f>VLOOKUP(Tabela2[[#This Row],[id_escola]],Folha1!A:F,3,FALSE)</f>
        <v>45.415584415584412</v>
      </c>
      <c r="G744" s="1">
        <f>VLOOKUP(Tabela2[[#This Row],[id_escola]],Folha1!A:F,4,FALSE)</f>
        <v>53.607792207792201</v>
      </c>
      <c r="H744" s="1">
        <f>VLOOKUP(Tabela2[[#This Row],[id_escola]],Folha1!A:F,5,FALSE)</f>
        <v>149</v>
      </c>
      <c r="I744" s="1">
        <f>VLOOKUP(Tabela2[[#This Row],[id_escola]],Folha1!A:F,6,FALSE)</f>
        <v>76</v>
      </c>
    </row>
    <row r="745" spans="1:9" x14ac:dyDescent="0.3">
      <c r="A745" s="1">
        <f>'agrupamento - 3ciclo'!A744</f>
        <v>330530</v>
      </c>
      <c r="B745">
        <f>AVERAGE([3]!Tabela11[[#This Row],[1º Ano]],[3]!Tabela11[[#This Row],[2º Ano]],[3]!Tabela11[[#This Row],[3º Ano]],[3]!Tabela11[[#This Row],[4º Ano]])</f>
        <v>11.0625</v>
      </c>
      <c r="E745" s="1">
        <f>VLOOKUP(Tabela2[[#This Row],[id_escola]],Folha1!A:F,2,FALSE)</f>
        <v>57.230769230769234</v>
      </c>
      <c r="F745" s="1">
        <f>VLOOKUP(Tabela2[[#This Row],[id_escola]],Folha1!A:F,3,FALSE)</f>
        <v>38.153846153846153</v>
      </c>
      <c r="G745" s="1">
        <f>VLOOKUP(Tabela2[[#This Row],[id_escola]],Folha1!A:F,4,FALSE)</f>
        <v>47.692307692307693</v>
      </c>
      <c r="H745" s="1">
        <f>VLOOKUP(Tabela2[[#This Row],[id_escola]],Folha1!A:F,5,FALSE)</f>
        <v>282</v>
      </c>
      <c r="I745" s="1">
        <f>VLOOKUP(Tabela2[[#This Row],[id_escola]],Folha1!A:F,6,FALSE)</f>
        <v>12</v>
      </c>
    </row>
    <row r="746" spans="1:9" x14ac:dyDescent="0.3">
      <c r="A746" s="1">
        <f>'agrupamento - 3ciclo'!A745</f>
        <v>341630</v>
      </c>
      <c r="B746" t="e">
        <f>AVERAGE([3]!Tabela11[[#This Row],[1º Ano]],[3]!Tabela11[[#This Row],[2º Ano]],[3]!Tabela11[[#This Row],[3º Ano]],[3]!Tabela11[[#This Row],[4º Ano]])</f>
        <v>#DIV/0!</v>
      </c>
      <c r="E746" s="1">
        <f>VLOOKUP(Tabela2[[#This Row],[id_escola]],Folha1!A:F,2,FALSE)</f>
        <v>50.487804878048777</v>
      </c>
      <c r="F746" s="1">
        <f>VLOOKUP(Tabela2[[#This Row],[id_escola]],Folha1!A:F,3,FALSE)</f>
        <v>27.476190476190474</v>
      </c>
      <c r="G746" s="1">
        <f>VLOOKUP(Tabela2[[#This Row],[id_escola]],Folha1!A:F,4,FALSE)</f>
        <v>38.981997677119622</v>
      </c>
      <c r="H746" s="1">
        <f>VLOOKUP(Tabela2[[#This Row],[id_escola]],Folha1!A:F,5,FALSE)</f>
        <v>406</v>
      </c>
      <c r="I746" s="1" t="e">
        <f>VLOOKUP(Tabela2[[#This Row],[id_escola]],Folha1!A:F,6,FALSE)</f>
        <v>#N/A</v>
      </c>
    </row>
    <row r="747" spans="1:9" x14ac:dyDescent="0.3">
      <c r="A747" s="1">
        <f>'agrupamento - 3ciclo'!A746</f>
        <v>341642</v>
      </c>
      <c r="B747">
        <f>AVERAGE([3]!Tabela11[[#This Row],[1º Ano]],[3]!Tabela11[[#This Row],[2º Ano]],[3]!Tabela11[[#This Row],[3º Ano]],[3]!Tabela11[[#This Row],[4º Ano]])</f>
        <v>46.5</v>
      </c>
      <c r="E747" s="1">
        <f>VLOOKUP(Tabela2[[#This Row],[id_escola]],Folha1!A:F,2,FALSE)</f>
        <v>62.647058823529413</v>
      </c>
      <c r="F747" s="1">
        <f>VLOOKUP(Tabela2[[#This Row],[id_escola]],Folha1!A:F,3,FALSE)</f>
        <v>36.732142857142854</v>
      </c>
      <c r="G747" s="1">
        <f>VLOOKUP(Tabela2[[#This Row],[id_escola]],Folha1!A:F,4,FALSE)</f>
        <v>49.689600840336134</v>
      </c>
      <c r="H747" s="1">
        <f>VLOOKUP(Tabela2[[#This Row],[id_escola]],Folha1!A:F,5,FALSE)</f>
        <v>237</v>
      </c>
      <c r="I747" s="1">
        <f>VLOOKUP(Tabela2[[#This Row],[id_escola]],Folha1!A:F,6,FALSE)</f>
        <v>117</v>
      </c>
    </row>
    <row r="748" spans="1:9" x14ac:dyDescent="0.3">
      <c r="A748" s="1">
        <f>'agrupamento - 3ciclo'!A747</f>
        <v>344618</v>
      </c>
      <c r="B748">
        <f>AVERAGE([3]!Tabela11[[#This Row],[1º Ano]],[3]!Tabela11[[#This Row],[2º Ano]],[3]!Tabela11[[#This Row],[3º Ano]],[3]!Tabela11[[#This Row],[4º Ano]])</f>
        <v>41.4375</v>
      </c>
      <c r="E748" s="1">
        <f>VLOOKUP(Tabela2[[#This Row],[id_escola]],Folha1!A:F,2,FALSE)</f>
        <v>52.285714285714285</v>
      </c>
      <c r="F748" s="1">
        <f>VLOOKUP(Tabela2[[#This Row],[id_escola]],Folha1!A:F,3,FALSE)</f>
        <v>31.666666666666668</v>
      </c>
      <c r="G748" s="1">
        <f>VLOOKUP(Tabela2[[#This Row],[id_escola]],Folha1!A:F,4,FALSE)</f>
        <v>41.976190476190474</v>
      </c>
      <c r="H748" s="1">
        <f>VLOOKUP(Tabela2[[#This Row],[id_escola]],Folha1!A:F,5,FALSE)</f>
        <v>375</v>
      </c>
      <c r="I748" s="1">
        <f>VLOOKUP(Tabela2[[#This Row],[id_escola]],Folha1!A:F,6,FALSE)</f>
        <v>176</v>
      </c>
    </row>
    <row r="749" spans="1:9" x14ac:dyDescent="0.3">
      <c r="A749" s="1">
        <f>'agrupamento - 3ciclo'!A748</f>
        <v>343705</v>
      </c>
      <c r="B749">
        <f>AVERAGE([3]!Tabela11[[#This Row],[1º Ano]],[3]!Tabela11[[#This Row],[2º Ano]],[3]!Tabela11[[#This Row],[3º Ano]],[3]!Tabela11[[#This Row],[4º Ano]])</f>
        <v>13.4375</v>
      </c>
      <c r="E749" s="1">
        <f>VLOOKUP(Tabela2[[#This Row],[id_escola]],Folha1!A:F,2,FALSE)</f>
        <v>55.185567010309278</v>
      </c>
      <c r="F749" s="1">
        <f>VLOOKUP(Tabela2[[#This Row],[id_escola]],Folha1!A:F,3,FALSE)</f>
        <v>35.340000000000003</v>
      </c>
      <c r="G749" s="1">
        <f>VLOOKUP(Tabela2[[#This Row],[id_escola]],Folha1!A:F,4,FALSE)</f>
        <v>45.262783505154644</v>
      </c>
      <c r="H749" s="1">
        <f>VLOOKUP(Tabela2[[#This Row],[id_escola]],Folha1!A:F,5,FALSE)</f>
        <v>326</v>
      </c>
      <c r="I749" s="1">
        <f>VLOOKUP(Tabela2[[#This Row],[id_escola]],Folha1!A:F,6,FALSE)</f>
        <v>44</v>
      </c>
    </row>
    <row r="750" spans="1:9" x14ac:dyDescent="0.3">
      <c r="A750" s="1">
        <f>'agrupamento - 3ciclo'!A749</f>
        <v>345556</v>
      </c>
      <c r="B750" t="e">
        <f>AVERAGE([3]!Tabela11[[#This Row],[1º Ano]],[3]!Tabela11[[#This Row],[2º Ano]],[3]!Tabela11[[#This Row],[3º Ano]],[3]!Tabela11[[#This Row],[4º Ano]])</f>
        <v>#DIV/0!</v>
      </c>
      <c r="E750" s="1">
        <f>VLOOKUP(Tabela2[[#This Row],[id_escola]],Folha1!A:F,2,FALSE)</f>
        <v>60.672131147540981</v>
      </c>
      <c r="F750" s="1">
        <f>VLOOKUP(Tabela2[[#This Row],[id_escola]],Folha1!A:F,3,FALSE)</f>
        <v>41.688524590163937</v>
      </c>
      <c r="G750" s="1">
        <f>VLOOKUP(Tabela2[[#This Row],[id_escola]],Folha1!A:F,4,FALSE)</f>
        <v>51.180327868852459</v>
      </c>
      <c r="H750" s="1">
        <f>VLOOKUP(Tabela2[[#This Row],[id_escola]],Folha1!A:F,5,FALSE)</f>
        <v>201</v>
      </c>
      <c r="I750" s="1">
        <f>VLOOKUP(Tabela2[[#This Row],[id_escola]],Folha1!A:F,6,FALSE)</f>
        <v>60</v>
      </c>
    </row>
    <row r="751" spans="1:9" x14ac:dyDescent="0.3">
      <c r="A751" s="1" t="e">
        <f>'agrupamento - 3ciclo'!A750</f>
        <v>#N/A</v>
      </c>
      <c r="B751">
        <f>AVERAGE([3]!Tabela11[[#This Row],[1º Ano]],[3]!Tabela11[[#This Row],[2º Ano]],[3]!Tabela11[[#This Row],[3º Ano]],[3]!Tabela11[[#This Row],[4º Ano]])</f>
        <v>42.3125</v>
      </c>
      <c r="E751" s="1" t="e">
        <f>VLOOKUP(Tabela2[[#This Row],[id_escola]],Folha1!A:F,2,FALSE)</f>
        <v>#N/A</v>
      </c>
      <c r="F751" s="1" t="e">
        <f>VLOOKUP(Tabela2[[#This Row],[id_escola]],Folha1!A:F,3,FALSE)</f>
        <v>#N/A</v>
      </c>
      <c r="G751" s="1" t="e">
        <f>VLOOKUP(Tabela2[[#This Row],[id_escola]],Folha1!A:F,4,FALSE)</f>
        <v>#N/A</v>
      </c>
      <c r="H751" s="1" t="e">
        <f>VLOOKUP(Tabela2[[#This Row],[id_escola]],Folha1!A:F,5,FALSE)</f>
        <v>#N/A</v>
      </c>
      <c r="I751" s="1" t="e">
        <f>VLOOKUP(Tabela2[[#This Row],[id_escola]],Folha1!A:F,6,FALSE)</f>
        <v>#N/A</v>
      </c>
    </row>
    <row r="752" spans="1:9" x14ac:dyDescent="0.3">
      <c r="A752" s="1">
        <f>'agrupamento - 3ciclo'!A751</f>
        <v>343780</v>
      </c>
      <c r="B752">
        <f>AVERAGE([3]!Tabela11[[#This Row],[1º Ano]],[3]!Tabela11[[#This Row],[2º Ano]],[3]!Tabela11[[#This Row],[3º Ano]],[3]!Tabela11[[#This Row],[4º Ano]])</f>
        <v>12.5625</v>
      </c>
      <c r="E752" s="1">
        <f>VLOOKUP(Tabela2[[#This Row],[id_escola]],Folha1!A:F,2,FALSE)</f>
        <v>57.653846153846153</v>
      </c>
      <c r="F752" s="1">
        <f>VLOOKUP(Tabela2[[#This Row],[id_escola]],Folha1!A:F,3,FALSE)</f>
        <v>34.5</v>
      </c>
      <c r="G752" s="1">
        <f>VLOOKUP(Tabela2[[#This Row],[id_escola]],Folha1!A:F,4,FALSE)</f>
        <v>46.07692307692308</v>
      </c>
      <c r="H752" s="1">
        <f>VLOOKUP(Tabela2[[#This Row],[id_escola]],Folha1!A:F,5,FALSE)</f>
        <v>316</v>
      </c>
      <c r="I752" s="1">
        <f>VLOOKUP(Tabela2[[#This Row],[id_escola]],Folha1!A:F,6,FALSE)</f>
        <v>14</v>
      </c>
    </row>
    <row r="753" spans="1:9" x14ac:dyDescent="0.3">
      <c r="A753" s="1" t="e">
        <f>'agrupamento - 3ciclo'!A752</f>
        <v>#N/A</v>
      </c>
      <c r="B753">
        <f>AVERAGE([3]!Tabela11[[#This Row],[1º Ano]],[3]!Tabela11[[#This Row],[2º Ano]],[3]!Tabela11[[#This Row],[3º Ano]],[3]!Tabela11[[#This Row],[4º Ano]])</f>
        <v>43.6875</v>
      </c>
      <c r="E753" s="1" t="e">
        <f>VLOOKUP(Tabela2[[#This Row],[id_escola]],Folha1!A:F,2,FALSE)</f>
        <v>#N/A</v>
      </c>
      <c r="F753" s="1" t="e">
        <f>VLOOKUP(Tabela2[[#This Row],[id_escola]],Folha1!A:F,3,FALSE)</f>
        <v>#N/A</v>
      </c>
      <c r="G753" s="1" t="e">
        <f>VLOOKUP(Tabela2[[#This Row],[id_escola]],Folha1!A:F,4,FALSE)</f>
        <v>#N/A</v>
      </c>
      <c r="H753" s="1" t="e">
        <f>VLOOKUP(Tabela2[[#This Row],[id_escola]],Folha1!A:F,5,FALSE)</f>
        <v>#N/A</v>
      </c>
      <c r="I753" s="1" t="e">
        <f>VLOOKUP(Tabela2[[#This Row],[id_escola]],Folha1!A:F,6,FALSE)</f>
        <v>#N/A</v>
      </c>
    </row>
    <row r="754" spans="1:9" x14ac:dyDescent="0.3">
      <c r="A754" s="1">
        <f>'agrupamento - 3ciclo'!A753</f>
        <v>344278</v>
      </c>
      <c r="B754" t="e">
        <f>AVERAGE([3]!Tabela11[[#This Row],[1º Ano]],[3]!Tabela11[[#This Row],[2º Ano]],[3]!Tabela11[[#This Row],[3º Ano]],[3]!Tabela11[[#This Row],[4º Ano]])</f>
        <v>#DIV/0!</v>
      </c>
      <c r="E754" s="1">
        <f>VLOOKUP(Tabela2[[#This Row],[id_escola]],Folha1!A:F,2,FALSE)</f>
        <v>62.414893617021278</v>
      </c>
      <c r="F754" s="1">
        <f>VLOOKUP(Tabela2[[#This Row],[id_escola]],Folha1!A:F,3,FALSE)</f>
        <v>48.402116402116405</v>
      </c>
      <c r="G754" s="1">
        <f>VLOOKUP(Tabela2[[#This Row],[id_escola]],Folha1!A:F,4,FALSE)</f>
        <v>55.408505009568842</v>
      </c>
      <c r="H754" s="1">
        <f>VLOOKUP(Tabela2[[#This Row],[id_escola]],Folha1!A:F,5,FALSE)</f>
        <v>114</v>
      </c>
      <c r="I754" s="1">
        <f>VLOOKUP(Tabela2[[#This Row],[id_escola]],Folha1!A:F,6,FALSE)</f>
        <v>65</v>
      </c>
    </row>
    <row r="755" spans="1:9" x14ac:dyDescent="0.3">
      <c r="A755" s="1">
        <f>'agrupamento - 3ciclo'!A754</f>
        <v>341691</v>
      </c>
      <c r="B755">
        <f>AVERAGE([3]!Tabela11[[#This Row],[1º Ano]],[3]!Tabela11[[#This Row],[2º Ano]],[3]!Tabela11[[#This Row],[3º Ano]],[3]!Tabela11[[#This Row],[4º Ano]])</f>
        <v>38</v>
      </c>
      <c r="E755" s="1">
        <f>VLOOKUP(Tabela2[[#This Row],[id_escola]],Folha1!A:F,2,FALSE)</f>
        <v>41.764705882352942</v>
      </c>
      <c r="F755" s="1">
        <f>VLOOKUP(Tabela2[[#This Row],[id_escola]],Folha1!A:F,3,FALSE)</f>
        <v>19.457142857142856</v>
      </c>
      <c r="G755" s="1">
        <f>VLOOKUP(Tabela2[[#This Row],[id_escola]],Folha1!A:F,4,FALSE)</f>
        <v>30.610924369747899</v>
      </c>
      <c r="H755" s="1">
        <f>VLOOKUP(Tabela2[[#This Row],[id_escola]],Folha1!A:F,5,FALSE)</f>
        <v>435</v>
      </c>
      <c r="I755" s="1">
        <f>VLOOKUP(Tabela2[[#This Row],[id_escola]],Folha1!A:F,6,FALSE)</f>
        <v>95</v>
      </c>
    </row>
    <row r="756" spans="1:9" x14ac:dyDescent="0.3">
      <c r="A756" s="1">
        <f>'agrupamento - 3ciclo'!A755</f>
        <v>342786</v>
      </c>
      <c r="B756">
        <f>AVERAGE([3]!Tabela11[[#This Row],[1º Ano]],[3]!Tabela11[[#This Row],[2º Ano]],[3]!Tabela11[[#This Row],[3º Ano]],[3]!Tabela11[[#This Row],[4º Ano]])</f>
        <v>5.6875</v>
      </c>
      <c r="E756" s="1">
        <f>VLOOKUP(Tabela2[[#This Row],[id_escola]],Folha1!A:F,2,FALSE)</f>
        <v>57.616822429906541</v>
      </c>
      <c r="F756" s="1">
        <f>VLOOKUP(Tabela2[[#This Row],[id_escola]],Folha1!A:F,3,FALSE)</f>
        <v>37.77570093457944</v>
      </c>
      <c r="G756" s="1">
        <f>VLOOKUP(Tabela2[[#This Row],[id_escola]],Folha1!A:F,4,FALSE)</f>
        <v>47.696261682242991</v>
      </c>
      <c r="H756" s="1">
        <f>VLOOKUP(Tabela2[[#This Row],[id_escola]],Folha1!A:F,5,FALSE)</f>
        <v>278</v>
      </c>
      <c r="I756" s="1">
        <f>VLOOKUP(Tabela2[[#This Row],[id_escola]],Folha1!A:F,6,FALSE)</f>
        <v>75</v>
      </c>
    </row>
    <row r="757" spans="1:9" x14ac:dyDescent="0.3">
      <c r="A757" s="1">
        <f>'agrupamento - 3ciclo'!A756</f>
        <v>341710</v>
      </c>
      <c r="B757" t="e">
        <f>AVERAGE([3]!Tabela11[[#This Row],[1º Ano]],[3]!Tabela11[[#This Row],[2º Ano]],[3]!Tabela11[[#This Row],[3º Ano]],[3]!Tabela11[[#This Row],[4º Ano]])</f>
        <v>#DIV/0!</v>
      </c>
      <c r="E757" s="1">
        <f>VLOOKUP(Tabela2[[#This Row],[id_escola]],Folha1!A:F,2,FALSE)</f>
        <v>66.575129533678762</v>
      </c>
      <c r="F757" s="1">
        <f>VLOOKUP(Tabela2[[#This Row],[id_escola]],Folha1!A:F,3,FALSE)</f>
        <v>59.825641025641026</v>
      </c>
      <c r="G757" s="1">
        <f>VLOOKUP(Tabela2[[#This Row],[id_escola]],Folha1!A:F,4,FALSE)</f>
        <v>63.200385279659898</v>
      </c>
      <c r="H757" s="1">
        <f>VLOOKUP(Tabela2[[#This Row],[id_escola]],Folha1!A:F,5,FALSE)</f>
        <v>36</v>
      </c>
      <c r="I757" s="1">
        <f>VLOOKUP(Tabela2[[#This Row],[id_escola]],Folha1!A:F,6,FALSE)</f>
        <v>4</v>
      </c>
    </row>
    <row r="758" spans="1:9" x14ac:dyDescent="0.3">
      <c r="A758" s="1">
        <f>'agrupamento - 3ciclo'!A757</f>
        <v>330073</v>
      </c>
      <c r="B758">
        <f>AVERAGE([3]!Tabela11[[#This Row],[1º Ano]],[3]!Tabela11[[#This Row],[2º Ano]],[3]!Tabela11[[#This Row],[3º Ano]],[3]!Tabela11[[#This Row],[4º Ano]])</f>
        <v>6</v>
      </c>
      <c r="E758" s="1">
        <f>VLOOKUP(Tabela2[[#This Row],[id_escola]],Folha1!A:F,2,FALSE)</f>
        <v>55.061224489795919</v>
      </c>
      <c r="F758" s="1">
        <f>VLOOKUP(Tabela2[[#This Row],[id_escola]],Folha1!A:F,3,FALSE)</f>
        <v>39.391752577319586</v>
      </c>
      <c r="G758" s="1">
        <f>VLOOKUP(Tabela2[[#This Row],[id_escola]],Folha1!A:F,4,FALSE)</f>
        <v>47.226488533557756</v>
      </c>
      <c r="H758" s="1">
        <f>VLOOKUP(Tabela2[[#This Row],[id_escola]],Folha1!A:F,5,FALSE)</f>
        <v>283</v>
      </c>
      <c r="I758" s="1">
        <f>VLOOKUP(Tabela2[[#This Row],[id_escola]],Folha1!A:F,6,FALSE)</f>
        <v>38</v>
      </c>
    </row>
    <row r="759" spans="1:9" x14ac:dyDescent="0.3">
      <c r="A759" s="1">
        <f>'agrupamento - 3ciclo'!A758</f>
        <v>341721</v>
      </c>
      <c r="B759">
        <f>AVERAGE([3]!Tabela11[[#This Row],[1º Ano]],[3]!Tabela11[[#This Row],[2º Ano]],[3]!Tabela11[[#This Row],[3º Ano]],[3]!Tabela11[[#This Row],[4º Ano]])</f>
        <v>23.9375</v>
      </c>
      <c r="E759" s="1">
        <f>VLOOKUP(Tabela2[[#This Row],[id_escola]],Folha1!A:F,2,FALSE)</f>
        <v>54.641975308641975</v>
      </c>
      <c r="F759" s="1">
        <f>VLOOKUP(Tabela2[[#This Row],[id_escola]],Folha1!A:F,3,FALSE)</f>
        <v>36.53012048192771</v>
      </c>
      <c r="G759" s="1">
        <f>VLOOKUP(Tabela2[[#This Row],[id_escola]],Folha1!A:F,4,FALSE)</f>
        <v>45.586047895284842</v>
      </c>
      <c r="H759" s="1">
        <f>VLOOKUP(Tabela2[[#This Row],[id_escola]],Folha1!A:F,5,FALSE)</f>
        <v>316</v>
      </c>
      <c r="I759" s="1">
        <f>VLOOKUP(Tabela2[[#This Row],[id_escola]],Folha1!A:F,6,FALSE)</f>
        <v>29</v>
      </c>
    </row>
    <row r="760" spans="1:9" x14ac:dyDescent="0.3">
      <c r="A760" s="1">
        <f>'agrupamento - 3ciclo'!A759</f>
        <v>345404</v>
      </c>
      <c r="B760">
        <f>AVERAGE([3]!Tabela11[[#This Row],[1º Ano]],[3]!Tabela11[[#This Row],[2º Ano]],[3]!Tabela11[[#This Row],[3º Ano]],[3]!Tabela11[[#This Row],[4º Ano]])</f>
        <v>18.25</v>
      </c>
      <c r="E760" s="1">
        <f>VLOOKUP(Tabela2[[#This Row],[id_escola]],Folha1!A:F,2,FALSE)</f>
        <v>50.866666666666667</v>
      </c>
      <c r="F760" s="1">
        <f>VLOOKUP(Tabela2[[#This Row],[id_escola]],Folha1!A:F,3,FALSE)</f>
        <v>20.233333333333334</v>
      </c>
      <c r="G760" s="1">
        <f>VLOOKUP(Tabela2[[#This Row],[id_escola]],Folha1!A:F,4,FALSE)</f>
        <v>35.549999999999997</v>
      </c>
      <c r="H760" s="1">
        <f>VLOOKUP(Tabela2[[#This Row],[id_escola]],Folha1!A:F,5,FALSE)</f>
        <v>419</v>
      </c>
      <c r="I760" s="1">
        <f>VLOOKUP(Tabela2[[#This Row],[id_escola]],Folha1!A:F,6,FALSE)</f>
        <v>15</v>
      </c>
    </row>
    <row r="761" spans="1:9" x14ac:dyDescent="0.3">
      <c r="A761" s="1" t="e">
        <f>'agrupamento - 3ciclo'!A760</f>
        <v>#N/A</v>
      </c>
      <c r="B761">
        <f>AVERAGE([3]!Tabela11[[#This Row],[1º Ano]],[3]!Tabela11[[#This Row],[2º Ano]],[3]!Tabela11[[#This Row],[3º Ano]],[3]!Tabela11[[#This Row],[4º Ano]])</f>
        <v>24.125</v>
      </c>
      <c r="E761" s="1" t="e">
        <f>VLOOKUP(Tabela2[[#This Row],[id_escola]],Folha1!A:F,2,FALSE)</f>
        <v>#N/A</v>
      </c>
      <c r="F761" s="1" t="e">
        <f>VLOOKUP(Tabela2[[#This Row],[id_escola]],Folha1!A:F,3,FALSE)</f>
        <v>#N/A</v>
      </c>
      <c r="G761" s="1" t="e">
        <f>VLOOKUP(Tabela2[[#This Row],[id_escola]],Folha1!A:F,4,FALSE)</f>
        <v>#N/A</v>
      </c>
      <c r="H761" s="1" t="e">
        <f>VLOOKUP(Tabela2[[#This Row],[id_escola]],Folha1!A:F,5,FALSE)</f>
        <v>#N/A</v>
      </c>
      <c r="I761" s="1" t="e">
        <f>VLOOKUP(Tabela2[[#This Row],[id_escola]],Folha1!A:F,6,FALSE)</f>
        <v>#N/A</v>
      </c>
    </row>
    <row r="762" spans="1:9" x14ac:dyDescent="0.3">
      <c r="A762" s="1">
        <f>'agrupamento - 3ciclo'!A761</f>
        <v>345180</v>
      </c>
      <c r="B762" t="e">
        <f>AVERAGE([3]!Tabela11[[#This Row],[1º Ano]],[3]!Tabela11[[#This Row],[2º Ano]],[3]!Tabela11[[#This Row],[3º Ano]],[3]!Tabela11[[#This Row],[4º Ano]])</f>
        <v>#DIV/0!</v>
      </c>
      <c r="E762" s="1">
        <f>VLOOKUP(Tabela2[[#This Row],[id_escola]],Folha1!A:F,2,FALSE)</f>
        <v>62.217391304347828</v>
      </c>
      <c r="F762" s="1">
        <f>VLOOKUP(Tabela2[[#This Row],[id_escola]],Folha1!A:F,3,FALSE)</f>
        <v>42.369565217391305</v>
      </c>
      <c r="G762" s="1">
        <f>VLOOKUP(Tabela2[[#This Row],[id_escola]],Folha1!A:F,4,FALSE)</f>
        <v>52.293478260869563</v>
      </c>
      <c r="H762" s="1">
        <f>VLOOKUP(Tabela2[[#This Row],[id_escola]],Folha1!A:F,5,FALSE)</f>
        <v>177</v>
      </c>
      <c r="I762" s="1">
        <f>VLOOKUP(Tabela2[[#This Row],[id_escola]],Folha1!A:F,6,FALSE)</f>
        <v>14</v>
      </c>
    </row>
    <row r="763" spans="1:9" x14ac:dyDescent="0.3">
      <c r="A763" s="1">
        <f>'agrupamento - 3ciclo'!A762</f>
        <v>341757</v>
      </c>
      <c r="B763">
        <f>AVERAGE([3]!Tabela11[[#This Row],[1º Ano]],[3]!Tabela11[[#This Row],[2º Ano]],[3]!Tabela11[[#This Row],[3º Ano]],[3]!Tabela11[[#This Row],[4º Ano]])</f>
        <v>5.8125</v>
      </c>
      <c r="E763" s="1">
        <f>VLOOKUP(Tabela2[[#This Row],[id_escola]],Folha1!A:F,2,FALSE)</f>
        <v>63.670103092783506</v>
      </c>
      <c r="F763" s="1">
        <f>VLOOKUP(Tabela2[[#This Row],[id_escola]],Folha1!A:F,3,FALSE)</f>
        <v>49.443298969072167</v>
      </c>
      <c r="G763" s="1">
        <f>VLOOKUP(Tabela2[[#This Row],[id_escola]],Folha1!A:F,4,FALSE)</f>
        <v>56.55670103092784</v>
      </c>
      <c r="H763" s="1">
        <f>VLOOKUP(Tabela2[[#This Row],[id_escola]],Folha1!A:F,5,FALSE)</f>
        <v>97</v>
      </c>
      <c r="I763" s="1">
        <f>VLOOKUP(Tabela2[[#This Row],[id_escola]],Folha1!A:F,6,FALSE)</f>
        <v>19</v>
      </c>
    </row>
    <row r="764" spans="1:9" x14ac:dyDescent="0.3">
      <c r="A764" s="1">
        <f>'agrupamento - 3ciclo'!A763</f>
        <v>346664</v>
      </c>
      <c r="B764" t="e">
        <f>AVERAGE([3]!Tabela11[[#This Row],[1º Ano]],[3]!Tabela11[[#This Row],[2º Ano]],[3]!Tabela11[[#This Row],[3º Ano]],[3]!Tabela11[[#This Row],[4º Ano]])</f>
        <v>#DIV/0!</v>
      </c>
      <c r="E764" s="1">
        <f>VLOOKUP(Tabela2[[#This Row],[id_escola]],Folha1!A:F,2,FALSE)</f>
        <v>62.973684210526315</v>
      </c>
      <c r="F764" s="1">
        <f>VLOOKUP(Tabela2[[#This Row],[id_escola]],Folha1!A:F,3,FALSE)</f>
        <v>52.994736842105262</v>
      </c>
      <c r="G764" s="1">
        <f>VLOOKUP(Tabela2[[#This Row],[id_escola]],Folha1!A:F,4,FALSE)</f>
        <v>57.984210526315792</v>
      </c>
      <c r="H764" s="1">
        <f>VLOOKUP(Tabela2[[#This Row],[id_escola]],Folha1!A:F,5,FALSE)</f>
        <v>72</v>
      </c>
      <c r="I764" s="1">
        <f>VLOOKUP(Tabela2[[#This Row],[id_escola]],Folha1!A:F,6,FALSE)</f>
        <v>56</v>
      </c>
    </row>
    <row r="765" spans="1:9" x14ac:dyDescent="0.3">
      <c r="A765" s="1">
        <f>'agrupamento - 3ciclo'!A764</f>
        <v>346494</v>
      </c>
      <c r="B765" t="e">
        <f>AVERAGE([3]!Tabela11[[#This Row],[1º Ano]],[3]!Tabela11[[#This Row],[2º Ano]],[3]!Tabela11[[#This Row],[3º Ano]],[3]!Tabela11[[#This Row],[4º Ano]])</f>
        <v>#DIV/0!</v>
      </c>
      <c r="E765" s="1">
        <f>VLOOKUP(Tabela2[[#This Row],[id_escola]],Folha1!A:F,2,FALSE)</f>
        <v>60.978260869565219</v>
      </c>
      <c r="F765" s="1">
        <f>VLOOKUP(Tabela2[[#This Row],[id_escola]],Folha1!A:F,3,FALSE)</f>
        <v>40.306122448979593</v>
      </c>
      <c r="G765" s="1">
        <f>VLOOKUP(Tabela2[[#This Row],[id_escola]],Folha1!A:F,4,FALSE)</f>
        <v>50.642191659272406</v>
      </c>
      <c r="H765" s="1">
        <f>VLOOKUP(Tabela2[[#This Row],[id_escola]],Folha1!A:F,5,FALSE)</f>
        <v>210</v>
      </c>
      <c r="I765" s="1">
        <f>VLOOKUP(Tabela2[[#This Row],[id_escola]],Folha1!A:F,6,FALSE)</f>
        <v>15</v>
      </c>
    </row>
    <row r="766" spans="1:9" x14ac:dyDescent="0.3">
      <c r="A766" s="1">
        <f>'agrupamento - 3ciclo'!A765</f>
        <v>341745</v>
      </c>
      <c r="B766">
        <f>AVERAGE([3]!Tabela11[[#This Row],[1º Ano]],[3]!Tabela11[[#This Row],[2º Ano]],[3]!Tabela11[[#This Row],[3º Ano]],[3]!Tabela11[[#This Row],[4º Ano]])</f>
        <v>35.5625</v>
      </c>
      <c r="E766" s="1">
        <f>VLOOKUP(Tabela2[[#This Row],[id_escola]],Folha1!A:F,2,FALSE)</f>
        <v>61.4921875</v>
      </c>
      <c r="F766" s="1">
        <f>VLOOKUP(Tabela2[[#This Row],[id_escola]],Folha1!A:F,3,FALSE)</f>
        <v>49.4375</v>
      </c>
      <c r="G766" s="1">
        <f>VLOOKUP(Tabela2[[#This Row],[id_escola]],Folha1!A:F,4,FALSE)</f>
        <v>55.46484375</v>
      </c>
      <c r="H766" s="1">
        <f>VLOOKUP(Tabela2[[#This Row],[id_escola]],Folha1!A:F,5,FALSE)</f>
        <v>107</v>
      </c>
      <c r="I766" s="1">
        <f>VLOOKUP(Tabela2[[#This Row],[id_escola]],Folha1!A:F,6,FALSE)</f>
        <v>15</v>
      </c>
    </row>
    <row r="767" spans="1:9" x14ac:dyDescent="0.3">
      <c r="A767" s="1">
        <f>'agrupamento - 3ciclo'!A766</f>
        <v>344977</v>
      </c>
      <c r="B767">
        <f>AVERAGE([3]!Tabela11[[#This Row],[1º Ano]],[3]!Tabela11[[#This Row],[2º Ano]],[3]!Tabela11[[#This Row],[3º Ano]],[3]!Tabela11[[#This Row],[4º Ano]])</f>
        <v>12.9375</v>
      </c>
      <c r="E767" s="1">
        <f>VLOOKUP(Tabela2[[#This Row],[id_escola]],Folha1!A:F,2,FALSE)</f>
        <v>54.243243243243242</v>
      </c>
      <c r="F767" s="1">
        <f>VLOOKUP(Tabela2[[#This Row],[id_escola]],Folha1!A:F,3,FALSE)</f>
        <v>36</v>
      </c>
      <c r="G767" s="1">
        <f>VLOOKUP(Tabela2[[#This Row],[id_escola]],Folha1!A:F,4,FALSE)</f>
        <v>45.121621621621621</v>
      </c>
      <c r="H767" s="1">
        <f>VLOOKUP(Tabela2[[#This Row],[id_escola]],Folha1!A:F,5,FALSE)</f>
        <v>315</v>
      </c>
      <c r="I767" s="1">
        <f>VLOOKUP(Tabela2[[#This Row],[id_escola]],Folha1!A:F,6,FALSE)</f>
        <v>47</v>
      </c>
    </row>
    <row r="768" spans="1:9" x14ac:dyDescent="0.3">
      <c r="A768" s="1">
        <f>'agrupamento - 3ciclo'!A767</f>
        <v>330085</v>
      </c>
      <c r="B768">
        <f>AVERAGE([3]!Tabela11[[#This Row],[1º Ano]],[3]!Tabela11[[#This Row],[2º Ano]],[3]!Tabela11[[#This Row],[3º Ano]],[3]!Tabela11[[#This Row],[4º Ano]])</f>
        <v>6.8125</v>
      </c>
      <c r="E768" s="1">
        <f>VLOOKUP(Tabela2[[#This Row],[id_escola]],Folha1!A:F,2,FALSE)</f>
        <v>61.074074074074076</v>
      </c>
      <c r="F768" s="1">
        <f>VLOOKUP(Tabela2[[#This Row],[id_escola]],Folha1!A:F,3,FALSE)</f>
        <v>46.814814814814817</v>
      </c>
      <c r="G768" s="1">
        <f>VLOOKUP(Tabela2[[#This Row],[id_escola]],Folha1!A:F,4,FALSE)</f>
        <v>53.944444444444443</v>
      </c>
      <c r="H768" s="1">
        <f>VLOOKUP(Tabela2[[#This Row],[id_escola]],Folha1!A:F,5,FALSE)</f>
        <v>138</v>
      </c>
      <c r="I768" s="1">
        <f>VLOOKUP(Tabela2[[#This Row],[id_escola]],Folha1!A:F,6,FALSE)</f>
        <v>26</v>
      </c>
    </row>
    <row r="769" spans="1:9" x14ac:dyDescent="0.3">
      <c r="A769" s="1">
        <f>'agrupamento - 3ciclo'!A768</f>
        <v>341769</v>
      </c>
      <c r="B769">
        <f>AVERAGE([3]!Tabela11[[#This Row],[1º Ano]],[3]!Tabela11[[#This Row],[2º Ano]],[3]!Tabela11[[#This Row],[3º Ano]],[3]!Tabela11[[#This Row],[4º Ano]])</f>
        <v>32.25</v>
      </c>
      <c r="E769" s="1">
        <f>VLOOKUP(Tabela2[[#This Row],[id_escola]],Folha1!A:F,2,FALSE)</f>
        <v>53.421052631578945</v>
      </c>
      <c r="F769" s="1">
        <f>VLOOKUP(Tabela2[[#This Row],[id_escola]],Folha1!A:F,3,FALSE)</f>
        <v>33.60526315789474</v>
      </c>
      <c r="G769" s="1">
        <f>VLOOKUP(Tabela2[[#This Row],[id_escola]],Folha1!A:F,4,FALSE)</f>
        <v>43.513157894736842</v>
      </c>
      <c r="H769" s="1">
        <f>VLOOKUP(Tabela2[[#This Row],[id_escola]],Folha1!A:F,5,FALSE)</f>
        <v>347</v>
      </c>
      <c r="I769" s="1" t="e">
        <f>VLOOKUP(Tabela2[[#This Row],[id_escola]],Folha1!A:F,6,FALSE)</f>
        <v>#N/A</v>
      </c>
    </row>
    <row r="770" spans="1:9" x14ac:dyDescent="0.3">
      <c r="A770" s="1">
        <f>'agrupamento - 3ciclo'!A769</f>
        <v>344199</v>
      </c>
      <c r="B770">
        <f>AVERAGE([3]!Tabela11[[#This Row],[1º Ano]],[3]!Tabela11[[#This Row],[2º Ano]],[3]!Tabela11[[#This Row],[3º Ano]],[3]!Tabela11[[#This Row],[4º Ano]])</f>
        <v>15.8125</v>
      </c>
      <c r="E770" s="1">
        <f>VLOOKUP(Tabela2[[#This Row],[id_escola]],Folha1!A:F,2,FALSE)</f>
        <v>51.477611940298509</v>
      </c>
      <c r="F770" s="1">
        <f>VLOOKUP(Tabela2[[#This Row],[id_escola]],Folha1!A:F,3,FALSE)</f>
        <v>32.134328358208954</v>
      </c>
      <c r="G770" s="1">
        <f>VLOOKUP(Tabela2[[#This Row],[id_escola]],Folha1!A:F,4,FALSE)</f>
        <v>41.805970149253731</v>
      </c>
      <c r="H770" s="1">
        <f>VLOOKUP(Tabela2[[#This Row],[id_escola]],Folha1!A:F,5,FALSE)</f>
        <v>363</v>
      </c>
      <c r="I770" s="1">
        <f>VLOOKUP(Tabela2[[#This Row],[id_escola]],Folha1!A:F,6,FALSE)</f>
        <v>176</v>
      </c>
    </row>
    <row r="771" spans="1:9" x14ac:dyDescent="0.3">
      <c r="A771" s="1" t="e">
        <f>'agrupamento - 3ciclo'!A770</f>
        <v>#N/A</v>
      </c>
      <c r="B771" t="e">
        <f>AVERAGE([3]!Tabela11[[#This Row],[1º Ano]],[3]!Tabela11[[#This Row],[2º Ano]],[3]!Tabela11[[#This Row],[3º Ano]],[3]!Tabela11[[#This Row],[4º Ano]])</f>
        <v>#DIV/0!</v>
      </c>
      <c r="E771" s="1" t="e">
        <f>VLOOKUP(Tabela2[[#This Row],[id_escola]],Folha1!A:F,2,FALSE)</f>
        <v>#N/A</v>
      </c>
      <c r="F771" s="1" t="e">
        <f>VLOOKUP(Tabela2[[#This Row],[id_escola]],Folha1!A:F,3,FALSE)</f>
        <v>#N/A</v>
      </c>
      <c r="G771" s="1" t="e">
        <f>VLOOKUP(Tabela2[[#This Row],[id_escola]],Folha1!A:F,4,FALSE)</f>
        <v>#N/A</v>
      </c>
      <c r="H771" s="1" t="e">
        <f>VLOOKUP(Tabela2[[#This Row],[id_escola]],Folha1!A:F,5,FALSE)</f>
        <v>#N/A</v>
      </c>
      <c r="I771" s="1" t="e">
        <f>VLOOKUP(Tabela2[[#This Row],[id_escola]],Folha1!A:F,6,FALSE)</f>
        <v>#N/A</v>
      </c>
    </row>
    <row r="772" spans="1:9" x14ac:dyDescent="0.3">
      <c r="A772" s="1">
        <f>'agrupamento - 3ciclo'!A771</f>
        <v>341861</v>
      </c>
      <c r="B772" t="e">
        <f>AVERAGE([3]!Tabela11[[#This Row],[1º Ano]],[3]!Tabela11[[#This Row],[2º Ano]],[3]!Tabela11[[#This Row],[3º Ano]],[3]!Tabela11[[#This Row],[4º Ano]])</f>
        <v>#DIV/0!</v>
      </c>
      <c r="E772" s="1">
        <f>VLOOKUP(Tabela2[[#This Row],[id_escola]],Folha1!A:F,2,FALSE)</f>
        <v>61.892473118279568</v>
      </c>
      <c r="F772" s="1">
        <f>VLOOKUP(Tabela2[[#This Row],[id_escola]],Folha1!A:F,3,FALSE)</f>
        <v>50.627659574468083</v>
      </c>
      <c r="G772" s="1">
        <f>VLOOKUP(Tabela2[[#This Row],[id_escola]],Folha1!A:F,4,FALSE)</f>
        <v>56.260066346373826</v>
      </c>
      <c r="H772" s="1">
        <f>VLOOKUP(Tabela2[[#This Row],[id_escola]],Folha1!A:F,5,FALSE)</f>
        <v>97</v>
      </c>
      <c r="I772" s="1">
        <f>VLOOKUP(Tabela2[[#This Row],[id_escola]],Folha1!A:F,6,FALSE)</f>
        <v>18</v>
      </c>
    </row>
    <row r="773" spans="1:9" x14ac:dyDescent="0.3">
      <c r="A773" s="1">
        <f>'agrupamento - 3ciclo'!A772</f>
        <v>342385</v>
      </c>
      <c r="B773">
        <f>AVERAGE([3]!Tabela11[[#This Row],[1º Ano]],[3]!Tabela11[[#This Row],[2º Ano]],[3]!Tabela11[[#This Row],[3º Ano]],[3]!Tabela11[[#This Row],[4º Ano]])</f>
        <v>14.0625</v>
      </c>
      <c r="E773" s="1">
        <f>VLOOKUP(Tabela2[[#This Row],[id_escola]],Folha1!A:F,2,FALSE)</f>
        <v>60.987499999999997</v>
      </c>
      <c r="F773" s="1">
        <f>VLOOKUP(Tabela2[[#This Row],[id_escola]],Folha1!A:F,3,FALSE)</f>
        <v>44.048780487804876</v>
      </c>
      <c r="G773" s="1">
        <f>VLOOKUP(Tabela2[[#This Row],[id_escola]],Folha1!A:F,4,FALSE)</f>
        <v>52.518140243902437</v>
      </c>
      <c r="H773" s="1">
        <f>VLOOKUP(Tabela2[[#This Row],[id_escola]],Folha1!A:F,5,FALSE)</f>
        <v>164</v>
      </c>
      <c r="I773" s="1">
        <f>VLOOKUP(Tabela2[[#This Row],[id_escola]],Folha1!A:F,6,FALSE)</f>
        <v>11</v>
      </c>
    </row>
    <row r="774" spans="1:9" x14ac:dyDescent="0.3">
      <c r="A774" s="1">
        <f>'agrupamento - 3ciclo'!A773</f>
        <v>341230</v>
      </c>
      <c r="B774">
        <f>AVERAGE([3]!Tabela11[[#This Row],[1º Ano]],[3]!Tabela11[[#This Row],[2º Ano]],[3]!Tabela11[[#This Row],[3º Ano]],[3]!Tabela11[[#This Row],[4º Ano]])</f>
        <v>48.125</v>
      </c>
      <c r="E774" s="1">
        <f>VLOOKUP(Tabela2[[#This Row],[id_escola]],Folha1!A:F,2,FALSE)</f>
        <v>58.680555555555557</v>
      </c>
      <c r="F774" s="1">
        <f>VLOOKUP(Tabela2[[#This Row],[id_escola]],Folha1!A:F,3,FALSE)</f>
        <v>42.80821917808219</v>
      </c>
      <c r="G774" s="1">
        <f>VLOOKUP(Tabela2[[#This Row],[id_escola]],Folha1!A:F,4,FALSE)</f>
        <v>50.74438736681887</v>
      </c>
      <c r="H774" s="1">
        <f>VLOOKUP(Tabela2[[#This Row],[id_escola]],Folha1!A:F,5,FALSE)</f>
        <v>202</v>
      </c>
      <c r="I774" s="1">
        <f>VLOOKUP(Tabela2[[#This Row],[id_escola]],Folha1!A:F,6,FALSE)</f>
        <v>36</v>
      </c>
    </row>
    <row r="775" spans="1:9" x14ac:dyDescent="0.3">
      <c r="A775" s="1">
        <f>'agrupamento - 3ciclo'!A774</f>
        <v>345891</v>
      </c>
      <c r="B775">
        <f>AVERAGE([3]!Tabela11[[#This Row],[1º Ano]],[3]!Tabela11[[#This Row],[2º Ano]],[3]!Tabela11[[#This Row],[3º Ano]],[3]!Tabela11[[#This Row],[4º Ano]])</f>
        <v>60.1875</v>
      </c>
      <c r="E775" s="1">
        <f>VLOOKUP(Tabela2[[#This Row],[id_escola]],Folha1!A:F,2,FALSE)</f>
        <v>46.627450980392155</v>
      </c>
      <c r="F775" s="1">
        <f>VLOOKUP(Tabela2[[#This Row],[id_escola]],Folha1!A:F,3,FALSE)</f>
        <v>38.314814814814817</v>
      </c>
      <c r="G775" s="1">
        <f>VLOOKUP(Tabela2[[#This Row],[id_escola]],Folha1!A:F,4,FALSE)</f>
        <v>42.471132897603482</v>
      </c>
      <c r="H775" s="1">
        <f>VLOOKUP(Tabela2[[#This Row],[id_escola]],Folha1!A:F,5,FALSE)</f>
        <v>353</v>
      </c>
      <c r="I775" s="1">
        <f>VLOOKUP(Tabela2[[#This Row],[id_escola]],Folha1!A:F,6,FALSE)</f>
        <v>42</v>
      </c>
    </row>
    <row r="776" spans="1:9" x14ac:dyDescent="0.3">
      <c r="A776" s="1" t="e">
        <f>'agrupamento - 3ciclo'!A775</f>
        <v>#N/A</v>
      </c>
      <c r="B776">
        <f>AVERAGE([3]!Tabela11[[#This Row],[1º Ano]],[3]!Tabela11[[#This Row],[2º Ano]],[3]!Tabela11[[#This Row],[3º Ano]],[3]!Tabela11[[#This Row],[4º Ano]])</f>
        <v>26.5625</v>
      </c>
      <c r="E776" s="1" t="e">
        <f>VLOOKUP(Tabela2[[#This Row],[id_escola]],Folha1!A:F,2,FALSE)</f>
        <v>#N/A</v>
      </c>
      <c r="F776" s="1" t="e">
        <f>VLOOKUP(Tabela2[[#This Row],[id_escola]],Folha1!A:F,3,FALSE)</f>
        <v>#N/A</v>
      </c>
      <c r="G776" s="1" t="e">
        <f>VLOOKUP(Tabela2[[#This Row],[id_escola]],Folha1!A:F,4,FALSE)</f>
        <v>#N/A</v>
      </c>
      <c r="H776" s="1" t="e">
        <f>VLOOKUP(Tabela2[[#This Row],[id_escola]],Folha1!A:F,5,FALSE)</f>
        <v>#N/A</v>
      </c>
      <c r="I776" s="1" t="e">
        <f>VLOOKUP(Tabela2[[#This Row],[id_escola]],Folha1!A:F,6,FALSE)</f>
        <v>#N/A</v>
      </c>
    </row>
    <row r="777" spans="1:9" x14ac:dyDescent="0.3">
      <c r="A777" s="1" t="e">
        <f>'agrupamento - 3ciclo'!A776</f>
        <v>#N/A</v>
      </c>
      <c r="B777">
        <f>AVERAGE([3]!Tabela11[[#This Row],[1º Ano]],[3]!Tabela11[[#This Row],[2º Ano]],[3]!Tabela11[[#This Row],[3º Ano]],[3]!Tabela11[[#This Row],[4º Ano]])</f>
        <v>36.8125</v>
      </c>
      <c r="E777" s="1" t="e">
        <f>VLOOKUP(Tabela2[[#This Row],[id_escola]],Folha1!A:F,2,FALSE)</f>
        <v>#N/A</v>
      </c>
      <c r="F777" s="1" t="e">
        <f>VLOOKUP(Tabela2[[#This Row],[id_escola]],Folha1!A:F,3,FALSE)</f>
        <v>#N/A</v>
      </c>
      <c r="G777" s="1" t="e">
        <f>VLOOKUP(Tabela2[[#This Row],[id_escola]],Folha1!A:F,4,FALSE)</f>
        <v>#N/A</v>
      </c>
      <c r="H777" s="1" t="e">
        <f>VLOOKUP(Tabela2[[#This Row],[id_escola]],Folha1!A:F,5,FALSE)</f>
        <v>#N/A</v>
      </c>
      <c r="I777" s="1" t="e">
        <f>VLOOKUP(Tabela2[[#This Row],[id_escola]],Folha1!A:F,6,FALSE)</f>
        <v>#N/A</v>
      </c>
    </row>
    <row r="778" spans="1:9" x14ac:dyDescent="0.3">
      <c r="A778" s="1">
        <f>'agrupamento - 3ciclo'!A777</f>
        <v>341988</v>
      </c>
      <c r="B778" t="e">
        <f>AVERAGE([3]!Tabela11[[#This Row],[1º Ano]],[3]!Tabela11[[#This Row],[2º Ano]],[3]!Tabela11[[#This Row],[3º Ano]],[3]!Tabela11[[#This Row],[4º Ano]])</f>
        <v>#DIV/0!</v>
      </c>
      <c r="E778" s="1">
        <f>VLOOKUP(Tabela2[[#This Row],[id_escola]],Folha1!A:F,2,FALSE)</f>
        <v>57.201754385964911</v>
      </c>
      <c r="F778" s="1">
        <f>VLOOKUP(Tabela2[[#This Row],[id_escola]],Folha1!A:F,3,FALSE)</f>
        <v>38.517543859649123</v>
      </c>
      <c r="G778" s="1">
        <f>VLOOKUP(Tabela2[[#This Row],[id_escola]],Folha1!A:F,4,FALSE)</f>
        <v>47.859649122807014</v>
      </c>
      <c r="H778" s="1">
        <f>VLOOKUP(Tabela2[[#This Row],[id_escola]],Folha1!A:F,5,FALSE)</f>
        <v>266</v>
      </c>
      <c r="I778" s="1">
        <f>VLOOKUP(Tabela2[[#This Row],[id_escola]],Folha1!A:F,6,FALSE)</f>
        <v>124</v>
      </c>
    </row>
    <row r="779" spans="1:9" x14ac:dyDescent="0.3">
      <c r="A779" s="1">
        <f>'agrupamento - 3ciclo'!A778</f>
        <v>341812</v>
      </c>
      <c r="B779">
        <f>AVERAGE([3]!Tabela11[[#This Row],[1º Ano]],[3]!Tabela11[[#This Row],[2º Ano]],[3]!Tabela11[[#This Row],[3º Ano]],[3]!Tabela11[[#This Row],[4º Ano]])</f>
        <v>17.25</v>
      </c>
      <c r="E779" s="1">
        <f>VLOOKUP(Tabela2[[#This Row],[id_escola]],Folha1!A:F,2,FALSE)</f>
        <v>54.096153846153847</v>
      </c>
      <c r="F779" s="1">
        <f>VLOOKUP(Tabela2[[#This Row],[id_escola]],Folha1!A:F,3,FALSE)</f>
        <v>24.715686274509803</v>
      </c>
      <c r="G779" s="1">
        <f>VLOOKUP(Tabela2[[#This Row],[id_escola]],Folha1!A:F,4,FALSE)</f>
        <v>39.405920060331823</v>
      </c>
      <c r="H779" s="1">
        <f>VLOOKUP(Tabela2[[#This Row],[id_escola]],Folha1!A:F,5,FALSE)</f>
        <v>378</v>
      </c>
      <c r="I779" s="1">
        <f>VLOOKUP(Tabela2[[#This Row],[id_escola]],Folha1!A:F,6,FALSE)</f>
        <v>71</v>
      </c>
    </row>
    <row r="780" spans="1:9" x14ac:dyDescent="0.3">
      <c r="A780" s="1">
        <f>'agrupamento - 3ciclo'!A779</f>
        <v>340522</v>
      </c>
      <c r="B780" t="e">
        <f>AVERAGE([3]!Tabela11[[#This Row],[1º Ano]],[3]!Tabela11[[#This Row],[2º Ano]],[3]!Tabela11[[#This Row],[3º Ano]],[3]!Tabela11[[#This Row],[4º Ano]])</f>
        <v>#DIV/0!</v>
      </c>
      <c r="E780" s="1">
        <f>VLOOKUP(Tabela2[[#This Row],[id_escola]],Folha1!A:F,2,FALSE)</f>
        <v>50.622641509433961</v>
      </c>
      <c r="F780" s="1">
        <f>VLOOKUP(Tabela2[[#This Row],[id_escola]],Folha1!A:F,3,FALSE)</f>
        <v>14.946428571428571</v>
      </c>
      <c r="G780" s="1">
        <f>VLOOKUP(Tabela2[[#This Row],[id_escola]],Folha1!A:F,4,FALSE)</f>
        <v>32.784535040431265</v>
      </c>
      <c r="H780" s="1">
        <f>VLOOKUP(Tabela2[[#This Row],[id_escola]],Folha1!A:F,5,FALSE)</f>
        <v>411</v>
      </c>
      <c r="I780" s="1">
        <f>VLOOKUP(Tabela2[[#This Row],[id_escola]],Folha1!A:F,6,FALSE)</f>
        <v>209</v>
      </c>
    </row>
    <row r="781" spans="1:9" x14ac:dyDescent="0.3">
      <c r="A781" s="1">
        <f>'agrupamento - 3ciclo'!A780</f>
        <v>342373</v>
      </c>
      <c r="B781" t="e">
        <f>AVERAGE([3]!Tabela11[[#This Row],[1º Ano]],[3]!Tabela11[[#This Row],[2º Ano]],[3]!Tabela11[[#This Row],[3º Ano]],[3]!Tabela11[[#This Row],[4º Ano]])</f>
        <v>#DIV/0!</v>
      </c>
      <c r="E781" s="1">
        <f>VLOOKUP(Tabela2[[#This Row],[id_escola]],Folha1!A:F,2,FALSE)</f>
        <v>57.710526315789473</v>
      </c>
      <c r="F781" s="1">
        <f>VLOOKUP(Tabela2[[#This Row],[id_escola]],Folha1!A:F,3,FALSE)</f>
        <v>41.636363636363633</v>
      </c>
      <c r="G781" s="1">
        <f>VLOOKUP(Tabela2[[#This Row],[id_escola]],Folha1!A:F,4,FALSE)</f>
        <v>49.673444976076553</v>
      </c>
      <c r="H781" s="1">
        <f>VLOOKUP(Tabela2[[#This Row],[id_escola]],Folha1!A:F,5,FALSE)</f>
        <v>225</v>
      </c>
      <c r="I781" s="1">
        <f>VLOOKUP(Tabela2[[#This Row],[id_escola]],Folha1!A:F,6,FALSE)</f>
        <v>17</v>
      </c>
    </row>
    <row r="782" spans="1:9" x14ac:dyDescent="0.3">
      <c r="A782" s="1">
        <f>'agrupamento - 3ciclo'!A781</f>
        <v>341824</v>
      </c>
      <c r="B782">
        <f>AVERAGE([3]!Tabela11[[#This Row],[1º Ano]],[3]!Tabela11[[#This Row],[2º Ano]],[3]!Tabela11[[#This Row],[3º Ano]],[3]!Tabela11[[#This Row],[4º Ano]])</f>
        <v>26.125</v>
      </c>
      <c r="E782" s="1">
        <f>VLOOKUP(Tabela2[[#This Row],[id_escola]],Folha1!A:F,2,FALSE)</f>
        <v>58</v>
      </c>
      <c r="F782" s="1">
        <f>VLOOKUP(Tabela2[[#This Row],[id_escola]],Folha1!A:F,3,FALSE)</f>
        <v>36.46153846153846</v>
      </c>
      <c r="G782" s="1">
        <f>VLOOKUP(Tabela2[[#This Row],[id_escola]],Folha1!A:F,4,FALSE)</f>
        <v>47.230769230769226</v>
      </c>
      <c r="H782" s="1">
        <f>VLOOKUP(Tabela2[[#This Row],[id_escola]],Folha1!A:F,5,FALSE)</f>
        <v>271</v>
      </c>
      <c r="I782" s="1">
        <f>VLOOKUP(Tabela2[[#This Row],[id_escola]],Folha1!A:F,6,FALSE)</f>
        <v>22</v>
      </c>
    </row>
    <row r="783" spans="1:9" x14ac:dyDescent="0.3">
      <c r="A783" s="1" t="e">
        <f>'agrupamento - 3ciclo'!A782</f>
        <v>#N/A</v>
      </c>
      <c r="B783">
        <f>AVERAGE([3]!Tabela11[[#This Row],[1º Ano]],[3]!Tabela11[[#This Row],[2º Ano]],[3]!Tabela11[[#This Row],[3º Ano]],[3]!Tabela11[[#This Row],[4º Ano]])</f>
        <v>7.875</v>
      </c>
      <c r="E783" s="1" t="e">
        <f>VLOOKUP(Tabela2[[#This Row],[id_escola]],Folha1!A:F,2,FALSE)</f>
        <v>#N/A</v>
      </c>
      <c r="F783" s="1" t="e">
        <f>VLOOKUP(Tabela2[[#This Row],[id_escola]],Folha1!A:F,3,FALSE)</f>
        <v>#N/A</v>
      </c>
      <c r="G783" s="1" t="e">
        <f>VLOOKUP(Tabela2[[#This Row],[id_escola]],Folha1!A:F,4,FALSE)</f>
        <v>#N/A</v>
      </c>
      <c r="H783" s="1" t="e">
        <f>VLOOKUP(Tabela2[[#This Row],[id_escola]],Folha1!A:F,5,FALSE)</f>
        <v>#N/A</v>
      </c>
      <c r="I783" s="1" t="e">
        <f>VLOOKUP(Tabela2[[#This Row],[id_escola]],Folha1!A:F,6,FALSE)</f>
        <v>#N/A</v>
      </c>
    </row>
    <row r="784" spans="1:9" x14ac:dyDescent="0.3">
      <c r="A784" s="1">
        <f>'agrupamento - 3ciclo'!A783</f>
        <v>341836</v>
      </c>
      <c r="B784" t="e">
        <f>AVERAGE([3]!Tabela11[[#This Row],[1º Ano]],[3]!Tabela11[[#This Row],[2º Ano]],[3]!Tabela11[[#This Row],[3º Ano]],[3]!Tabela11[[#This Row],[4º Ano]])</f>
        <v>#DIV/0!</v>
      </c>
      <c r="E784" s="1">
        <f>VLOOKUP(Tabela2[[#This Row],[id_escola]],Folha1!A:F,2,FALSE)</f>
        <v>50.764705882352942</v>
      </c>
      <c r="F784" s="1">
        <f>VLOOKUP(Tabela2[[#This Row],[id_escola]],Folha1!A:F,3,FALSE)</f>
        <v>33.088235294117645</v>
      </c>
      <c r="G784" s="1">
        <f>VLOOKUP(Tabela2[[#This Row],[id_escola]],Folha1!A:F,4,FALSE)</f>
        <v>41.92647058823529</v>
      </c>
      <c r="H784" s="1">
        <f>VLOOKUP(Tabela2[[#This Row],[id_escola]],Folha1!A:F,5,FALSE)</f>
        <v>354</v>
      </c>
      <c r="I784" s="1">
        <f>VLOOKUP(Tabela2[[#This Row],[id_escola]],Folha1!A:F,6,FALSE)</f>
        <v>49</v>
      </c>
    </row>
    <row r="785" spans="1:9" x14ac:dyDescent="0.3">
      <c r="A785" s="1">
        <f>'agrupamento - 3ciclo'!A784</f>
        <v>341848</v>
      </c>
      <c r="B785">
        <f>AVERAGE([3]!Tabela11[[#This Row],[1º Ano]],[3]!Tabela11[[#This Row],[2º Ano]],[3]!Tabela11[[#This Row],[3º Ano]],[3]!Tabela11[[#This Row],[4º Ano]])</f>
        <v>37.9375</v>
      </c>
      <c r="E785" s="1">
        <f>VLOOKUP(Tabela2[[#This Row],[id_escola]],Folha1!A:F,2,FALSE)</f>
        <v>56.049382716049379</v>
      </c>
      <c r="F785" s="1">
        <f>VLOOKUP(Tabela2[[#This Row],[id_escola]],Folha1!A:F,3,FALSE)</f>
        <v>34.594936708860757</v>
      </c>
      <c r="G785" s="1">
        <f>VLOOKUP(Tabela2[[#This Row],[id_escola]],Folha1!A:F,4,FALSE)</f>
        <v>45.322159712455068</v>
      </c>
      <c r="H785" s="1">
        <f>VLOOKUP(Tabela2[[#This Row],[id_escola]],Folha1!A:F,5,FALSE)</f>
        <v>306</v>
      </c>
      <c r="I785" s="1">
        <f>VLOOKUP(Tabela2[[#This Row],[id_escola]],Folha1!A:F,6,FALSE)</f>
        <v>15</v>
      </c>
    </row>
    <row r="786" spans="1:9" x14ac:dyDescent="0.3">
      <c r="A786" s="1">
        <f>'agrupamento - 3ciclo'!A785</f>
        <v>310141</v>
      </c>
      <c r="B786">
        <f>AVERAGE([3]!Tabela11[[#This Row],[1º Ano]],[3]!Tabela11[[#This Row],[2º Ano]],[3]!Tabela11[[#This Row],[3º Ano]],[3]!Tabela11[[#This Row],[4º Ano]])</f>
        <v>5.875</v>
      </c>
      <c r="E786" s="1">
        <f>VLOOKUP(Tabela2[[#This Row],[id_escola]],Folha1!A:F,2,FALSE)</f>
        <v>59.623595505617978</v>
      </c>
      <c r="F786" s="1">
        <f>VLOOKUP(Tabela2[[#This Row],[id_escola]],Folha1!A:F,3,FALSE)</f>
        <v>55.83050847457627</v>
      </c>
      <c r="G786" s="1">
        <f>VLOOKUP(Tabela2[[#This Row],[id_escola]],Folha1!A:F,4,FALSE)</f>
        <v>57.727051990097124</v>
      </c>
      <c r="H786" s="1">
        <f>VLOOKUP(Tabela2[[#This Row],[id_escola]],Folha1!A:F,5,FALSE)</f>
        <v>77</v>
      </c>
      <c r="I786" s="1">
        <f>VLOOKUP(Tabela2[[#This Row],[id_escola]],Folha1!A:F,6,FALSE)</f>
        <v>10</v>
      </c>
    </row>
    <row r="787" spans="1:9" x14ac:dyDescent="0.3">
      <c r="A787" s="1">
        <f>'agrupamento - 3ciclo'!A786</f>
        <v>344448</v>
      </c>
      <c r="B787" t="e">
        <f>AVERAGE([3]!Tabela11[[#This Row],[1º Ano]],[3]!Tabela11[[#This Row],[2º Ano]],[3]!Tabela11[[#This Row],[3º Ano]],[3]!Tabela11[[#This Row],[4º Ano]])</f>
        <v>#DIV/0!</v>
      </c>
      <c r="E787" s="1">
        <f>VLOOKUP(Tabela2[[#This Row],[id_escola]],Folha1!A:F,2,FALSE)</f>
        <v>59.388888888888886</v>
      </c>
      <c r="F787" s="1">
        <f>VLOOKUP(Tabela2[[#This Row],[id_escola]],Folha1!A:F,3,FALSE)</f>
        <v>28.684210526315791</v>
      </c>
      <c r="G787" s="1">
        <f>VLOOKUP(Tabela2[[#This Row],[id_escola]],Folha1!A:F,4,FALSE)</f>
        <v>44.03654970760234</v>
      </c>
      <c r="H787" s="1">
        <f>VLOOKUP(Tabela2[[#This Row],[id_escola]],Folha1!A:F,5,FALSE)</f>
        <v>328</v>
      </c>
      <c r="I787" s="1">
        <f>VLOOKUP(Tabela2[[#This Row],[id_escola]],Folha1!A:F,6,FALSE)</f>
        <v>33</v>
      </c>
    </row>
    <row r="788" spans="1:9" x14ac:dyDescent="0.3">
      <c r="A788" s="1">
        <f>'agrupamento - 3ciclo'!A787</f>
        <v>342671</v>
      </c>
      <c r="B788" t="e">
        <f>AVERAGE([3]!Tabela11[[#This Row],[1º Ano]],[3]!Tabela11[[#This Row],[2º Ano]],[3]!Tabela11[[#This Row],[3º Ano]],[3]!Tabela11[[#This Row],[4º Ano]])</f>
        <v>#DIV/0!</v>
      </c>
      <c r="E788" s="1">
        <f>VLOOKUP(Tabela2[[#This Row],[id_escola]],Folha1!A:F,2,FALSE)</f>
        <v>57.031914893617021</v>
      </c>
      <c r="F788" s="1">
        <f>VLOOKUP(Tabela2[[#This Row],[id_escola]],Folha1!A:F,3,FALSE)</f>
        <v>37.382978723404257</v>
      </c>
      <c r="G788" s="1">
        <f>VLOOKUP(Tabela2[[#This Row],[id_escola]],Folha1!A:F,4,FALSE)</f>
        <v>47.207446808510639</v>
      </c>
      <c r="H788" s="1">
        <f>VLOOKUP(Tabela2[[#This Row],[id_escola]],Folha1!A:F,5,FALSE)</f>
        <v>270</v>
      </c>
      <c r="I788" s="1">
        <f>VLOOKUP(Tabela2[[#This Row],[id_escola]],Folha1!A:F,6,FALSE)</f>
        <v>26</v>
      </c>
    </row>
    <row r="789" spans="1:9" x14ac:dyDescent="0.3">
      <c r="A789" s="1">
        <f>'agrupamento - 3ciclo'!A788</f>
        <v>341915</v>
      </c>
      <c r="B789">
        <f>AVERAGE([3]!Tabela11[[#This Row],[1º Ano]],[3]!Tabela11[[#This Row],[2º Ano]],[3]!Tabela11[[#This Row],[3º Ano]],[3]!Tabela11[[#This Row],[4º Ano]])</f>
        <v>41.0625</v>
      </c>
      <c r="E789" s="1">
        <f>VLOOKUP(Tabela2[[#This Row],[id_escola]],Folha1!A:F,2,FALSE)</f>
        <v>66.062686567164178</v>
      </c>
      <c r="F789" s="1">
        <f>VLOOKUP(Tabela2[[#This Row],[id_escola]],Folha1!A:F,3,FALSE)</f>
        <v>48.617910447761197</v>
      </c>
      <c r="G789" s="1">
        <f>VLOOKUP(Tabela2[[#This Row],[id_escola]],Folha1!A:F,4,FALSE)</f>
        <v>57.340298507462691</v>
      </c>
      <c r="H789" s="1">
        <f>VLOOKUP(Tabela2[[#This Row],[id_escola]],Folha1!A:F,5,FALSE)</f>
        <v>81</v>
      </c>
      <c r="I789" s="1">
        <f>VLOOKUP(Tabela2[[#This Row],[id_escola]],Folha1!A:F,6,FALSE)</f>
        <v>26</v>
      </c>
    </row>
    <row r="790" spans="1:9" x14ac:dyDescent="0.3">
      <c r="A790" s="1">
        <f>'agrupamento - 3ciclo'!A789</f>
        <v>341680</v>
      </c>
      <c r="B790">
        <f>AVERAGE([3]!Tabela11[[#This Row],[1º Ano]],[3]!Tabela11[[#This Row],[2º Ano]],[3]!Tabela11[[#This Row],[3º Ano]],[3]!Tabela11[[#This Row],[4º Ano]])</f>
        <v>36.375</v>
      </c>
      <c r="E790" s="1">
        <f>VLOOKUP(Tabela2[[#This Row],[id_escola]],Folha1!A:F,2,FALSE)</f>
        <v>66.158730158730165</v>
      </c>
      <c r="F790" s="1">
        <f>VLOOKUP(Tabela2[[#This Row],[id_escola]],Folha1!A:F,3,FALSE)</f>
        <v>51.904000000000003</v>
      </c>
      <c r="G790" s="1">
        <f>VLOOKUP(Tabela2[[#This Row],[id_escola]],Folha1!A:F,4,FALSE)</f>
        <v>59.031365079365088</v>
      </c>
      <c r="H790" s="1">
        <f>VLOOKUP(Tabela2[[#This Row],[id_escola]],Folha1!A:F,5,FALSE)</f>
        <v>66</v>
      </c>
      <c r="I790" s="1">
        <f>VLOOKUP(Tabela2[[#This Row],[id_escola]],Folha1!A:F,6,FALSE)</f>
        <v>49</v>
      </c>
    </row>
    <row r="791" spans="1:9" x14ac:dyDescent="0.3">
      <c r="A791" s="1">
        <f>'agrupamento - 3ciclo'!A790</f>
        <v>343936</v>
      </c>
      <c r="B791">
        <f>AVERAGE([3]!Tabela11[[#This Row],[1º Ano]],[3]!Tabela11[[#This Row],[2º Ano]],[3]!Tabela11[[#This Row],[3º Ano]],[3]!Tabela11[[#This Row],[4º Ano]])</f>
        <v>23.75</v>
      </c>
      <c r="E791" s="1">
        <f>VLOOKUP(Tabela2[[#This Row],[id_escola]],Folha1!A:F,2,FALSE)</f>
        <v>60.064516129032256</v>
      </c>
      <c r="F791" s="1">
        <f>VLOOKUP(Tabela2[[#This Row],[id_escola]],Folha1!A:F,3,FALSE)</f>
        <v>37.80952380952381</v>
      </c>
      <c r="G791" s="1">
        <f>VLOOKUP(Tabela2[[#This Row],[id_escola]],Folha1!A:F,4,FALSE)</f>
        <v>48.937019969278033</v>
      </c>
      <c r="H791" s="1">
        <f>VLOOKUP(Tabela2[[#This Row],[id_escola]],Folha1!A:F,5,FALSE)</f>
        <v>237</v>
      </c>
      <c r="I791" s="1">
        <f>VLOOKUP(Tabela2[[#This Row],[id_escola]],Folha1!A:F,6,FALSE)</f>
        <v>124</v>
      </c>
    </row>
    <row r="792" spans="1:9" x14ac:dyDescent="0.3">
      <c r="A792" s="1" t="e">
        <f>'agrupamento - 3ciclo'!A791</f>
        <v>#N/A</v>
      </c>
      <c r="B792" t="e">
        <f>AVERAGE([3]!Tabela11[[#This Row],[1º Ano]],[3]!Tabela11[[#This Row],[2º Ano]],[3]!Tabela11[[#This Row],[3º Ano]],[3]!Tabela11[[#This Row],[4º Ano]])</f>
        <v>#DIV/0!</v>
      </c>
      <c r="E792" s="1" t="e">
        <f>VLOOKUP(Tabela2[[#This Row],[id_escola]],Folha1!A:F,2,FALSE)</f>
        <v>#N/A</v>
      </c>
      <c r="F792" s="1" t="e">
        <f>VLOOKUP(Tabela2[[#This Row],[id_escola]],Folha1!A:F,3,FALSE)</f>
        <v>#N/A</v>
      </c>
      <c r="G792" s="1" t="e">
        <f>VLOOKUP(Tabela2[[#This Row],[id_escola]],Folha1!A:F,4,FALSE)</f>
        <v>#N/A</v>
      </c>
      <c r="H792" s="1" t="e">
        <f>VLOOKUP(Tabela2[[#This Row],[id_escola]],Folha1!A:F,5,FALSE)</f>
        <v>#N/A</v>
      </c>
      <c r="I792" s="1" t="e">
        <f>VLOOKUP(Tabela2[[#This Row],[id_escola]],Folha1!A:F,6,FALSE)</f>
        <v>#N/A</v>
      </c>
    </row>
    <row r="793" spans="1:9" x14ac:dyDescent="0.3">
      <c r="A793" s="1">
        <f>'agrupamento - 3ciclo'!A792</f>
        <v>342038</v>
      </c>
      <c r="B793">
        <f>AVERAGE([3]!Tabela11[[#This Row],[1º Ano]],[3]!Tabela11[[#This Row],[2º Ano]],[3]!Tabela11[[#This Row],[3º Ano]],[3]!Tabela11[[#This Row],[4º Ano]])</f>
        <v>25.0625</v>
      </c>
      <c r="E793" s="1">
        <f>VLOOKUP(Tabela2[[#This Row],[id_escola]],Folha1!A:F,2,FALSE)</f>
        <v>63.1505376344086</v>
      </c>
      <c r="F793" s="1">
        <f>VLOOKUP(Tabela2[[#This Row],[id_escola]],Folha1!A:F,3,FALSE)</f>
        <v>34.436170212765958</v>
      </c>
      <c r="G793" s="1">
        <f>VLOOKUP(Tabela2[[#This Row],[id_escola]],Folha1!A:F,4,FALSE)</f>
        <v>48.793353923587276</v>
      </c>
      <c r="H793" s="1">
        <f>VLOOKUP(Tabela2[[#This Row],[id_escola]],Folha1!A:F,5,FALSE)</f>
        <v>242</v>
      </c>
      <c r="I793" s="1">
        <f>VLOOKUP(Tabela2[[#This Row],[id_escola]],Folha1!A:F,6,FALSE)</f>
        <v>119</v>
      </c>
    </row>
    <row r="794" spans="1:9" x14ac:dyDescent="0.3">
      <c r="A794" s="1">
        <f>'agrupamento - 3ciclo'!A793</f>
        <v>341976</v>
      </c>
      <c r="B794">
        <f>AVERAGE([3]!Tabela11[[#This Row],[1º Ano]],[3]!Tabela11[[#This Row],[2º Ano]],[3]!Tabela11[[#This Row],[3º Ano]],[3]!Tabela11[[#This Row],[4º Ano]])</f>
        <v>16.6875</v>
      </c>
      <c r="E794" s="1">
        <f>VLOOKUP(Tabela2[[#This Row],[id_escola]],Folha1!A:F,2,FALSE)</f>
        <v>59.327433628318587</v>
      </c>
      <c r="F794" s="1">
        <f>VLOOKUP(Tabela2[[#This Row],[id_escola]],Folha1!A:F,3,FALSE)</f>
        <v>34.347107438016529</v>
      </c>
      <c r="G794" s="1">
        <f>VLOOKUP(Tabela2[[#This Row],[id_escola]],Folha1!A:F,4,FALSE)</f>
        <v>46.837270533167555</v>
      </c>
      <c r="H794" s="1">
        <f>VLOOKUP(Tabela2[[#This Row],[id_escola]],Folha1!A:F,5,FALSE)</f>
        <v>271</v>
      </c>
      <c r="I794" s="1">
        <f>VLOOKUP(Tabela2[[#This Row],[id_escola]],Folha1!A:F,6,FALSE)</f>
        <v>122</v>
      </c>
    </row>
    <row r="795" spans="1:9" x14ac:dyDescent="0.3">
      <c r="A795" s="1">
        <f>'agrupamento - 3ciclo'!A794</f>
        <v>310153</v>
      </c>
      <c r="B795">
        <f>AVERAGE([3]!Tabela11[[#This Row],[1º Ano]],[3]!Tabela11[[#This Row],[2º Ano]],[3]!Tabela11[[#This Row],[3º Ano]],[3]!Tabela11[[#This Row],[4º Ano]])</f>
        <v>23.9375</v>
      </c>
      <c r="E795" s="1">
        <f>VLOOKUP(Tabela2[[#This Row],[id_escola]],Folha1!A:F,2,FALSE)</f>
        <v>50.235294117647058</v>
      </c>
      <c r="F795" s="1">
        <f>VLOOKUP(Tabela2[[#This Row],[id_escola]],Folha1!A:F,3,FALSE)</f>
        <v>19.289855072463769</v>
      </c>
      <c r="G795" s="1">
        <f>VLOOKUP(Tabela2[[#This Row],[id_escola]],Folha1!A:F,4,FALSE)</f>
        <v>34.762574595055412</v>
      </c>
      <c r="H795" s="1">
        <f>VLOOKUP(Tabela2[[#This Row],[id_escola]],Folha1!A:F,5,FALSE)</f>
        <v>394</v>
      </c>
      <c r="I795" s="1">
        <f>VLOOKUP(Tabela2[[#This Row],[id_escola]],Folha1!A:F,6,FALSE)</f>
        <v>79</v>
      </c>
    </row>
    <row r="796" spans="1:9" x14ac:dyDescent="0.3">
      <c r="A796" s="1">
        <f>'agrupamento - 3ciclo'!A795</f>
        <v>344059</v>
      </c>
      <c r="B796" t="e">
        <f>AVERAGE([3]!Tabela11[[#This Row],[1º Ano]],[3]!Tabela11[[#This Row],[2º Ano]],[3]!Tabela11[[#This Row],[3º Ano]],[3]!Tabela11[[#This Row],[4º Ano]])</f>
        <v>#DIV/0!</v>
      </c>
      <c r="E796" s="1">
        <f>VLOOKUP(Tabela2[[#This Row],[id_escola]],Folha1!A:F,2,FALSE)</f>
        <v>51.6</v>
      </c>
      <c r="F796" s="1">
        <f>VLOOKUP(Tabela2[[#This Row],[id_escola]],Folha1!A:F,3,FALSE)</f>
        <v>21.322580645161292</v>
      </c>
      <c r="G796" s="1">
        <f>VLOOKUP(Tabela2[[#This Row],[id_escola]],Folha1!A:F,4,FALSE)</f>
        <v>36.461290322580645</v>
      </c>
      <c r="H796" s="1">
        <f>VLOOKUP(Tabela2[[#This Row],[id_escola]],Folha1!A:F,5,FALSE)</f>
        <v>385</v>
      </c>
      <c r="I796" s="1">
        <f>VLOOKUP(Tabela2[[#This Row],[id_escola]],Folha1!A:F,6,FALSE)</f>
        <v>190</v>
      </c>
    </row>
    <row r="797" spans="1:9" x14ac:dyDescent="0.3">
      <c r="A797" s="1">
        <f>'agrupamento - 3ciclo'!A796</f>
        <v>342075</v>
      </c>
      <c r="B797" t="e">
        <f>AVERAGE([3]!Tabela11[[#This Row],[1º Ano]],[3]!Tabela11[[#This Row],[2º Ano]],[3]!Tabela11[[#This Row],[3º Ano]],[3]!Tabela11[[#This Row],[4º Ano]])</f>
        <v>#DIV/0!</v>
      </c>
      <c r="E797" s="1">
        <f>VLOOKUP(Tabela2[[#This Row],[id_escola]],Folha1!A:F,2,FALSE)</f>
        <v>45.666666666666664</v>
      </c>
      <c r="F797" s="1">
        <f>VLOOKUP(Tabela2[[#This Row],[id_escola]],Folha1!A:F,3,FALSE)</f>
        <v>14.035714285714286</v>
      </c>
      <c r="G797" s="1">
        <f>VLOOKUP(Tabela2[[#This Row],[id_escola]],Folha1!A:F,4,FALSE)</f>
        <v>29.851190476190474</v>
      </c>
      <c r="H797" s="1">
        <f>VLOOKUP(Tabela2[[#This Row],[id_escola]],Folha1!A:F,5,FALSE)</f>
        <v>400</v>
      </c>
      <c r="I797" s="1">
        <f>VLOOKUP(Tabela2[[#This Row],[id_escola]],Folha1!A:F,6,FALSE)</f>
        <v>214</v>
      </c>
    </row>
    <row r="798" spans="1:9" x14ac:dyDescent="0.3">
      <c r="A798" s="1">
        <f>'agrupamento - 3ciclo'!A797</f>
        <v>344837</v>
      </c>
      <c r="B798">
        <f>AVERAGE([3]!Tabela11[[#This Row],[1º Ano]],[3]!Tabela11[[#This Row],[2º Ano]],[3]!Tabela11[[#This Row],[3º Ano]],[3]!Tabela11[[#This Row],[4º Ano]])</f>
        <v>15.8125</v>
      </c>
      <c r="E798" s="1">
        <f>VLOOKUP(Tabela2[[#This Row],[id_escola]],Folha1!A:F,2,FALSE)</f>
        <v>57.485714285714288</v>
      </c>
      <c r="F798" s="1">
        <f>VLOOKUP(Tabela2[[#This Row],[id_escola]],Folha1!A:F,3,FALSE)</f>
        <v>46.058823529411768</v>
      </c>
      <c r="G798" s="1">
        <f>VLOOKUP(Tabela2[[#This Row],[id_escola]],Folha1!A:F,4,FALSE)</f>
        <v>51.772268907563031</v>
      </c>
      <c r="H798" s="1">
        <f>VLOOKUP(Tabela2[[#This Row],[id_escola]],Folha1!A:F,5,FALSE)</f>
        <v>176</v>
      </c>
      <c r="I798" s="1">
        <f>VLOOKUP(Tabela2[[#This Row],[id_escola]],Folha1!A:F,6,FALSE)</f>
        <v>10</v>
      </c>
    </row>
    <row r="799" spans="1:9" x14ac:dyDescent="0.3">
      <c r="A799" s="1">
        <f>'agrupamento - 3ciclo'!A798</f>
        <v>330929</v>
      </c>
      <c r="B799" t="e">
        <f>AVERAGE([3]!Tabela11[[#This Row],[1º Ano]],[3]!Tabela11[[#This Row],[2º Ano]],[3]!Tabela11[[#This Row],[3º Ano]],[3]!Tabela11[[#This Row],[4º Ano]])</f>
        <v>#DIV/0!</v>
      </c>
      <c r="E799" s="1">
        <f>VLOOKUP(Tabela2[[#This Row],[id_escola]],Folha1!A:F,2,FALSE)</f>
        <v>49.277777777777779</v>
      </c>
      <c r="F799" s="1">
        <f>VLOOKUP(Tabela2[[#This Row],[id_escola]],Folha1!A:F,3,FALSE)</f>
        <v>17.611111111111111</v>
      </c>
      <c r="G799" s="1">
        <f>VLOOKUP(Tabela2[[#This Row],[id_escola]],Folha1!A:F,4,FALSE)</f>
        <v>33.444444444444443</v>
      </c>
      <c r="H799" s="1">
        <f>VLOOKUP(Tabela2[[#This Row],[id_escola]],Folha1!A:F,5,FALSE)</f>
        <v>395</v>
      </c>
      <c r="I799" s="1">
        <f>VLOOKUP(Tabela2[[#This Row],[id_escola]],Folha1!A:F,6,FALSE)</f>
        <v>22</v>
      </c>
    </row>
    <row r="800" spans="1:9" x14ac:dyDescent="0.3">
      <c r="A800" s="1" t="e">
        <f>'agrupamento - 3ciclo'!A799</f>
        <v>#N/A</v>
      </c>
      <c r="B800">
        <f>AVERAGE([3]!Tabela11[[#This Row],[1º Ano]],[3]!Tabela11[[#This Row],[2º Ano]],[3]!Tabela11[[#This Row],[3º Ano]],[3]!Tabela11[[#This Row],[4º Ano]])</f>
        <v>8.6875</v>
      </c>
      <c r="E800" s="1" t="e">
        <f>VLOOKUP(Tabela2[[#This Row],[id_escola]],Folha1!A:F,2,FALSE)</f>
        <v>#N/A</v>
      </c>
      <c r="F800" s="1" t="e">
        <f>VLOOKUP(Tabela2[[#This Row],[id_escola]],Folha1!A:F,3,FALSE)</f>
        <v>#N/A</v>
      </c>
      <c r="G800" s="1" t="e">
        <f>VLOOKUP(Tabela2[[#This Row],[id_escola]],Folha1!A:F,4,FALSE)</f>
        <v>#N/A</v>
      </c>
      <c r="H800" s="1" t="e">
        <f>VLOOKUP(Tabela2[[#This Row],[id_escola]],Folha1!A:F,5,FALSE)</f>
        <v>#N/A</v>
      </c>
      <c r="I800" s="1" t="e">
        <f>VLOOKUP(Tabela2[[#This Row],[id_escola]],Folha1!A:F,6,FALSE)</f>
        <v>#N/A</v>
      </c>
    </row>
    <row r="801" spans="1:9" x14ac:dyDescent="0.3">
      <c r="A801" s="1">
        <f>'agrupamento - 3ciclo'!A800</f>
        <v>345301</v>
      </c>
      <c r="B801" t="e">
        <f>AVERAGE([3]!Tabela11[[#This Row],[1º Ano]],[3]!Tabela11[[#This Row],[2º Ano]],[3]!Tabela11[[#This Row],[3º Ano]],[3]!Tabela11[[#This Row],[4º Ano]])</f>
        <v>#DIV/0!</v>
      </c>
      <c r="E801" s="1">
        <f>VLOOKUP(Tabela2[[#This Row],[id_escola]],Folha1!A:F,2,FALSE)</f>
        <v>58.360544217687078</v>
      </c>
      <c r="F801" s="1">
        <f>VLOOKUP(Tabela2[[#This Row],[id_escola]],Folha1!A:F,3,FALSE)</f>
        <v>35.205479452054796</v>
      </c>
      <c r="G801" s="1">
        <f>VLOOKUP(Tabela2[[#This Row],[id_escola]],Folha1!A:F,4,FALSE)</f>
        <v>46.783011834870933</v>
      </c>
      <c r="H801" s="1">
        <f>VLOOKUP(Tabela2[[#This Row],[id_escola]],Folha1!A:F,5,FALSE)</f>
        <v>273</v>
      </c>
      <c r="I801" s="1" t="e">
        <f>VLOOKUP(Tabela2[[#This Row],[id_escola]],Folha1!A:F,6,FALSE)</f>
        <v>#N/A</v>
      </c>
    </row>
    <row r="802" spans="1:9" x14ac:dyDescent="0.3">
      <c r="A802" s="1">
        <f>'agrupamento - 3ciclo'!A801</f>
        <v>330863</v>
      </c>
      <c r="B802">
        <f>AVERAGE([3]!Tabela11[[#This Row],[1º Ano]],[3]!Tabela11[[#This Row],[2º Ano]],[3]!Tabela11[[#This Row],[3º Ano]],[3]!Tabela11[[#This Row],[4º Ano]])</f>
        <v>12</v>
      </c>
      <c r="E802" s="1">
        <f>VLOOKUP(Tabela2[[#This Row],[id_escola]],Folha1!A:F,2,FALSE)</f>
        <v>43.846153846153847</v>
      </c>
      <c r="F802" s="1">
        <f>VLOOKUP(Tabela2[[#This Row],[id_escola]],Folha1!A:F,3,FALSE)</f>
        <v>45.92307692307692</v>
      </c>
      <c r="G802" s="1">
        <f>VLOOKUP(Tabela2[[#This Row],[id_escola]],Folha1!A:F,4,FALSE)</f>
        <v>44.884615384615387</v>
      </c>
      <c r="H802" s="1">
        <f>VLOOKUP(Tabela2[[#This Row],[id_escola]],Folha1!A:F,5,FALSE)</f>
        <v>303</v>
      </c>
      <c r="I802" s="1">
        <f>VLOOKUP(Tabela2[[#This Row],[id_escola]],Folha1!A:F,6,FALSE)</f>
        <v>50</v>
      </c>
    </row>
    <row r="803" spans="1:9" x14ac:dyDescent="0.3">
      <c r="A803" s="1" t="e">
        <f>'agrupamento - 3ciclo'!A802</f>
        <v>#N/A</v>
      </c>
      <c r="B803">
        <f>AVERAGE([3]!Tabela11[[#This Row],[1º Ano]],[3]!Tabela11[[#This Row],[2º Ano]],[3]!Tabela11[[#This Row],[3º Ano]],[3]!Tabela11[[#This Row],[4º Ano]])</f>
        <v>23.125</v>
      </c>
      <c r="E803" s="1" t="e">
        <f>VLOOKUP(Tabela2[[#This Row],[id_escola]],Folha1!A:F,2,FALSE)</f>
        <v>#N/A</v>
      </c>
      <c r="F803" s="1" t="e">
        <f>VLOOKUP(Tabela2[[#This Row],[id_escola]],Folha1!A:F,3,FALSE)</f>
        <v>#N/A</v>
      </c>
      <c r="G803" s="1" t="e">
        <f>VLOOKUP(Tabela2[[#This Row],[id_escola]],Folha1!A:F,4,FALSE)</f>
        <v>#N/A</v>
      </c>
      <c r="H803" s="1" t="e">
        <f>VLOOKUP(Tabela2[[#This Row],[id_escola]],Folha1!A:F,5,FALSE)</f>
        <v>#N/A</v>
      </c>
      <c r="I803" s="1" t="e">
        <f>VLOOKUP(Tabela2[[#This Row],[id_escola]],Folha1!A:F,6,FALSE)</f>
        <v>#N/A</v>
      </c>
    </row>
    <row r="804" spans="1:9" x14ac:dyDescent="0.3">
      <c r="A804" s="1" t="e">
        <f>'agrupamento - 3ciclo'!A803</f>
        <v>#N/A</v>
      </c>
      <c r="B804">
        <f>AVERAGE([3]!Tabela11[[#This Row],[1º Ano]],[3]!Tabela11[[#This Row],[2º Ano]],[3]!Tabela11[[#This Row],[3º Ano]],[3]!Tabela11[[#This Row],[4º Ano]])</f>
        <v>7.25</v>
      </c>
      <c r="E804" s="1" t="e">
        <f>VLOOKUP(Tabela2[[#This Row],[id_escola]],Folha1!A:F,2,FALSE)</f>
        <v>#N/A</v>
      </c>
      <c r="F804" s="1" t="e">
        <f>VLOOKUP(Tabela2[[#This Row],[id_escola]],Folha1!A:F,3,FALSE)</f>
        <v>#N/A</v>
      </c>
      <c r="G804" s="1" t="e">
        <f>VLOOKUP(Tabela2[[#This Row],[id_escola]],Folha1!A:F,4,FALSE)</f>
        <v>#N/A</v>
      </c>
      <c r="H804" s="1" t="e">
        <f>VLOOKUP(Tabela2[[#This Row],[id_escola]],Folha1!A:F,5,FALSE)</f>
        <v>#N/A</v>
      </c>
      <c r="I804" s="1" t="e">
        <f>VLOOKUP(Tabela2[[#This Row],[id_escola]],Folha1!A:F,6,FALSE)</f>
        <v>#N/A</v>
      </c>
    </row>
    <row r="805" spans="1:9" x14ac:dyDescent="0.3">
      <c r="A805" s="1">
        <f>'agrupamento - 3ciclo'!A804</f>
        <v>340005</v>
      </c>
      <c r="B805" t="e">
        <f>AVERAGE([3]!Tabela11[[#This Row],[1º Ano]],[3]!Tabela11[[#This Row],[2º Ano]],[3]!Tabela11[[#This Row],[3º Ano]],[3]!Tabela11[[#This Row],[4º Ano]])</f>
        <v>#DIV/0!</v>
      </c>
      <c r="E805" s="1">
        <f>VLOOKUP(Tabela2[[#This Row],[id_escola]],Folha1!A:F,2,FALSE)</f>
        <v>62.654320987654323</v>
      </c>
      <c r="F805" s="1">
        <f>VLOOKUP(Tabela2[[#This Row],[id_escola]],Folha1!A:F,3,FALSE)</f>
        <v>38.060975609756099</v>
      </c>
      <c r="G805" s="1">
        <f>VLOOKUP(Tabela2[[#This Row],[id_escola]],Folha1!A:F,4,FALSE)</f>
        <v>50.357648298705215</v>
      </c>
      <c r="H805" s="1">
        <f>VLOOKUP(Tabela2[[#This Row],[id_escola]],Folha1!A:F,5,FALSE)</f>
        <v>208</v>
      </c>
      <c r="I805" s="1">
        <f>VLOOKUP(Tabela2[[#This Row],[id_escola]],Folha1!A:F,6,FALSE)</f>
        <v>109</v>
      </c>
    </row>
    <row r="806" spans="1:9" x14ac:dyDescent="0.3">
      <c r="A806" s="1">
        <f>'agrupamento - 3ciclo'!A805</f>
        <v>342117</v>
      </c>
      <c r="B806">
        <f>AVERAGE([3]!Tabela11[[#This Row],[1º Ano]],[3]!Tabela11[[#This Row],[2º Ano]],[3]!Tabela11[[#This Row],[3º Ano]],[3]!Tabela11[[#This Row],[4º Ano]])</f>
        <v>9.9375</v>
      </c>
      <c r="E806" s="1">
        <f>VLOOKUP(Tabela2[[#This Row],[id_escola]],Folha1!A:F,2,FALSE)</f>
        <v>61.457142857142856</v>
      </c>
      <c r="F806" s="1">
        <f>VLOOKUP(Tabela2[[#This Row],[id_escola]],Folha1!A:F,3,FALSE)</f>
        <v>36.008849557522126</v>
      </c>
      <c r="G806" s="1">
        <f>VLOOKUP(Tabela2[[#This Row],[id_escola]],Folha1!A:F,4,FALSE)</f>
        <v>48.732996207332491</v>
      </c>
      <c r="H806" s="1">
        <f>VLOOKUP(Tabela2[[#This Row],[id_escola]],Folha1!A:F,5,FALSE)</f>
        <v>241</v>
      </c>
      <c r="I806" s="1">
        <f>VLOOKUP(Tabela2[[#This Row],[id_escola]],Folha1!A:F,6,FALSE)</f>
        <v>114</v>
      </c>
    </row>
    <row r="807" spans="1:9" x14ac:dyDescent="0.3">
      <c r="A807" s="1">
        <f>'agrupamento - 3ciclo'!A806</f>
        <v>342312</v>
      </c>
      <c r="B807">
        <f>AVERAGE([3]!Tabela11[[#This Row],[1º Ano]],[3]!Tabela11[[#This Row],[2º Ano]],[3]!Tabela11[[#This Row],[3º Ano]],[3]!Tabela11[[#This Row],[4º Ano]])</f>
        <v>10.25</v>
      </c>
      <c r="E807" s="1">
        <f>VLOOKUP(Tabela2[[#This Row],[id_escola]],Folha1!A:F,2,FALSE)</f>
        <v>53.126436781609193</v>
      </c>
      <c r="F807" s="1">
        <f>VLOOKUP(Tabela2[[#This Row],[id_escola]],Folha1!A:F,3,FALSE)</f>
        <v>31.348314606741575</v>
      </c>
      <c r="G807" s="1">
        <f>VLOOKUP(Tabela2[[#This Row],[id_escola]],Folha1!A:F,4,FALSE)</f>
        <v>42.237375694175384</v>
      </c>
      <c r="H807" s="1">
        <f>VLOOKUP(Tabela2[[#This Row],[id_escola]],Folha1!A:F,5,FALSE)</f>
        <v>337</v>
      </c>
      <c r="I807" s="1">
        <f>VLOOKUP(Tabela2[[#This Row],[id_escola]],Folha1!A:F,6,FALSE)</f>
        <v>19</v>
      </c>
    </row>
    <row r="808" spans="1:9" x14ac:dyDescent="0.3">
      <c r="A808" s="1">
        <f>'agrupamento - 3ciclo'!A807</f>
        <v>345039</v>
      </c>
      <c r="B808">
        <f>AVERAGE([3]!Tabela11[[#This Row],[1º Ano]],[3]!Tabela11[[#This Row],[2º Ano]],[3]!Tabela11[[#This Row],[3º Ano]],[3]!Tabela11[[#This Row],[4º Ano]])</f>
        <v>25.5625</v>
      </c>
      <c r="E808" s="1">
        <f>VLOOKUP(Tabela2[[#This Row],[id_escola]],Folha1!A:F,2,FALSE)</f>
        <v>66.174999999999997</v>
      </c>
      <c r="F808" s="1">
        <f>VLOOKUP(Tabela2[[#This Row],[id_escola]],Folha1!A:F,3,FALSE)</f>
        <v>49.704918032786885</v>
      </c>
      <c r="G808" s="1">
        <f>VLOOKUP(Tabela2[[#This Row],[id_escola]],Folha1!A:F,4,FALSE)</f>
        <v>57.939959016393445</v>
      </c>
      <c r="H808" s="1">
        <f>VLOOKUP(Tabela2[[#This Row],[id_escola]],Folha1!A:F,5,FALSE)</f>
        <v>71</v>
      </c>
      <c r="I808" s="1">
        <f>VLOOKUP(Tabela2[[#This Row],[id_escola]],Folha1!A:F,6,FALSE)</f>
        <v>15</v>
      </c>
    </row>
    <row r="809" spans="1:9" x14ac:dyDescent="0.3">
      <c r="A809" s="1" t="e">
        <f>'agrupamento - 3ciclo'!A808</f>
        <v>#N/A</v>
      </c>
      <c r="B809">
        <f>AVERAGE([3]!Tabela11[[#This Row],[1º Ano]],[3]!Tabela11[[#This Row],[2º Ano]],[3]!Tabela11[[#This Row],[3º Ano]],[3]!Tabela11[[#This Row],[4º Ano]])</f>
        <v>19.9375</v>
      </c>
      <c r="E809" s="1" t="e">
        <f>VLOOKUP(Tabela2[[#This Row],[id_escola]],Folha1!A:F,2,FALSE)</f>
        <v>#N/A</v>
      </c>
      <c r="F809" s="1" t="e">
        <f>VLOOKUP(Tabela2[[#This Row],[id_escola]],Folha1!A:F,3,FALSE)</f>
        <v>#N/A</v>
      </c>
      <c r="G809" s="1" t="e">
        <f>VLOOKUP(Tabela2[[#This Row],[id_escola]],Folha1!A:F,4,FALSE)</f>
        <v>#N/A</v>
      </c>
      <c r="H809" s="1" t="e">
        <f>VLOOKUP(Tabela2[[#This Row],[id_escola]],Folha1!A:F,5,FALSE)</f>
        <v>#N/A</v>
      </c>
      <c r="I809" s="1" t="e">
        <f>VLOOKUP(Tabela2[[#This Row],[id_escola]],Folha1!A:F,6,FALSE)</f>
        <v>#N/A</v>
      </c>
    </row>
    <row r="810" spans="1:9" x14ac:dyDescent="0.3">
      <c r="A810" s="1" t="e">
        <f>'agrupamento - 3ciclo'!A809</f>
        <v>#N/A</v>
      </c>
      <c r="B810">
        <f>AVERAGE([3]!Tabela11[[#This Row],[1º Ano]],[3]!Tabela11[[#This Row],[2º Ano]],[3]!Tabela11[[#This Row],[3º Ano]],[3]!Tabela11[[#This Row],[4º Ano]])</f>
        <v>21.75</v>
      </c>
      <c r="E810" s="1" t="e">
        <f>VLOOKUP(Tabela2[[#This Row],[id_escola]],Folha1!A:F,2,FALSE)</f>
        <v>#N/A</v>
      </c>
      <c r="F810" s="1" t="e">
        <f>VLOOKUP(Tabela2[[#This Row],[id_escola]],Folha1!A:F,3,FALSE)</f>
        <v>#N/A</v>
      </c>
      <c r="G810" s="1" t="e">
        <f>VLOOKUP(Tabela2[[#This Row],[id_escola]],Folha1!A:F,4,FALSE)</f>
        <v>#N/A</v>
      </c>
      <c r="H810" s="1" t="e">
        <f>VLOOKUP(Tabela2[[#This Row],[id_escola]],Folha1!A:F,5,FALSE)</f>
        <v>#N/A</v>
      </c>
      <c r="I810" s="1" t="e">
        <f>VLOOKUP(Tabela2[[#This Row],[id_escola]],Folha1!A:F,6,FALSE)</f>
        <v>#N/A</v>
      </c>
    </row>
    <row r="811" spans="1:9" x14ac:dyDescent="0.3">
      <c r="A811" s="1">
        <f>'agrupamento - 3ciclo'!A810</f>
        <v>342129</v>
      </c>
      <c r="B811">
        <f>AVERAGE([3]!Tabela11[[#This Row],[1º Ano]],[3]!Tabela11[[#This Row],[2º Ano]],[3]!Tabela11[[#This Row],[3º Ano]],[3]!Tabela11[[#This Row],[4º Ano]])</f>
        <v>31.3125</v>
      </c>
      <c r="E811" s="1">
        <f>VLOOKUP(Tabela2[[#This Row],[id_escola]],Folha1!A:F,2,FALSE)</f>
        <v>50.494252873563219</v>
      </c>
      <c r="F811" s="1">
        <f>VLOOKUP(Tabela2[[#This Row],[id_escola]],Folha1!A:F,3,FALSE)</f>
        <v>27.86315789473684</v>
      </c>
      <c r="G811" s="1">
        <f>VLOOKUP(Tabela2[[#This Row],[id_escola]],Folha1!A:F,4,FALSE)</f>
        <v>39.178705384150028</v>
      </c>
      <c r="H811" s="1">
        <f>VLOOKUP(Tabela2[[#This Row],[id_escola]],Folha1!A:F,5,FALSE)</f>
        <v>359</v>
      </c>
      <c r="I811" s="1">
        <f>VLOOKUP(Tabela2[[#This Row],[id_escola]],Folha1!A:F,6,FALSE)</f>
        <v>185</v>
      </c>
    </row>
    <row r="812" spans="1:9" x14ac:dyDescent="0.3">
      <c r="A812" s="1">
        <f>'agrupamento - 3ciclo'!A811</f>
        <v>342142</v>
      </c>
      <c r="B812">
        <f>AVERAGE([3]!Tabela11[[#This Row],[1º Ano]],[3]!Tabela11[[#This Row],[2º Ano]],[3]!Tabela11[[#This Row],[3º Ano]],[3]!Tabela11[[#This Row],[4º Ano]])</f>
        <v>18.5</v>
      </c>
      <c r="E812" s="1">
        <f>VLOOKUP(Tabela2[[#This Row],[id_escola]],Folha1!A:F,2,FALSE)</f>
        <v>63.67832167832168</v>
      </c>
      <c r="F812" s="1">
        <f>VLOOKUP(Tabela2[[#This Row],[id_escola]],Folha1!A:F,3,FALSE)</f>
        <v>61.173611111111114</v>
      </c>
      <c r="G812" s="1">
        <f>VLOOKUP(Tabela2[[#This Row],[id_escola]],Folha1!A:F,4,FALSE)</f>
        <v>62.425966394716397</v>
      </c>
      <c r="H812" s="1">
        <f>VLOOKUP(Tabela2[[#This Row],[id_escola]],Folha1!A:F,5,FALSE)</f>
        <v>41</v>
      </c>
      <c r="I812" s="1">
        <f>VLOOKUP(Tabela2[[#This Row],[id_escola]],Folha1!A:F,6,FALSE)</f>
        <v>8</v>
      </c>
    </row>
    <row r="813" spans="1:9" x14ac:dyDescent="0.3">
      <c r="A813" s="1" t="e">
        <f>'agrupamento - 3ciclo'!A812</f>
        <v>#N/A</v>
      </c>
      <c r="B813" t="e">
        <f>AVERAGE([3]!Tabela11[[#This Row],[1º Ano]],[3]!Tabela11[[#This Row],[2º Ano]],[3]!Tabela11[[#This Row],[3º Ano]],[3]!Tabela11[[#This Row],[4º Ano]])</f>
        <v>#DIV/0!</v>
      </c>
      <c r="E813" s="1" t="e">
        <f>VLOOKUP(Tabela2[[#This Row],[id_escola]],Folha1!A:F,2,FALSE)</f>
        <v>#N/A</v>
      </c>
      <c r="F813" s="1" t="e">
        <f>VLOOKUP(Tabela2[[#This Row],[id_escola]],Folha1!A:F,3,FALSE)</f>
        <v>#N/A</v>
      </c>
      <c r="G813" s="1" t="e">
        <f>VLOOKUP(Tabela2[[#This Row],[id_escola]],Folha1!A:F,4,FALSE)</f>
        <v>#N/A</v>
      </c>
      <c r="H813" s="1" t="e">
        <f>VLOOKUP(Tabela2[[#This Row],[id_escola]],Folha1!A:F,5,FALSE)</f>
        <v>#N/A</v>
      </c>
      <c r="I813" s="1" t="e">
        <f>VLOOKUP(Tabela2[[#This Row],[id_escola]],Folha1!A:F,6,FALSE)</f>
        <v>#N/A</v>
      </c>
    </row>
    <row r="814" spans="1:9" x14ac:dyDescent="0.3">
      <c r="A814" s="1">
        <f>'agrupamento - 3ciclo'!A813</f>
        <v>330541</v>
      </c>
      <c r="B814" t="e">
        <f>AVERAGE([3]!Tabela11[[#This Row],[1º Ano]],[3]!Tabela11[[#This Row],[2º Ano]],[3]!Tabela11[[#This Row],[3º Ano]],[3]!Tabela11[[#This Row],[4º Ano]])</f>
        <v>#DIV/0!</v>
      </c>
      <c r="E814" s="1">
        <f>VLOOKUP(Tabela2[[#This Row],[id_escola]],Folha1!A:F,2,FALSE)</f>
        <v>43.444444444444443</v>
      </c>
      <c r="F814" s="1">
        <f>VLOOKUP(Tabela2[[#This Row],[id_escola]],Folha1!A:F,3,FALSE)</f>
        <v>23.592592592592592</v>
      </c>
      <c r="G814" s="1">
        <f>VLOOKUP(Tabela2[[#This Row],[id_escola]],Folha1!A:F,4,FALSE)</f>
        <v>33.518518518518519</v>
      </c>
      <c r="H814" s="1">
        <f>VLOOKUP(Tabela2[[#This Row],[id_escola]],Folha1!A:F,5,FALSE)</f>
        <v>386</v>
      </c>
      <c r="I814" s="1">
        <f>VLOOKUP(Tabela2[[#This Row],[id_escola]],Folha1!A:F,6,FALSE)</f>
        <v>21</v>
      </c>
    </row>
    <row r="815" spans="1:9" x14ac:dyDescent="0.3">
      <c r="A815" s="1">
        <f>'agrupamento - 3ciclo'!A814</f>
        <v>345933</v>
      </c>
      <c r="B815" t="e">
        <f>AVERAGE([3]!Tabela11[[#This Row],[1º Ano]],[3]!Tabela11[[#This Row],[2º Ano]],[3]!Tabela11[[#This Row],[3º Ano]],[3]!Tabela11[[#This Row],[4º Ano]])</f>
        <v>#DIV/0!</v>
      </c>
      <c r="E815" s="1">
        <f>VLOOKUP(Tabela2[[#This Row],[id_escola]],Folha1!A:F,2,FALSE)</f>
        <v>54.571428571428569</v>
      </c>
      <c r="F815" s="1">
        <f>VLOOKUP(Tabela2[[#This Row],[id_escola]],Folha1!A:F,3,FALSE)</f>
        <v>28.571428571428573</v>
      </c>
      <c r="G815" s="1">
        <f>VLOOKUP(Tabela2[[#This Row],[id_escola]],Folha1!A:F,4,FALSE)</f>
        <v>41.571428571428569</v>
      </c>
      <c r="H815" s="1">
        <f>VLOOKUP(Tabela2[[#This Row],[id_escola]],Folha1!A:F,5,FALSE)</f>
        <v>340</v>
      </c>
      <c r="I815" s="1">
        <f>VLOOKUP(Tabela2[[#This Row],[id_escola]],Folha1!A:F,6,FALSE)</f>
        <v>49</v>
      </c>
    </row>
    <row r="816" spans="1:9" x14ac:dyDescent="0.3">
      <c r="A816" s="1">
        <f>'agrupamento - 3ciclo'!A815</f>
        <v>342208</v>
      </c>
      <c r="B816">
        <f>AVERAGE([3]!Tabela11[[#This Row],[1º Ano]],[3]!Tabela11[[#This Row],[2º Ano]],[3]!Tabela11[[#This Row],[3º Ano]],[3]!Tabela11[[#This Row],[4º Ano]])</f>
        <v>13.1875</v>
      </c>
      <c r="E816" s="1">
        <f>VLOOKUP(Tabela2[[#This Row],[id_escola]],Folha1!A:F,2,FALSE)</f>
        <v>53.030612244897959</v>
      </c>
      <c r="F816" s="1">
        <f>VLOOKUP(Tabela2[[#This Row],[id_escola]],Folha1!A:F,3,FALSE)</f>
        <v>24.271028037383179</v>
      </c>
      <c r="G816" s="1">
        <f>VLOOKUP(Tabela2[[#This Row],[id_escola]],Folha1!A:F,4,FALSE)</f>
        <v>38.650820141140571</v>
      </c>
      <c r="H816" s="1">
        <f>VLOOKUP(Tabela2[[#This Row],[id_escola]],Folha1!A:F,5,FALSE)</f>
        <v>361</v>
      </c>
      <c r="I816" s="1">
        <f>VLOOKUP(Tabela2[[#This Row],[id_escola]],Folha1!A:F,6,FALSE)</f>
        <v>192</v>
      </c>
    </row>
    <row r="817" spans="1:9" x14ac:dyDescent="0.3">
      <c r="A817" s="1">
        <f>'agrupamento - 3ciclo'!A816</f>
        <v>346482</v>
      </c>
      <c r="B817" t="e">
        <f>AVERAGE([3]!Tabela11[[#This Row],[1º Ano]],[3]!Tabela11[[#This Row],[2º Ano]],[3]!Tabela11[[#This Row],[3º Ano]],[3]!Tabela11[[#This Row],[4º Ano]])</f>
        <v>#DIV/0!</v>
      </c>
      <c r="E817" s="1">
        <f>VLOOKUP(Tabela2[[#This Row],[id_escola]],Folha1!A:F,2,FALSE)</f>
        <v>52.014492753623188</v>
      </c>
      <c r="F817" s="1">
        <f>VLOOKUP(Tabela2[[#This Row],[id_escola]],Folha1!A:F,3,FALSE)</f>
        <v>35.130434782608695</v>
      </c>
      <c r="G817" s="1">
        <f>VLOOKUP(Tabela2[[#This Row],[id_escola]],Folha1!A:F,4,FALSE)</f>
        <v>43.572463768115938</v>
      </c>
      <c r="H817" s="1">
        <f>VLOOKUP(Tabela2[[#This Row],[id_escola]],Folha1!A:F,5,FALSE)</f>
        <v>324</v>
      </c>
      <c r="I817" s="1">
        <f>VLOOKUP(Tabela2[[#This Row],[id_escola]],Folha1!A:F,6,FALSE)</f>
        <v>89</v>
      </c>
    </row>
    <row r="818" spans="1:9" x14ac:dyDescent="0.3">
      <c r="A818" s="1" t="e">
        <f>'agrupamento - 3ciclo'!A817</f>
        <v>#N/A</v>
      </c>
      <c r="B818">
        <f>AVERAGE([3]!Tabela11[[#This Row],[1º Ano]],[3]!Tabela11[[#This Row],[2º Ano]],[3]!Tabela11[[#This Row],[3º Ano]],[3]!Tabela11[[#This Row],[4º Ano]])</f>
        <v>4.3125</v>
      </c>
      <c r="E818" s="1" t="e">
        <f>VLOOKUP(Tabela2[[#This Row],[id_escola]],Folha1!A:F,2,FALSE)</f>
        <v>#N/A</v>
      </c>
      <c r="F818" s="1" t="e">
        <f>VLOOKUP(Tabela2[[#This Row],[id_escola]],Folha1!A:F,3,FALSE)</f>
        <v>#N/A</v>
      </c>
      <c r="G818" s="1" t="e">
        <f>VLOOKUP(Tabela2[[#This Row],[id_escola]],Folha1!A:F,4,FALSE)</f>
        <v>#N/A</v>
      </c>
      <c r="H818" s="1" t="e">
        <f>VLOOKUP(Tabela2[[#This Row],[id_escola]],Folha1!A:F,5,FALSE)</f>
        <v>#N/A</v>
      </c>
      <c r="I818" s="1" t="e">
        <f>VLOOKUP(Tabela2[[#This Row],[id_escola]],Folha1!A:F,6,FALSE)</f>
        <v>#N/A</v>
      </c>
    </row>
    <row r="819" spans="1:9" x14ac:dyDescent="0.3">
      <c r="A819" s="1">
        <f>'agrupamento - 3ciclo'!A818</f>
        <v>345490</v>
      </c>
      <c r="B819" t="e">
        <f>AVERAGE([3]!Tabela11[[#This Row],[1º Ano]],[3]!Tabela11[[#This Row],[2º Ano]],[3]!Tabela11[[#This Row],[3º Ano]],[3]!Tabela11[[#This Row],[4º Ano]])</f>
        <v>#DIV/0!</v>
      </c>
      <c r="E819" s="1">
        <f>VLOOKUP(Tabela2[[#This Row],[id_escola]],Folha1!A:F,2,FALSE)</f>
        <v>46.096774193548384</v>
      </c>
      <c r="F819" s="1">
        <f>VLOOKUP(Tabela2[[#This Row],[id_escola]],Folha1!A:F,3,FALSE)</f>
        <v>26.580645161290324</v>
      </c>
      <c r="G819" s="1">
        <f>VLOOKUP(Tabela2[[#This Row],[id_escola]],Folha1!A:F,4,FALSE)</f>
        <v>36.338709677419352</v>
      </c>
      <c r="H819" s="1">
        <f>VLOOKUP(Tabela2[[#This Row],[id_escola]],Folha1!A:F,5,FALSE)</f>
        <v>373</v>
      </c>
      <c r="I819" s="1">
        <f>VLOOKUP(Tabela2[[#This Row],[id_escola]],Folha1!A:F,6,FALSE)</f>
        <v>74</v>
      </c>
    </row>
    <row r="820" spans="1:9" x14ac:dyDescent="0.3">
      <c r="A820" s="1" t="e">
        <f>'agrupamento - 3ciclo'!A819</f>
        <v>#N/A</v>
      </c>
      <c r="B820" t="e">
        <f>AVERAGE([3]!Tabela11[[#This Row],[1º Ano]],[3]!Tabela11[[#This Row],[2º Ano]],[3]!Tabela11[[#This Row],[3º Ano]],[3]!Tabela11[[#This Row],[4º Ano]])</f>
        <v>#DIV/0!</v>
      </c>
      <c r="E820" s="1" t="e">
        <f>VLOOKUP(Tabela2[[#This Row],[id_escola]],Folha1!A:F,2,FALSE)</f>
        <v>#N/A</v>
      </c>
      <c r="F820" s="1" t="e">
        <f>VLOOKUP(Tabela2[[#This Row],[id_escola]],Folha1!A:F,3,FALSE)</f>
        <v>#N/A</v>
      </c>
      <c r="G820" s="1" t="e">
        <f>VLOOKUP(Tabela2[[#This Row],[id_escola]],Folha1!A:F,4,FALSE)</f>
        <v>#N/A</v>
      </c>
      <c r="H820" s="1" t="e">
        <f>VLOOKUP(Tabela2[[#This Row],[id_escola]],Folha1!A:F,5,FALSE)</f>
        <v>#N/A</v>
      </c>
      <c r="I820" s="1" t="e">
        <f>VLOOKUP(Tabela2[[#This Row],[id_escola]],Folha1!A:F,6,FALSE)</f>
        <v>#N/A</v>
      </c>
    </row>
    <row r="821" spans="1:9" x14ac:dyDescent="0.3">
      <c r="A821" s="1">
        <f>'agrupamento - 3ciclo'!A820</f>
        <v>331077</v>
      </c>
      <c r="B821" t="e">
        <f>AVERAGE([3]!Tabela11[[#This Row],[1º Ano]],[3]!Tabela11[[#This Row],[2º Ano]],[3]!Tabela11[[#This Row],[3º Ano]],[3]!Tabela11[[#This Row],[4º Ano]])</f>
        <v>#DIV/0!</v>
      </c>
      <c r="E821" s="1">
        <f>VLOOKUP(Tabela2[[#This Row],[id_escola]],Folha1!A:F,2,FALSE)</f>
        <v>59.714285714285715</v>
      </c>
      <c r="F821" s="1">
        <f>VLOOKUP(Tabela2[[#This Row],[id_escola]],Folha1!A:F,3,FALSE)</f>
        <v>30.333333333333332</v>
      </c>
      <c r="G821" s="1">
        <f>VLOOKUP(Tabela2[[#This Row],[id_escola]],Folha1!A:F,4,FALSE)</f>
        <v>45.023809523809526</v>
      </c>
      <c r="H821" s="1">
        <f>VLOOKUP(Tabela2[[#This Row],[id_escola]],Folha1!A:F,5,FALSE)</f>
        <v>295</v>
      </c>
      <c r="I821" s="1">
        <f>VLOOKUP(Tabela2[[#This Row],[id_escola]],Folha1!A:F,6,FALSE)</f>
        <v>8</v>
      </c>
    </row>
    <row r="822" spans="1:9" x14ac:dyDescent="0.3">
      <c r="A822" s="1">
        <f>'agrupamento - 3ciclo'!A821</f>
        <v>344412</v>
      </c>
      <c r="B822">
        <f>AVERAGE([3]!Tabela11[[#This Row],[1º Ano]],[3]!Tabela11[[#This Row],[2º Ano]],[3]!Tabela11[[#This Row],[3º Ano]],[3]!Tabela11[[#This Row],[4º Ano]])</f>
        <v>19.6875</v>
      </c>
      <c r="E822" s="1">
        <f>VLOOKUP(Tabela2[[#This Row],[id_escola]],Folha1!A:F,2,FALSE)</f>
        <v>58.941176470588232</v>
      </c>
      <c r="F822" s="1">
        <f>VLOOKUP(Tabela2[[#This Row],[id_escola]],Folha1!A:F,3,FALSE)</f>
        <v>59.529411764705884</v>
      </c>
      <c r="G822" s="1">
        <f>VLOOKUP(Tabela2[[#This Row],[id_escola]],Folha1!A:F,4,FALSE)</f>
        <v>59.235294117647058</v>
      </c>
      <c r="H822" s="1">
        <f>VLOOKUP(Tabela2[[#This Row],[id_escola]],Folha1!A:F,5,FALSE)</f>
        <v>63</v>
      </c>
      <c r="I822" s="1">
        <f>VLOOKUP(Tabela2[[#This Row],[id_escola]],Folha1!A:F,6,FALSE)</f>
        <v>8</v>
      </c>
    </row>
    <row r="823" spans="1:9" x14ac:dyDescent="0.3">
      <c r="A823" s="1">
        <f>'agrupamento - 3ciclo'!A822</f>
        <v>341393</v>
      </c>
      <c r="B823">
        <f>AVERAGE([3]!Tabela11[[#This Row],[1º Ano]],[3]!Tabela11[[#This Row],[2º Ano]],[3]!Tabela11[[#This Row],[3º Ano]],[3]!Tabela11[[#This Row],[4º Ano]])</f>
        <v>7.5625</v>
      </c>
      <c r="E823" s="1">
        <f>VLOOKUP(Tabela2[[#This Row],[id_escola]],Folha1!A:F,2,FALSE)</f>
        <v>66.048387096774192</v>
      </c>
      <c r="F823" s="1">
        <f>VLOOKUP(Tabela2[[#This Row],[id_escola]],Folha1!A:F,3,FALSE)</f>
        <v>49.761904761904759</v>
      </c>
      <c r="G823" s="1">
        <f>VLOOKUP(Tabela2[[#This Row],[id_escola]],Folha1!A:F,4,FALSE)</f>
        <v>57.905145929339476</v>
      </c>
      <c r="H823" s="1">
        <f>VLOOKUP(Tabela2[[#This Row],[id_escola]],Folha1!A:F,5,FALSE)</f>
        <v>69</v>
      </c>
      <c r="I823" s="1">
        <f>VLOOKUP(Tabela2[[#This Row],[id_escola]],Folha1!A:F,6,FALSE)</f>
        <v>3</v>
      </c>
    </row>
    <row r="824" spans="1:9" x14ac:dyDescent="0.3">
      <c r="A824" s="1">
        <f>'agrupamento - 3ciclo'!A823</f>
        <v>331107</v>
      </c>
      <c r="B824">
        <f>AVERAGE([3]!Tabela11[[#This Row],[1º Ano]],[3]!Tabela11[[#This Row],[2º Ano]],[3]!Tabela11[[#This Row],[3º Ano]],[3]!Tabela11[[#This Row],[4º Ano]])</f>
        <v>6.3125</v>
      </c>
      <c r="E824" s="1">
        <f>VLOOKUP(Tabela2[[#This Row],[id_escola]],Folha1!A:F,2,FALSE)</f>
        <v>55.035087719298247</v>
      </c>
      <c r="F824" s="1">
        <f>VLOOKUP(Tabela2[[#This Row],[id_escola]],Folha1!A:F,3,FALSE)</f>
        <v>39.372881355932201</v>
      </c>
      <c r="G824" s="1">
        <f>VLOOKUP(Tabela2[[#This Row],[id_escola]],Folha1!A:F,4,FALSE)</f>
        <v>47.203984537615227</v>
      </c>
      <c r="H824" s="1">
        <f>VLOOKUP(Tabela2[[#This Row],[id_escola]],Folha1!A:F,5,FALSE)</f>
        <v>259</v>
      </c>
      <c r="I824" s="1" t="e">
        <f>VLOOKUP(Tabela2[[#This Row],[id_escola]],Folha1!A:F,6,FALSE)</f>
        <v>#N/A</v>
      </c>
    </row>
    <row r="825" spans="1:9" x14ac:dyDescent="0.3">
      <c r="A825" s="1">
        <f>'agrupamento - 3ciclo'!A824</f>
        <v>330619</v>
      </c>
      <c r="B825">
        <f>AVERAGE([3]!Tabela11[[#This Row],[1º Ano]],[3]!Tabela11[[#This Row],[2º Ano]],[3]!Tabela11[[#This Row],[3º Ano]],[3]!Tabela11[[#This Row],[4º Ano]])</f>
        <v>9.25</v>
      </c>
      <c r="E825" s="1">
        <f>VLOOKUP(Tabela2[[#This Row],[id_escola]],Folha1!A:F,2,FALSE)</f>
        <v>57.9375</v>
      </c>
      <c r="F825" s="1">
        <f>VLOOKUP(Tabela2[[#This Row],[id_escola]],Folha1!A:F,3,FALSE)</f>
        <v>39.625</v>
      </c>
      <c r="G825" s="1">
        <f>VLOOKUP(Tabela2[[#This Row],[id_escola]],Folha1!A:F,4,FALSE)</f>
        <v>48.78125</v>
      </c>
      <c r="H825" s="1">
        <f>VLOOKUP(Tabela2[[#This Row],[id_escola]],Folha1!A:F,5,FALSE)</f>
        <v>236</v>
      </c>
      <c r="I825" s="1">
        <f>VLOOKUP(Tabela2[[#This Row],[id_escola]],Folha1!A:F,6,FALSE)</f>
        <v>4</v>
      </c>
    </row>
    <row r="826" spans="1:9" x14ac:dyDescent="0.3">
      <c r="A826" s="1">
        <f>'agrupamento - 3ciclo'!A825</f>
        <v>330607</v>
      </c>
      <c r="B826">
        <f>AVERAGE([3]!Tabela11[[#This Row],[1º Ano]],[3]!Tabela11[[#This Row],[2º Ano]],[3]!Tabela11[[#This Row],[3º Ano]],[3]!Tabela11[[#This Row],[4º Ano]])</f>
        <v>9.25</v>
      </c>
      <c r="E826" s="1">
        <f>VLOOKUP(Tabela2[[#This Row],[id_escola]],Folha1!A:F,2,FALSE)</f>
        <v>60.210526315789473</v>
      </c>
      <c r="F826" s="1">
        <f>VLOOKUP(Tabela2[[#This Row],[id_escola]],Folha1!A:F,3,FALSE)</f>
        <v>23.421052631578949</v>
      </c>
      <c r="G826" s="1">
        <f>VLOOKUP(Tabela2[[#This Row],[id_escola]],Folha1!A:F,4,FALSE)</f>
        <v>41.815789473684212</v>
      </c>
      <c r="H826" s="1">
        <f>VLOOKUP(Tabela2[[#This Row],[id_escola]],Folha1!A:F,5,FALSE)</f>
        <v>331</v>
      </c>
      <c r="I826" s="1">
        <f>VLOOKUP(Tabela2[[#This Row],[id_escola]],Folha1!A:F,6,FALSE)</f>
        <v>16</v>
      </c>
    </row>
    <row r="827" spans="1:9" x14ac:dyDescent="0.3">
      <c r="A827" s="1">
        <f>'agrupamento - 3ciclo'!A826</f>
        <v>330670</v>
      </c>
      <c r="B827" t="e">
        <f>AVERAGE([3]!Tabela11[[#This Row],[1º Ano]],[3]!Tabela11[[#This Row],[2º Ano]],[3]!Tabela11[[#This Row],[3º Ano]],[3]!Tabela11[[#This Row],[4º Ano]])</f>
        <v>#DIV/0!</v>
      </c>
      <c r="E827" s="1">
        <f>VLOOKUP(Tabela2[[#This Row],[id_escola]],Folha1!A:F,2,FALSE)</f>
        <v>56.2</v>
      </c>
      <c r="F827" s="1">
        <f>VLOOKUP(Tabela2[[#This Row],[id_escola]],Folha1!A:F,3,FALSE)</f>
        <v>40.3125</v>
      </c>
      <c r="G827" s="1">
        <f>VLOOKUP(Tabela2[[#This Row],[id_escola]],Folha1!A:F,4,FALSE)</f>
        <v>48.256250000000001</v>
      </c>
      <c r="H827" s="1">
        <f>VLOOKUP(Tabela2[[#This Row],[id_escola]],Folha1!A:F,5,FALSE)</f>
        <v>246</v>
      </c>
      <c r="I827" s="1">
        <f>VLOOKUP(Tabela2[[#This Row],[id_escola]],Folha1!A:F,6,FALSE)</f>
        <v>9</v>
      </c>
    </row>
    <row r="828" spans="1:9" x14ac:dyDescent="0.3">
      <c r="A828" s="1" t="e">
        <f>'agrupamento - 3ciclo'!A827</f>
        <v>#N/A</v>
      </c>
      <c r="B828">
        <f>AVERAGE([3]!Tabela11[[#This Row],[1º Ano]],[3]!Tabela11[[#This Row],[2º Ano]],[3]!Tabela11[[#This Row],[3º Ano]],[3]!Tabela11[[#This Row],[4º Ano]])</f>
        <v>25.875</v>
      </c>
      <c r="E828" s="1" t="e">
        <f>VLOOKUP(Tabela2[[#This Row],[id_escola]],Folha1!A:F,2,FALSE)</f>
        <v>#N/A</v>
      </c>
      <c r="F828" s="1" t="e">
        <f>VLOOKUP(Tabela2[[#This Row],[id_escola]],Folha1!A:F,3,FALSE)</f>
        <v>#N/A</v>
      </c>
      <c r="G828" s="1" t="e">
        <f>VLOOKUP(Tabela2[[#This Row],[id_escola]],Folha1!A:F,4,FALSE)</f>
        <v>#N/A</v>
      </c>
      <c r="H828" s="1" t="e">
        <f>VLOOKUP(Tabela2[[#This Row],[id_escola]],Folha1!A:F,5,FALSE)</f>
        <v>#N/A</v>
      </c>
      <c r="I828" s="1" t="e">
        <f>VLOOKUP(Tabela2[[#This Row],[id_escola]],Folha1!A:F,6,FALSE)</f>
        <v>#N/A</v>
      </c>
    </row>
    <row r="829" spans="1:9" x14ac:dyDescent="0.3">
      <c r="A829" s="1">
        <f>'agrupamento - 3ciclo'!A828</f>
        <v>330589</v>
      </c>
      <c r="B829">
        <f>AVERAGE([3]!Tabela11[[#This Row],[1º Ano]],[3]!Tabela11[[#This Row],[2º Ano]],[3]!Tabela11[[#This Row],[3º Ano]],[3]!Tabela11[[#This Row],[4º Ano]])</f>
        <v>20.9375</v>
      </c>
      <c r="E829" s="1">
        <f>VLOOKUP(Tabela2[[#This Row],[id_escola]],Folha1!A:F,2,FALSE)</f>
        <v>57.07692307692308</v>
      </c>
      <c r="F829" s="1">
        <f>VLOOKUP(Tabela2[[#This Row],[id_escola]],Folha1!A:F,3,FALSE)</f>
        <v>30.84</v>
      </c>
      <c r="G829" s="1">
        <f>VLOOKUP(Tabela2[[#This Row],[id_escola]],Folha1!A:F,4,FALSE)</f>
        <v>43.958461538461542</v>
      </c>
      <c r="H829" s="1">
        <f>VLOOKUP(Tabela2[[#This Row],[id_escola]],Folha1!A:F,5,FALSE)</f>
        <v>314</v>
      </c>
      <c r="I829" s="1">
        <f>VLOOKUP(Tabela2[[#This Row],[id_escola]],Folha1!A:F,6,FALSE)</f>
        <v>17</v>
      </c>
    </row>
    <row r="830" spans="1:9" x14ac:dyDescent="0.3">
      <c r="A830" s="1">
        <f>'agrupamento - 3ciclo'!A829</f>
        <v>345052</v>
      </c>
      <c r="B830">
        <f>AVERAGE([3]!Tabela11[[#This Row],[1º Ano]],[3]!Tabela11[[#This Row],[2º Ano]],[3]!Tabela11[[#This Row],[3º Ano]],[3]!Tabela11[[#This Row],[4º Ano]])</f>
        <v>5.4375</v>
      </c>
      <c r="E830" s="1">
        <f>VLOOKUP(Tabela2[[#This Row],[id_escola]],Folha1!A:F,2,FALSE)</f>
        <v>52.796610169491522</v>
      </c>
      <c r="F830" s="1">
        <f>VLOOKUP(Tabela2[[#This Row],[id_escola]],Folha1!A:F,3,FALSE)</f>
        <v>40.475409836065573</v>
      </c>
      <c r="G830" s="1">
        <f>VLOOKUP(Tabela2[[#This Row],[id_escola]],Folha1!A:F,4,FALSE)</f>
        <v>46.636010002778548</v>
      </c>
      <c r="H830" s="1">
        <f>VLOOKUP(Tabela2[[#This Row],[id_escola]],Folha1!A:F,5,FALSE)</f>
        <v>272</v>
      </c>
      <c r="I830" s="1">
        <f>VLOOKUP(Tabela2[[#This Row],[id_escola]],Folha1!A:F,6,FALSE)</f>
        <v>49</v>
      </c>
    </row>
    <row r="831" spans="1:9" x14ac:dyDescent="0.3">
      <c r="A831" s="1">
        <f>'agrupamento - 3ciclo'!A830</f>
        <v>344436</v>
      </c>
      <c r="B831" t="e">
        <f>AVERAGE([3]!Tabela11[[#This Row],[1º Ano]],[3]!Tabela11[[#This Row],[2º Ano]],[3]!Tabela11[[#This Row],[3º Ano]],[3]!Tabela11[[#This Row],[4º Ano]])</f>
        <v>#DIV/0!</v>
      </c>
      <c r="E831" s="1">
        <f>VLOOKUP(Tabela2[[#This Row],[id_escola]],Folha1!A:F,2,FALSE)</f>
        <v>51.842105263157897</v>
      </c>
      <c r="F831" s="1">
        <f>VLOOKUP(Tabela2[[#This Row],[id_escola]],Folha1!A:F,3,FALSE)</f>
        <v>40.125</v>
      </c>
      <c r="G831" s="1">
        <f>VLOOKUP(Tabela2[[#This Row],[id_escola]],Folha1!A:F,4,FALSE)</f>
        <v>45.983552631578945</v>
      </c>
      <c r="H831" s="1">
        <f>VLOOKUP(Tabela2[[#This Row],[id_escola]],Folha1!A:F,5,FALSE)</f>
        <v>281</v>
      </c>
      <c r="I831" s="1">
        <f>VLOOKUP(Tabela2[[#This Row],[id_escola]],Folha1!A:F,6,FALSE)</f>
        <v>44</v>
      </c>
    </row>
    <row r="832" spans="1:9" x14ac:dyDescent="0.3">
      <c r="A832" s="1" t="e">
        <f>'agrupamento - 3ciclo'!A831</f>
        <v>#N/A</v>
      </c>
      <c r="B832">
        <f>AVERAGE([3]!Tabela11[[#This Row],[1º Ano]],[3]!Tabela11[[#This Row],[2º Ano]],[3]!Tabela11[[#This Row],[3º Ano]],[3]!Tabela11[[#This Row],[4º Ano]])</f>
        <v>21.4375</v>
      </c>
      <c r="E832" s="1" t="e">
        <f>VLOOKUP(Tabela2[[#This Row],[id_escola]],Folha1!A:F,2,FALSE)</f>
        <v>#N/A</v>
      </c>
      <c r="F832" s="1" t="e">
        <f>VLOOKUP(Tabela2[[#This Row],[id_escola]],Folha1!A:F,3,FALSE)</f>
        <v>#N/A</v>
      </c>
      <c r="G832" s="1" t="e">
        <f>VLOOKUP(Tabela2[[#This Row],[id_escola]],Folha1!A:F,4,FALSE)</f>
        <v>#N/A</v>
      </c>
      <c r="H832" s="1" t="e">
        <f>VLOOKUP(Tabela2[[#This Row],[id_escola]],Folha1!A:F,5,FALSE)</f>
        <v>#N/A</v>
      </c>
      <c r="I832" s="1" t="e">
        <f>VLOOKUP(Tabela2[[#This Row],[id_escola]],Folha1!A:F,6,FALSE)</f>
        <v>#N/A</v>
      </c>
    </row>
    <row r="833" spans="1:9" x14ac:dyDescent="0.3">
      <c r="A833" s="1">
        <f>'agrupamento - 3ciclo'!A832</f>
        <v>341381</v>
      </c>
      <c r="B833">
        <f>AVERAGE([3]!Tabela11[[#This Row],[1º Ano]],[3]!Tabela11[[#This Row],[2º Ano]],[3]!Tabela11[[#This Row],[3º Ano]],[3]!Tabela11[[#This Row],[4º Ano]])</f>
        <v>9.5</v>
      </c>
      <c r="E833" s="1">
        <f>VLOOKUP(Tabela2[[#This Row],[id_escola]],Folha1!A:F,2,FALSE)</f>
        <v>50.3</v>
      </c>
      <c r="F833" s="1">
        <f>VLOOKUP(Tabela2[[#This Row],[id_escola]],Folha1!A:F,3,FALSE)</f>
        <v>28.666666666666668</v>
      </c>
      <c r="G833" s="1">
        <f>VLOOKUP(Tabela2[[#This Row],[id_escola]],Folha1!A:F,4,FALSE)</f>
        <v>39.483333333333334</v>
      </c>
      <c r="H833" s="1">
        <f>VLOOKUP(Tabela2[[#This Row],[id_escola]],Folha1!A:F,5,FALSE)</f>
        <v>345</v>
      </c>
      <c r="I833" s="1">
        <f>VLOOKUP(Tabela2[[#This Row],[id_escola]],Folha1!A:F,6,FALSE)</f>
        <v>19</v>
      </c>
    </row>
    <row r="834" spans="1:9" x14ac:dyDescent="0.3">
      <c r="A834" s="1">
        <f>'agrupamento - 3ciclo'!A833</f>
        <v>344722</v>
      </c>
      <c r="B834">
        <f>AVERAGE([3]!Tabela11[[#This Row],[1º Ano]],[3]!Tabela11[[#This Row],[2º Ano]],[3]!Tabela11[[#This Row],[3º Ano]],[3]!Tabela11[[#This Row],[4º Ano]])</f>
        <v>6</v>
      </c>
      <c r="E834" s="1">
        <f>VLOOKUP(Tabela2[[#This Row],[id_escola]],Folha1!A:F,2,FALSE)</f>
        <v>55.6875</v>
      </c>
      <c r="F834" s="1">
        <f>VLOOKUP(Tabela2[[#This Row],[id_escola]],Folha1!A:F,3,FALSE)</f>
        <v>42.30120481927711</v>
      </c>
      <c r="G834" s="1">
        <f>VLOOKUP(Tabela2[[#This Row],[id_escola]],Folha1!A:F,4,FALSE)</f>
        <v>48.994352409638552</v>
      </c>
      <c r="H834" s="1">
        <f>VLOOKUP(Tabela2[[#This Row],[id_escola]],Folha1!A:F,5,FALSE)</f>
        <v>229</v>
      </c>
      <c r="I834" s="1">
        <f>VLOOKUP(Tabela2[[#This Row],[id_escola]],Folha1!A:F,6,FALSE)</f>
        <v>34</v>
      </c>
    </row>
    <row r="835" spans="1:9" x14ac:dyDescent="0.3">
      <c r="A835" s="1" t="e">
        <f>'agrupamento - 3ciclo'!A834</f>
        <v>#N/A</v>
      </c>
      <c r="B835" t="e">
        <f>AVERAGE([3]!Tabela11[[#This Row],[1º Ano]],[3]!Tabela11[[#This Row],[2º Ano]],[3]!Tabela11[[#This Row],[3º Ano]],[3]!Tabela11[[#This Row],[4º Ano]])</f>
        <v>#DIV/0!</v>
      </c>
      <c r="E835" s="1" t="e">
        <f>VLOOKUP(Tabela2[[#This Row],[id_escola]],Folha1!A:F,2,FALSE)</f>
        <v>#N/A</v>
      </c>
      <c r="F835" s="1" t="e">
        <f>VLOOKUP(Tabela2[[#This Row],[id_escola]],Folha1!A:F,3,FALSE)</f>
        <v>#N/A</v>
      </c>
      <c r="G835" s="1" t="e">
        <f>VLOOKUP(Tabela2[[#This Row],[id_escola]],Folha1!A:F,4,FALSE)</f>
        <v>#N/A</v>
      </c>
      <c r="H835" s="1" t="e">
        <f>VLOOKUP(Tabela2[[#This Row],[id_escola]],Folha1!A:F,5,FALSE)</f>
        <v>#N/A</v>
      </c>
      <c r="I835" s="1" t="e">
        <f>VLOOKUP(Tabela2[[#This Row],[id_escola]],Folha1!A:F,6,FALSE)</f>
        <v>#N/A</v>
      </c>
    </row>
    <row r="836" spans="1:9" x14ac:dyDescent="0.3">
      <c r="A836" s="1">
        <f>'agrupamento - 3ciclo'!A835</f>
        <v>344930</v>
      </c>
      <c r="B836">
        <f>AVERAGE([3]!Tabela11[[#This Row],[1º Ano]],[3]!Tabela11[[#This Row],[2º Ano]],[3]!Tabela11[[#This Row],[3º Ano]],[3]!Tabela11[[#This Row],[4º Ano]])</f>
        <v>10.375</v>
      </c>
      <c r="E836" s="1">
        <f>VLOOKUP(Tabela2[[#This Row],[id_escola]],Folha1!A:F,2,FALSE)</f>
        <v>59.298245614035089</v>
      </c>
      <c r="F836" s="1">
        <f>VLOOKUP(Tabela2[[#This Row],[id_escola]],Folha1!A:F,3,FALSE)</f>
        <v>39.791304347826085</v>
      </c>
      <c r="G836" s="1">
        <f>VLOOKUP(Tabela2[[#This Row],[id_escola]],Folha1!A:F,4,FALSE)</f>
        <v>49.544774980930583</v>
      </c>
      <c r="H836" s="1">
        <f>VLOOKUP(Tabela2[[#This Row],[id_escola]],Folha1!A:F,5,FALSE)</f>
        <v>218</v>
      </c>
      <c r="I836" s="1">
        <f>VLOOKUP(Tabela2[[#This Row],[id_escola]],Folha1!A:F,6,FALSE)</f>
        <v>37</v>
      </c>
    </row>
    <row r="837" spans="1:9" x14ac:dyDescent="0.3">
      <c r="A837" s="1">
        <f>'agrupamento - 3ciclo'!A836</f>
        <v>342506</v>
      </c>
      <c r="B837">
        <f>AVERAGE([3]!Tabela11[[#This Row],[1º Ano]],[3]!Tabela11[[#This Row],[2º Ano]],[3]!Tabela11[[#This Row],[3º Ano]],[3]!Tabela11[[#This Row],[4º Ano]])</f>
        <v>5.8125</v>
      </c>
      <c r="E837" s="1">
        <f>VLOOKUP(Tabela2[[#This Row],[id_escola]],Folha1!A:F,2,FALSE)</f>
        <v>55.904761904761905</v>
      </c>
      <c r="F837" s="1">
        <f>VLOOKUP(Tabela2[[#This Row],[id_escola]],Folha1!A:F,3,FALSE)</f>
        <v>45.754098360655739</v>
      </c>
      <c r="G837" s="1">
        <f>VLOOKUP(Tabela2[[#This Row],[id_escola]],Folha1!A:F,4,FALSE)</f>
        <v>50.829430132708822</v>
      </c>
      <c r="H837" s="1">
        <f>VLOOKUP(Tabela2[[#This Row],[id_escola]],Folha1!A:F,5,FALSE)</f>
        <v>191</v>
      </c>
      <c r="I837" s="1">
        <f>VLOOKUP(Tabela2[[#This Row],[id_escola]],Folha1!A:F,6,FALSE)</f>
        <v>43</v>
      </c>
    </row>
    <row r="838" spans="1:9" x14ac:dyDescent="0.3">
      <c r="A838" s="1">
        <f>'agrupamento - 3ciclo'!A837</f>
        <v>345337</v>
      </c>
      <c r="B838">
        <f>AVERAGE([3]!Tabela11[[#This Row],[1º Ano]],[3]!Tabela11[[#This Row],[2º Ano]],[3]!Tabela11[[#This Row],[3º Ano]],[3]!Tabela11[[#This Row],[4º Ano]])</f>
        <v>7</v>
      </c>
      <c r="E838" s="1">
        <f>VLOOKUP(Tabela2[[#This Row],[id_escola]],Folha1!A:F,2,FALSE)</f>
        <v>61.4375</v>
      </c>
      <c r="F838" s="1">
        <f>VLOOKUP(Tabela2[[#This Row],[id_escola]],Folha1!A:F,3,FALSE)</f>
        <v>30.8125</v>
      </c>
      <c r="G838" s="1">
        <f>VLOOKUP(Tabela2[[#This Row],[id_escola]],Folha1!A:F,4,FALSE)</f>
        <v>46.125</v>
      </c>
      <c r="H838" s="1">
        <f>VLOOKUP(Tabela2[[#This Row],[id_escola]],Folha1!A:F,5,FALSE)</f>
        <v>276</v>
      </c>
      <c r="I838" s="1">
        <f>VLOOKUP(Tabela2[[#This Row],[id_escola]],Folha1!A:F,6,FALSE)</f>
        <v>19</v>
      </c>
    </row>
    <row r="839" spans="1:9" x14ac:dyDescent="0.3">
      <c r="A839" s="1">
        <f>'agrupamento - 3ciclo'!A838</f>
        <v>343500</v>
      </c>
      <c r="B839" t="e">
        <f>AVERAGE([3]!Tabela11[[#This Row],[1º Ano]],[3]!Tabela11[[#This Row],[2º Ano]],[3]!Tabela11[[#This Row],[3º Ano]],[3]!Tabela11[[#This Row],[4º Ano]])</f>
        <v>#DIV/0!</v>
      </c>
      <c r="E839" s="1">
        <f>VLOOKUP(Tabela2[[#This Row],[id_escola]],Folha1!A:F,2,FALSE)</f>
        <v>58.271929824561404</v>
      </c>
      <c r="F839" s="1">
        <f>VLOOKUP(Tabela2[[#This Row],[id_escola]],Folha1!A:F,3,FALSE)</f>
        <v>43.517241379310342</v>
      </c>
      <c r="G839" s="1">
        <f>VLOOKUP(Tabela2[[#This Row],[id_escola]],Folha1!A:F,4,FALSE)</f>
        <v>50.894585601935873</v>
      </c>
      <c r="H839" s="1">
        <f>VLOOKUP(Tabela2[[#This Row],[id_escola]],Folha1!A:F,5,FALSE)</f>
        <v>188</v>
      </c>
      <c r="I839" s="1" t="e">
        <f>VLOOKUP(Tabela2[[#This Row],[id_escola]],Folha1!A:F,6,FALSE)</f>
        <v>#N/A</v>
      </c>
    </row>
    <row r="840" spans="1:9" x14ac:dyDescent="0.3">
      <c r="A840" s="1">
        <f>'agrupamento - 3ciclo'!A839</f>
        <v>403076</v>
      </c>
      <c r="B840">
        <f>AVERAGE([3]!Tabela11[[#This Row],[1º Ano]],[3]!Tabela11[[#This Row],[2º Ano]],[3]!Tabela11[[#This Row],[3º Ano]],[3]!Tabela11[[#This Row],[4º Ano]])</f>
        <v>6.25</v>
      </c>
      <c r="E840" s="1">
        <f>VLOOKUP(Tabela2[[#This Row],[id_escola]],Folha1!A:F,2,FALSE)</f>
        <v>60.5</v>
      </c>
      <c r="F840" s="1">
        <f>VLOOKUP(Tabela2[[#This Row],[id_escola]],Folha1!A:F,3,FALSE)</f>
        <v>48.219512195121951</v>
      </c>
      <c r="G840" s="1">
        <f>VLOOKUP(Tabela2[[#This Row],[id_escola]],Folha1!A:F,4,FALSE)</f>
        <v>54.359756097560975</v>
      </c>
      <c r="H840" s="1">
        <f>VLOOKUP(Tabela2[[#This Row],[id_escola]],Folha1!A:F,5,FALSE)</f>
        <v>119</v>
      </c>
      <c r="I840" s="1">
        <f>VLOOKUP(Tabela2[[#This Row],[id_escola]],Folha1!A:F,6,FALSE)</f>
        <v>21</v>
      </c>
    </row>
    <row r="841" spans="1:9" x14ac:dyDescent="0.3">
      <c r="A841" s="1">
        <f>'agrupamento - 3ciclo'!A840</f>
        <v>345015</v>
      </c>
      <c r="B841">
        <f>AVERAGE([3]!Tabela11[[#This Row],[1º Ano]],[3]!Tabela11[[#This Row],[2º Ano]],[3]!Tabela11[[#This Row],[3º Ano]],[3]!Tabela11[[#This Row],[4º Ano]])</f>
        <v>11.1875</v>
      </c>
      <c r="E841" s="1">
        <f>VLOOKUP(Tabela2[[#This Row],[id_escola]],Folha1!A:F,2,FALSE)</f>
        <v>66.680851063829792</v>
      </c>
      <c r="F841" s="1">
        <f>VLOOKUP(Tabela2[[#This Row],[id_escola]],Folha1!A:F,3,FALSE)</f>
        <v>45</v>
      </c>
      <c r="G841" s="1">
        <f>VLOOKUP(Tabela2[[#This Row],[id_escola]],Folha1!A:F,4,FALSE)</f>
        <v>55.840425531914896</v>
      </c>
      <c r="H841" s="1">
        <f>VLOOKUP(Tabela2[[#This Row],[id_escola]],Folha1!A:F,5,FALSE)</f>
        <v>94</v>
      </c>
      <c r="I841" s="1">
        <f>VLOOKUP(Tabela2[[#This Row],[id_escola]],Folha1!A:F,6,FALSE)</f>
        <v>21</v>
      </c>
    </row>
    <row r="842" spans="1:9" x14ac:dyDescent="0.3">
      <c r="A842" s="1">
        <f>'agrupamento - 3ciclo'!A841</f>
        <v>345027</v>
      </c>
      <c r="B842">
        <f>AVERAGE([3]!Tabela11[[#This Row],[1º Ano]],[3]!Tabela11[[#This Row],[2º Ano]],[3]!Tabela11[[#This Row],[3º Ano]],[3]!Tabela11[[#This Row],[4º Ano]])</f>
        <v>7.4375</v>
      </c>
      <c r="E842" s="1">
        <f>VLOOKUP(Tabela2[[#This Row],[id_escola]],Folha1!A:F,2,FALSE)</f>
        <v>57.360655737704917</v>
      </c>
      <c r="F842" s="1">
        <f>VLOOKUP(Tabela2[[#This Row],[id_escola]],Folha1!A:F,3,FALSE)</f>
        <v>39.049180327868854</v>
      </c>
      <c r="G842" s="1">
        <f>VLOOKUP(Tabela2[[#This Row],[id_escola]],Folha1!A:F,4,FALSE)</f>
        <v>48.204918032786885</v>
      </c>
      <c r="H842" s="1">
        <f>VLOOKUP(Tabela2[[#This Row],[id_escola]],Folha1!A:F,5,FALSE)</f>
        <v>240</v>
      </c>
      <c r="I842" s="1">
        <f>VLOOKUP(Tabela2[[#This Row],[id_escola]],Folha1!A:F,6,FALSE)</f>
        <v>48</v>
      </c>
    </row>
    <row r="843" spans="1:9" x14ac:dyDescent="0.3">
      <c r="A843" s="1">
        <f>'agrupamento - 3ciclo'!A842</f>
        <v>345350</v>
      </c>
      <c r="B843">
        <f>AVERAGE([3]!Tabela11[[#This Row],[1º Ano]],[3]!Tabela11[[#This Row],[2º Ano]],[3]!Tabela11[[#This Row],[3º Ano]],[3]!Tabela11[[#This Row],[4º Ano]])</f>
        <v>26.625</v>
      </c>
      <c r="E843" s="1">
        <f>VLOOKUP(Tabela2[[#This Row],[id_escola]],Folha1!A:F,2,FALSE)</f>
        <v>64.518518518518519</v>
      </c>
      <c r="F843" s="1">
        <f>VLOOKUP(Tabela2[[#This Row],[id_escola]],Folha1!A:F,3,FALSE)</f>
        <v>42.586206896551722</v>
      </c>
      <c r="G843" s="1">
        <f>VLOOKUP(Tabela2[[#This Row],[id_escola]],Folha1!A:F,4,FALSE)</f>
        <v>53.552362707535124</v>
      </c>
      <c r="H843" s="1">
        <f>VLOOKUP(Tabela2[[#This Row],[id_escola]],Folha1!A:F,5,FALSE)</f>
        <v>133</v>
      </c>
      <c r="I843" s="1">
        <f>VLOOKUP(Tabela2[[#This Row],[id_escola]],Folha1!A:F,6,FALSE)</f>
        <v>6</v>
      </c>
    </row>
    <row r="844" spans="1:9" x14ac:dyDescent="0.3">
      <c r="A844" s="1">
        <f>'agrupamento - 3ciclo'!A843</f>
        <v>345076</v>
      </c>
      <c r="B844">
        <f>AVERAGE([3]!Tabela11[[#This Row],[1º Ano]],[3]!Tabela11[[#This Row],[2º Ano]],[3]!Tabela11[[#This Row],[3º Ano]],[3]!Tabela11[[#This Row],[4º Ano]])</f>
        <v>11.625</v>
      </c>
      <c r="E844" s="1">
        <f>VLOOKUP(Tabela2[[#This Row],[id_escola]],Folha1!A:F,2,FALSE)</f>
        <v>64.078947368421055</v>
      </c>
      <c r="F844" s="1">
        <f>VLOOKUP(Tabela2[[#This Row],[id_escola]],Folha1!A:F,3,FALSE)</f>
        <v>52.684210526315788</v>
      </c>
      <c r="G844" s="1">
        <f>VLOOKUP(Tabela2[[#This Row],[id_escola]],Folha1!A:F,4,FALSE)</f>
        <v>58.381578947368425</v>
      </c>
      <c r="H844" s="1">
        <f>VLOOKUP(Tabela2[[#This Row],[id_escola]],Folha1!A:F,5,FALSE)</f>
        <v>67</v>
      </c>
      <c r="I844" s="1">
        <f>VLOOKUP(Tabela2[[#This Row],[id_escola]],Folha1!A:F,6,FALSE)</f>
        <v>9</v>
      </c>
    </row>
    <row r="845" spans="1:9" x14ac:dyDescent="0.3">
      <c r="A845" s="1">
        <f>'agrupamento - 3ciclo'!A844</f>
        <v>343110</v>
      </c>
      <c r="B845" t="e">
        <f>AVERAGE([3]!Tabela11[[#This Row],[1º Ano]],[3]!Tabela11[[#This Row],[2º Ano]],[3]!Tabela11[[#This Row],[3º Ano]],[3]!Tabela11[[#This Row],[4º Ano]])</f>
        <v>#DIV/0!</v>
      </c>
      <c r="E845" s="1">
        <f>VLOOKUP(Tabela2[[#This Row],[id_escola]],Folha1!A:F,2,FALSE)</f>
        <v>57.791666666666664</v>
      </c>
      <c r="F845" s="1">
        <f>VLOOKUP(Tabela2[[#This Row],[id_escola]],Folha1!A:F,3,FALSE)</f>
        <v>29.5</v>
      </c>
      <c r="G845" s="1">
        <f>VLOOKUP(Tabela2[[#This Row],[id_escola]],Folha1!A:F,4,FALSE)</f>
        <v>43.645833333333329</v>
      </c>
      <c r="H845" s="1">
        <f>VLOOKUP(Tabela2[[#This Row],[id_escola]],Folha1!A:F,5,FALSE)</f>
        <v>303</v>
      </c>
      <c r="I845" s="1">
        <f>VLOOKUP(Tabela2[[#This Row],[id_escola]],Folha1!A:F,6,FALSE)</f>
        <v>51</v>
      </c>
    </row>
    <row r="846" spans="1:9" x14ac:dyDescent="0.3">
      <c r="A846" s="1">
        <f>'agrupamento - 3ciclo'!A845</f>
        <v>342348</v>
      </c>
      <c r="B846">
        <f>AVERAGE([3]!Tabela11[[#This Row],[1º Ano]],[3]!Tabela11[[#This Row],[2º Ano]],[3]!Tabela11[[#This Row],[3º Ano]],[3]!Tabela11[[#This Row],[4º Ano]])</f>
        <v>6.4375</v>
      </c>
      <c r="E846" s="1">
        <f>VLOOKUP(Tabela2[[#This Row],[id_escola]],Folha1!A:F,2,FALSE)</f>
        <v>46.6</v>
      </c>
      <c r="F846" s="1">
        <f>VLOOKUP(Tabela2[[#This Row],[id_escola]],Folha1!A:F,3,FALSE)</f>
        <v>14.8</v>
      </c>
      <c r="G846" s="1">
        <f>VLOOKUP(Tabela2[[#This Row],[id_escola]],Folha1!A:F,4,FALSE)</f>
        <v>30.700000000000003</v>
      </c>
      <c r="H846" s="1">
        <f>VLOOKUP(Tabela2[[#This Row],[id_escola]],Folha1!A:F,5,FALSE)</f>
        <v>362</v>
      </c>
      <c r="I846" s="1" t="e">
        <f>VLOOKUP(Tabela2[[#This Row],[id_escola]],Folha1!A:F,6,FALSE)</f>
        <v>#N/A</v>
      </c>
    </row>
    <row r="847" spans="1:9" x14ac:dyDescent="0.3">
      <c r="A847" s="1">
        <f>'agrupamento - 3ciclo'!A846</f>
        <v>310190</v>
      </c>
      <c r="B847" t="e">
        <f>AVERAGE([3]!Tabela11[[#This Row],[1º Ano]],[3]!Tabela11[[#This Row],[2º Ano]],[3]!Tabela11[[#This Row],[3º Ano]],[3]!Tabela11[[#This Row],[4º Ano]])</f>
        <v>#DIV/0!</v>
      </c>
      <c r="E847" s="1">
        <f>VLOOKUP(Tabela2[[#This Row],[id_escola]],Folha1!A:F,2,FALSE)</f>
        <v>51.07692307692308</v>
      </c>
      <c r="F847" s="1">
        <f>VLOOKUP(Tabela2[[#This Row],[id_escola]],Folha1!A:F,3,FALSE)</f>
        <v>22.625</v>
      </c>
      <c r="G847" s="1">
        <f>VLOOKUP(Tabela2[[#This Row],[id_escola]],Folha1!A:F,4,FALSE)</f>
        <v>36.85096153846154</v>
      </c>
      <c r="H847" s="1">
        <f>VLOOKUP(Tabela2[[#This Row],[id_escola]],Folha1!A:F,5,FALSE)</f>
        <v>349</v>
      </c>
      <c r="I847" s="1">
        <f>VLOOKUP(Tabela2[[#This Row],[id_escola]],Folha1!A:F,6,FALSE)</f>
        <v>74</v>
      </c>
    </row>
    <row r="848" spans="1:9" x14ac:dyDescent="0.3">
      <c r="A848" s="1" t="e">
        <f>'agrupamento - 3ciclo'!A847</f>
        <v>#N/A</v>
      </c>
      <c r="B848" t="e">
        <f>AVERAGE([3]!Tabela11[[#This Row],[1º Ano]],[3]!Tabela11[[#This Row],[2º Ano]],[3]!Tabela11[[#This Row],[3º Ano]],[3]!Tabela11[[#This Row],[4º Ano]])</f>
        <v>#DIV/0!</v>
      </c>
      <c r="E848" s="1" t="e">
        <f>VLOOKUP(Tabela2[[#This Row],[id_escola]],Folha1!A:F,2,FALSE)</f>
        <v>#N/A</v>
      </c>
      <c r="F848" s="1" t="e">
        <f>VLOOKUP(Tabela2[[#This Row],[id_escola]],Folha1!A:F,3,FALSE)</f>
        <v>#N/A</v>
      </c>
      <c r="G848" s="1" t="e">
        <f>VLOOKUP(Tabela2[[#This Row],[id_escola]],Folha1!A:F,4,FALSE)</f>
        <v>#N/A</v>
      </c>
      <c r="H848" s="1" t="e">
        <f>VLOOKUP(Tabela2[[#This Row],[id_escola]],Folha1!A:F,5,FALSE)</f>
        <v>#N/A</v>
      </c>
      <c r="I848" s="1" t="e">
        <f>VLOOKUP(Tabela2[[#This Row],[id_escola]],Folha1!A:F,6,FALSE)</f>
        <v>#N/A</v>
      </c>
    </row>
    <row r="849" spans="1:9" x14ac:dyDescent="0.3">
      <c r="A849" s="1">
        <f>'agrupamento - 3ciclo'!A848</f>
        <v>342440</v>
      </c>
      <c r="B849">
        <f>AVERAGE([3]!Tabela11[[#This Row],[1º Ano]],[3]!Tabela11[[#This Row],[2º Ano]],[3]!Tabela11[[#This Row],[3º Ano]],[3]!Tabela11[[#This Row],[4º Ano]])</f>
        <v>15.3125</v>
      </c>
      <c r="E849" s="1">
        <f>VLOOKUP(Tabela2[[#This Row],[id_escola]],Folha1!A:F,2,FALSE)</f>
        <v>53.971428571428568</v>
      </c>
      <c r="F849" s="1">
        <f>VLOOKUP(Tabela2[[#This Row],[id_escola]],Folha1!A:F,3,FALSE)</f>
        <v>28.309734513274336</v>
      </c>
      <c r="G849" s="1">
        <f>VLOOKUP(Tabela2[[#This Row],[id_escola]],Folha1!A:F,4,FALSE)</f>
        <v>41.140581542351455</v>
      </c>
      <c r="H849" s="1">
        <f>VLOOKUP(Tabela2[[#This Row],[id_escola]],Folha1!A:F,5,FALSE)</f>
        <v>322</v>
      </c>
      <c r="I849" s="1">
        <f>VLOOKUP(Tabela2[[#This Row],[id_escola]],Folha1!A:F,6,FALSE)</f>
        <v>62</v>
      </c>
    </row>
    <row r="850" spans="1:9" x14ac:dyDescent="0.3">
      <c r="A850" s="1">
        <f>'agrupamento - 3ciclo'!A849</f>
        <v>342415</v>
      </c>
      <c r="B850">
        <f>AVERAGE([3]!Tabela11[[#This Row],[1º Ano]],[3]!Tabela11[[#This Row],[2º Ano]],[3]!Tabela11[[#This Row],[3º Ano]],[3]!Tabela11[[#This Row],[4º Ano]])</f>
        <v>23.3125</v>
      </c>
      <c r="E850" s="1">
        <f>VLOOKUP(Tabela2[[#This Row],[id_escola]],Folha1!A:F,2,FALSE)</f>
        <v>50.038888888888891</v>
      </c>
      <c r="F850" s="1">
        <f>VLOOKUP(Tabela2[[#This Row],[id_escola]],Folha1!A:F,3,FALSE)</f>
        <v>29.22099447513812</v>
      </c>
      <c r="G850" s="1">
        <f>VLOOKUP(Tabela2[[#This Row],[id_escola]],Folha1!A:F,4,FALSE)</f>
        <v>39.629941682013509</v>
      </c>
      <c r="H850" s="1">
        <f>VLOOKUP(Tabela2[[#This Row],[id_escola]],Folha1!A:F,5,FALSE)</f>
        <v>331</v>
      </c>
      <c r="I850" s="1">
        <f>VLOOKUP(Tabela2[[#This Row],[id_escola]],Folha1!A:F,6,FALSE)</f>
        <v>178</v>
      </c>
    </row>
    <row r="851" spans="1:9" x14ac:dyDescent="0.3">
      <c r="A851" s="1">
        <f>'agrupamento - 3ciclo'!A850</f>
        <v>342464</v>
      </c>
      <c r="B851">
        <f>AVERAGE([3]!Tabela11[[#This Row],[1º Ano]],[3]!Tabela11[[#This Row],[2º Ano]],[3]!Tabela11[[#This Row],[3º Ano]],[3]!Tabela11[[#This Row],[4º Ano]])</f>
        <v>35.5</v>
      </c>
      <c r="E851" s="1">
        <f>VLOOKUP(Tabela2[[#This Row],[id_escola]],Folha1!A:F,2,FALSE)</f>
        <v>58.272727272727273</v>
      </c>
      <c r="F851" s="1">
        <f>VLOOKUP(Tabela2[[#This Row],[id_escola]],Folha1!A:F,3,FALSE)</f>
        <v>42.844155844155843</v>
      </c>
      <c r="G851" s="1">
        <f>VLOOKUP(Tabela2[[#This Row],[id_escola]],Folha1!A:F,4,FALSE)</f>
        <v>50.558441558441558</v>
      </c>
      <c r="H851" s="1">
        <f>VLOOKUP(Tabela2[[#This Row],[id_escola]],Folha1!A:F,5,FALSE)</f>
        <v>193</v>
      </c>
      <c r="I851" s="1">
        <f>VLOOKUP(Tabela2[[#This Row],[id_escola]],Folha1!A:F,6,FALSE)</f>
        <v>12</v>
      </c>
    </row>
    <row r="852" spans="1:9" x14ac:dyDescent="0.3">
      <c r="A852" s="1">
        <f>'agrupamento - 3ciclo'!A851</f>
        <v>342427</v>
      </c>
      <c r="B852">
        <f>AVERAGE([3]!Tabela11[[#This Row],[1º Ano]],[3]!Tabela11[[#This Row],[2º Ano]],[3]!Tabela11[[#This Row],[3º Ano]],[3]!Tabela11[[#This Row],[4º Ano]])</f>
        <v>8.375</v>
      </c>
      <c r="E852" s="1">
        <f>VLOOKUP(Tabela2[[#This Row],[id_escola]],Folha1!A:F,2,FALSE)</f>
        <v>55.029411764705884</v>
      </c>
      <c r="F852" s="1">
        <f>VLOOKUP(Tabela2[[#This Row],[id_escola]],Folha1!A:F,3,FALSE)</f>
        <v>32.984848484848484</v>
      </c>
      <c r="G852" s="1">
        <f>VLOOKUP(Tabela2[[#This Row],[id_escola]],Folha1!A:F,4,FALSE)</f>
        <v>44.007130124777184</v>
      </c>
      <c r="H852" s="1">
        <f>VLOOKUP(Tabela2[[#This Row],[id_escola]],Folha1!A:F,5,FALSE)</f>
        <v>299</v>
      </c>
      <c r="I852" s="1" t="e">
        <f>VLOOKUP(Tabela2[[#This Row],[id_escola]],Folha1!A:F,6,FALSE)</f>
        <v>#N/A</v>
      </c>
    </row>
    <row r="853" spans="1:9" x14ac:dyDescent="0.3">
      <c r="A853" s="1">
        <f>'agrupamento - 3ciclo'!A852</f>
        <v>342476</v>
      </c>
      <c r="B853">
        <f>AVERAGE([3]!Tabela11[[#This Row],[1º Ano]],[3]!Tabela11[[#This Row],[2º Ano]],[3]!Tabela11[[#This Row],[3º Ano]],[3]!Tabela11[[#This Row],[4º Ano]])</f>
        <v>23.8125</v>
      </c>
      <c r="E853" s="1">
        <f>VLOOKUP(Tabela2[[#This Row],[id_escola]],Folha1!A:F,2,FALSE)</f>
        <v>64.526315789473685</v>
      </c>
      <c r="F853" s="1">
        <f>VLOOKUP(Tabela2[[#This Row],[id_escola]],Folha1!A:F,3,FALSE)</f>
        <v>40.236842105263158</v>
      </c>
      <c r="G853" s="1">
        <f>VLOOKUP(Tabela2[[#This Row],[id_escola]],Folha1!A:F,4,FALSE)</f>
        <v>52.381578947368425</v>
      </c>
      <c r="H853" s="1">
        <f>VLOOKUP(Tabela2[[#This Row],[id_escola]],Folha1!A:F,5,FALSE)</f>
        <v>157</v>
      </c>
      <c r="I853" s="1">
        <f>VLOOKUP(Tabela2[[#This Row],[id_escola]],Folha1!A:F,6,FALSE)</f>
        <v>6</v>
      </c>
    </row>
    <row r="854" spans="1:9" x14ac:dyDescent="0.3">
      <c r="A854" s="1" t="e">
        <f>'agrupamento - 3ciclo'!A853</f>
        <v>#N/A</v>
      </c>
      <c r="B854" t="e">
        <f>AVERAGE([3]!Tabela11[[#This Row],[1º Ano]],[3]!Tabela11[[#This Row],[2º Ano]],[3]!Tabela11[[#This Row],[3º Ano]],[3]!Tabela11[[#This Row],[4º Ano]])</f>
        <v>#DIV/0!</v>
      </c>
      <c r="E854" s="1" t="e">
        <f>VLOOKUP(Tabela2[[#This Row],[id_escola]],Folha1!A:F,2,FALSE)</f>
        <v>#N/A</v>
      </c>
      <c r="F854" s="1" t="e">
        <f>VLOOKUP(Tabela2[[#This Row],[id_escola]],Folha1!A:F,3,FALSE)</f>
        <v>#N/A</v>
      </c>
      <c r="G854" s="1" t="e">
        <f>VLOOKUP(Tabela2[[#This Row],[id_escola]],Folha1!A:F,4,FALSE)</f>
        <v>#N/A</v>
      </c>
      <c r="H854" s="1" t="e">
        <f>VLOOKUP(Tabela2[[#This Row],[id_escola]],Folha1!A:F,5,FALSE)</f>
        <v>#N/A</v>
      </c>
      <c r="I854" s="1" t="e">
        <f>VLOOKUP(Tabela2[[#This Row],[id_escola]],Folha1!A:F,6,FALSE)</f>
        <v>#N/A</v>
      </c>
    </row>
    <row r="855" spans="1:9" x14ac:dyDescent="0.3">
      <c r="A855" s="1" t="e">
        <f>'agrupamento - 3ciclo'!A854</f>
        <v>#N/A</v>
      </c>
      <c r="B855">
        <f>AVERAGE([3]!Tabela11[[#This Row],[1º Ano]],[3]!Tabela11[[#This Row],[2º Ano]],[3]!Tabela11[[#This Row],[3º Ano]],[3]!Tabela11[[#This Row],[4º Ano]])</f>
        <v>59.125</v>
      </c>
      <c r="E855" s="1" t="e">
        <f>VLOOKUP(Tabela2[[#This Row],[id_escola]],Folha1!A:F,2,FALSE)</f>
        <v>#N/A</v>
      </c>
      <c r="F855" s="1" t="e">
        <f>VLOOKUP(Tabela2[[#This Row],[id_escola]],Folha1!A:F,3,FALSE)</f>
        <v>#N/A</v>
      </c>
      <c r="G855" s="1" t="e">
        <f>VLOOKUP(Tabela2[[#This Row],[id_escola]],Folha1!A:F,4,FALSE)</f>
        <v>#N/A</v>
      </c>
      <c r="H855" s="1" t="e">
        <f>VLOOKUP(Tabela2[[#This Row],[id_escola]],Folha1!A:F,5,FALSE)</f>
        <v>#N/A</v>
      </c>
      <c r="I855" s="1" t="e">
        <f>VLOOKUP(Tabela2[[#This Row],[id_escola]],Folha1!A:F,6,FALSE)</f>
        <v>#N/A</v>
      </c>
    </row>
    <row r="856" spans="1:9" x14ac:dyDescent="0.3">
      <c r="A856" s="1">
        <f>'agrupamento - 3ciclo'!A855</f>
        <v>341964</v>
      </c>
      <c r="B856" t="e">
        <f>AVERAGE([3]!Tabela11[[#This Row],[1º Ano]],[3]!Tabela11[[#This Row],[2º Ano]],[3]!Tabela11[[#This Row],[3º Ano]],[3]!Tabela11[[#This Row],[4º Ano]])</f>
        <v>#DIV/0!</v>
      </c>
      <c r="E856" s="1">
        <f>VLOOKUP(Tabela2[[#This Row],[id_escola]],Folha1!A:F,2,FALSE)</f>
        <v>56.443609022556394</v>
      </c>
      <c r="F856" s="1">
        <f>VLOOKUP(Tabela2[[#This Row],[id_escola]],Folha1!A:F,3,FALSE)</f>
        <v>37.589928057553955</v>
      </c>
      <c r="G856" s="1">
        <f>VLOOKUP(Tabela2[[#This Row],[id_escola]],Folha1!A:F,4,FALSE)</f>
        <v>47.016768540055175</v>
      </c>
      <c r="H856" s="1">
        <f>VLOOKUP(Tabela2[[#This Row],[id_escola]],Folha1!A:F,5,FALSE)</f>
        <v>249</v>
      </c>
      <c r="I856" s="1">
        <f>VLOOKUP(Tabela2[[#This Row],[id_escola]],Folha1!A:F,6,FALSE)</f>
        <v>27</v>
      </c>
    </row>
    <row r="857" spans="1:9" x14ac:dyDescent="0.3">
      <c r="A857" s="1">
        <f>'agrupamento - 3ciclo'!A856</f>
        <v>345106</v>
      </c>
      <c r="B857">
        <f>AVERAGE([3]!Tabela11[[#This Row],[1º Ano]],[3]!Tabela11[[#This Row],[2º Ano]],[3]!Tabela11[[#This Row],[3º Ano]],[3]!Tabela11[[#This Row],[4º Ano]])</f>
        <v>6.375</v>
      </c>
      <c r="E857" s="1">
        <f>VLOOKUP(Tabela2[[#This Row],[id_escola]],Folha1!A:F,2,FALSE)</f>
        <v>65.409090909090907</v>
      </c>
      <c r="F857" s="1">
        <f>VLOOKUP(Tabela2[[#This Row],[id_escola]],Folha1!A:F,3,FALSE)</f>
        <v>54.304347826086953</v>
      </c>
      <c r="G857" s="1">
        <f>VLOOKUP(Tabela2[[#This Row],[id_escola]],Folha1!A:F,4,FALSE)</f>
        <v>59.85671936758893</v>
      </c>
      <c r="H857" s="1">
        <f>VLOOKUP(Tabela2[[#This Row],[id_escola]],Folha1!A:F,5,FALSE)</f>
        <v>57</v>
      </c>
      <c r="I857" s="1">
        <f>VLOOKUP(Tabela2[[#This Row],[id_escola]],Folha1!A:F,6,FALSE)</f>
        <v>8</v>
      </c>
    </row>
    <row r="858" spans="1:9" x14ac:dyDescent="0.3">
      <c r="A858" s="1">
        <f>'agrupamento - 3ciclo'!A857</f>
        <v>345581</v>
      </c>
      <c r="B858" t="e">
        <f>AVERAGE([3]!Tabela11[[#This Row],[1º Ano]],[3]!Tabela11[[#This Row],[2º Ano]],[3]!Tabela11[[#This Row],[3º Ano]],[3]!Tabela11[[#This Row],[4º Ano]])</f>
        <v>#DIV/0!</v>
      </c>
      <c r="E858" s="1">
        <f>VLOOKUP(Tabela2[[#This Row],[id_escola]],Folha1!A:F,2,FALSE)</f>
        <v>51.777777777777779</v>
      </c>
      <c r="F858" s="1">
        <f>VLOOKUP(Tabela2[[#This Row],[id_escola]],Folha1!A:F,3,FALSE)</f>
        <v>30.127272727272729</v>
      </c>
      <c r="G858" s="1">
        <f>VLOOKUP(Tabela2[[#This Row],[id_escola]],Folha1!A:F,4,FALSE)</f>
        <v>40.952525252525255</v>
      </c>
      <c r="H858" s="1">
        <f>VLOOKUP(Tabela2[[#This Row],[id_escola]],Folha1!A:F,5,FALSE)</f>
        <v>320</v>
      </c>
      <c r="I858" s="1">
        <f>VLOOKUP(Tabela2[[#This Row],[id_escola]],Folha1!A:F,6,FALSE)</f>
        <v>90</v>
      </c>
    </row>
    <row r="859" spans="1:9" x14ac:dyDescent="0.3">
      <c r="A859" s="1">
        <f>'agrupamento - 3ciclo'!A858</f>
        <v>346676</v>
      </c>
      <c r="B859" t="e">
        <f>AVERAGE([3]!Tabela11[[#This Row],[1º Ano]],[3]!Tabela11[[#This Row],[2º Ano]],[3]!Tabela11[[#This Row],[3º Ano]],[3]!Tabela11[[#This Row],[4º Ano]])</f>
        <v>#DIV/0!</v>
      </c>
      <c r="E859" s="1">
        <f>VLOOKUP(Tabela2[[#This Row],[id_escola]],Folha1!A:F,2,FALSE)</f>
        <v>53.95918367346939</v>
      </c>
      <c r="F859" s="1">
        <f>VLOOKUP(Tabela2[[#This Row],[id_escola]],Folha1!A:F,3,FALSE)</f>
        <v>28.528846153846153</v>
      </c>
      <c r="G859" s="1">
        <f>VLOOKUP(Tabela2[[#This Row],[id_escola]],Folha1!A:F,4,FALSE)</f>
        <v>41.244014913657772</v>
      </c>
      <c r="H859" s="1">
        <f>VLOOKUP(Tabela2[[#This Row],[id_escola]],Folha1!A:F,5,FALSE)</f>
        <v>316</v>
      </c>
      <c r="I859" s="1">
        <f>VLOOKUP(Tabela2[[#This Row],[id_escola]],Folha1!A:F,6,FALSE)</f>
        <v>172</v>
      </c>
    </row>
    <row r="860" spans="1:9" x14ac:dyDescent="0.3">
      <c r="A860" s="1">
        <f>'agrupamento - 3ciclo'!A859</f>
        <v>343286</v>
      </c>
      <c r="B860" t="e">
        <f>AVERAGE([3]!Tabela11[[#This Row],[1º Ano]],[3]!Tabela11[[#This Row],[2º Ano]],[3]!Tabela11[[#This Row],[3º Ano]],[3]!Tabela11[[#This Row],[4º Ano]])</f>
        <v>#DIV/0!</v>
      </c>
      <c r="E860" s="1">
        <f>VLOOKUP(Tabela2[[#This Row],[id_escola]],Folha1!A:F,2,FALSE)</f>
        <v>54.375</v>
      </c>
      <c r="F860" s="1">
        <f>VLOOKUP(Tabela2[[#This Row],[id_escola]],Folha1!A:F,3,FALSE)</f>
        <v>32.25</v>
      </c>
      <c r="G860" s="1">
        <f>VLOOKUP(Tabela2[[#This Row],[id_escola]],Folha1!A:F,4,FALSE)</f>
        <v>43.3125</v>
      </c>
      <c r="H860" s="1">
        <f>VLOOKUP(Tabela2[[#This Row],[id_escola]],Folha1!A:F,5,FALSE)</f>
        <v>302</v>
      </c>
      <c r="I860" s="1">
        <f>VLOOKUP(Tabela2[[#This Row],[id_escola]],Folha1!A:F,6,FALSE)</f>
        <v>165</v>
      </c>
    </row>
    <row r="861" spans="1:9" x14ac:dyDescent="0.3">
      <c r="A861" s="1">
        <f>'agrupamento - 3ciclo'!A860</f>
        <v>346718</v>
      </c>
      <c r="B861">
        <f>AVERAGE([3]!Tabela11[[#This Row],[1º Ano]],[3]!Tabela11[[#This Row],[2º Ano]],[3]!Tabela11[[#This Row],[3º Ano]],[3]!Tabela11[[#This Row],[4º Ano]])</f>
        <v>20.75</v>
      </c>
      <c r="E861" s="1">
        <f>VLOOKUP(Tabela2[[#This Row],[id_escola]],Folha1!A:F,2,FALSE)</f>
        <v>47.4</v>
      </c>
      <c r="F861" s="1">
        <f>VLOOKUP(Tabela2[[#This Row],[id_escola]],Folha1!A:F,3,FALSE)</f>
        <v>16.121212121212121</v>
      </c>
      <c r="G861" s="1">
        <f>VLOOKUP(Tabela2[[#This Row],[id_escola]],Folha1!A:F,4,FALSE)</f>
        <v>31.760606060606058</v>
      </c>
      <c r="H861" s="1">
        <f>VLOOKUP(Tabela2[[#This Row],[id_escola]],Folha1!A:F,5,FALSE)</f>
        <v>349</v>
      </c>
      <c r="I861" s="1">
        <f>VLOOKUP(Tabela2[[#This Row],[id_escola]],Folha1!A:F,6,FALSE)</f>
        <v>212</v>
      </c>
    </row>
    <row r="862" spans="1:9" x14ac:dyDescent="0.3">
      <c r="A862" s="1" t="e">
        <f>'agrupamento - 3ciclo'!A861</f>
        <v>#N/A</v>
      </c>
      <c r="B862">
        <f>AVERAGE([3]!Tabela11[[#This Row],[1º Ano]],[3]!Tabela11[[#This Row],[2º Ano]],[3]!Tabela11[[#This Row],[3º Ano]],[3]!Tabela11[[#This Row],[4º Ano]])</f>
        <v>18.9375</v>
      </c>
      <c r="E862" s="1" t="e">
        <f>VLOOKUP(Tabela2[[#This Row],[id_escola]],Folha1!A:F,2,FALSE)</f>
        <v>#N/A</v>
      </c>
      <c r="F862" s="1" t="e">
        <f>VLOOKUP(Tabela2[[#This Row],[id_escola]],Folha1!A:F,3,FALSE)</f>
        <v>#N/A</v>
      </c>
      <c r="G862" s="1" t="e">
        <f>VLOOKUP(Tabela2[[#This Row],[id_escola]],Folha1!A:F,4,FALSE)</f>
        <v>#N/A</v>
      </c>
      <c r="H862" s="1" t="e">
        <f>VLOOKUP(Tabela2[[#This Row],[id_escola]],Folha1!A:F,5,FALSE)</f>
        <v>#N/A</v>
      </c>
      <c r="I862" s="1" t="e">
        <f>VLOOKUP(Tabela2[[#This Row],[id_escola]],Folha1!A:F,6,FALSE)</f>
        <v>#N/A</v>
      </c>
    </row>
    <row r="863" spans="1:9" x14ac:dyDescent="0.3">
      <c r="A863" s="1">
        <f>'agrupamento - 3ciclo'!A862</f>
        <v>342531</v>
      </c>
      <c r="B863">
        <f>AVERAGE([3]!Tabela11[[#This Row],[1º Ano]],[3]!Tabela11[[#This Row],[2º Ano]],[3]!Tabela11[[#This Row],[3º Ano]],[3]!Tabela11[[#This Row],[4º Ano]])</f>
        <v>20.3125</v>
      </c>
      <c r="E863" s="1">
        <f>VLOOKUP(Tabela2[[#This Row],[id_escola]],Folha1!A:F,2,FALSE)</f>
        <v>57.378640776699029</v>
      </c>
      <c r="F863" s="1">
        <f>VLOOKUP(Tabela2[[#This Row],[id_escola]],Folha1!A:F,3,FALSE)</f>
        <v>30.919642857142858</v>
      </c>
      <c r="G863" s="1">
        <f>VLOOKUP(Tabela2[[#This Row],[id_escola]],Folha1!A:F,4,FALSE)</f>
        <v>44.149141816920945</v>
      </c>
      <c r="H863" s="1">
        <f>VLOOKUP(Tabela2[[#This Row],[id_escola]],Folha1!A:F,5,FALSE)</f>
        <v>291</v>
      </c>
      <c r="I863" s="1">
        <f>VLOOKUP(Tabela2[[#This Row],[id_escola]],Folha1!A:F,6,FALSE)</f>
        <v>46</v>
      </c>
    </row>
    <row r="864" spans="1:9" x14ac:dyDescent="0.3">
      <c r="A864" s="1">
        <f>'agrupamento - 3ciclo'!A863</f>
        <v>342555</v>
      </c>
      <c r="B864">
        <f>AVERAGE([3]!Tabela11[[#This Row],[1º Ano]],[3]!Tabela11[[#This Row],[2º Ano]],[3]!Tabela11[[#This Row],[3º Ano]],[3]!Tabela11[[#This Row],[4º Ano]])</f>
        <v>10.125</v>
      </c>
      <c r="E864" s="1">
        <f>VLOOKUP(Tabela2[[#This Row],[id_escola]],Folha1!A:F,2,FALSE)</f>
        <v>21.5</v>
      </c>
      <c r="F864" s="1">
        <f>VLOOKUP(Tabela2[[#This Row],[id_escola]],Folha1!A:F,3,FALSE)</f>
        <v>0</v>
      </c>
      <c r="G864" s="1">
        <f>VLOOKUP(Tabela2[[#This Row],[id_escola]],Folha1!A:F,4,FALSE)</f>
        <v>0</v>
      </c>
      <c r="H864" s="1">
        <f>VLOOKUP(Tabela2[[#This Row],[id_escola]],Folha1!A:F,5,FALSE)</f>
        <v>351</v>
      </c>
      <c r="I864" s="1" t="e">
        <f>VLOOKUP(Tabela2[[#This Row],[id_escola]],Folha1!A:F,6,FALSE)</f>
        <v>#N/A</v>
      </c>
    </row>
    <row r="865" spans="1:9" x14ac:dyDescent="0.3">
      <c r="A865" s="1">
        <f>'agrupamento - 3ciclo'!A864</f>
        <v>342567</v>
      </c>
      <c r="B865">
        <f>AVERAGE([3]!Tabela11[[#This Row],[1º Ano]],[3]!Tabela11[[#This Row],[2º Ano]],[3]!Tabela11[[#This Row],[3º Ano]],[3]!Tabela11[[#This Row],[4º Ano]])</f>
        <v>9.9375</v>
      </c>
      <c r="E865" s="1">
        <f>VLOOKUP(Tabela2[[#This Row],[id_escola]],Folha1!A:F,2,FALSE)</f>
        <v>57.026315789473685</v>
      </c>
      <c r="F865" s="1">
        <f>VLOOKUP(Tabela2[[#This Row],[id_escola]],Folha1!A:F,3,FALSE)</f>
        <v>26.904109589041095</v>
      </c>
      <c r="G865" s="1">
        <f>VLOOKUP(Tabela2[[#This Row],[id_escola]],Folha1!A:F,4,FALSE)</f>
        <v>41.965212689257392</v>
      </c>
      <c r="H865" s="1">
        <f>VLOOKUP(Tabela2[[#This Row],[id_escola]],Folha1!A:F,5,FALSE)</f>
        <v>307</v>
      </c>
      <c r="I865" s="1">
        <f>VLOOKUP(Tabela2[[#This Row],[id_escola]],Folha1!A:F,6,FALSE)</f>
        <v>56</v>
      </c>
    </row>
    <row r="866" spans="1:9" x14ac:dyDescent="0.3">
      <c r="A866" s="1">
        <f>'agrupamento - 3ciclo'!A865</f>
        <v>344539</v>
      </c>
      <c r="B866" t="e">
        <f>AVERAGE([3]!Tabela11[[#This Row],[1º Ano]],[3]!Tabela11[[#This Row],[2º Ano]],[3]!Tabela11[[#This Row],[3º Ano]],[3]!Tabela11[[#This Row],[4º Ano]])</f>
        <v>#DIV/0!</v>
      </c>
      <c r="E866" s="1">
        <f>VLOOKUP(Tabela2[[#This Row],[id_escola]],Folha1!A:F,2,FALSE)</f>
        <v>60.794871794871796</v>
      </c>
      <c r="F866" s="1">
        <f>VLOOKUP(Tabela2[[#This Row],[id_escola]],Folha1!A:F,3,FALSE)</f>
        <v>49.589743589743591</v>
      </c>
      <c r="G866" s="1">
        <f>VLOOKUP(Tabela2[[#This Row],[id_escola]],Folha1!A:F,4,FALSE)</f>
        <v>55.192307692307693</v>
      </c>
      <c r="H866" s="1">
        <f>VLOOKUP(Tabela2[[#This Row],[id_escola]],Folha1!A:F,5,FALSE)</f>
        <v>102</v>
      </c>
      <c r="I866" s="1">
        <f>VLOOKUP(Tabela2[[#This Row],[id_escola]],Folha1!A:F,6,FALSE)</f>
        <v>81</v>
      </c>
    </row>
    <row r="867" spans="1:9" x14ac:dyDescent="0.3">
      <c r="A867" s="1">
        <f>'agrupamento - 3ciclo'!A866</f>
        <v>340091</v>
      </c>
      <c r="B867">
        <f>AVERAGE([3]!Tabela11[[#This Row],[1º Ano]],[3]!Tabela11[[#This Row],[2º Ano]],[3]!Tabela11[[#This Row],[3º Ano]],[3]!Tabela11[[#This Row],[4º Ano]])</f>
        <v>36.3125</v>
      </c>
      <c r="E867" s="1">
        <f>VLOOKUP(Tabela2[[#This Row],[id_escola]],Folha1!A:F,2,FALSE)</f>
        <v>58.48936170212766</v>
      </c>
      <c r="F867" s="1">
        <f>VLOOKUP(Tabela2[[#This Row],[id_escola]],Folha1!A:F,3,FALSE)</f>
        <v>42.909574468085104</v>
      </c>
      <c r="G867" s="1">
        <f>VLOOKUP(Tabela2[[#This Row],[id_escola]],Folha1!A:F,4,FALSE)</f>
        <v>50.699468085106382</v>
      </c>
      <c r="H867" s="1">
        <f>VLOOKUP(Tabela2[[#This Row],[id_escola]],Folha1!A:F,5,FALSE)</f>
        <v>186</v>
      </c>
      <c r="I867" s="1">
        <f>VLOOKUP(Tabela2[[#This Row],[id_escola]],Folha1!A:F,6,FALSE)</f>
        <v>109</v>
      </c>
    </row>
    <row r="868" spans="1:9" x14ac:dyDescent="0.3">
      <c r="A868" s="1">
        <f>'agrupamento - 3ciclo'!A867</f>
        <v>342853</v>
      </c>
      <c r="B868" t="e">
        <f>AVERAGE([3]!Tabela11[[#This Row],[1º Ano]],[3]!Tabela11[[#This Row],[2º Ano]],[3]!Tabela11[[#This Row],[3º Ano]],[3]!Tabela11[[#This Row],[4º Ano]])</f>
        <v>#DIV/0!</v>
      </c>
      <c r="E868" s="1">
        <f>VLOOKUP(Tabela2[[#This Row],[id_escola]],Folha1!A:F,2,FALSE)</f>
        <v>59.887096774193552</v>
      </c>
      <c r="F868" s="1">
        <f>VLOOKUP(Tabela2[[#This Row],[id_escola]],Folha1!A:F,3,FALSE)</f>
        <v>30.365079365079364</v>
      </c>
      <c r="G868" s="1">
        <f>VLOOKUP(Tabela2[[#This Row],[id_escola]],Folha1!A:F,4,FALSE)</f>
        <v>45.126088069636459</v>
      </c>
      <c r="H868" s="1">
        <f>VLOOKUP(Tabela2[[#This Row],[id_escola]],Folha1!A:F,5,FALSE)</f>
        <v>270</v>
      </c>
      <c r="I868" s="1">
        <f>VLOOKUP(Tabela2[[#This Row],[id_escola]],Folha1!A:F,6,FALSE)</f>
        <v>155</v>
      </c>
    </row>
    <row r="869" spans="1:9" x14ac:dyDescent="0.3">
      <c r="A869" s="1">
        <f>'agrupamento - 3ciclo'!A868</f>
        <v>342646</v>
      </c>
      <c r="B869">
        <f>AVERAGE([3]!Tabela11[[#This Row],[1º Ano]],[3]!Tabela11[[#This Row],[2º Ano]],[3]!Tabela11[[#This Row],[3º Ano]],[3]!Tabela11[[#This Row],[4º Ano]])</f>
        <v>19.6875</v>
      </c>
      <c r="E869" s="1">
        <f>VLOOKUP(Tabela2[[#This Row],[id_escola]],Folha1!A:F,2,FALSE)</f>
        <v>37.051282051282051</v>
      </c>
      <c r="F869" s="1">
        <f>VLOOKUP(Tabela2[[#This Row],[id_escola]],Folha1!A:F,3,FALSE)</f>
        <v>13.511111111111111</v>
      </c>
      <c r="G869" s="1">
        <f>VLOOKUP(Tabela2[[#This Row],[id_escola]],Folha1!A:F,4,FALSE)</f>
        <v>25.281196581196582</v>
      </c>
      <c r="H869" s="1">
        <f>VLOOKUP(Tabela2[[#This Row],[id_escola]],Folha1!A:F,5,FALSE)</f>
        <v>346</v>
      </c>
      <c r="I869" s="1">
        <f>VLOOKUP(Tabela2[[#This Row],[id_escola]],Folha1!A:F,6,FALSE)</f>
        <v>217</v>
      </c>
    </row>
    <row r="870" spans="1:9" x14ac:dyDescent="0.3">
      <c r="A870" s="1">
        <f>'agrupamento - 3ciclo'!A869</f>
        <v>344989</v>
      </c>
      <c r="B870">
        <f>AVERAGE([3]!Tabela11[[#This Row],[1º Ano]],[3]!Tabela11[[#This Row],[2º Ano]],[3]!Tabela11[[#This Row],[3º Ano]],[3]!Tabela11[[#This Row],[4º Ano]])</f>
        <v>14.75</v>
      </c>
      <c r="E870" s="1">
        <f>VLOOKUP(Tabela2[[#This Row],[id_escola]],Folha1!A:F,2,FALSE)</f>
        <v>54.560975609756099</v>
      </c>
      <c r="F870" s="1">
        <f>VLOOKUP(Tabela2[[#This Row],[id_escola]],Folha1!A:F,3,FALSE)</f>
        <v>30.341463414634145</v>
      </c>
      <c r="G870" s="1">
        <f>VLOOKUP(Tabela2[[#This Row],[id_escola]],Folha1!A:F,4,FALSE)</f>
        <v>42.451219512195124</v>
      </c>
      <c r="H870" s="1">
        <f>VLOOKUP(Tabela2[[#This Row],[id_escola]],Folha1!A:F,5,FALSE)</f>
        <v>303</v>
      </c>
      <c r="I870" s="1">
        <f>VLOOKUP(Tabela2[[#This Row],[id_escola]],Folha1!A:F,6,FALSE)</f>
        <v>54</v>
      </c>
    </row>
    <row r="871" spans="1:9" x14ac:dyDescent="0.3">
      <c r="A871" s="1">
        <f>'agrupamento - 3ciclo'!A870</f>
        <v>343195</v>
      </c>
      <c r="B871">
        <f>AVERAGE([3]!Tabela11[[#This Row],[1º Ano]],[3]!Tabela11[[#This Row],[2º Ano]],[3]!Tabela11[[#This Row],[3º Ano]],[3]!Tabela11[[#This Row],[4º Ano]])</f>
        <v>8.5</v>
      </c>
      <c r="E871" s="1">
        <f>VLOOKUP(Tabela2[[#This Row],[id_escola]],Folha1!A:F,2,FALSE)</f>
        <v>56.230769230769234</v>
      </c>
      <c r="F871" s="1">
        <f>VLOOKUP(Tabela2[[#This Row],[id_escola]],Folha1!A:F,3,FALSE)</f>
        <v>35.527777777777779</v>
      </c>
      <c r="G871" s="1">
        <f>VLOOKUP(Tabela2[[#This Row],[id_escola]],Folha1!A:F,4,FALSE)</f>
        <v>45.879273504273506</v>
      </c>
      <c r="H871" s="1">
        <f>VLOOKUP(Tabela2[[#This Row],[id_escola]],Folha1!A:F,5,FALSE)</f>
        <v>266</v>
      </c>
      <c r="I871" s="1">
        <f>VLOOKUP(Tabela2[[#This Row],[id_escola]],Folha1!A:F,6,FALSE)</f>
        <v>32</v>
      </c>
    </row>
    <row r="872" spans="1:9" x14ac:dyDescent="0.3">
      <c r="A872" s="1">
        <f>'agrupamento - 3ciclo'!A871</f>
        <v>346615</v>
      </c>
      <c r="B872">
        <f>AVERAGE([3]!Tabela11[[#This Row],[1º Ano]],[3]!Tabela11[[#This Row],[2º Ano]],[3]!Tabela11[[#This Row],[3º Ano]],[3]!Tabela11[[#This Row],[4º Ano]])</f>
        <v>9.125</v>
      </c>
      <c r="E872" s="1">
        <f>VLOOKUP(Tabela2[[#This Row],[id_escola]],Folha1!A:F,2,FALSE)</f>
        <v>47.210526315789473</v>
      </c>
      <c r="F872" s="1">
        <f>VLOOKUP(Tabela2[[#This Row],[id_escola]],Folha1!A:F,3,FALSE)</f>
        <v>23.271186440677965</v>
      </c>
      <c r="G872" s="1">
        <f>VLOOKUP(Tabela2[[#This Row],[id_escola]],Folha1!A:F,4,FALSE)</f>
        <v>35.240856378233715</v>
      </c>
      <c r="H872" s="1">
        <f>VLOOKUP(Tabela2[[#This Row],[id_escola]],Folha1!A:F,5,FALSE)</f>
        <v>339</v>
      </c>
      <c r="I872" s="1">
        <f>VLOOKUP(Tabela2[[#This Row],[id_escola]],Folha1!A:F,6,FALSE)</f>
        <v>56</v>
      </c>
    </row>
    <row r="873" spans="1:9" x14ac:dyDescent="0.3">
      <c r="A873" s="1">
        <f>'agrupamento - 3ciclo'!A872</f>
        <v>342658</v>
      </c>
      <c r="B873" t="e">
        <f>AVERAGE([3]!Tabela11[[#This Row],[1º Ano]],[3]!Tabela11[[#This Row],[2º Ano]],[3]!Tabela11[[#This Row],[3º Ano]],[3]!Tabela11[[#This Row],[4º Ano]])</f>
        <v>#DIV/0!</v>
      </c>
      <c r="E873" s="1">
        <f>VLOOKUP(Tabela2[[#This Row],[id_escola]],Folha1!A:F,2,FALSE)</f>
        <v>55.021739130434781</v>
      </c>
      <c r="F873" s="1">
        <f>VLOOKUP(Tabela2[[#This Row],[id_escola]],Folha1!A:F,3,FALSE)</f>
        <v>28.903846153846153</v>
      </c>
      <c r="G873" s="1">
        <f>VLOOKUP(Tabela2[[#This Row],[id_escola]],Folha1!A:F,4,FALSE)</f>
        <v>41.962792642140471</v>
      </c>
      <c r="H873" s="1">
        <f>VLOOKUP(Tabela2[[#This Row],[id_escola]],Folha1!A:F,5,FALSE)</f>
        <v>302</v>
      </c>
      <c r="I873" s="1">
        <f>VLOOKUP(Tabela2[[#This Row],[id_escola]],Folha1!A:F,6,FALSE)</f>
        <v>55</v>
      </c>
    </row>
    <row r="874" spans="1:9" x14ac:dyDescent="0.3">
      <c r="A874" s="1" t="e">
        <f>'agrupamento - 3ciclo'!A873</f>
        <v>#N/A</v>
      </c>
      <c r="B874">
        <f>AVERAGE([3]!Tabela11[[#This Row],[1º Ano]],[3]!Tabela11[[#This Row],[2º Ano]],[3]!Tabela11[[#This Row],[3º Ano]],[3]!Tabela11[[#This Row],[4º Ano]])</f>
        <v>9.625</v>
      </c>
      <c r="E874" s="1" t="e">
        <f>VLOOKUP(Tabela2[[#This Row],[id_escola]],Folha1!A:F,2,FALSE)</f>
        <v>#N/A</v>
      </c>
      <c r="F874" s="1" t="e">
        <f>VLOOKUP(Tabela2[[#This Row],[id_escola]],Folha1!A:F,3,FALSE)</f>
        <v>#N/A</v>
      </c>
      <c r="G874" s="1" t="e">
        <f>VLOOKUP(Tabela2[[#This Row],[id_escola]],Folha1!A:F,4,FALSE)</f>
        <v>#N/A</v>
      </c>
      <c r="H874" s="1" t="e">
        <f>VLOOKUP(Tabela2[[#This Row],[id_escola]],Folha1!A:F,5,FALSE)</f>
        <v>#N/A</v>
      </c>
      <c r="I874" s="1" t="e">
        <f>VLOOKUP(Tabela2[[#This Row],[id_escola]],Folha1!A:F,6,FALSE)</f>
        <v>#N/A</v>
      </c>
    </row>
    <row r="875" spans="1:9" x14ac:dyDescent="0.3">
      <c r="A875" s="1">
        <f>'agrupamento - 3ciclo'!A874</f>
        <v>330425</v>
      </c>
      <c r="B875">
        <f>AVERAGE([3]!Tabela11[[#This Row],[1º Ano]],[3]!Tabela11[[#This Row],[2º Ano]],[3]!Tabela11[[#This Row],[3º Ano]],[3]!Tabela11[[#This Row],[4º Ano]])</f>
        <v>19.6875</v>
      </c>
      <c r="E875" s="1">
        <f>VLOOKUP(Tabela2[[#This Row],[id_escola]],Folha1!A:F,2,FALSE)</f>
        <v>64.900000000000006</v>
      </c>
      <c r="F875" s="1">
        <f>VLOOKUP(Tabela2[[#This Row],[id_escola]],Folha1!A:F,3,FALSE)</f>
        <v>27.61904761904762</v>
      </c>
      <c r="G875" s="1">
        <f>VLOOKUP(Tabela2[[#This Row],[id_escola]],Folha1!A:F,4,FALSE)</f>
        <v>46.259523809523813</v>
      </c>
      <c r="H875" s="1">
        <f>VLOOKUP(Tabela2[[#This Row],[id_escola]],Folha1!A:F,5,FALSE)</f>
        <v>260</v>
      </c>
      <c r="I875" s="1">
        <f>VLOOKUP(Tabela2[[#This Row],[id_escola]],Folha1!A:F,6,FALSE)</f>
        <v>35</v>
      </c>
    </row>
    <row r="876" spans="1:9" x14ac:dyDescent="0.3">
      <c r="A876" s="1">
        <f>'agrupamento - 3ciclo'!A875</f>
        <v>342749</v>
      </c>
      <c r="B876">
        <f>AVERAGE([3]!Tabela11[[#This Row],[1º Ano]],[3]!Tabela11[[#This Row],[2º Ano]],[3]!Tabela11[[#This Row],[3º Ano]],[3]!Tabela11[[#This Row],[4º Ano]])</f>
        <v>37.875</v>
      </c>
      <c r="E876" s="1">
        <f>VLOOKUP(Tabela2[[#This Row],[id_escola]],Folha1!A:F,2,FALSE)</f>
        <v>60.828947368421055</v>
      </c>
      <c r="F876" s="1">
        <f>VLOOKUP(Tabela2[[#This Row],[id_escola]],Folha1!A:F,3,FALSE)</f>
        <v>48.868421052631582</v>
      </c>
      <c r="G876" s="1">
        <f>VLOOKUP(Tabela2[[#This Row],[id_escola]],Folha1!A:F,4,FALSE)</f>
        <v>54.848684210526315</v>
      </c>
      <c r="H876" s="1">
        <f>VLOOKUP(Tabela2[[#This Row],[id_escola]],Folha1!A:F,5,FALSE)</f>
        <v>105</v>
      </c>
      <c r="I876" s="1">
        <f>VLOOKUP(Tabela2[[#This Row],[id_escola]],Folha1!A:F,6,FALSE)</f>
        <v>48</v>
      </c>
    </row>
    <row r="877" spans="1:9" x14ac:dyDescent="0.3">
      <c r="A877" s="1">
        <f>'agrupamento - 3ciclo'!A876</f>
        <v>342750</v>
      </c>
      <c r="B877">
        <f>AVERAGE([3]!Tabela11[[#This Row],[1º Ano]],[3]!Tabela11[[#This Row],[2º Ano]],[3]!Tabela11[[#This Row],[3º Ano]],[3]!Tabela11[[#This Row],[4º Ano]])</f>
        <v>8.9375</v>
      </c>
      <c r="E877" s="1">
        <f>VLOOKUP(Tabela2[[#This Row],[id_escola]],Folha1!A:F,2,FALSE)</f>
        <v>60.455782312925173</v>
      </c>
      <c r="F877" s="1">
        <f>VLOOKUP(Tabela2[[#This Row],[id_escola]],Folha1!A:F,3,FALSE)</f>
        <v>43.357615894039732</v>
      </c>
      <c r="G877" s="1">
        <f>VLOOKUP(Tabela2[[#This Row],[id_escola]],Folha1!A:F,4,FALSE)</f>
        <v>51.906699103482453</v>
      </c>
      <c r="H877" s="1">
        <f>VLOOKUP(Tabela2[[#This Row],[id_escola]],Folha1!A:F,5,FALSE)</f>
        <v>161</v>
      </c>
      <c r="I877" s="1">
        <f>VLOOKUP(Tabela2[[#This Row],[id_escola]],Folha1!A:F,6,FALSE)</f>
        <v>102</v>
      </c>
    </row>
    <row r="878" spans="1:9" x14ac:dyDescent="0.3">
      <c r="A878" s="1">
        <f>'agrupamento - 3ciclo'!A877</f>
        <v>330267</v>
      </c>
      <c r="B878">
        <f>AVERAGE([3]!Tabela11[[#This Row],[1º Ano]],[3]!Tabela11[[#This Row],[2º Ano]],[3]!Tabela11[[#This Row],[3º Ano]],[3]!Tabela11[[#This Row],[4º Ano]])</f>
        <v>64.25</v>
      </c>
      <c r="E878" s="1">
        <f>VLOOKUP(Tabela2[[#This Row],[id_escola]],Folha1!A:F,2,FALSE)</f>
        <v>57</v>
      </c>
      <c r="F878" s="1">
        <f>VLOOKUP(Tabela2[[#This Row],[id_escola]],Folha1!A:F,3,FALSE)</f>
        <v>42.698412698412696</v>
      </c>
      <c r="G878" s="1">
        <f>VLOOKUP(Tabela2[[#This Row],[id_escola]],Folha1!A:F,4,FALSE)</f>
        <v>49.849206349206348</v>
      </c>
      <c r="H878" s="1">
        <f>VLOOKUP(Tabela2[[#This Row],[id_escola]],Folha1!A:F,5,FALSE)</f>
        <v>198</v>
      </c>
      <c r="I878" s="1">
        <f>VLOOKUP(Tabela2[[#This Row],[id_escola]],Folha1!A:F,6,FALSE)</f>
        <v>18</v>
      </c>
    </row>
    <row r="879" spans="1:9" x14ac:dyDescent="0.3">
      <c r="A879" s="1">
        <f>'agrupamento - 3ciclo'!A878</f>
        <v>330693</v>
      </c>
      <c r="B879">
        <f>AVERAGE([3]!Tabela11[[#This Row],[1º Ano]],[3]!Tabela11[[#This Row],[2º Ano]],[3]!Tabela11[[#This Row],[3º Ano]],[3]!Tabela11[[#This Row],[4º Ano]])</f>
        <v>10.9375</v>
      </c>
      <c r="E879" s="1">
        <f>VLOOKUP(Tabela2[[#This Row],[id_escola]],Folha1!A:F,2,FALSE)</f>
        <v>55.454545454545453</v>
      </c>
      <c r="F879" s="1">
        <f>VLOOKUP(Tabela2[[#This Row],[id_escola]],Folha1!A:F,3,FALSE)</f>
        <v>21.272727272727273</v>
      </c>
      <c r="G879" s="1">
        <f>VLOOKUP(Tabela2[[#This Row],[id_escola]],Folha1!A:F,4,FALSE)</f>
        <v>38.36363636363636</v>
      </c>
      <c r="H879" s="1">
        <f>VLOOKUP(Tabela2[[#This Row],[id_escola]],Folha1!A:F,5,FALSE)</f>
        <v>318</v>
      </c>
      <c r="I879" s="1">
        <f>VLOOKUP(Tabela2[[#This Row],[id_escola]],Folha1!A:F,6,FALSE)</f>
        <v>52</v>
      </c>
    </row>
    <row r="880" spans="1:9" x14ac:dyDescent="0.3">
      <c r="A880" s="1">
        <f>'agrupamento - 3ciclo'!A879</f>
        <v>342816</v>
      </c>
      <c r="B880">
        <f>AVERAGE([3]!Tabela11[[#This Row],[1º Ano]],[3]!Tabela11[[#This Row],[2º Ano]],[3]!Tabela11[[#This Row],[3º Ano]],[3]!Tabela11[[#This Row],[4º Ano]])</f>
        <v>7.25</v>
      </c>
      <c r="E880" s="1">
        <f>VLOOKUP(Tabela2[[#This Row],[id_escola]],Folha1!A:F,2,FALSE)</f>
        <v>54.109243697478995</v>
      </c>
      <c r="F880" s="1">
        <f>VLOOKUP(Tabela2[[#This Row],[id_escola]],Folha1!A:F,3,FALSE)</f>
        <v>31.792307692307691</v>
      </c>
      <c r="G880" s="1">
        <f>VLOOKUP(Tabela2[[#This Row],[id_escola]],Folha1!A:F,4,FALSE)</f>
        <v>42.950775694893345</v>
      </c>
      <c r="H880" s="1">
        <f>VLOOKUP(Tabela2[[#This Row],[id_escola]],Folha1!A:F,5,FALSE)</f>
        <v>295</v>
      </c>
      <c r="I880" s="1">
        <f>VLOOKUP(Tabela2[[#This Row],[id_escola]],Folha1!A:F,6,FALSE)</f>
        <v>35</v>
      </c>
    </row>
    <row r="881" spans="1:9" x14ac:dyDescent="0.3">
      <c r="A881" s="1" t="e">
        <f>'agrupamento - 3ciclo'!A880</f>
        <v>#N/A</v>
      </c>
      <c r="B881">
        <f>AVERAGE([3]!Tabela11[[#This Row],[1º Ano]],[3]!Tabela11[[#This Row],[2º Ano]],[3]!Tabela11[[#This Row],[3º Ano]],[3]!Tabela11[[#This Row],[4º Ano]])</f>
        <v>23.3125</v>
      </c>
      <c r="E881" s="1" t="e">
        <f>VLOOKUP(Tabela2[[#This Row],[id_escola]],Folha1!A:F,2,FALSE)</f>
        <v>#N/A</v>
      </c>
      <c r="F881" s="1" t="e">
        <f>VLOOKUP(Tabela2[[#This Row],[id_escola]],Folha1!A:F,3,FALSE)</f>
        <v>#N/A</v>
      </c>
      <c r="G881" s="1" t="e">
        <f>VLOOKUP(Tabela2[[#This Row],[id_escola]],Folha1!A:F,4,FALSE)</f>
        <v>#N/A</v>
      </c>
      <c r="H881" s="1" t="e">
        <f>VLOOKUP(Tabela2[[#This Row],[id_escola]],Folha1!A:F,5,FALSE)</f>
        <v>#N/A</v>
      </c>
      <c r="I881" s="1" t="e">
        <f>VLOOKUP(Tabela2[[#This Row],[id_escola]],Folha1!A:F,6,FALSE)</f>
        <v>#N/A</v>
      </c>
    </row>
    <row r="882" spans="1:9" x14ac:dyDescent="0.3">
      <c r="A882" s="1">
        <f>'agrupamento - 3ciclo'!A881</f>
        <v>310220</v>
      </c>
      <c r="B882">
        <f>AVERAGE([3]!Tabela11[[#This Row],[1º Ano]],[3]!Tabela11[[#This Row],[2º Ano]],[3]!Tabela11[[#This Row],[3º Ano]],[3]!Tabela11[[#This Row],[4º Ano]])</f>
        <v>9.75</v>
      </c>
      <c r="E882" s="1">
        <f>VLOOKUP(Tabela2[[#This Row],[id_escola]],Folha1!A:F,2,FALSE)</f>
        <v>56.376146788990823</v>
      </c>
      <c r="F882" s="1">
        <f>VLOOKUP(Tabela2[[#This Row],[id_escola]],Folha1!A:F,3,FALSE)</f>
        <v>20.702290076335878</v>
      </c>
      <c r="G882" s="1">
        <f>VLOOKUP(Tabela2[[#This Row],[id_escola]],Folha1!A:F,4,FALSE)</f>
        <v>38.539218432663347</v>
      </c>
      <c r="H882" s="1">
        <f>VLOOKUP(Tabela2[[#This Row],[id_escola]],Folha1!A:F,5,FALSE)</f>
        <v>315</v>
      </c>
      <c r="I882" s="1">
        <f>VLOOKUP(Tabela2[[#This Row],[id_escola]],Folha1!A:F,6,FALSE)</f>
        <v>189</v>
      </c>
    </row>
    <row r="883" spans="1:9" x14ac:dyDescent="0.3">
      <c r="A883" s="1">
        <f>'agrupamento - 3ciclo'!A882</f>
        <v>340066</v>
      </c>
      <c r="B883">
        <f>AVERAGE([3]!Tabela11[[#This Row],[1º Ano]],[3]!Tabela11[[#This Row],[2º Ano]],[3]!Tabela11[[#This Row],[3º Ano]],[3]!Tabela11[[#This Row],[4º Ano]])</f>
        <v>8.75</v>
      </c>
      <c r="E883" s="1">
        <f>VLOOKUP(Tabela2[[#This Row],[id_escola]],Folha1!A:F,2,FALSE)</f>
        <v>60.275362318840578</v>
      </c>
      <c r="F883" s="1">
        <f>VLOOKUP(Tabela2[[#This Row],[id_escola]],Folha1!A:F,3,FALSE)</f>
        <v>33.238805970149251</v>
      </c>
      <c r="G883" s="1">
        <f>VLOOKUP(Tabela2[[#This Row],[id_escola]],Folha1!A:F,4,FALSE)</f>
        <v>46.757084144494911</v>
      </c>
      <c r="H883" s="1">
        <f>VLOOKUP(Tabela2[[#This Row],[id_escola]],Folha1!A:F,5,FALSE)</f>
        <v>248</v>
      </c>
      <c r="I883" s="1">
        <f>VLOOKUP(Tabela2[[#This Row],[id_escola]],Folha1!A:F,6,FALSE)</f>
        <v>25</v>
      </c>
    </row>
    <row r="884" spans="1:9" x14ac:dyDescent="0.3">
      <c r="A884" s="1">
        <f>'agrupamento - 3ciclo'!A883</f>
        <v>343638</v>
      </c>
      <c r="B884" t="e">
        <f>AVERAGE([3]!Tabela11[[#This Row],[1º Ano]],[3]!Tabela11[[#This Row],[2º Ano]],[3]!Tabela11[[#This Row],[3º Ano]],[3]!Tabela11[[#This Row],[4º Ano]])</f>
        <v>#DIV/0!</v>
      </c>
      <c r="E884" s="1">
        <f>VLOOKUP(Tabela2[[#This Row],[id_escola]],Folha1!A:F,2,FALSE)</f>
        <v>65.252873563218387</v>
      </c>
      <c r="F884" s="1">
        <f>VLOOKUP(Tabela2[[#This Row],[id_escola]],Folha1!A:F,3,FALSE)</f>
        <v>61.19101123595506</v>
      </c>
      <c r="G884" s="1">
        <f>VLOOKUP(Tabela2[[#This Row],[id_escola]],Folha1!A:F,4,FALSE)</f>
        <v>63.221942399586723</v>
      </c>
      <c r="H884" s="1">
        <f>VLOOKUP(Tabela2[[#This Row],[id_escola]],Folha1!A:F,5,FALSE)</f>
        <v>35</v>
      </c>
      <c r="I884" s="1">
        <f>VLOOKUP(Tabela2[[#This Row],[id_escola]],Folha1!A:F,6,FALSE)</f>
        <v>14</v>
      </c>
    </row>
    <row r="885" spans="1:9" x14ac:dyDescent="0.3">
      <c r="A885" s="1">
        <f>'agrupamento - 3ciclo'!A884</f>
        <v>342701</v>
      </c>
      <c r="B885" t="e">
        <f>AVERAGE([3]!Tabela11[[#This Row],[1º Ano]],[3]!Tabela11[[#This Row],[2º Ano]],[3]!Tabela11[[#This Row],[3º Ano]],[3]!Tabela11[[#This Row],[4º Ano]])</f>
        <v>#DIV/0!</v>
      </c>
      <c r="E885" s="1">
        <f>VLOOKUP(Tabela2[[#This Row],[id_escola]],Folha1!A:F,2,FALSE)</f>
        <v>51.428571428571431</v>
      </c>
      <c r="F885" s="1">
        <f>VLOOKUP(Tabela2[[#This Row],[id_escola]],Folha1!A:F,3,FALSE)</f>
        <v>26.027777777777779</v>
      </c>
      <c r="G885" s="1">
        <f>VLOOKUP(Tabela2[[#This Row],[id_escola]],Folha1!A:F,4,FALSE)</f>
        <v>38.728174603174608</v>
      </c>
      <c r="H885" s="1">
        <f>VLOOKUP(Tabela2[[#This Row],[id_escola]],Folha1!A:F,5,FALSE)</f>
        <v>312</v>
      </c>
      <c r="I885" s="1">
        <f>VLOOKUP(Tabela2[[#This Row],[id_escola]],Folha1!A:F,6,FALSE)</f>
        <v>161</v>
      </c>
    </row>
    <row r="886" spans="1:9" x14ac:dyDescent="0.3">
      <c r="A886" s="1">
        <f>'agrupamento - 3ciclo'!A885</f>
        <v>343493</v>
      </c>
      <c r="B886" t="e">
        <f>AVERAGE([3]!Tabela11[[#This Row],[1º Ano]],[3]!Tabela11[[#This Row],[2º Ano]],[3]!Tabela11[[#This Row],[3º Ano]],[3]!Tabela11[[#This Row],[4º Ano]])</f>
        <v>#DIV/0!</v>
      </c>
      <c r="E886" s="1">
        <f>VLOOKUP(Tabela2[[#This Row],[id_escola]],Folha1!A:F,2,FALSE)</f>
        <v>48.270833333333336</v>
      </c>
      <c r="F886" s="1">
        <f>VLOOKUP(Tabela2[[#This Row],[id_escola]],Folha1!A:F,3,FALSE)</f>
        <v>38.568627450980394</v>
      </c>
      <c r="G886" s="1">
        <f>VLOOKUP(Tabela2[[#This Row],[id_escola]],Folha1!A:F,4,FALSE)</f>
        <v>43.419730392156865</v>
      </c>
      <c r="H886" s="1">
        <f>VLOOKUP(Tabela2[[#This Row],[id_escola]],Folha1!A:F,5,FALSE)</f>
        <v>289</v>
      </c>
      <c r="I886" s="1">
        <f>VLOOKUP(Tabela2[[#This Row],[id_escola]],Folha1!A:F,6,FALSE)</f>
        <v>67</v>
      </c>
    </row>
    <row r="887" spans="1:9" x14ac:dyDescent="0.3">
      <c r="A887" s="1">
        <f>'agrupamento - 3ciclo'!A886</f>
        <v>402576</v>
      </c>
      <c r="B887">
        <f>AVERAGE([3]!Tabela11[[#This Row],[1º Ano]],[3]!Tabela11[[#This Row],[2º Ano]],[3]!Tabela11[[#This Row],[3º Ano]],[3]!Tabela11[[#This Row],[4º Ano]])</f>
        <v>6.3125</v>
      </c>
      <c r="E887" s="1">
        <f>VLOOKUP(Tabela2[[#This Row],[id_escola]],Folha1!A:F,2,FALSE)</f>
        <v>56.233333333333334</v>
      </c>
      <c r="F887" s="1">
        <f>VLOOKUP(Tabela2[[#This Row],[id_escola]],Folha1!A:F,3,FALSE)</f>
        <v>26</v>
      </c>
      <c r="G887" s="1">
        <f>VLOOKUP(Tabela2[[#This Row],[id_escola]],Folha1!A:F,4,FALSE)</f>
        <v>41.116666666666667</v>
      </c>
      <c r="H887" s="1">
        <f>VLOOKUP(Tabela2[[#This Row],[id_escola]],Folha1!A:F,5,FALSE)</f>
        <v>300</v>
      </c>
      <c r="I887" s="1">
        <f>VLOOKUP(Tabela2[[#This Row],[id_escola]],Folha1!A:F,6,FALSE)</f>
        <v>24</v>
      </c>
    </row>
    <row r="888" spans="1:9" x14ac:dyDescent="0.3">
      <c r="A888" s="1">
        <f>'agrupamento - 3ciclo'!A887</f>
        <v>342762</v>
      </c>
      <c r="B888">
        <f>AVERAGE([3]!Tabela11[[#This Row],[1º Ano]],[3]!Tabela11[[#This Row],[2º Ano]],[3]!Tabela11[[#This Row],[3º Ano]],[3]!Tabela11[[#This Row],[4º Ano]])</f>
        <v>68.8125</v>
      </c>
      <c r="E888" s="1">
        <f>VLOOKUP(Tabela2[[#This Row],[id_escola]],Folha1!A:F,2,FALSE)</f>
        <v>61</v>
      </c>
      <c r="F888" s="1">
        <f>VLOOKUP(Tabela2[[#This Row],[id_escola]],Folha1!A:F,3,FALSE)</f>
        <v>37.111111111111114</v>
      </c>
      <c r="G888" s="1">
        <f>VLOOKUP(Tabela2[[#This Row],[id_escola]],Folha1!A:F,4,FALSE)</f>
        <v>49.055555555555557</v>
      </c>
      <c r="H888" s="1">
        <f>VLOOKUP(Tabela2[[#This Row],[id_escola]],Folha1!A:F,5,FALSE)</f>
        <v>212</v>
      </c>
      <c r="I888" s="1">
        <f>VLOOKUP(Tabela2[[#This Row],[id_escola]],Folha1!A:F,6,FALSE)</f>
        <v>38</v>
      </c>
    </row>
    <row r="889" spans="1:9" x14ac:dyDescent="0.3">
      <c r="A889" s="1">
        <f>'agrupamento - 3ciclo'!A888</f>
        <v>346044</v>
      </c>
      <c r="B889">
        <f>AVERAGE([3]!Tabela11[[#This Row],[1º Ano]],[3]!Tabela11[[#This Row],[2º Ano]],[3]!Tabela11[[#This Row],[3º Ano]],[3]!Tabela11[[#This Row],[4º Ano]])</f>
        <v>8.4375</v>
      </c>
      <c r="E889" s="1">
        <f>VLOOKUP(Tabela2[[#This Row],[id_escola]],Folha1!A:F,2,FALSE)</f>
        <v>61.56818181818182</v>
      </c>
      <c r="F889" s="1">
        <f>VLOOKUP(Tabela2[[#This Row],[id_escola]],Folha1!A:F,3,FALSE)</f>
        <v>41.409090909090907</v>
      </c>
      <c r="G889" s="1">
        <f>VLOOKUP(Tabela2[[#This Row],[id_escola]],Folha1!A:F,4,FALSE)</f>
        <v>51.48863636363636</v>
      </c>
      <c r="H889" s="1">
        <f>VLOOKUP(Tabela2[[#This Row],[id_escola]],Folha1!A:F,5,FALSE)</f>
        <v>166</v>
      </c>
      <c r="I889" s="1">
        <f>VLOOKUP(Tabela2[[#This Row],[id_escola]],Folha1!A:F,6,FALSE)</f>
        <v>42</v>
      </c>
    </row>
    <row r="890" spans="1:9" x14ac:dyDescent="0.3">
      <c r="A890" s="1">
        <f>'agrupamento - 3ciclo'!A889</f>
        <v>342774</v>
      </c>
      <c r="B890">
        <f>AVERAGE([3]!Tabela11[[#This Row],[1º Ano]],[3]!Tabela11[[#This Row],[2º Ano]],[3]!Tabela11[[#This Row],[3º Ano]],[3]!Tabela11[[#This Row],[4º Ano]])</f>
        <v>21.0625</v>
      </c>
      <c r="E890" s="1">
        <f>VLOOKUP(Tabela2[[#This Row],[id_escola]],Folha1!A:F,2,FALSE)</f>
        <v>57.43</v>
      </c>
      <c r="F890" s="1">
        <f>VLOOKUP(Tabela2[[#This Row],[id_escola]],Folha1!A:F,3,FALSE)</f>
        <v>44.96</v>
      </c>
      <c r="G890" s="1">
        <f>VLOOKUP(Tabela2[[#This Row],[id_escola]],Folha1!A:F,4,FALSE)</f>
        <v>51.195</v>
      </c>
      <c r="H890" s="1">
        <f>VLOOKUP(Tabela2[[#This Row],[id_escola]],Folha1!A:F,5,FALSE)</f>
        <v>172</v>
      </c>
      <c r="I890" s="1" t="e">
        <f>VLOOKUP(Tabela2[[#This Row],[id_escola]],Folha1!A:F,6,FALSE)</f>
        <v>#N/A</v>
      </c>
    </row>
    <row r="891" spans="1:9" x14ac:dyDescent="0.3">
      <c r="A891" s="1">
        <f>'agrupamento - 3ciclo'!A890</f>
        <v>330577</v>
      </c>
      <c r="B891">
        <f>AVERAGE([3]!Tabela11[[#This Row],[1º Ano]],[3]!Tabela11[[#This Row],[2º Ano]],[3]!Tabela11[[#This Row],[3º Ano]],[3]!Tabela11[[#This Row],[4º Ano]])</f>
        <v>20.5</v>
      </c>
      <c r="E891" s="1">
        <f>VLOOKUP(Tabela2[[#This Row],[id_escola]],Folha1!A:F,2,FALSE)</f>
        <v>59.571428571428569</v>
      </c>
      <c r="F891" s="1">
        <f>VLOOKUP(Tabela2[[#This Row],[id_escola]],Folha1!A:F,3,FALSE)</f>
        <v>53.857142857142854</v>
      </c>
      <c r="G891" s="1">
        <f>VLOOKUP(Tabela2[[#This Row],[id_escola]],Folha1!A:F,4,FALSE)</f>
        <v>56.714285714285708</v>
      </c>
      <c r="H891" s="1">
        <f>VLOOKUP(Tabela2[[#This Row],[id_escola]],Folha1!A:F,5,FALSE)</f>
        <v>81</v>
      </c>
      <c r="I891" s="1">
        <f>VLOOKUP(Tabela2[[#This Row],[id_escola]],Folha1!A:F,6,FALSE)</f>
        <v>18</v>
      </c>
    </row>
    <row r="892" spans="1:9" x14ac:dyDescent="0.3">
      <c r="A892" s="1" t="e">
        <f>'agrupamento - 3ciclo'!A891</f>
        <v>#N/A</v>
      </c>
      <c r="B892">
        <f>AVERAGE([3]!Tabela11[[#This Row],[1º Ano]],[3]!Tabela11[[#This Row],[2º Ano]],[3]!Tabela11[[#This Row],[3º Ano]],[3]!Tabela11[[#This Row],[4º Ano]])</f>
        <v>17.9375</v>
      </c>
      <c r="E892" s="1" t="e">
        <f>VLOOKUP(Tabela2[[#This Row],[id_escola]],Folha1!A:F,2,FALSE)</f>
        <v>#N/A</v>
      </c>
      <c r="F892" s="1" t="e">
        <f>VLOOKUP(Tabela2[[#This Row],[id_escola]],Folha1!A:F,3,FALSE)</f>
        <v>#N/A</v>
      </c>
      <c r="G892" s="1" t="e">
        <f>VLOOKUP(Tabela2[[#This Row],[id_escola]],Folha1!A:F,4,FALSE)</f>
        <v>#N/A</v>
      </c>
      <c r="H892" s="1" t="e">
        <f>VLOOKUP(Tabela2[[#This Row],[id_escola]],Folha1!A:F,5,FALSE)</f>
        <v>#N/A</v>
      </c>
      <c r="I892" s="1" t="e">
        <f>VLOOKUP(Tabela2[[#This Row],[id_escola]],Folha1!A:F,6,FALSE)</f>
        <v>#N/A</v>
      </c>
    </row>
    <row r="893" spans="1:9" x14ac:dyDescent="0.3">
      <c r="A893" s="1">
        <f>'agrupamento - 3ciclo'!A892</f>
        <v>344576</v>
      </c>
      <c r="B893">
        <f>AVERAGE([3]!Tabela11[[#This Row],[1º Ano]],[3]!Tabela11[[#This Row],[2º Ano]],[3]!Tabela11[[#This Row],[3º Ano]],[3]!Tabela11[[#This Row],[4º Ano]])</f>
        <v>14.6875</v>
      </c>
      <c r="E893" s="1">
        <f>VLOOKUP(Tabela2[[#This Row],[id_escola]],Folha1!A:F,2,FALSE)</f>
        <v>47.573333333333331</v>
      </c>
      <c r="F893" s="1">
        <f>VLOOKUP(Tabela2[[#This Row],[id_escola]],Folha1!A:F,3,FALSE)</f>
        <v>24.686746987951807</v>
      </c>
      <c r="G893" s="1">
        <f>VLOOKUP(Tabela2[[#This Row],[id_escola]],Folha1!A:F,4,FALSE)</f>
        <v>36.130040160642565</v>
      </c>
      <c r="H893" s="1">
        <f>VLOOKUP(Tabela2[[#This Row],[id_escola]],Folha1!A:F,5,FALSE)</f>
        <v>318</v>
      </c>
      <c r="I893" s="1">
        <f>VLOOKUP(Tabela2[[#This Row],[id_escola]],Folha1!A:F,6,FALSE)</f>
        <v>205</v>
      </c>
    </row>
    <row r="894" spans="1:9" x14ac:dyDescent="0.3">
      <c r="A894" s="1">
        <f>'agrupamento - 3ciclo'!A893</f>
        <v>344849</v>
      </c>
      <c r="B894">
        <f>AVERAGE([3]!Tabela11[[#This Row],[1º Ano]],[3]!Tabela11[[#This Row],[2º Ano]],[3]!Tabela11[[#This Row],[3º Ano]],[3]!Tabela11[[#This Row],[4º Ano]])</f>
        <v>11.5625</v>
      </c>
      <c r="E894" s="1">
        <f>VLOOKUP(Tabela2[[#This Row],[id_escola]],Folha1!A:F,2,FALSE)</f>
        <v>58.490196078431374</v>
      </c>
      <c r="F894" s="1">
        <f>VLOOKUP(Tabela2[[#This Row],[id_escola]],Folha1!A:F,3,FALSE)</f>
        <v>39.71153846153846</v>
      </c>
      <c r="G894" s="1">
        <f>VLOOKUP(Tabela2[[#This Row],[id_escola]],Folha1!A:F,4,FALSE)</f>
        <v>49.100867269984917</v>
      </c>
      <c r="H894" s="1">
        <f>VLOOKUP(Tabela2[[#This Row],[id_escola]],Folha1!A:F,5,FALSE)</f>
        <v>207</v>
      </c>
      <c r="I894" s="1">
        <f>VLOOKUP(Tabela2[[#This Row],[id_escola]],Folha1!A:F,6,FALSE)</f>
        <v>23</v>
      </c>
    </row>
    <row r="895" spans="1:9" x14ac:dyDescent="0.3">
      <c r="A895" s="1">
        <f>'agrupamento - 3ciclo'!A894</f>
        <v>341873</v>
      </c>
      <c r="B895">
        <f>AVERAGE([3]!Tabela11[[#This Row],[1º Ano]],[3]!Tabela11[[#This Row],[2º Ano]],[3]!Tabela11[[#This Row],[3º Ano]],[3]!Tabela11[[#This Row],[4º Ano]])</f>
        <v>20.125</v>
      </c>
      <c r="E895" s="1">
        <f>VLOOKUP(Tabela2[[#This Row],[id_escola]],Folha1!A:F,2,FALSE)</f>
        <v>66.122580645161293</v>
      </c>
      <c r="F895" s="1">
        <f>VLOOKUP(Tabela2[[#This Row],[id_escola]],Folha1!A:F,3,FALSE)</f>
        <v>58.716129032258067</v>
      </c>
      <c r="G895" s="1">
        <f>VLOOKUP(Tabela2[[#This Row],[id_escola]],Folha1!A:F,4,FALSE)</f>
        <v>62.41935483870968</v>
      </c>
      <c r="H895" s="1">
        <f>VLOOKUP(Tabela2[[#This Row],[id_escola]],Folha1!A:F,5,FALSE)</f>
        <v>40</v>
      </c>
      <c r="I895" s="1">
        <f>VLOOKUP(Tabela2[[#This Row],[id_escola]],Folha1!A:F,6,FALSE)</f>
        <v>15</v>
      </c>
    </row>
    <row r="896" spans="1:9" x14ac:dyDescent="0.3">
      <c r="A896" s="1" t="e">
        <f>'agrupamento - 3ciclo'!A895</f>
        <v>#N/A</v>
      </c>
      <c r="B896">
        <f>AVERAGE([3]!Tabela11[[#This Row],[1º Ano]],[3]!Tabela11[[#This Row],[2º Ano]],[3]!Tabela11[[#This Row],[3º Ano]],[3]!Tabela11[[#This Row],[4º Ano]])</f>
        <v>20.9375</v>
      </c>
      <c r="E896" s="1" t="e">
        <f>VLOOKUP(Tabela2[[#This Row],[id_escola]],Folha1!A:F,2,FALSE)</f>
        <v>#N/A</v>
      </c>
      <c r="F896" s="1" t="e">
        <f>VLOOKUP(Tabela2[[#This Row],[id_escola]],Folha1!A:F,3,FALSE)</f>
        <v>#N/A</v>
      </c>
      <c r="G896" s="1" t="e">
        <f>VLOOKUP(Tabela2[[#This Row],[id_escola]],Folha1!A:F,4,FALSE)</f>
        <v>#N/A</v>
      </c>
      <c r="H896" s="1" t="e">
        <f>VLOOKUP(Tabela2[[#This Row],[id_escola]],Folha1!A:F,5,FALSE)</f>
        <v>#N/A</v>
      </c>
      <c r="I896" s="1" t="e">
        <f>VLOOKUP(Tabela2[[#This Row],[id_escola]],Folha1!A:F,6,FALSE)</f>
        <v>#N/A</v>
      </c>
    </row>
    <row r="897" spans="1:9" x14ac:dyDescent="0.3">
      <c r="A897" s="1">
        <f>'agrupamento - 3ciclo'!A896</f>
        <v>345040</v>
      </c>
      <c r="B897">
        <f>AVERAGE([3]!Tabela11[[#This Row],[1º Ano]],[3]!Tabela11[[#This Row],[2º Ano]],[3]!Tabela11[[#This Row],[3º Ano]],[3]!Tabela11[[#This Row],[4º Ano]])</f>
        <v>6.875</v>
      </c>
      <c r="E897" s="1">
        <f>VLOOKUP(Tabela2[[#This Row],[id_escola]],Folha1!A:F,2,FALSE)</f>
        <v>60.217391304347828</v>
      </c>
      <c r="F897" s="1">
        <f>VLOOKUP(Tabela2[[#This Row],[id_escola]],Folha1!A:F,3,FALSE)</f>
        <v>47.52</v>
      </c>
      <c r="G897" s="1">
        <f>VLOOKUP(Tabela2[[#This Row],[id_escola]],Folha1!A:F,4,FALSE)</f>
        <v>53.868695652173912</v>
      </c>
      <c r="H897" s="1">
        <f>VLOOKUP(Tabela2[[#This Row],[id_escola]],Folha1!A:F,5,FALSE)</f>
        <v>122</v>
      </c>
      <c r="I897" s="1">
        <f>VLOOKUP(Tabela2[[#This Row],[id_escola]],Folha1!A:F,6,FALSE)</f>
        <v>27</v>
      </c>
    </row>
    <row r="898" spans="1:9" x14ac:dyDescent="0.3">
      <c r="A898" s="1">
        <f>'agrupamento - 3ciclo'!A897</f>
        <v>342828</v>
      </c>
      <c r="B898">
        <f>AVERAGE([3]!Tabela11[[#This Row],[1º Ano]],[3]!Tabela11[[#This Row],[2º Ano]],[3]!Tabela11[[#This Row],[3º Ano]],[3]!Tabela11[[#This Row],[4º Ano]])</f>
        <v>11.125</v>
      </c>
      <c r="E898" s="1">
        <f>VLOOKUP(Tabela2[[#This Row],[id_escola]],Folha1!A:F,2,FALSE)</f>
        <v>55.524999999999999</v>
      </c>
      <c r="F898" s="1">
        <f>VLOOKUP(Tabela2[[#This Row],[id_escola]],Folha1!A:F,3,FALSE)</f>
        <v>40.435897435897438</v>
      </c>
      <c r="G898" s="1">
        <f>VLOOKUP(Tabela2[[#This Row],[id_escola]],Folha1!A:F,4,FALSE)</f>
        <v>47.980448717948718</v>
      </c>
      <c r="H898" s="1">
        <f>VLOOKUP(Tabela2[[#This Row],[id_escola]],Folha1!A:F,5,FALSE)</f>
        <v>223</v>
      </c>
      <c r="I898" s="1">
        <f>VLOOKUP(Tabela2[[#This Row],[id_escola]],Folha1!A:F,6,FALSE)</f>
        <v>121</v>
      </c>
    </row>
    <row r="899" spans="1:9" x14ac:dyDescent="0.3">
      <c r="A899" s="1">
        <f>'agrupamento - 3ciclo'!A898</f>
        <v>340650</v>
      </c>
      <c r="B899">
        <f>AVERAGE([3]!Tabela11[[#This Row],[1º Ano]],[3]!Tabela11[[#This Row],[2º Ano]],[3]!Tabela11[[#This Row],[3º Ano]],[3]!Tabela11[[#This Row],[4º Ano]])</f>
        <v>9.5</v>
      </c>
      <c r="E899" s="1">
        <f>VLOOKUP(Tabela2[[#This Row],[id_escola]],Folha1!A:F,2,FALSE)</f>
        <v>61.25</v>
      </c>
      <c r="F899" s="1">
        <f>VLOOKUP(Tabela2[[#This Row],[id_escola]],Folha1!A:F,3,FALSE)</f>
        <v>22.0625</v>
      </c>
      <c r="G899" s="1">
        <f>VLOOKUP(Tabela2[[#This Row],[id_escola]],Folha1!A:F,4,FALSE)</f>
        <v>41.65625</v>
      </c>
      <c r="H899" s="1">
        <f>VLOOKUP(Tabela2[[#This Row],[id_escola]],Folha1!A:F,5,FALSE)</f>
        <v>286</v>
      </c>
      <c r="I899" s="1">
        <f>VLOOKUP(Tabela2[[#This Row],[id_escola]],Folha1!A:F,6,FALSE)</f>
        <v>164</v>
      </c>
    </row>
    <row r="900" spans="1:9" x14ac:dyDescent="0.3">
      <c r="A900" s="1">
        <f>'agrupamento - 3ciclo'!A899</f>
        <v>342830</v>
      </c>
      <c r="B900">
        <f>AVERAGE([3]!Tabela11[[#This Row],[1º Ano]],[3]!Tabela11[[#This Row],[2º Ano]],[3]!Tabela11[[#This Row],[3º Ano]],[3]!Tabela11[[#This Row],[4º Ano]])</f>
        <v>7.0625</v>
      </c>
      <c r="E900" s="1">
        <f>VLOOKUP(Tabela2[[#This Row],[id_escola]],Folha1!A:F,2,FALSE)</f>
        <v>52.597222222222221</v>
      </c>
      <c r="F900" s="1">
        <f>VLOOKUP(Tabela2[[#This Row],[id_escola]],Folha1!A:F,3,FALSE)</f>
        <v>36.38356164383562</v>
      </c>
      <c r="G900" s="1">
        <f>VLOOKUP(Tabela2[[#This Row],[id_escola]],Folha1!A:F,4,FALSE)</f>
        <v>44.490391933028917</v>
      </c>
      <c r="H900" s="1">
        <f>VLOOKUP(Tabela2[[#This Row],[id_escola]],Folha1!A:F,5,FALSE)</f>
        <v>266</v>
      </c>
      <c r="I900" s="1">
        <f>VLOOKUP(Tabela2[[#This Row],[id_escola]],Folha1!A:F,6,FALSE)</f>
        <v>36</v>
      </c>
    </row>
    <row r="901" spans="1:9" x14ac:dyDescent="0.3">
      <c r="A901" s="1">
        <f>'agrupamento - 3ciclo'!A900</f>
        <v>330279</v>
      </c>
      <c r="B901">
        <f>AVERAGE([3]!Tabela11[[#This Row],[1º Ano]],[3]!Tabela11[[#This Row],[2º Ano]],[3]!Tabela11[[#This Row],[3º Ano]],[3]!Tabela11[[#This Row],[4º Ano]])</f>
        <v>9</v>
      </c>
      <c r="E901" s="1">
        <f>VLOOKUP(Tabela2[[#This Row],[id_escola]],Folha1!A:F,2,FALSE)</f>
        <v>54.84</v>
      </c>
      <c r="F901" s="1">
        <f>VLOOKUP(Tabela2[[#This Row],[id_escola]],Folha1!A:F,3,FALSE)</f>
        <v>34.481481481481481</v>
      </c>
      <c r="G901" s="1">
        <f>VLOOKUP(Tabela2[[#This Row],[id_escola]],Folha1!A:F,4,FALSE)</f>
        <v>44.660740740740742</v>
      </c>
      <c r="H901" s="1">
        <f>VLOOKUP(Tabela2[[#This Row],[id_escola]],Folha1!A:F,5,FALSE)</f>
        <v>261</v>
      </c>
      <c r="I901" s="1">
        <f>VLOOKUP(Tabela2[[#This Row],[id_escola]],Folha1!A:F,6,FALSE)</f>
        <v>40</v>
      </c>
    </row>
    <row r="902" spans="1:9" x14ac:dyDescent="0.3">
      <c r="A902" s="1">
        <f>'agrupamento - 3ciclo'!A901</f>
        <v>330905</v>
      </c>
      <c r="B902">
        <f>AVERAGE([3]!Tabela11[[#This Row],[1º Ano]],[3]!Tabela11[[#This Row],[2º Ano]],[3]!Tabela11[[#This Row],[3º Ano]],[3]!Tabela11[[#This Row],[4º Ano]])</f>
        <v>7.125</v>
      </c>
      <c r="E902" s="1">
        <f>VLOOKUP(Tabela2[[#This Row],[id_escola]],Folha1!A:F,2,FALSE)</f>
        <v>53.94</v>
      </c>
      <c r="F902" s="1">
        <f>VLOOKUP(Tabela2[[#This Row],[id_escola]],Folha1!A:F,3,FALSE)</f>
        <v>35.113207547169814</v>
      </c>
      <c r="G902" s="1">
        <f>VLOOKUP(Tabela2[[#This Row],[id_escola]],Folha1!A:F,4,FALSE)</f>
        <v>44.52660377358491</v>
      </c>
      <c r="H902" s="1">
        <f>VLOOKUP(Tabela2[[#This Row],[id_escola]],Folha1!A:F,5,FALSE)</f>
        <v>264</v>
      </c>
      <c r="I902" s="1">
        <f>VLOOKUP(Tabela2[[#This Row],[id_escola]],Folha1!A:F,6,FALSE)</f>
        <v>29</v>
      </c>
    </row>
    <row r="903" spans="1:9" x14ac:dyDescent="0.3">
      <c r="A903" s="1">
        <f>'agrupamento - 3ciclo'!A902</f>
        <v>342580</v>
      </c>
      <c r="B903">
        <f>AVERAGE([3]!Tabela11[[#This Row],[1º Ano]],[3]!Tabela11[[#This Row],[2º Ano]],[3]!Tabela11[[#This Row],[3º Ano]],[3]!Tabela11[[#This Row],[4º Ano]])</f>
        <v>18.125</v>
      </c>
      <c r="E903" s="1">
        <f>VLOOKUP(Tabela2[[#This Row],[id_escola]],Folha1!A:F,2,FALSE)</f>
        <v>55.73770491803279</v>
      </c>
      <c r="F903" s="1">
        <f>VLOOKUP(Tabela2[[#This Row],[id_escola]],Folha1!A:F,3,FALSE)</f>
        <v>35.278688524590166</v>
      </c>
      <c r="G903" s="1">
        <f>VLOOKUP(Tabela2[[#This Row],[id_escola]],Folha1!A:F,4,FALSE)</f>
        <v>45.508196721311478</v>
      </c>
      <c r="H903" s="1">
        <f>VLOOKUP(Tabela2[[#This Row],[id_escola]],Folha1!A:F,5,FALSE)</f>
        <v>253</v>
      </c>
      <c r="I903" s="1">
        <f>VLOOKUP(Tabela2[[#This Row],[id_escola]],Folha1!A:F,6,FALSE)</f>
        <v>52</v>
      </c>
    </row>
    <row r="904" spans="1:9" x14ac:dyDescent="0.3">
      <c r="A904" s="1">
        <f>'agrupamento - 3ciclo'!A903</f>
        <v>342932</v>
      </c>
      <c r="B904">
        <f>AVERAGE([3]!Tabela11[[#This Row],[1º Ano]],[3]!Tabela11[[#This Row],[2º Ano]],[3]!Tabela11[[#This Row],[3º Ano]],[3]!Tabela11[[#This Row],[4º Ano]])</f>
        <v>10.25</v>
      </c>
      <c r="E904" s="1">
        <f>VLOOKUP(Tabela2[[#This Row],[id_escola]],Folha1!A:F,2,FALSE)</f>
        <v>0</v>
      </c>
      <c r="F904" s="1">
        <f>VLOOKUP(Tabela2[[#This Row],[id_escola]],Folha1!A:F,3,FALSE)</f>
        <v>0</v>
      </c>
      <c r="G904" s="1">
        <f>VLOOKUP(Tabela2[[#This Row],[id_escola]],Folha1!A:F,4,FALSE)</f>
        <v>0</v>
      </c>
      <c r="H904" s="1">
        <f>VLOOKUP(Tabela2[[#This Row],[id_escola]],Folha1!A:F,5,FALSE)</f>
        <v>316</v>
      </c>
      <c r="I904" s="1">
        <f>VLOOKUP(Tabela2[[#This Row],[id_escola]],Folha1!A:F,6,FALSE)</f>
        <v>188</v>
      </c>
    </row>
    <row r="905" spans="1:9" x14ac:dyDescent="0.3">
      <c r="A905" s="1">
        <f>'agrupamento - 3ciclo'!A904</f>
        <v>344450</v>
      </c>
      <c r="B905">
        <f>AVERAGE([3]!Tabela11[[#This Row],[1º Ano]],[3]!Tabela11[[#This Row],[2º Ano]],[3]!Tabela11[[#This Row],[3º Ano]],[3]!Tabela11[[#This Row],[4º Ano]])</f>
        <v>7</v>
      </c>
      <c r="E905" s="1">
        <f>VLOOKUP(Tabela2[[#This Row],[id_escola]],Folha1!A:F,2,FALSE)</f>
        <v>55.058823529411768</v>
      </c>
      <c r="F905" s="1">
        <f>VLOOKUP(Tabela2[[#This Row],[id_escola]],Folha1!A:F,3,FALSE)</f>
        <v>33.694444444444443</v>
      </c>
      <c r="G905" s="1">
        <f>VLOOKUP(Tabela2[[#This Row],[id_escola]],Folha1!A:F,4,FALSE)</f>
        <v>44.376633986928105</v>
      </c>
      <c r="H905" s="1">
        <f>VLOOKUP(Tabela2[[#This Row],[id_escola]],Folha1!A:F,5,FALSE)</f>
        <v>267</v>
      </c>
      <c r="I905" s="1">
        <f>VLOOKUP(Tabela2[[#This Row],[id_escola]],Folha1!A:F,6,FALSE)</f>
        <v>38</v>
      </c>
    </row>
    <row r="906" spans="1:9" x14ac:dyDescent="0.3">
      <c r="A906" s="1">
        <f>'agrupamento - 3ciclo'!A905</f>
        <v>345520</v>
      </c>
      <c r="B906">
        <f>AVERAGE([3]!Tabela11[[#This Row],[1º Ano]],[3]!Tabela11[[#This Row],[2º Ano]],[3]!Tabela11[[#This Row],[3º Ano]],[3]!Tabela11[[#This Row],[4º Ano]])</f>
        <v>7.375</v>
      </c>
      <c r="E906" s="1">
        <f>VLOOKUP(Tabela2[[#This Row],[id_escola]],Folha1!A:F,2,FALSE)</f>
        <v>53.852941176470587</v>
      </c>
      <c r="F906" s="1">
        <f>VLOOKUP(Tabela2[[#This Row],[id_escola]],Folha1!A:F,3,FALSE)</f>
        <v>28.764705882352942</v>
      </c>
      <c r="G906" s="1">
        <f>VLOOKUP(Tabela2[[#This Row],[id_escola]],Folha1!A:F,4,FALSE)</f>
        <v>41.308823529411768</v>
      </c>
      <c r="H906" s="1">
        <f>VLOOKUP(Tabela2[[#This Row],[id_escola]],Folha1!A:F,5,FALSE)</f>
        <v>284</v>
      </c>
      <c r="I906" s="1">
        <f>VLOOKUP(Tabela2[[#This Row],[id_escola]],Folha1!A:F,6,FALSE)</f>
        <v>72</v>
      </c>
    </row>
    <row r="907" spans="1:9" x14ac:dyDescent="0.3">
      <c r="A907" s="1">
        <f>'agrupamento - 3ciclo'!A906</f>
        <v>342968</v>
      </c>
      <c r="B907">
        <f>AVERAGE([3]!Tabela11[[#This Row],[1º Ano]],[3]!Tabela11[[#This Row],[2º Ano]],[3]!Tabela11[[#This Row],[3º Ano]],[3]!Tabela11[[#This Row],[4º Ano]])</f>
        <v>36.875</v>
      </c>
      <c r="E907" s="1">
        <f>VLOOKUP(Tabela2[[#This Row],[id_escola]],Folha1!A:F,2,FALSE)</f>
        <v>62.348314606741575</v>
      </c>
      <c r="F907" s="1">
        <f>VLOOKUP(Tabela2[[#This Row],[id_escola]],Folha1!A:F,3,FALSE)</f>
        <v>46.155555555555559</v>
      </c>
      <c r="G907" s="1">
        <f>VLOOKUP(Tabela2[[#This Row],[id_escola]],Folha1!A:F,4,FALSE)</f>
        <v>54.251935081148567</v>
      </c>
      <c r="H907" s="1">
        <f>VLOOKUP(Tabela2[[#This Row],[id_escola]],Folha1!A:F,5,FALSE)</f>
        <v>114</v>
      </c>
      <c r="I907" s="1">
        <f>VLOOKUP(Tabela2[[#This Row],[id_escola]],Folha1!A:F,6,FALSE)</f>
        <v>85</v>
      </c>
    </row>
    <row r="908" spans="1:9" x14ac:dyDescent="0.3">
      <c r="A908" s="1">
        <f>'agrupamento - 3ciclo'!A907</f>
        <v>343675</v>
      </c>
      <c r="B908">
        <f>AVERAGE([3]!Tabela11[[#This Row],[1º Ano]],[3]!Tabela11[[#This Row],[2º Ano]],[3]!Tabela11[[#This Row],[3º Ano]],[3]!Tabela11[[#This Row],[4º Ano]])</f>
        <v>24.6875</v>
      </c>
      <c r="E908" s="1">
        <f>VLOOKUP(Tabela2[[#This Row],[id_escola]],Folha1!A:F,2,FALSE)</f>
        <v>62.908256880733944</v>
      </c>
      <c r="F908" s="1">
        <f>VLOOKUP(Tabela2[[#This Row],[id_escola]],Folha1!A:F,3,FALSE)</f>
        <v>57.027522935779814</v>
      </c>
      <c r="G908" s="1">
        <f>VLOOKUP(Tabela2[[#This Row],[id_escola]],Folha1!A:F,4,FALSE)</f>
        <v>59.967889908256879</v>
      </c>
      <c r="H908" s="1">
        <f>VLOOKUP(Tabela2[[#This Row],[id_escola]],Folha1!A:F,5,FALSE)</f>
        <v>54</v>
      </c>
      <c r="I908" s="1">
        <f>VLOOKUP(Tabela2[[#This Row],[id_escola]],Folha1!A:F,6,FALSE)</f>
        <v>18</v>
      </c>
    </row>
    <row r="909" spans="1:9" x14ac:dyDescent="0.3">
      <c r="A909" s="1">
        <f>'agrupamento - 3ciclo'!A908</f>
        <v>342245</v>
      </c>
      <c r="B909">
        <f>AVERAGE([3]!Tabela11[[#This Row],[1º Ano]],[3]!Tabela11[[#This Row],[2º Ano]],[3]!Tabela11[[#This Row],[3º Ano]],[3]!Tabela11[[#This Row],[4º Ano]])</f>
        <v>20.1875</v>
      </c>
      <c r="E909" s="1">
        <f>VLOOKUP(Tabela2[[#This Row],[id_escola]],Folha1!A:F,2,FALSE)</f>
        <v>59.362637362637365</v>
      </c>
      <c r="F909" s="1">
        <f>VLOOKUP(Tabela2[[#This Row],[id_escola]],Folha1!A:F,3,FALSE)</f>
        <v>33.696969696969695</v>
      </c>
      <c r="G909" s="1">
        <f>VLOOKUP(Tabela2[[#This Row],[id_escola]],Folha1!A:F,4,FALSE)</f>
        <v>46.52980352980353</v>
      </c>
      <c r="H909" s="1">
        <f>VLOOKUP(Tabela2[[#This Row],[id_escola]],Folha1!A:F,5,FALSE)</f>
        <v>243</v>
      </c>
      <c r="I909" s="1">
        <f>VLOOKUP(Tabela2[[#This Row],[id_escola]],Folha1!A:F,6,FALSE)</f>
        <v>132</v>
      </c>
    </row>
    <row r="910" spans="1:9" x14ac:dyDescent="0.3">
      <c r="A910" s="1">
        <f>'agrupamento - 3ciclo'!A909</f>
        <v>343183</v>
      </c>
      <c r="B910">
        <f>AVERAGE([3]!Tabela11[[#This Row],[1º Ano]],[3]!Tabela11[[#This Row],[2º Ano]],[3]!Tabela11[[#This Row],[3º Ano]],[3]!Tabela11[[#This Row],[4º Ano]])</f>
        <v>44.5625</v>
      </c>
      <c r="E910" s="1">
        <f>VLOOKUP(Tabela2[[#This Row],[id_escola]],Folha1!A:F,2,FALSE)</f>
        <v>58.901098901098898</v>
      </c>
      <c r="F910" s="1">
        <f>VLOOKUP(Tabela2[[#This Row],[id_escola]],Folha1!A:F,3,FALSE)</f>
        <v>40.428571428571431</v>
      </c>
      <c r="G910" s="1">
        <f>VLOOKUP(Tabela2[[#This Row],[id_escola]],Folha1!A:F,4,FALSE)</f>
        <v>49.664835164835168</v>
      </c>
      <c r="H910" s="1">
        <f>VLOOKUP(Tabela2[[#This Row],[id_escola]],Folha1!A:F,5,FALSE)</f>
        <v>194</v>
      </c>
      <c r="I910" s="1" t="e">
        <f>VLOOKUP(Tabela2[[#This Row],[id_escola]],Folha1!A:F,6,FALSE)</f>
        <v>#N/A</v>
      </c>
    </row>
    <row r="911" spans="1:9" x14ac:dyDescent="0.3">
      <c r="A911" s="1">
        <f>'agrupamento - 3ciclo'!A910</f>
        <v>344333</v>
      </c>
      <c r="B911">
        <f>AVERAGE([3]!Tabela11[[#This Row],[1º Ano]],[3]!Tabela11[[#This Row],[2º Ano]],[3]!Tabela11[[#This Row],[3º Ano]],[3]!Tabela11[[#This Row],[4º Ano]])</f>
        <v>14.1875</v>
      </c>
      <c r="E911" s="1">
        <f>VLOOKUP(Tabela2[[#This Row],[id_escola]],Folha1!A:F,2,FALSE)</f>
        <v>54.325301204819276</v>
      </c>
      <c r="F911" s="1">
        <f>VLOOKUP(Tabela2[[#This Row],[id_escola]],Folha1!A:F,3,FALSE)</f>
        <v>28.456790123456791</v>
      </c>
      <c r="G911" s="1">
        <f>VLOOKUP(Tabela2[[#This Row],[id_escola]],Folha1!A:F,4,FALSE)</f>
        <v>41.391045664138034</v>
      </c>
      <c r="H911" s="1">
        <f>VLOOKUP(Tabela2[[#This Row],[id_escola]],Folha1!A:F,5,FALSE)</f>
        <v>279</v>
      </c>
      <c r="I911" s="1">
        <f>VLOOKUP(Tabela2[[#This Row],[id_escola]],Folha1!A:F,6,FALSE)</f>
        <v>161</v>
      </c>
    </row>
    <row r="912" spans="1:9" x14ac:dyDescent="0.3">
      <c r="A912" s="1">
        <f>'agrupamento - 3ciclo'!A911</f>
        <v>341435</v>
      </c>
      <c r="B912">
        <f>AVERAGE([3]!Tabela11[[#This Row],[1º Ano]],[3]!Tabela11[[#This Row],[2º Ano]],[3]!Tabela11[[#This Row],[3º Ano]],[3]!Tabela11[[#This Row],[4º Ano]])</f>
        <v>10.9375</v>
      </c>
      <c r="E912" s="1">
        <f>VLOOKUP(Tabela2[[#This Row],[id_escola]],Folha1!A:F,2,FALSE)</f>
        <v>59.673469387755105</v>
      </c>
      <c r="F912" s="1">
        <f>VLOOKUP(Tabela2[[#This Row],[id_escola]],Folha1!A:F,3,FALSE)</f>
        <v>46.785234899328856</v>
      </c>
      <c r="G912" s="1">
        <f>VLOOKUP(Tabela2[[#This Row],[id_escola]],Folha1!A:F,4,FALSE)</f>
        <v>53.229352143541981</v>
      </c>
      <c r="H912" s="1">
        <f>VLOOKUP(Tabela2[[#This Row],[id_escola]],Folha1!A:F,5,FALSE)</f>
        <v>132</v>
      </c>
      <c r="I912" s="1">
        <f>VLOOKUP(Tabela2[[#This Row],[id_escola]],Folha1!A:F,6,FALSE)</f>
        <v>8</v>
      </c>
    </row>
    <row r="913" spans="1:9" x14ac:dyDescent="0.3">
      <c r="A913" s="1">
        <f>'agrupamento - 3ciclo'!A912</f>
        <v>343092</v>
      </c>
      <c r="B913">
        <f>AVERAGE([3]!Tabela11[[#This Row],[1º Ano]],[3]!Tabela11[[#This Row],[2º Ano]],[3]!Tabela11[[#This Row],[3º Ano]],[3]!Tabela11[[#This Row],[4º Ano]])</f>
        <v>15.0625</v>
      </c>
      <c r="E913" s="1">
        <f>VLOOKUP(Tabela2[[#This Row],[id_escola]],Folha1!A:F,2,FALSE)</f>
        <v>63.918918918918919</v>
      </c>
      <c r="F913" s="1">
        <f>VLOOKUP(Tabela2[[#This Row],[id_escola]],Folha1!A:F,3,FALSE)</f>
        <v>46.102564102564102</v>
      </c>
      <c r="G913" s="1">
        <f>VLOOKUP(Tabela2[[#This Row],[id_escola]],Folha1!A:F,4,FALSE)</f>
        <v>55.010741510741511</v>
      </c>
      <c r="H913" s="1">
        <f>VLOOKUP(Tabela2[[#This Row],[id_escola]],Folha1!A:F,5,FALSE)</f>
        <v>99</v>
      </c>
      <c r="I913" s="1">
        <f>VLOOKUP(Tabela2[[#This Row],[id_escola]],Folha1!A:F,6,FALSE)</f>
        <v>87</v>
      </c>
    </row>
    <row r="914" spans="1:9" x14ac:dyDescent="0.3">
      <c r="A914" s="1">
        <f>'agrupamento - 3ciclo'!A913</f>
        <v>342970</v>
      </c>
      <c r="B914">
        <f>AVERAGE([3]!Tabela11[[#This Row],[1º Ano]],[3]!Tabela11[[#This Row],[2º Ano]],[3]!Tabela11[[#This Row],[3º Ano]],[3]!Tabela11[[#This Row],[4º Ano]])</f>
        <v>58.625</v>
      </c>
      <c r="E914" s="1">
        <f>VLOOKUP(Tabela2[[#This Row],[id_escola]],Folha1!A:F,2,FALSE)</f>
        <v>58.691729323308273</v>
      </c>
      <c r="F914" s="1">
        <f>VLOOKUP(Tabela2[[#This Row],[id_escola]],Folha1!A:F,3,FALSE)</f>
        <v>49.621212121212125</v>
      </c>
      <c r="G914" s="1">
        <f>VLOOKUP(Tabela2[[#This Row],[id_escola]],Folha1!A:F,4,FALSE)</f>
        <v>54.156470722260195</v>
      </c>
      <c r="H914" s="1">
        <f>VLOOKUP(Tabela2[[#This Row],[id_escola]],Folha1!A:F,5,FALSE)</f>
        <v>113</v>
      </c>
      <c r="I914" s="1">
        <f>VLOOKUP(Tabela2[[#This Row],[id_escola]],Folha1!A:F,6,FALSE)</f>
        <v>88</v>
      </c>
    </row>
    <row r="915" spans="1:9" x14ac:dyDescent="0.3">
      <c r="A915" s="1" t="e">
        <f>'agrupamento - 3ciclo'!A914</f>
        <v>#N/A</v>
      </c>
      <c r="B915">
        <f>AVERAGE([3]!Tabela11[[#This Row],[1º Ano]],[3]!Tabela11[[#This Row],[2º Ano]],[3]!Tabela11[[#This Row],[3º Ano]],[3]!Tabela11[[#This Row],[4º Ano]])</f>
        <v>21.75</v>
      </c>
      <c r="E915" s="1" t="e">
        <f>VLOOKUP(Tabela2[[#This Row],[id_escola]],Folha1!A:F,2,FALSE)</f>
        <v>#N/A</v>
      </c>
      <c r="F915" s="1" t="e">
        <f>VLOOKUP(Tabela2[[#This Row],[id_escola]],Folha1!A:F,3,FALSE)</f>
        <v>#N/A</v>
      </c>
      <c r="G915" s="1" t="e">
        <f>VLOOKUP(Tabela2[[#This Row],[id_escola]],Folha1!A:F,4,FALSE)</f>
        <v>#N/A</v>
      </c>
      <c r="H915" s="1" t="e">
        <f>VLOOKUP(Tabela2[[#This Row],[id_escola]],Folha1!A:F,5,FALSE)</f>
        <v>#N/A</v>
      </c>
      <c r="I915" s="1" t="e">
        <f>VLOOKUP(Tabela2[[#This Row],[id_escola]],Folha1!A:F,6,FALSE)</f>
        <v>#N/A</v>
      </c>
    </row>
    <row r="916" spans="1:9" x14ac:dyDescent="0.3">
      <c r="A916" s="1" t="e">
        <f>'agrupamento - 3ciclo'!A915</f>
        <v>#N/A</v>
      </c>
      <c r="B916">
        <f>AVERAGE([3]!Tabela11[[#This Row],[1º Ano]],[3]!Tabela11[[#This Row],[2º Ano]],[3]!Tabela11[[#This Row],[3º Ano]],[3]!Tabela11[[#This Row],[4º Ano]])</f>
        <v>10.5</v>
      </c>
      <c r="E916" s="1" t="e">
        <f>VLOOKUP(Tabela2[[#This Row],[id_escola]],Folha1!A:F,2,FALSE)</f>
        <v>#N/A</v>
      </c>
      <c r="F916" s="1" t="e">
        <f>VLOOKUP(Tabela2[[#This Row],[id_escola]],Folha1!A:F,3,FALSE)</f>
        <v>#N/A</v>
      </c>
      <c r="G916" s="1" t="e">
        <f>VLOOKUP(Tabela2[[#This Row],[id_escola]],Folha1!A:F,4,FALSE)</f>
        <v>#N/A</v>
      </c>
      <c r="H916" s="1" t="e">
        <f>VLOOKUP(Tabela2[[#This Row],[id_escola]],Folha1!A:F,5,FALSE)</f>
        <v>#N/A</v>
      </c>
      <c r="I916" s="1" t="e">
        <f>VLOOKUP(Tabela2[[#This Row],[id_escola]],Folha1!A:F,6,FALSE)</f>
        <v>#N/A</v>
      </c>
    </row>
    <row r="917" spans="1:9" x14ac:dyDescent="0.3">
      <c r="A917" s="1">
        <f>'agrupamento - 3ciclo'!A916</f>
        <v>344795</v>
      </c>
      <c r="B917">
        <f>AVERAGE([3]!Tabela11[[#This Row],[1º Ano]],[3]!Tabela11[[#This Row],[2º Ano]],[3]!Tabela11[[#This Row],[3º Ano]],[3]!Tabela11[[#This Row],[4º Ano]])</f>
        <v>21.5</v>
      </c>
      <c r="E917" s="1">
        <f>VLOOKUP(Tabela2[[#This Row],[id_escola]],Folha1!A:F,2,FALSE)</f>
        <v>43.666666666666664</v>
      </c>
      <c r="F917" s="1">
        <f>VLOOKUP(Tabela2[[#This Row],[id_escola]],Folha1!A:F,3,FALSE)</f>
        <v>24.692307692307693</v>
      </c>
      <c r="G917" s="1">
        <f>VLOOKUP(Tabela2[[#This Row],[id_escola]],Folha1!A:F,4,FALSE)</f>
        <v>34.179487179487182</v>
      </c>
      <c r="H917" s="1">
        <f>VLOOKUP(Tabela2[[#This Row],[id_escola]],Folha1!A:F,5,FALSE)</f>
        <v>302</v>
      </c>
      <c r="I917" s="1">
        <f>VLOOKUP(Tabela2[[#This Row],[id_escola]],Folha1!A:F,6,FALSE)</f>
        <v>57</v>
      </c>
    </row>
    <row r="918" spans="1:9" x14ac:dyDescent="0.3">
      <c r="A918" s="1">
        <f>'agrupamento - 3ciclo'!A917</f>
        <v>343109</v>
      </c>
      <c r="B918">
        <f>AVERAGE([3]!Tabela11[[#This Row],[1º Ano]],[3]!Tabela11[[#This Row],[2º Ano]],[3]!Tabela11[[#This Row],[3º Ano]],[3]!Tabela11[[#This Row],[4º Ano]])</f>
        <v>21.9375</v>
      </c>
      <c r="E918" s="1">
        <f>VLOOKUP(Tabela2[[#This Row],[id_escola]],Folha1!A:F,2,FALSE)</f>
        <v>54.722222222222221</v>
      </c>
      <c r="F918" s="1">
        <f>VLOOKUP(Tabela2[[#This Row],[id_escola]],Folha1!A:F,3,FALSE)</f>
        <v>35.162162162162161</v>
      </c>
      <c r="G918" s="1">
        <f>VLOOKUP(Tabela2[[#This Row],[id_escola]],Folha1!A:F,4,FALSE)</f>
        <v>44.942192192192195</v>
      </c>
      <c r="H918" s="1">
        <f>VLOOKUP(Tabela2[[#This Row],[id_escola]],Folha1!A:F,5,FALSE)</f>
        <v>249</v>
      </c>
      <c r="I918" s="1">
        <f>VLOOKUP(Tabela2[[#This Row],[id_escola]],Folha1!A:F,6,FALSE)</f>
        <v>19</v>
      </c>
    </row>
    <row r="919" spans="1:9" x14ac:dyDescent="0.3">
      <c r="A919" s="1">
        <f>'agrupamento - 3ciclo'!A918</f>
        <v>345313</v>
      </c>
      <c r="B919">
        <f>AVERAGE([3]!Tabela11[[#This Row],[1º Ano]],[3]!Tabela11[[#This Row],[2º Ano]],[3]!Tabela11[[#This Row],[3º Ano]],[3]!Tabela11[[#This Row],[4º Ano]])</f>
        <v>21.4375</v>
      </c>
      <c r="E919" s="1">
        <f>VLOOKUP(Tabela2[[#This Row],[id_escola]],Folha1!A:F,2,FALSE)</f>
        <v>62.095238095238095</v>
      </c>
      <c r="F919" s="1">
        <f>VLOOKUP(Tabela2[[#This Row],[id_escola]],Folha1!A:F,3,FALSE)</f>
        <v>46.833333333333336</v>
      </c>
      <c r="G919" s="1">
        <f>VLOOKUP(Tabela2[[#This Row],[id_escola]],Folha1!A:F,4,FALSE)</f>
        <v>54.464285714285715</v>
      </c>
      <c r="H919" s="1">
        <f>VLOOKUP(Tabela2[[#This Row],[id_escola]],Folha1!A:F,5,FALSE)</f>
        <v>107</v>
      </c>
      <c r="I919" s="1">
        <f>VLOOKUP(Tabela2[[#This Row],[id_escola]],Folha1!A:F,6,FALSE)</f>
        <v>3</v>
      </c>
    </row>
    <row r="920" spans="1:9" x14ac:dyDescent="0.3">
      <c r="A920" s="1">
        <f>'agrupamento - 3ciclo'!A919</f>
        <v>343134</v>
      </c>
      <c r="B920">
        <f>AVERAGE([3]!Tabela11[[#This Row],[1º Ano]],[3]!Tabela11[[#This Row],[2º Ano]],[3]!Tabela11[[#This Row],[3º Ano]],[3]!Tabela11[[#This Row],[4º Ano]])</f>
        <v>19.5625</v>
      </c>
      <c r="E920" s="1">
        <f>VLOOKUP(Tabela2[[#This Row],[id_escola]],Folha1!A:F,2,FALSE)</f>
        <v>63.587412587412587</v>
      </c>
      <c r="F920" s="1">
        <f>VLOOKUP(Tabela2[[#This Row],[id_escola]],Folha1!A:F,3,FALSE)</f>
        <v>42.444444444444443</v>
      </c>
      <c r="G920" s="1">
        <f>VLOOKUP(Tabela2[[#This Row],[id_escola]],Folha1!A:F,4,FALSE)</f>
        <v>53.015928515928515</v>
      </c>
      <c r="H920" s="1">
        <f>VLOOKUP(Tabela2[[#This Row],[id_escola]],Folha1!A:F,5,FALSE)</f>
        <v>132</v>
      </c>
      <c r="I920" s="1">
        <f>VLOOKUP(Tabela2[[#This Row],[id_escola]],Folha1!A:F,6,FALSE)</f>
        <v>88</v>
      </c>
    </row>
    <row r="921" spans="1:9" x14ac:dyDescent="0.3">
      <c r="A921" s="1">
        <f>'agrupamento - 3ciclo'!A920</f>
        <v>343146</v>
      </c>
      <c r="B921">
        <f>AVERAGE([3]!Tabela11[[#This Row],[1º Ano]],[3]!Tabela11[[#This Row],[2º Ano]],[3]!Tabela11[[#This Row],[3º Ano]],[3]!Tabela11[[#This Row],[4º Ano]])</f>
        <v>9.0625</v>
      </c>
      <c r="E921" s="1">
        <f>VLOOKUP(Tabela2[[#This Row],[id_escola]],Folha1!A:F,2,FALSE)</f>
        <v>65.476635514018696</v>
      </c>
      <c r="F921" s="1">
        <f>VLOOKUP(Tabela2[[#This Row],[id_escola]],Folha1!A:F,3,FALSE)</f>
        <v>44.943396226415096</v>
      </c>
      <c r="G921" s="1">
        <f>VLOOKUP(Tabela2[[#This Row],[id_escola]],Folha1!A:F,4,FALSE)</f>
        <v>55.210015870216893</v>
      </c>
      <c r="H921" s="1">
        <f>VLOOKUP(Tabela2[[#This Row],[id_escola]],Folha1!A:F,5,FALSE)</f>
        <v>97</v>
      </c>
      <c r="I921" s="1">
        <f>VLOOKUP(Tabela2[[#This Row],[id_escola]],Folha1!A:F,6,FALSE)</f>
        <v>82</v>
      </c>
    </row>
    <row r="922" spans="1:9" x14ac:dyDescent="0.3">
      <c r="A922" s="1" t="e">
        <f>'agrupamento - 3ciclo'!A921</f>
        <v>#N/A</v>
      </c>
      <c r="B922">
        <f>AVERAGE([3]!Tabela11[[#This Row],[1º Ano]],[3]!Tabela11[[#This Row],[2º Ano]],[3]!Tabela11[[#This Row],[3º Ano]],[3]!Tabela11[[#This Row],[4º Ano]])</f>
        <v>61.625</v>
      </c>
      <c r="E922" s="1" t="e">
        <f>VLOOKUP(Tabela2[[#This Row],[id_escola]],Folha1!A:F,2,FALSE)</f>
        <v>#N/A</v>
      </c>
      <c r="F922" s="1" t="e">
        <f>VLOOKUP(Tabela2[[#This Row],[id_escola]],Folha1!A:F,3,FALSE)</f>
        <v>#N/A</v>
      </c>
      <c r="G922" s="1" t="e">
        <f>VLOOKUP(Tabela2[[#This Row],[id_escola]],Folha1!A:F,4,FALSE)</f>
        <v>#N/A</v>
      </c>
      <c r="H922" s="1" t="e">
        <f>VLOOKUP(Tabela2[[#This Row],[id_escola]],Folha1!A:F,5,FALSE)</f>
        <v>#N/A</v>
      </c>
      <c r="I922" s="1" t="e">
        <f>VLOOKUP(Tabela2[[#This Row],[id_escola]],Folha1!A:F,6,FALSE)</f>
        <v>#N/A</v>
      </c>
    </row>
    <row r="923" spans="1:9" x14ac:dyDescent="0.3">
      <c r="A923" s="1">
        <f>'agrupamento - 3ciclo'!A922</f>
        <v>343158</v>
      </c>
      <c r="B923">
        <f>AVERAGE([3]!Tabela11[[#This Row],[1º Ano]],[3]!Tabela11[[#This Row],[2º Ano]],[3]!Tabela11[[#This Row],[3º Ano]],[3]!Tabela11[[#This Row],[4º Ano]])</f>
        <v>6.5625</v>
      </c>
      <c r="E923" s="1">
        <f>VLOOKUP(Tabela2[[#This Row],[id_escola]],Folha1!A:F,2,FALSE)</f>
        <v>59.114583333333336</v>
      </c>
      <c r="F923" s="1">
        <f>VLOOKUP(Tabela2[[#This Row],[id_escola]],Folha1!A:F,3,FALSE)</f>
        <v>36.019801980198018</v>
      </c>
      <c r="G923" s="1">
        <f>VLOOKUP(Tabela2[[#This Row],[id_escola]],Folha1!A:F,4,FALSE)</f>
        <v>47.567192656765677</v>
      </c>
      <c r="H923" s="1">
        <f>VLOOKUP(Tabela2[[#This Row],[id_escola]],Folha1!A:F,5,FALSE)</f>
        <v>219</v>
      </c>
      <c r="I923" s="1">
        <f>VLOOKUP(Tabela2[[#This Row],[id_escola]],Folha1!A:F,6,FALSE)</f>
        <v>131</v>
      </c>
    </row>
    <row r="924" spans="1:9" x14ac:dyDescent="0.3">
      <c r="A924" s="1">
        <f>'agrupamento - 3ciclo'!A923</f>
        <v>330140</v>
      </c>
      <c r="B924">
        <f>AVERAGE([3]!Tabela11[[#This Row],[1º Ano]],[3]!Tabela11[[#This Row],[2º Ano]],[3]!Tabela11[[#This Row],[3º Ano]],[3]!Tabela11[[#This Row],[4º Ano]])</f>
        <v>15.9375</v>
      </c>
      <c r="E924" s="1">
        <f>VLOOKUP(Tabela2[[#This Row],[id_escola]],Folha1!A:F,2,FALSE)</f>
        <v>42.114285714285714</v>
      </c>
      <c r="F924" s="1">
        <f>VLOOKUP(Tabela2[[#This Row],[id_escola]],Folha1!A:F,3,FALSE)</f>
        <v>12.428571428571429</v>
      </c>
      <c r="G924" s="1">
        <f>VLOOKUP(Tabela2[[#This Row],[id_escola]],Folha1!A:F,4,FALSE)</f>
        <v>27.271428571428572</v>
      </c>
      <c r="H924" s="1">
        <f>VLOOKUP(Tabela2[[#This Row],[id_escola]],Folha1!A:F,5,FALSE)</f>
        <v>299</v>
      </c>
      <c r="I924" s="1">
        <f>VLOOKUP(Tabela2[[#This Row],[id_escola]],Folha1!A:F,6,FALSE)</f>
        <v>218</v>
      </c>
    </row>
    <row r="925" spans="1:9" x14ac:dyDescent="0.3">
      <c r="A925" s="1" t="e">
        <f>'agrupamento - 3ciclo'!A924</f>
        <v>#N/A</v>
      </c>
      <c r="B925">
        <f>AVERAGE([3]!Tabela11[[#This Row],[1º Ano]],[3]!Tabela11[[#This Row],[2º Ano]],[3]!Tabela11[[#This Row],[3º Ano]],[3]!Tabela11[[#This Row],[4º Ano]])</f>
        <v>60.125</v>
      </c>
      <c r="E925" s="1" t="e">
        <f>VLOOKUP(Tabela2[[#This Row],[id_escola]],Folha1!A:F,2,FALSE)</f>
        <v>#N/A</v>
      </c>
      <c r="F925" s="1" t="e">
        <f>VLOOKUP(Tabela2[[#This Row],[id_escola]],Folha1!A:F,3,FALSE)</f>
        <v>#N/A</v>
      </c>
      <c r="G925" s="1" t="e">
        <f>VLOOKUP(Tabela2[[#This Row],[id_escola]],Folha1!A:F,4,FALSE)</f>
        <v>#N/A</v>
      </c>
      <c r="H925" s="1" t="e">
        <f>VLOOKUP(Tabela2[[#This Row],[id_escola]],Folha1!A:F,5,FALSE)</f>
        <v>#N/A</v>
      </c>
      <c r="I925" s="1" t="e">
        <f>VLOOKUP(Tabela2[[#This Row],[id_escola]],Folha1!A:F,6,FALSE)</f>
        <v>#N/A</v>
      </c>
    </row>
    <row r="926" spans="1:9" x14ac:dyDescent="0.3">
      <c r="A926" s="1">
        <f>'agrupamento - 3ciclo'!A925</f>
        <v>340182</v>
      </c>
      <c r="B926">
        <f>AVERAGE([3]!Tabela11[[#This Row],[1º Ano]],[3]!Tabela11[[#This Row],[2º Ano]],[3]!Tabela11[[#This Row],[3º Ano]],[3]!Tabela11[[#This Row],[4º Ano]])</f>
        <v>7.125</v>
      </c>
      <c r="E926" s="1">
        <f>VLOOKUP(Tabela2[[#This Row],[id_escola]],Folha1!A:F,2,FALSE)</f>
        <v>62.35820895522388</v>
      </c>
      <c r="F926" s="1">
        <f>VLOOKUP(Tabela2[[#This Row],[id_escola]],Folha1!A:F,3,FALSE)</f>
        <v>48.462686567164177</v>
      </c>
      <c r="G926" s="1">
        <f>VLOOKUP(Tabela2[[#This Row],[id_escola]],Folha1!A:F,4,FALSE)</f>
        <v>55.410447761194028</v>
      </c>
      <c r="H926" s="1">
        <f>VLOOKUP(Tabela2[[#This Row],[id_escola]],Folha1!A:F,5,FALSE)</f>
        <v>94</v>
      </c>
      <c r="I926" s="1">
        <f>VLOOKUP(Tabela2[[#This Row],[id_escola]],Folha1!A:F,6,FALSE)</f>
        <v>70</v>
      </c>
    </row>
    <row r="927" spans="1:9" x14ac:dyDescent="0.3">
      <c r="A927" s="1">
        <f>'agrupamento - 3ciclo'!A926</f>
        <v>344709</v>
      </c>
      <c r="B927" t="e">
        <f>AVERAGE([3]!Tabela11[[#This Row],[1º Ano]],[3]!Tabela11[[#This Row],[2º Ano]],[3]!Tabela11[[#This Row],[3º Ano]],[3]!Tabela11[[#This Row],[4º Ano]])</f>
        <v>#DIV/0!</v>
      </c>
      <c r="E927" s="1">
        <f>VLOOKUP(Tabela2[[#This Row],[id_escola]],Folha1!A:F,2,FALSE)</f>
        <v>56.230769230769234</v>
      </c>
      <c r="F927" s="1">
        <f>VLOOKUP(Tabela2[[#This Row],[id_escola]],Folha1!A:F,3,FALSE)</f>
        <v>31.811320754716981</v>
      </c>
      <c r="G927" s="1">
        <f>VLOOKUP(Tabela2[[#This Row],[id_escola]],Folha1!A:F,4,FALSE)</f>
        <v>44.021044992743107</v>
      </c>
      <c r="H927" s="1">
        <f>VLOOKUP(Tabela2[[#This Row],[id_escola]],Folha1!A:F,5,FALSE)</f>
        <v>257</v>
      </c>
      <c r="I927" s="1">
        <f>VLOOKUP(Tabela2[[#This Row],[id_escola]],Folha1!A:F,6,FALSE)</f>
        <v>149</v>
      </c>
    </row>
    <row r="928" spans="1:9" x14ac:dyDescent="0.3">
      <c r="A928" s="1">
        <f>'agrupamento - 3ciclo'!A927</f>
        <v>343353</v>
      </c>
      <c r="B928">
        <f>AVERAGE([3]!Tabela11[[#This Row],[1º Ano]],[3]!Tabela11[[#This Row],[2º Ano]],[3]!Tabela11[[#This Row],[3º Ano]],[3]!Tabela11[[#This Row],[4º Ano]])</f>
        <v>27</v>
      </c>
      <c r="E928" s="1">
        <f>VLOOKUP(Tabela2[[#This Row],[id_escola]],Folha1!A:F,2,FALSE)</f>
        <v>65.671232876712324</v>
      </c>
      <c r="F928" s="1">
        <f>VLOOKUP(Tabela2[[#This Row],[id_escola]],Folha1!A:F,3,FALSE)</f>
        <v>68.694444444444443</v>
      </c>
      <c r="G928" s="1">
        <f>VLOOKUP(Tabela2[[#This Row],[id_escola]],Folha1!A:F,4,FALSE)</f>
        <v>67.182838660578383</v>
      </c>
      <c r="H928" s="1">
        <f>VLOOKUP(Tabela2[[#This Row],[id_escola]],Folha1!A:F,5,FALSE)</f>
        <v>22</v>
      </c>
      <c r="I928" s="1">
        <f>VLOOKUP(Tabela2[[#This Row],[id_escola]],Folha1!A:F,6,FALSE)</f>
        <v>34</v>
      </c>
    </row>
    <row r="929" spans="1:9" x14ac:dyDescent="0.3">
      <c r="A929" s="1">
        <f>'agrupamento - 3ciclo'!A928</f>
        <v>343341</v>
      </c>
      <c r="B929">
        <f>AVERAGE([3]!Tabela11[[#This Row],[1º Ano]],[3]!Tabela11[[#This Row],[2º Ano]],[3]!Tabela11[[#This Row],[3º Ano]],[3]!Tabela11[[#This Row],[4º Ano]])</f>
        <v>9.4375</v>
      </c>
      <c r="E929" s="1">
        <f>VLOOKUP(Tabela2[[#This Row],[id_escola]],Folha1!A:F,2,FALSE)</f>
        <v>59.979166666666664</v>
      </c>
      <c r="F929" s="1">
        <f>VLOOKUP(Tabela2[[#This Row],[id_escola]],Folha1!A:F,3,FALSE)</f>
        <v>32.666666666666664</v>
      </c>
      <c r="G929" s="1">
        <f>VLOOKUP(Tabela2[[#This Row],[id_escola]],Folha1!A:F,4,FALSE)</f>
        <v>46.322916666666664</v>
      </c>
      <c r="H929" s="1">
        <f>VLOOKUP(Tabela2[[#This Row],[id_escola]],Folha1!A:F,5,FALSE)</f>
        <v>233</v>
      </c>
      <c r="I929" s="1">
        <f>VLOOKUP(Tabela2[[#This Row],[id_escola]],Folha1!A:F,6,FALSE)</f>
        <v>37</v>
      </c>
    </row>
    <row r="930" spans="1:9" x14ac:dyDescent="0.3">
      <c r="A930" s="1">
        <f>'agrupamento - 3ciclo'!A929</f>
        <v>344620</v>
      </c>
      <c r="B930">
        <f>AVERAGE([3]!Tabela11[[#This Row],[1º Ano]],[3]!Tabela11[[#This Row],[2º Ano]],[3]!Tabela11[[#This Row],[3º Ano]],[3]!Tabela11[[#This Row],[4º Ano]])</f>
        <v>10.625</v>
      </c>
      <c r="E930" s="1">
        <f>VLOOKUP(Tabela2[[#This Row],[id_escola]],Folha1!A:F,2,FALSE)</f>
        <v>58.118279569892472</v>
      </c>
      <c r="F930" s="1">
        <f>VLOOKUP(Tabela2[[#This Row],[id_escola]],Folha1!A:F,3,FALSE)</f>
        <v>48.741935483870968</v>
      </c>
      <c r="G930" s="1">
        <f>VLOOKUP(Tabela2[[#This Row],[id_escola]],Folha1!A:F,4,FALSE)</f>
        <v>53.43010752688172</v>
      </c>
      <c r="H930" s="1">
        <f>VLOOKUP(Tabela2[[#This Row],[id_escola]],Folha1!A:F,5,FALSE)</f>
        <v>119</v>
      </c>
      <c r="I930" s="1">
        <f>VLOOKUP(Tabela2[[#This Row],[id_escola]],Folha1!A:F,6,FALSE)</f>
        <v>72</v>
      </c>
    </row>
    <row r="931" spans="1:9" x14ac:dyDescent="0.3">
      <c r="A931" s="1">
        <f>'agrupamento - 3ciclo'!A930</f>
        <v>343249</v>
      </c>
      <c r="B931">
        <f>AVERAGE([3]!Tabela11[[#This Row],[1º Ano]],[3]!Tabela11[[#This Row],[2º Ano]],[3]!Tabela11[[#This Row],[3º Ano]],[3]!Tabela11[[#This Row],[4º Ano]])</f>
        <v>9.3125</v>
      </c>
      <c r="E931" s="1">
        <f>VLOOKUP(Tabela2[[#This Row],[id_escola]],Folha1!A:F,2,FALSE)</f>
        <v>61.418604651162788</v>
      </c>
      <c r="F931" s="1">
        <f>VLOOKUP(Tabela2[[#This Row],[id_escola]],Folha1!A:F,3,FALSE)</f>
        <v>47.94318181818182</v>
      </c>
      <c r="G931" s="1">
        <f>VLOOKUP(Tabela2[[#This Row],[id_escola]],Folha1!A:F,4,FALSE)</f>
        <v>54.680893234672304</v>
      </c>
      <c r="H931" s="1">
        <f>VLOOKUP(Tabela2[[#This Row],[id_escola]],Folha1!A:F,5,FALSE)</f>
        <v>99</v>
      </c>
      <c r="I931" s="1">
        <f>VLOOKUP(Tabela2[[#This Row],[id_escola]],Folha1!A:F,6,FALSE)</f>
        <v>42</v>
      </c>
    </row>
    <row r="932" spans="1:9" x14ac:dyDescent="0.3">
      <c r="A932" s="1">
        <f>'agrupamento - 3ciclo'!A931</f>
        <v>342180</v>
      </c>
      <c r="B932">
        <f>AVERAGE([3]!Tabela11[[#This Row],[1º Ano]],[3]!Tabela11[[#This Row],[2º Ano]],[3]!Tabela11[[#This Row],[3º Ano]],[3]!Tabela11[[#This Row],[4º Ano]])</f>
        <v>5.75</v>
      </c>
      <c r="E932" s="1">
        <f>VLOOKUP(Tabela2[[#This Row],[id_escola]],Folha1!A:F,2,FALSE)</f>
        <v>55.065573770491802</v>
      </c>
      <c r="F932" s="1">
        <f>VLOOKUP(Tabela2[[#This Row],[id_escola]],Folha1!A:F,3,FALSE)</f>
        <v>34.065573770491802</v>
      </c>
      <c r="G932" s="1">
        <f>VLOOKUP(Tabela2[[#This Row],[id_escola]],Folha1!A:F,4,FALSE)</f>
        <v>44.565573770491802</v>
      </c>
      <c r="H932" s="1">
        <f>VLOOKUP(Tabela2[[#This Row],[id_escola]],Folha1!A:F,5,FALSE)</f>
        <v>244</v>
      </c>
      <c r="I932" s="1">
        <f>VLOOKUP(Tabela2[[#This Row],[id_escola]],Folha1!A:F,6,FALSE)</f>
        <v>142</v>
      </c>
    </row>
    <row r="933" spans="1:9" x14ac:dyDescent="0.3">
      <c r="A933" s="1">
        <f>'agrupamento - 3ciclo'!A932</f>
        <v>343419</v>
      </c>
      <c r="B933">
        <f>AVERAGE([3]!Tabela11[[#This Row],[1º Ano]],[3]!Tabela11[[#This Row],[2º Ano]],[3]!Tabela11[[#This Row],[3º Ano]],[3]!Tabela11[[#This Row],[4º Ano]])</f>
        <v>45.5625</v>
      </c>
      <c r="E933" s="1">
        <f>VLOOKUP(Tabela2[[#This Row],[id_escola]],Folha1!A:F,2,FALSE)</f>
        <v>46.468085106382979</v>
      </c>
      <c r="F933" s="1">
        <f>VLOOKUP(Tabela2[[#This Row],[id_escola]],Folha1!A:F,3,FALSE)</f>
        <v>28.555555555555557</v>
      </c>
      <c r="G933" s="1">
        <f>VLOOKUP(Tabela2[[#This Row],[id_escola]],Folha1!A:F,4,FALSE)</f>
        <v>37.511820330969272</v>
      </c>
      <c r="H933" s="1">
        <f>VLOOKUP(Tabela2[[#This Row],[id_escola]],Folha1!A:F,5,FALSE)</f>
        <v>281</v>
      </c>
      <c r="I933" s="1">
        <f>VLOOKUP(Tabela2[[#This Row],[id_escola]],Folha1!A:F,6,FALSE)</f>
        <v>194</v>
      </c>
    </row>
    <row r="934" spans="1:9" x14ac:dyDescent="0.3">
      <c r="A934" s="1">
        <f>'agrupamento - 3ciclo'!A933</f>
        <v>523707</v>
      </c>
      <c r="B934">
        <f>AVERAGE([3]!Tabela11[[#This Row],[1º Ano]],[3]!Tabela11[[#This Row],[2º Ano]],[3]!Tabela11[[#This Row],[3º Ano]],[3]!Tabela11[[#This Row],[4º Ano]])</f>
        <v>21.125</v>
      </c>
      <c r="E934" s="1">
        <f>VLOOKUP(Tabela2[[#This Row],[id_escola]],Folha1!A:F,2,FALSE)</f>
        <v>68.703703703703709</v>
      </c>
      <c r="F934" s="1">
        <f>VLOOKUP(Tabela2[[#This Row],[id_escola]],Folha1!A:F,3,FALSE)</f>
        <v>72.925925925925924</v>
      </c>
      <c r="G934" s="1">
        <f>VLOOKUP(Tabela2[[#This Row],[id_escola]],Folha1!A:F,4,FALSE)</f>
        <v>70.81481481481481</v>
      </c>
      <c r="H934" s="1">
        <f>VLOOKUP(Tabela2[[#This Row],[id_escola]],Folha1!A:F,5,FALSE)</f>
        <v>12</v>
      </c>
      <c r="I934" s="1">
        <f>VLOOKUP(Tabela2[[#This Row],[id_escola]],Folha1!A:F,6,FALSE)</f>
        <v>4</v>
      </c>
    </row>
    <row r="935" spans="1:9" x14ac:dyDescent="0.3">
      <c r="A935" s="1">
        <f>'agrupamento - 3ciclo'!A934</f>
        <v>504221</v>
      </c>
      <c r="B935" t="e">
        <f>AVERAGE([3]!Tabela11[[#This Row],[1º Ano]],[3]!Tabela11[[#This Row],[2º Ano]],[3]!Tabela11[[#This Row],[3º Ano]],[3]!Tabela11[[#This Row],[4º Ano]])</f>
        <v>#DIV/0!</v>
      </c>
      <c r="E935" s="1">
        <f>VLOOKUP(Tabela2[[#This Row],[id_escola]],Folha1!A:F,2,FALSE)</f>
        <v>63.357142857142854</v>
      </c>
      <c r="F935" s="1">
        <f>VLOOKUP(Tabela2[[#This Row],[id_escola]],Folha1!A:F,3,FALSE)</f>
        <v>60.714285714285715</v>
      </c>
      <c r="G935" s="1">
        <f>VLOOKUP(Tabela2[[#This Row],[id_escola]],Folha1!A:F,4,FALSE)</f>
        <v>62.035714285714285</v>
      </c>
      <c r="H935" s="1">
        <f>VLOOKUP(Tabela2[[#This Row],[id_escola]],Folha1!A:F,5,FALSE)</f>
        <v>39</v>
      </c>
      <c r="I935" s="1">
        <f>VLOOKUP(Tabela2[[#This Row],[id_escola]],Folha1!A:F,6,FALSE)</f>
        <v>49</v>
      </c>
    </row>
    <row r="936" spans="1:9" x14ac:dyDescent="0.3">
      <c r="A936" s="1">
        <f>'agrupamento - 3ciclo'!A935</f>
        <v>802478</v>
      </c>
      <c r="B936" t="e">
        <f>AVERAGE([3]!Tabela11[[#This Row],[1º Ano]],[3]!Tabela11[[#This Row],[2º Ano]],[3]!Tabela11[[#This Row],[3º Ano]],[3]!Tabela11[[#This Row],[4º Ano]])</f>
        <v>#DIV/0!</v>
      </c>
      <c r="E936" s="1">
        <f>VLOOKUP(Tabela2[[#This Row],[id_escola]],Folha1!A:F,2,FALSE)</f>
        <v>70.099999999999994</v>
      </c>
      <c r="F936" s="1">
        <f>VLOOKUP(Tabela2[[#This Row],[id_escola]],Folha1!A:F,3,FALSE)</f>
        <v>51.913043478260867</v>
      </c>
      <c r="G936" s="1">
        <f>VLOOKUP(Tabela2[[#This Row],[id_escola]],Folha1!A:F,4,FALSE)</f>
        <v>61.006521739130434</v>
      </c>
      <c r="H936" s="1">
        <f>VLOOKUP(Tabela2[[#This Row],[id_escola]],Folha1!A:F,5,FALSE)</f>
        <v>43</v>
      </c>
      <c r="I936" s="1">
        <f>VLOOKUP(Tabela2[[#This Row],[id_escola]],Folha1!A:F,6,FALSE)</f>
        <v>58</v>
      </c>
    </row>
    <row r="937" spans="1:9" x14ac:dyDescent="0.3">
      <c r="A937" s="1">
        <f>'agrupamento - 3ciclo'!A936</f>
        <v>521942</v>
      </c>
      <c r="B937" t="e">
        <f>AVERAGE([3]!Tabela11[[#This Row],[1º Ano]],[3]!Tabela11[[#This Row],[2º Ano]],[3]!Tabela11[[#This Row],[3º Ano]],[3]!Tabela11[[#This Row],[4º Ano]])</f>
        <v>#DIV/0!</v>
      </c>
      <c r="E937" s="1">
        <f>VLOOKUP(Tabela2[[#This Row],[id_escola]],Folha1!A:F,2,FALSE)</f>
        <v>66.162790697674424</v>
      </c>
      <c r="F937" s="1">
        <f>VLOOKUP(Tabela2[[#This Row],[id_escola]],Folha1!A:F,3,FALSE)</f>
        <v>57.418604651162788</v>
      </c>
      <c r="G937" s="1">
        <f>VLOOKUP(Tabela2[[#This Row],[id_escola]],Folha1!A:F,4,FALSE)</f>
        <v>61.79069767441861</v>
      </c>
      <c r="H937" s="1">
        <f>VLOOKUP(Tabela2[[#This Row],[id_escola]],Folha1!A:F,5,FALSE)</f>
        <v>39</v>
      </c>
      <c r="I937" s="1">
        <f>VLOOKUP(Tabela2[[#This Row],[id_escola]],Folha1!A:F,6,FALSE)</f>
        <v>50</v>
      </c>
    </row>
    <row r="938" spans="1:9" x14ac:dyDescent="0.3">
      <c r="A938" s="1">
        <f>'agrupamento - 3ciclo'!A937</f>
        <v>802845</v>
      </c>
      <c r="B938" t="e">
        <f>AVERAGE([3]!Tabela11[[#This Row],[1º Ano]],[3]!Tabela11[[#This Row],[2º Ano]],[3]!Tabela11[[#This Row],[3º Ano]],[3]!Tabela11[[#This Row],[4º Ano]])</f>
        <v>#DIV/0!</v>
      </c>
      <c r="E938" s="1">
        <f>VLOOKUP(Tabela2[[#This Row],[id_escola]],Folha1!A:F,2,FALSE)</f>
        <v>60.285714285714285</v>
      </c>
      <c r="F938" s="1">
        <f>VLOOKUP(Tabela2[[#This Row],[id_escola]],Folha1!A:F,3,FALSE)</f>
        <v>45.642857142857146</v>
      </c>
      <c r="G938" s="1">
        <f>VLOOKUP(Tabela2[[#This Row],[id_escola]],Folha1!A:F,4,FALSE)</f>
        <v>52.964285714285715</v>
      </c>
      <c r="H938" s="1">
        <f>VLOOKUP(Tabela2[[#This Row],[id_escola]],Folha1!A:F,5,FALSE)</f>
        <v>124</v>
      </c>
      <c r="I938" s="1">
        <f>VLOOKUP(Tabela2[[#This Row],[id_escola]],Folha1!A:F,6,FALSE)</f>
        <v>4</v>
      </c>
    </row>
    <row r="939" spans="1:9" x14ac:dyDescent="0.3">
      <c r="A939" s="1">
        <f>'agrupamento - 3ciclo'!A938</f>
        <v>505274</v>
      </c>
      <c r="B939" t="e">
        <f>AVERAGE([3]!Tabela11[[#This Row],[1º Ano]],[3]!Tabela11[[#This Row],[2º Ano]],[3]!Tabela11[[#This Row],[3º Ano]],[3]!Tabela11[[#This Row],[4º Ano]])</f>
        <v>#DIV/0!</v>
      </c>
      <c r="E939" s="1">
        <f>VLOOKUP(Tabela2[[#This Row],[id_escola]],Folha1!A:F,2,FALSE)</f>
        <v>54.375</v>
      </c>
      <c r="F939" s="1">
        <f>VLOOKUP(Tabela2[[#This Row],[id_escola]],Folha1!A:F,3,FALSE)</f>
        <v>59.25</v>
      </c>
      <c r="G939" s="1">
        <f>VLOOKUP(Tabela2[[#This Row],[id_escola]],Folha1!A:F,4,FALSE)</f>
        <v>56.8125</v>
      </c>
      <c r="H939" s="1">
        <f>VLOOKUP(Tabela2[[#This Row],[id_escola]],Folha1!A:F,5,FALSE)</f>
        <v>71</v>
      </c>
      <c r="I939" s="1">
        <f>VLOOKUP(Tabela2[[#This Row],[id_escola]],Folha1!A:F,6,FALSE)</f>
        <v>69</v>
      </c>
    </row>
    <row r="940" spans="1:9" x14ac:dyDescent="0.3">
      <c r="A940" s="1">
        <f>'agrupamento - 3ciclo'!A939</f>
        <v>400671</v>
      </c>
      <c r="B940">
        <f>AVERAGE([3]!Tabela11[[#This Row],[1º Ano]],[3]!Tabela11[[#This Row],[2º Ano]],[3]!Tabela11[[#This Row],[3º Ano]],[3]!Tabela11[[#This Row],[4º Ano]])</f>
        <v>19.3125</v>
      </c>
      <c r="E940" s="1">
        <f>VLOOKUP(Tabela2[[#This Row],[id_escola]],Folha1!A:F,2,FALSE)</f>
        <v>63.175438596491226</v>
      </c>
      <c r="F940" s="1">
        <f>VLOOKUP(Tabela2[[#This Row],[id_escola]],Folha1!A:F,3,FALSE)</f>
        <v>35.333333333333336</v>
      </c>
      <c r="G940" s="1">
        <f>VLOOKUP(Tabela2[[#This Row],[id_escola]],Folha1!A:F,4,FALSE)</f>
        <v>49.254385964912281</v>
      </c>
      <c r="H940" s="1">
        <f>VLOOKUP(Tabela2[[#This Row],[id_escola]],Folha1!A:F,5,FALSE)</f>
        <v>184</v>
      </c>
      <c r="I940" s="1">
        <f>VLOOKUP(Tabela2[[#This Row],[id_escola]],Folha1!A:F,6,FALSE)</f>
        <v>8</v>
      </c>
    </row>
    <row r="941" spans="1:9" x14ac:dyDescent="0.3">
      <c r="A941" s="1">
        <f>'agrupamento - 3ciclo'!A940</f>
        <v>400683</v>
      </c>
      <c r="B941">
        <f>AVERAGE([3]!Tabela11[[#This Row],[1º Ano]],[3]!Tabela11[[#This Row],[2º Ano]],[3]!Tabela11[[#This Row],[3º Ano]],[3]!Tabela11[[#This Row],[4º Ano]])</f>
        <v>7.25</v>
      </c>
      <c r="E941" s="1">
        <f>VLOOKUP(Tabela2[[#This Row],[id_escola]],Folha1!A:F,2,FALSE)</f>
        <v>62.579365079365083</v>
      </c>
      <c r="F941" s="1">
        <f>VLOOKUP(Tabela2[[#This Row],[id_escola]],Folha1!A:F,3,FALSE)</f>
        <v>43.532258064516128</v>
      </c>
      <c r="G941" s="1">
        <f>VLOOKUP(Tabela2[[#This Row],[id_escola]],Folha1!A:F,4,FALSE)</f>
        <v>53.055811571940609</v>
      </c>
      <c r="H941" s="1">
        <f>VLOOKUP(Tabela2[[#This Row],[id_escola]],Folha1!A:F,5,FALSE)</f>
        <v>120</v>
      </c>
      <c r="I941" s="1">
        <f>VLOOKUP(Tabela2[[#This Row],[id_escola]],Folha1!A:F,6,FALSE)</f>
        <v>83</v>
      </c>
    </row>
    <row r="942" spans="1:9" x14ac:dyDescent="0.3">
      <c r="A942" s="1">
        <f>'agrupamento - 3ciclo'!A941</f>
        <v>400695</v>
      </c>
      <c r="B942">
        <f>AVERAGE([3]!Tabela11[[#This Row],[1º Ano]],[3]!Tabela11[[#This Row],[2º Ano]],[3]!Tabela11[[#This Row],[3º Ano]],[3]!Tabela11[[#This Row],[4º Ano]])</f>
        <v>33.0625</v>
      </c>
      <c r="E942" s="1">
        <f>VLOOKUP(Tabela2[[#This Row],[id_escola]],Folha1!A:F,2,FALSE)</f>
        <v>63.042857142857144</v>
      </c>
      <c r="F942" s="1">
        <f>VLOOKUP(Tabela2[[#This Row],[id_escola]],Folha1!A:F,3,FALSE)</f>
        <v>51.321428571428569</v>
      </c>
      <c r="G942" s="1">
        <f>VLOOKUP(Tabela2[[#This Row],[id_escola]],Folha1!A:F,4,FALSE)</f>
        <v>57.182142857142857</v>
      </c>
      <c r="H942" s="1">
        <f>VLOOKUP(Tabela2[[#This Row],[id_escola]],Folha1!A:F,5,FALSE)</f>
        <v>67</v>
      </c>
      <c r="I942" s="1">
        <f>VLOOKUP(Tabela2[[#This Row],[id_escola]],Folha1!A:F,6,FALSE)</f>
        <v>16</v>
      </c>
    </row>
    <row r="943" spans="1:9" x14ac:dyDescent="0.3">
      <c r="A943" s="1">
        <f>'agrupamento - 3ciclo'!A942</f>
        <v>400701</v>
      </c>
      <c r="B943">
        <f>AVERAGE([3]!Tabela11[[#This Row],[1º Ano]],[3]!Tabela11[[#This Row],[2º Ano]],[3]!Tabela11[[#This Row],[3º Ano]],[3]!Tabela11[[#This Row],[4º Ano]])</f>
        <v>18.875</v>
      </c>
      <c r="E943" s="1">
        <f>VLOOKUP(Tabela2[[#This Row],[id_escola]],Folha1!A:F,2,FALSE)</f>
        <v>60.541666666666664</v>
      </c>
      <c r="F943" s="1">
        <f>VLOOKUP(Tabela2[[#This Row],[id_escola]],Folha1!A:F,3,FALSE)</f>
        <v>51.702702702702702</v>
      </c>
      <c r="G943" s="1">
        <f>VLOOKUP(Tabela2[[#This Row],[id_escola]],Folha1!A:F,4,FALSE)</f>
        <v>56.122184684684683</v>
      </c>
      <c r="H943" s="1">
        <f>VLOOKUP(Tabela2[[#This Row],[id_escola]],Folha1!A:F,5,FALSE)</f>
        <v>78</v>
      </c>
      <c r="I943" s="1">
        <f>VLOOKUP(Tabela2[[#This Row],[id_escola]],Folha1!A:F,6,FALSE)</f>
        <v>3</v>
      </c>
    </row>
    <row r="944" spans="1:9" x14ac:dyDescent="0.3">
      <c r="A944" s="1">
        <f>'agrupamento - 3ciclo'!A943</f>
        <v>400725</v>
      </c>
      <c r="B944">
        <f>AVERAGE([3]!Tabela11[[#This Row],[1º Ano]],[3]!Tabela11[[#This Row],[2º Ano]],[3]!Tabela11[[#This Row],[3º Ano]],[3]!Tabela11[[#This Row],[4º Ano]])</f>
        <v>6.875</v>
      </c>
      <c r="E944" s="1">
        <f>VLOOKUP(Tabela2[[#This Row],[id_escola]],Folha1!A:F,2,FALSE)</f>
        <v>51.450980392156865</v>
      </c>
      <c r="F944" s="1">
        <f>VLOOKUP(Tabela2[[#This Row],[id_escola]],Folha1!A:F,3,FALSE)</f>
        <v>38.522522522522522</v>
      </c>
      <c r="G944" s="1">
        <f>VLOOKUP(Tabela2[[#This Row],[id_escola]],Folha1!A:F,4,FALSE)</f>
        <v>44.986751457339693</v>
      </c>
      <c r="H944" s="1">
        <f>VLOOKUP(Tabela2[[#This Row],[id_escola]],Folha1!A:F,5,FALSE)</f>
        <v>229</v>
      </c>
      <c r="I944" s="1">
        <f>VLOOKUP(Tabela2[[#This Row],[id_escola]],Folha1!A:F,6,FALSE)</f>
        <v>48</v>
      </c>
    </row>
    <row r="945" spans="1:9" x14ac:dyDescent="0.3">
      <c r="A945" s="1">
        <f>'agrupamento - 3ciclo'!A944</f>
        <v>400737</v>
      </c>
      <c r="B945">
        <f>AVERAGE([3]!Tabela11[[#This Row],[1º Ano]],[3]!Tabela11[[#This Row],[2º Ano]],[3]!Tabela11[[#This Row],[3º Ano]],[3]!Tabela11[[#This Row],[4º Ano]])</f>
        <v>31.4375</v>
      </c>
      <c r="E945" s="1">
        <f>VLOOKUP(Tabela2[[#This Row],[id_escola]],Folha1!A:F,2,FALSE)</f>
        <v>66.393939393939391</v>
      </c>
      <c r="F945" s="1">
        <f>VLOOKUP(Tabela2[[#This Row],[id_escola]],Folha1!A:F,3,FALSE)</f>
        <v>46.823529411764703</v>
      </c>
      <c r="G945" s="1">
        <f>VLOOKUP(Tabela2[[#This Row],[id_escola]],Folha1!A:F,4,FALSE)</f>
        <v>56.60873440285205</v>
      </c>
      <c r="H945" s="1">
        <f>VLOOKUP(Tabela2[[#This Row],[id_escola]],Folha1!A:F,5,FALSE)</f>
        <v>74</v>
      </c>
      <c r="I945" s="1">
        <f>VLOOKUP(Tabela2[[#This Row],[id_escola]],Folha1!A:F,6,FALSE)</f>
        <v>32</v>
      </c>
    </row>
    <row r="946" spans="1:9" x14ac:dyDescent="0.3">
      <c r="A946" s="1">
        <f>'agrupamento - 3ciclo'!A945</f>
        <v>400750</v>
      </c>
      <c r="B946">
        <f>AVERAGE([3]!Tabela11[[#This Row],[1º Ano]],[3]!Tabela11[[#This Row],[2º Ano]],[3]!Tabela11[[#This Row],[3º Ano]],[3]!Tabela11[[#This Row],[4º Ano]])</f>
        <v>17.5625</v>
      </c>
      <c r="E946" s="1">
        <f>VLOOKUP(Tabela2[[#This Row],[id_escola]],Folha1!A:F,2,FALSE)</f>
        <v>60.214723926380366</v>
      </c>
      <c r="F946" s="1">
        <f>VLOOKUP(Tabela2[[#This Row],[id_escola]],Folha1!A:F,3,FALSE)</f>
        <v>48.691358024691361</v>
      </c>
      <c r="G946" s="1">
        <f>VLOOKUP(Tabela2[[#This Row],[id_escola]],Folha1!A:F,4,FALSE)</f>
        <v>54.453040975535863</v>
      </c>
      <c r="H946" s="1">
        <f>VLOOKUP(Tabela2[[#This Row],[id_escola]],Folha1!A:F,5,FALSE)</f>
        <v>95</v>
      </c>
      <c r="I946" s="1">
        <f>VLOOKUP(Tabela2[[#This Row],[id_escola]],Folha1!A:F,6,FALSE)</f>
        <v>45</v>
      </c>
    </row>
    <row r="947" spans="1:9" x14ac:dyDescent="0.3">
      <c r="A947" s="1">
        <f>'agrupamento - 3ciclo'!A946</f>
        <v>400786</v>
      </c>
      <c r="B947">
        <f>AVERAGE([3]!Tabela11[[#This Row],[1º Ano]],[3]!Tabela11[[#This Row],[2º Ano]],[3]!Tabela11[[#This Row],[3º Ano]],[3]!Tabela11[[#This Row],[4º Ano]])</f>
        <v>10.5</v>
      </c>
      <c r="E947" s="1">
        <f>VLOOKUP(Tabela2[[#This Row],[id_escola]],Folha1!A:F,2,FALSE)</f>
        <v>53.942528735632187</v>
      </c>
      <c r="F947" s="1">
        <f>VLOOKUP(Tabela2[[#This Row],[id_escola]],Folha1!A:F,3,FALSE)</f>
        <v>32.691489361702125</v>
      </c>
      <c r="G947" s="1">
        <f>VLOOKUP(Tabela2[[#This Row],[id_escola]],Folha1!A:F,4,FALSE)</f>
        <v>43.31700904866716</v>
      </c>
      <c r="H947" s="1">
        <f>VLOOKUP(Tabela2[[#This Row],[id_escola]],Folha1!A:F,5,FALSE)</f>
        <v>244</v>
      </c>
      <c r="I947" s="1">
        <f>VLOOKUP(Tabela2[[#This Row],[id_escola]],Folha1!A:F,6,FALSE)</f>
        <v>48</v>
      </c>
    </row>
    <row r="948" spans="1:9" x14ac:dyDescent="0.3">
      <c r="A948" s="1">
        <f>'agrupamento - 3ciclo'!A947</f>
        <v>400798</v>
      </c>
      <c r="B948">
        <f>AVERAGE([3]!Tabela11[[#This Row],[1º Ano]],[3]!Tabela11[[#This Row],[2º Ano]],[3]!Tabela11[[#This Row],[3º Ano]],[3]!Tabela11[[#This Row],[4º Ano]])</f>
        <v>10.1875</v>
      </c>
      <c r="E948" s="1">
        <f>VLOOKUP(Tabela2[[#This Row],[id_escola]],Folha1!A:F,2,FALSE)</f>
        <v>64.427083333333329</v>
      </c>
      <c r="F948" s="1">
        <f>VLOOKUP(Tabela2[[#This Row],[id_escola]],Folha1!A:F,3,FALSE)</f>
        <v>50.942708333333336</v>
      </c>
      <c r="G948" s="1">
        <f>VLOOKUP(Tabela2[[#This Row],[id_escola]],Folha1!A:F,4,FALSE)</f>
        <v>57.684895833333329</v>
      </c>
      <c r="H948" s="1">
        <f>VLOOKUP(Tabela2[[#This Row],[id_escola]],Folha1!A:F,5,FALSE)</f>
        <v>62</v>
      </c>
      <c r="I948" s="1">
        <f>VLOOKUP(Tabela2[[#This Row],[id_escola]],Folha1!A:F,6,FALSE)</f>
        <v>54</v>
      </c>
    </row>
    <row r="949" spans="1:9" x14ac:dyDescent="0.3">
      <c r="A949" s="1">
        <f>'agrupamento - 3ciclo'!A948</f>
        <v>400002</v>
      </c>
      <c r="B949">
        <f>AVERAGE([3]!Tabela11[[#This Row],[1º Ano]],[3]!Tabela11[[#This Row],[2º Ano]],[3]!Tabela11[[#This Row],[3º Ano]],[3]!Tabela11[[#This Row],[4º Ano]])</f>
        <v>28.9375</v>
      </c>
      <c r="E949" s="1">
        <f>VLOOKUP(Tabela2[[#This Row],[id_escola]],Folha1!A:F,2,FALSE)</f>
        <v>68.181818181818187</v>
      </c>
      <c r="F949" s="1">
        <f>VLOOKUP(Tabela2[[#This Row],[id_escola]],Folha1!A:F,3,FALSE)</f>
        <v>57.355555555555554</v>
      </c>
      <c r="G949" s="1">
        <f>VLOOKUP(Tabela2[[#This Row],[id_escola]],Folha1!A:F,4,FALSE)</f>
        <v>62.768686868686871</v>
      </c>
      <c r="H949" s="1">
        <f>VLOOKUP(Tabela2[[#This Row],[id_escola]],Folha1!A:F,5,FALSE)</f>
        <v>34</v>
      </c>
      <c r="I949" s="1">
        <f>VLOOKUP(Tabela2[[#This Row],[id_escola]],Folha1!A:F,6,FALSE)</f>
        <v>6</v>
      </c>
    </row>
    <row r="950" spans="1:9" x14ac:dyDescent="0.3">
      <c r="A950" s="1">
        <f>'agrupamento - 3ciclo'!A949</f>
        <v>400014</v>
      </c>
      <c r="B950">
        <f>AVERAGE([3]!Tabela11[[#This Row],[1º Ano]],[3]!Tabela11[[#This Row],[2º Ano]],[3]!Tabela11[[#This Row],[3º Ano]],[3]!Tabela11[[#This Row],[4º Ano]])</f>
        <v>7.6875</v>
      </c>
      <c r="E950" s="1">
        <f>VLOOKUP(Tabela2[[#This Row],[id_escola]],Folha1!A:F,2,FALSE)</f>
        <v>51.127906976744185</v>
      </c>
      <c r="F950" s="1">
        <f>VLOOKUP(Tabela2[[#This Row],[id_escola]],Folha1!A:F,3,FALSE)</f>
        <v>24.954022988505749</v>
      </c>
      <c r="G950" s="1">
        <f>VLOOKUP(Tabela2[[#This Row],[id_escola]],Folha1!A:F,4,FALSE)</f>
        <v>38.040964982624971</v>
      </c>
      <c r="H950" s="1">
        <f>VLOOKUP(Tabela2[[#This Row],[id_escola]],Folha1!A:F,5,FALSE)</f>
        <v>263</v>
      </c>
      <c r="I950" s="1">
        <f>VLOOKUP(Tabela2[[#This Row],[id_escola]],Folha1!A:F,6,FALSE)</f>
        <v>197</v>
      </c>
    </row>
    <row r="951" spans="1:9" x14ac:dyDescent="0.3">
      <c r="A951" s="1">
        <f>'agrupamento - 3ciclo'!A950</f>
        <v>400830</v>
      </c>
      <c r="B951">
        <f>AVERAGE([3]!Tabela11[[#This Row],[1º Ano]],[3]!Tabela11[[#This Row],[2º Ano]],[3]!Tabela11[[#This Row],[3º Ano]],[3]!Tabela11[[#This Row],[4º Ano]])</f>
        <v>22.875</v>
      </c>
      <c r="E951" s="1">
        <f>VLOOKUP(Tabela2[[#This Row],[id_escola]],Folha1!A:F,2,FALSE)</f>
        <v>59.5</v>
      </c>
      <c r="F951" s="1">
        <f>VLOOKUP(Tabela2[[#This Row],[id_escola]],Folha1!A:F,3,FALSE)</f>
        <v>49.088495575221238</v>
      </c>
      <c r="G951" s="1">
        <f>VLOOKUP(Tabela2[[#This Row],[id_escola]],Folha1!A:F,4,FALSE)</f>
        <v>54.294247787610615</v>
      </c>
      <c r="H951" s="1">
        <f>VLOOKUP(Tabela2[[#This Row],[id_escola]],Folha1!A:F,5,FALSE)</f>
        <v>94</v>
      </c>
      <c r="I951" s="1">
        <f>VLOOKUP(Tabela2[[#This Row],[id_escola]],Folha1!A:F,6,FALSE)</f>
        <v>8</v>
      </c>
    </row>
    <row r="952" spans="1:9" x14ac:dyDescent="0.3">
      <c r="A952" s="1">
        <f>'agrupamento - 3ciclo'!A951</f>
        <v>400853</v>
      </c>
      <c r="B952">
        <f>AVERAGE([3]!Tabela11[[#This Row],[1º Ano]],[3]!Tabela11[[#This Row],[2º Ano]],[3]!Tabela11[[#This Row],[3º Ano]],[3]!Tabela11[[#This Row],[4º Ano]])</f>
        <v>22.8125</v>
      </c>
      <c r="E952" s="1">
        <f>VLOOKUP(Tabela2[[#This Row],[id_escola]],Folha1!A:F,2,FALSE)</f>
        <v>58.38095238095238</v>
      </c>
      <c r="F952" s="1">
        <f>VLOOKUP(Tabela2[[#This Row],[id_escola]],Folha1!A:F,3,FALSE)</f>
        <v>29.636363636363637</v>
      </c>
      <c r="G952" s="1">
        <f>VLOOKUP(Tabela2[[#This Row],[id_escola]],Folha1!A:F,4,FALSE)</f>
        <v>44.00865800865801</v>
      </c>
      <c r="H952" s="1">
        <f>VLOOKUP(Tabela2[[#This Row],[id_escola]],Folha1!A:F,5,FALSE)</f>
        <v>236</v>
      </c>
      <c r="I952" s="1">
        <f>VLOOKUP(Tabela2[[#This Row],[id_escola]],Folha1!A:F,6,FALSE)</f>
        <v>17</v>
      </c>
    </row>
    <row r="953" spans="1:9" x14ac:dyDescent="0.3">
      <c r="A953" s="1">
        <f>'agrupamento - 3ciclo'!A952</f>
        <v>400397</v>
      </c>
      <c r="B953">
        <f>AVERAGE([3]!Tabela11[[#This Row],[1º Ano]],[3]!Tabela11[[#This Row],[2º Ano]],[3]!Tabela11[[#This Row],[3º Ano]],[3]!Tabela11[[#This Row],[4º Ano]])</f>
        <v>50.375</v>
      </c>
      <c r="E953" s="1">
        <f>VLOOKUP(Tabela2[[#This Row],[id_escola]],Folha1!A:F,2,FALSE)</f>
        <v>63.04054054054054</v>
      </c>
      <c r="F953" s="1">
        <f>VLOOKUP(Tabela2[[#This Row],[id_escola]],Folha1!A:F,3,FALSE)</f>
        <v>56.506666666666668</v>
      </c>
      <c r="G953" s="1">
        <f>VLOOKUP(Tabela2[[#This Row],[id_escola]],Folha1!A:F,4,FALSE)</f>
        <v>59.773603603603604</v>
      </c>
      <c r="H953" s="1">
        <f>VLOOKUP(Tabela2[[#This Row],[id_escola]],Folha1!A:F,5,FALSE)</f>
        <v>48</v>
      </c>
      <c r="I953" s="1">
        <f>VLOOKUP(Tabela2[[#This Row],[id_escola]],Folha1!A:F,6,FALSE)</f>
        <v>60</v>
      </c>
    </row>
    <row r="954" spans="1:9" x14ac:dyDescent="0.3">
      <c r="A954" s="1">
        <f>'agrupamento - 3ciclo'!A953</f>
        <v>400889</v>
      </c>
      <c r="B954" t="e">
        <f>AVERAGE([3]!Tabela11[[#This Row],[1º Ano]],[3]!Tabela11[[#This Row],[2º Ano]],[3]!Tabela11[[#This Row],[3º Ano]],[3]!Tabela11[[#This Row],[4º Ano]])</f>
        <v>#DIV/0!</v>
      </c>
      <c r="E954" s="1">
        <f>VLOOKUP(Tabela2[[#This Row],[id_escola]],Folha1!A:F,2,FALSE)</f>
        <v>56.642276422764226</v>
      </c>
      <c r="F954" s="1">
        <f>VLOOKUP(Tabela2[[#This Row],[id_escola]],Folha1!A:F,3,FALSE)</f>
        <v>39.248120300751879</v>
      </c>
      <c r="G954" s="1">
        <f>VLOOKUP(Tabela2[[#This Row],[id_escola]],Folha1!A:F,4,FALSE)</f>
        <v>47.945198361758052</v>
      </c>
      <c r="H954" s="1">
        <f>VLOOKUP(Tabela2[[#This Row],[id_escola]],Folha1!A:F,5,FALSE)</f>
        <v>195</v>
      </c>
      <c r="I954" s="1">
        <f>VLOOKUP(Tabela2[[#This Row],[id_escola]],Folha1!A:F,6,FALSE)</f>
        <v>32</v>
      </c>
    </row>
    <row r="955" spans="1:9" x14ac:dyDescent="0.3">
      <c r="A955" s="1">
        <f>'agrupamento - 3ciclo'!A954</f>
        <v>400890</v>
      </c>
      <c r="B955">
        <f>AVERAGE([3]!Tabela11[[#This Row],[1º Ano]],[3]!Tabela11[[#This Row],[2º Ano]],[3]!Tabela11[[#This Row],[3º Ano]],[3]!Tabela11[[#This Row],[4º Ano]])</f>
        <v>37.875</v>
      </c>
      <c r="E955" s="1">
        <f>VLOOKUP(Tabela2[[#This Row],[id_escola]],Folha1!A:F,2,FALSE)</f>
        <v>59.271999999999998</v>
      </c>
      <c r="F955" s="1">
        <f>VLOOKUP(Tabela2[[#This Row],[id_escola]],Folha1!A:F,3,FALSE)</f>
        <v>42.118110236220474</v>
      </c>
      <c r="G955" s="1">
        <f>VLOOKUP(Tabela2[[#This Row],[id_escola]],Folha1!A:F,4,FALSE)</f>
        <v>50.695055118110233</v>
      </c>
      <c r="H955" s="1">
        <f>VLOOKUP(Tabela2[[#This Row],[id_escola]],Folha1!A:F,5,FALSE)</f>
        <v>151</v>
      </c>
      <c r="I955" s="1">
        <f>VLOOKUP(Tabela2[[#This Row],[id_escola]],Folha1!A:F,6,FALSE)</f>
        <v>26</v>
      </c>
    </row>
    <row r="956" spans="1:9" x14ac:dyDescent="0.3">
      <c r="A956" s="1">
        <f>'agrupamento - 3ciclo'!A955</f>
        <v>404585</v>
      </c>
      <c r="B956">
        <f>AVERAGE([3]!Tabela11[[#This Row],[1º Ano]],[3]!Tabela11[[#This Row],[2º Ano]],[3]!Tabela11[[#This Row],[3º Ano]],[3]!Tabela11[[#This Row],[4º Ano]])</f>
        <v>11.125</v>
      </c>
      <c r="E956" s="1">
        <f>VLOOKUP(Tabela2[[#This Row],[id_escola]],Folha1!A:F,2,FALSE)</f>
        <v>47.055555555555557</v>
      </c>
      <c r="F956" s="1">
        <f>VLOOKUP(Tabela2[[#This Row],[id_escola]],Folha1!A:F,3,FALSE)</f>
        <v>21.05</v>
      </c>
      <c r="G956" s="1">
        <f>VLOOKUP(Tabela2[[#This Row],[id_escola]],Folha1!A:F,4,FALSE)</f>
        <v>34.052777777777777</v>
      </c>
      <c r="H956" s="1">
        <f>VLOOKUP(Tabela2[[#This Row],[id_escola]],Folha1!A:F,5,FALSE)</f>
        <v>267</v>
      </c>
      <c r="I956" s="1">
        <f>VLOOKUP(Tabela2[[#This Row],[id_escola]],Folha1!A:F,6,FALSE)</f>
        <v>148</v>
      </c>
    </row>
    <row r="957" spans="1:9" x14ac:dyDescent="0.3">
      <c r="A957" s="1">
        <f>'agrupamento - 3ciclo'!A956</f>
        <v>400919</v>
      </c>
      <c r="B957">
        <f>AVERAGE([3]!Tabela11[[#This Row],[1º Ano]],[3]!Tabela11[[#This Row],[2º Ano]],[3]!Tabela11[[#This Row],[3º Ano]],[3]!Tabela11[[#This Row],[4º Ano]])</f>
        <v>6.625</v>
      </c>
      <c r="E957" s="1">
        <f>VLOOKUP(Tabela2[[#This Row],[id_escola]],Folha1!A:F,2,FALSE)</f>
        <v>56.733333333333334</v>
      </c>
      <c r="F957" s="1">
        <f>VLOOKUP(Tabela2[[#This Row],[id_escola]],Folha1!A:F,3,FALSE)</f>
        <v>32.440366972477065</v>
      </c>
      <c r="G957" s="1">
        <f>VLOOKUP(Tabela2[[#This Row],[id_escola]],Folha1!A:F,4,FALSE)</f>
        <v>44.5868501529052</v>
      </c>
      <c r="H957" s="1">
        <f>VLOOKUP(Tabela2[[#This Row],[id_escola]],Folha1!A:F,5,FALSE)</f>
        <v>224</v>
      </c>
      <c r="I957" s="1">
        <f>VLOOKUP(Tabela2[[#This Row],[id_escola]],Folha1!A:F,6,FALSE)</f>
        <v>165</v>
      </c>
    </row>
    <row r="958" spans="1:9" x14ac:dyDescent="0.3">
      <c r="A958" s="1">
        <f>'agrupamento - 3ciclo'!A957</f>
        <v>403337</v>
      </c>
      <c r="B958">
        <f>AVERAGE([3]!Tabela11[[#This Row],[1º Ano]],[3]!Tabela11[[#This Row],[2º Ano]],[3]!Tabela11[[#This Row],[3º Ano]],[3]!Tabela11[[#This Row],[4º Ano]])</f>
        <v>8.75</v>
      </c>
      <c r="E958" s="1">
        <f>VLOOKUP(Tabela2[[#This Row],[id_escola]],Folha1!A:F,2,FALSE)</f>
        <v>61.786407766990294</v>
      </c>
      <c r="F958" s="1">
        <f>VLOOKUP(Tabela2[[#This Row],[id_escola]],Folha1!A:F,3,FALSE)</f>
        <v>42.346153846153847</v>
      </c>
      <c r="G958" s="1">
        <f>VLOOKUP(Tabela2[[#This Row],[id_escola]],Folha1!A:F,4,FALSE)</f>
        <v>52.066280806572067</v>
      </c>
      <c r="H958" s="1">
        <f>VLOOKUP(Tabela2[[#This Row],[id_escola]],Folha1!A:F,5,FALSE)</f>
        <v>128</v>
      </c>
      <c r="I958" s="1">
        <f>VLOOKUP(Tabela2[[#This Row],[id_escola]],Folha1!A:F,6,FALSE)</f>
        <v>93</v>
      </c>
    </row>
    <row r="959" spans="1:9" x14ac:dyDescent="0.3">
      <c r="A959" s="1">
        <f>'agrupamento - 3ciclo'!A958</f>
        <v>400956</v>
      </c>
      <c r="B959">
        <f>AVERAGE([3]!Tabela11[[#This Row],[1º Ano]],[3]!Tabela11[[#This Row],[2º Ano]],[3]!Tabela11[[#This Row],[3º Ano]],[3]!Tabela11[[#This Row],[4º Ano]])</f>
        <v>73.125</v>
      </c>
      <c r="E959" s="1">
        <f>VLOOKUP(Tabela2[[#This Row],[id_escola]],Folha1!A:F,2,FALSE)</f>
        <v>61.354037267080749</v>
      </c>
      <c r="F959" s="1">
        <f>VLOOKUP(Tabela2[[#This Row],[id_escola]],Folha1!A:F,3,FALSE)</f>
        <v>48.292682926829265</v>
      </c>
      <c r="G959" s="1">
        <f>VLOOKUP(Tabela2[[#This Row],[id_escola]],Folha1!A:F,4,FALSE)</f>
        <v>54.823360096955007</v>
      </c>
      <c r="H959" s="1">
        <f>VLOOKUP(Tabela2[[#This Row],[id_escola]],Folha1!A:F,5,FALSE)</f>
        <v>86</v>
      </c>
      <c r="I959" s="1">
        <f>VLOOKUP(Tabela2[[#This Row],[id_escola]],Folha1!A:F,6,FALSE)</f>
        <v>69</v>
      </c>
    </row>
    <row r="960" spans="1:9" x14ac:dyDescent="0.3">
      <c r="A960" s="1">
        <f>'agrupamento - 3ciclo'!A959</f>
        <v>400968</v>
      </c>
      <c r="B960">
        <f>AVERAGE([3]!Tabela11[[#This Row],[1º Ano]],[3]!Tabela11[[#This Row],[2º Ano]],[3]!Tabela11[[#This Row],[3º Ano]],[3]!Tabela11[[#This Row],[4º Ano]])</f>
        <v>65.4375</v>
      </c>
      <c r="E960" s="1">
        <f>VLOOKUP(Tabela2[[#This Row],[id_escola]],Folha1!A:F,2,FALSE)</f>
        <v>63.329896907216494</v>
      </c>
      <c r="F960" s="1">
        <f>VLOOKUP(Tabela2[[#This Row],[id_escola]],Folha1!A:F,3,FALSE)</f>
        <v>53.272727272727273</v>
      </c>
      <c r="G960" s="1">
        <f>VLOOKUP(Tabela2[[#This Row],[id_escola]],Folha1!A:F,4,FALSE)</f>
        <v>58.301312089971887</v>
      </c>
      <c r="H960" s="1">
        <f>VLOOKUP(Tabela2[[#This Row],[id_escola]],Folha1!A:F,5,FALSE)</f>
        <v>56</v>
      </c>
      <c r="I960" s="1">
        <f>VLOOKUP(Tabela2[[#This Row],[id_escola]],Folha1!A:F,6,FALSE)</f>
        <v>50</v>
      </c>
    </row>
    <row r="961" spans="1:9" x14ac:dyDescent="0.3">
      <c r="A961" s="1">
        <f>'agrupamento - 3ciclo'!A960</f>
        <v>401020</v>
      </c>
      <c r="B961">
        <f>AVERAGE([3]!Tabela11[[#This Row],[1º Ano]],[3]!Tabela11[[#This Row],[2º Ano]],[3]!Tabela11[[#This Row],[3º Ano]],[3]!Tabela11[[#This Row],[4º Ano]])</f>
        <v>11.1875</v>
      </c>
      <c r="E961" s="1">
        <f>VLOOKUP(Tabela2[[#This Row],[id_escola]],Folha1!A:F,2,FALSE)</f>
        <v>49.766666666666666</v>
      </c>
      <c r="F961" s="1">
        <f>VLOOKUP(Tabela2[[#This Row],[id_escola]],Folha1!A:F,3,FALSE)</f>
        <v>28.515151515151516</v>
      </c>
      <c r="G961" s="1">
        <f>VLOOKUP(Tabela2[[#This Row],[id_escola]],Folha1!A:F,4,FALSE)</f>
        <v>39.140909090909091</v>
      </c>
      <c r="H961" s="1">
        <f>VLOOKUP(Tabela2[[#This Row],[id_escola]],Folha1!A:F,5,FALSE)</f>
        <v>247</v>
      </c>
      <c r="I961" s="1">
        <f>VLOOKUP(Tabela2[[#This Row],[id_escola]],Folha1!A:F,6,FALSE)</f>
        <v>183</v>
      </c>
    </row>
    <row r="962" spans="1:9" x14ac:dyDescent="0.3">
      <c r="A962" s="1">
        <f>'agrupamento - 3ciclo'!A961</f>
        <v>401067</v>
      </c>
      <c r="B962" t="e">
        <f>AVERAGE([3]!Tabela11[[#This Row],[1º Ano]],[3]!Tabela11[[#This Row],[2º Ano]],[3]!Tabela11[[#This Row],[3º Ano]],[3]!Tabela11[[#This Row],[4º Ano]])</f>
        <v>#DIV/0!</v>
      </c>
      <c r="E962" s="1">
        <f>VLOOKUP(Tabela2[[#This Row],[id_escola]],Folha1!A:F,2,FALSE)</f>
        <v>58.571428571428569</v>
      </c>
      <c r="F962" s="1">
        <f>VLOOKUP(Tabela2[[#This Row],[id_escola]],Folha1!A:F,3,FALSE)</f>
        <v>41.61467889908257</v>
      </c>
      <c r="G962" s="1">
        <f>VLOOKUP(Tabela2[[#This Row],[id_escola]],Folha1!A:F,4,FALSE)</f>
        <v>50.093053735255566</v>
      </c>
      <c r="H962" s="1">
        <f>VLOOKUP(Tabela2[[#This Row],[id_escola]],Folha1!A:F,5,FALSE)</f>
        <v>158</v>
      </c>
      <c r="I962" s="1">
        <f>VLOOKUP(Tabela2[[#This Row],[id_escola]],Folha1!A:F,6,FALSE)</f>
        <v>110</v>
      </c>
    </row>
    <row r="963" spans="1:9" x14ac:dyDescent="0.3">
      <c r="A963" s="1">
        <f>'agrupamento - 3ciclo'!A962</f>
        <v>401079</v>
      </c>
      <c r="B963" t="e">
        <f>AVERAGE([3]!Tabela11[[#This Row],[1º Ano]],[3]!Tabela11[[#This Row],[2º Ano]],[3]!Tabela11[[#This Row],[3º Ano]],[3]!Tabela11[[#This Row],[4º Ano]])</f>
        <v>#DIV/0!</v>
      </c>
      <c r="E963" s="1">
        <f>VLOOKUP(Tabela2[[#This Row],[id_escola]],Folha1!A:F,2,FALSE)</f>
        <v>62.892307692307689</v>
      </c>
      <c r="F963" s="1">
        <f>VLOOKUP(Tabela2[[#This Row],[id_escola]],Folha1!A:F,3,FALSE)</f>
        <v>48.073529411764703</v>
      </c>
      <c r="G963" s="1">
        <f>VLOOKUP(Tabela2[[#This Row],[id_escola]],Folha1!A:F,4,FALSE)</f>
        <v>55.482918552036196</v>
      </c>
      <c r="H963" s="1">
        <f>VLOOKUP(Tabela2[[#This Row],[id_escola]],Folha1!A:F,5,FALSE)</f>
        <v>78</v>
      </c>
      <c r="I963" s="1">
        <f>VLOOKUP(Tabela2[[#This Row],[id_escola]],Folha1!A:F,6,FALSE)</f>
        <v>5</v>
      </c>
    </row>
    <row r="964" spans="1:9" x14ac:dyDescent="0.3">
      <c r="A964" s="1">
        <f>'agrupamento - 3ciclo'!A963</f>
        <v>401092</v>
      </c>
      <c r="B964">
        <f>AVERAGE([3]!Tabela11[[#This Row],[1º Ano]],[3]!Tabela11[[#This Row],[2º Ano]],[3]!Tabela11[[#This Row],[3º Ano]],[3]!Tabela11[[#This Row],[4º Ano]])</f>
        <v>21.625</v>
      </c>
      <c r="E964" s="1">
        <f>VLOOKUP(Tabela2[[#This Row],[id_escola]],Folha1!A:F,2,FALSE)</f>
        <v>57.204081632653065</v>
      </c>
      <c r="F964" s="1">
        <f>VLOOKUP(Tabela2[[#This Row],[id_escola]],Folha1!A:F,3,FALSE)</f>
        <v>36.4</v>
      </c>
      <c r="G964" s="1">
        <f>VLOOKUP(Tabela2[[#This Row],[id_escola]],Folha1!A:F,4,FALSE)</f>
        <v>46.802040816326532</v>
      </c>
      <c r="H964" s="1">
        <f>VLOOKUP(Tabela2[[#This Row],[id_escola]],Folha1!A:F,5,FALSE)</f>
        <v>199</v>
      </c>
      <c r="I964" s="1">
        <f>VLOOKUP(Tabela2[[#This Row],[id_escola]],Folha1!A:F,6,FALSE)</f>
        <v>15</v>
      </c>
    </row>
    <row r="965" spans="1:9" x14ac:dyDescent="0.3">
      <c r="A965" s="1">
        <f>'agrupamento - 3ciclo'!A964</f>
        <v>401122</v>
      </c>
      <c r="B965">
        <f>AVERAGE([3]!Tabela11[[#This Row],[1º Ano]],[3]!Tabela11[[#This Row],[2º Ano]],[3]!Tabela11[[#This Row],[3º Ano]],[3]!Tabela11[[#This Row],[4º Ano]])</f>
        <v>11.875</v>
      </c>
      <c r="E965" s="1">
        <f>VLOOKUP(Tabela2[[#This Row],[id_escola]],Folha1!A:F,2,FALSE)</f>
        <v>69.710843373493972</v>
      </c>
      <c r="F965" s="1">
        <f>VLOOKUP(Tabela2[[#This Row],[id_escola]],Folha1!A:F,3,FALSE)</f>
        <v>62.614457831325304</v>
      </c>
      <c r="G965" s="1">
        <f>VLOOKUP(Tabela2[[#This Row],[id_escola]],Folha1!A:F,4,FALSE)</f>
        <v>66.162650602409641</v>
      </c>
      <c r="H965" s="1">
        <f>VLOOKUP(Tabela2[[#This Row],[id_escola]],Folha1!A:F,5,FALSE)</f>
        <v>23</v>
      </c>
      <c r="I965" s="1">
        <f>VLOOKUP(Tabela2[[#This Row],[id_escola]],Folha1!A:F,6,FALSE)</f>
        <v>11</v>
      </c>
    </row>
    <row r="966" spans="1:9" x14ac:dyDescent="0.3">
      <c r="A966" s="1">
        <f>'agrupamento - 3ciclo'!A965</f>
        <v>403635</v>
      </c>
      <c r="B966">
        <f>AVERAGE([3]!Tabela11[[#This Row],[1º Ano]],[3]!Tabela11[[#This Row],[2º Ano]],[3]!Tabela11[[#This Row],[3º Ano]],[3]!Tabela11[[#This Row],[4º Ano]])</f>
        <v>14.4375</v>
      </c>
      <c r="E966" s="1">
        <f>VLOOKUP(Tabela2[[#This Row],[id_escola]],Folha1!A:F,2,FALSE)</f>
        <v>59.45</v>
      </c>
      <c r="F966" s="1">
        <f>VLOOKUP(Tabela2[[#This Row],[id_escola]],Folha1!A:F,3,FALSE)</f>
        <v>35.917647058823526</v>
      </c>
      <c r="G966" s="1">
        <f>VLOOKUP(Tabela2[[#This Row],[id_escola]],Folha1!A:F,4,FALSE)</f>
        <v>47.683823529411768</v>
      </c>
      <c r="H966" s="1">
        <f>VLOOKUP(Tabela2[[#This Row],[id_escola]],Folha1!A:F,5,FALSE)</f>
        <v>189</v>
      </c>
      <c r="I966" s="1">
        <f>VLOOKUP(Tabela2[[#This Row],[id_escola]],Folha1!A:F,6,FALSE)</f>
        <v>14</v>
      </c>
    </row>
    <row r="967" spans="1:9" x14ac:dyDescent="0.3">
      <c r="A967" s="1">
        <f>'agrupamento - 3ciclo'!A966</f>
        <v>401225</v>
      </c>
      <c r="B967">
        <f>AVERAGE([3]!Tabela11[[#This Row],[1º Ano]],[3]!Tabela11[[#This Row],[2º Ano]],[3]!Tabela11[[#This Row],[3º Ano]],[3]!Tabela11[[#This Row],[4º Ano]])</f>
        <v>10.5625</v>
      </c>
      <c r="E967" s="1">
        <f>VLOOKUP(Tabela2[[#This Row],[id_escola]],Folha1!A:F,2,FALSE)</f>
        <v>57.468085106382979</v>
      </c>
      <c r="F967" s="1">
        <f>VLOOKUP(Tabela2[[#This Row],[id_escola]],Folha1!A:F,3,FALSE)</f>
        <v>41.11</v>
      </c>
      <c r="G967" s="1">
        <f>VLOOKUP(Tabela2[[#This Row],[id_escola]],Folha1!A:F,4,FALSE)</f>
        <v>49.289042553191493</v>
      </c>
      <c r="H967" s="1">
        <f>VLOOKUP(Tabela2[[#This Row],[id_escola]],Folha1!A:F,5,FALSE)</f>
        <v>166</v>
      </c>
      <c r="I967" s="1">
        <f>VLOOKUP(Tabela2[[#This Row],[id_escola]],Folha1!A:F,6,FALSE)</f>
        <v>44</v>
      </c>
    </row>
    <row r="968" spans="1:9" x14ac:dyDescent="0.3">
      <c r="A968" s="1">
        <f>'agrupamento - 3ciclo'!A967</f>
        <v>404410</v>
      </c>
      <c r="B968">
        <f>AVERAGE([3]!Tabela11[[#This Row],[1º Ano]],[3]!Tabela11[[#This Row],[2º Ano]],[3]!Tabela11[[#This Row],[3º Ano]],[3]!Tabela11[[#This Row],[4º Ano]])</f>
        <v>7.125</v>
      </c>
      <c r="E968" s="1">
        <f>VLOOKUP(Tabela2[[#This Row],[id_escola]],Folha1!A:F,2,FALSE)</f>
        <v>61.519083969465647</v>
      </c>
      <c r="F968" s="1">
        <f>VLOOKUP(Tabela2[[#This Row],[id_escola]],Folha1!A:F,3,FALSE)</f>
        <v>38.878787878787875</v>
      </c>
      <c r="G968" s="1">
        <f>VLOOKUP(Tabela2[[#This Row],[id_escola]],Folha1!A:F,4,FALSE)</f>
        <v>50.198935924126758</v>
      </c>
      <c r="H968" s="1">
        <f>VLOOKUP(Tabela2[[#This Row],[id_escola]],Folha1!A:F,5,FALSE)</f>
        <v>155</v>
      </c>
      <c r="I968" s="1">
        <f>VLOOKUP(Tabela2[[#This Row],[id_escola]],Folha1!A:F,6,FALSE)</f>
        <v>105</v>
      </c>
    </row>
    <row r="969" spans="1:9" x14ac:dyDescent="0.3">
      <c r="A969" s="1">
        <f>'agrupamento - 3ciclo'!A968</f>
        <v>346913</v>
      </c>
      <c r="B969">
        <f>AVERAGE([3]!Tabela11[[#This Row],[1º Ano]],[3]!Tabela11[[#This Row],[2º Ano]],[3]!Tabela11[[#This Row],[3º Ano]],[3]!Tabela11[[#This Row],[4º Ano]])</f>
        <v>22.625</v>
      </c>
      <c r="E969" s="1">
        <f>VLOOKUP(Tabela2[[#This Row],[id_escola]],Folha1!A:F,2,FALSE)</f>
        <v>55.204081632653065</v>
      </c>
      <c r="F969" s="1">
        <f>VLOOKUP(Tabela2[[#This Row],[id_escola]],Folha1!A:F,3,FALSE)</f>
        <v>41.62676056338028</v>
      </c>
      <c r="G969" s="1">
        <f>VLOOKUP(Tabela2[[#This Row],[id_escola]],Folha1!A:F,4,FALSE)</f>
        <v>48.415421098016672</v>
      </c>
      <c r="H969" s="1">
        <f>VLOOKUP(Tabela2[[#This Row],[id_escola]],Folha1!A:F,5,FALSE)</f>
        <v>179</v>
      </c>
      <c r="I969" s="1">
        <f>VLOOKUP(Tabela2[[#This Row],[id_escola]],Folha1!A:F,6,FALSE)</f>
        <v>115</v>
      </c>
    </row>
    <row r="970" spans="1:9" x14ac:dyDescent="0.3">
      <c r="A970" s="1">
        <f>'agrupamento - 3ciclo'!A969</f>
        <v>401249</v>
      </c>
      <c r="B970">
        <f>AVERAGE([3]!Tabela11[[#This Row],[1º Ano]],[3]!Tabela11[[#This Row],[2º Ano]],[3]!Tabela11[[#This Row],[3º Ano]],[3]!Tabela11[[#This Row],[4º Ano]])</f>
        <v>11.75</v>
      </c>
      <c r="E970" s="1">
        <f>VLOOKUP(Tabela2[[#This Row],[id_escola]],Folha1!A:F,2,FALSE)</f>
        <v>49.225806451612904</v>
      </c>
      <c r="F970" s="1">
        <f>VLOOKUP(Tabela2[[#This Row],[id_escola]],Folha1!A:F,3,FALSE)</f>
        <v>27.611940298507463</v>
      </c>
      <c r="G970" s="1">
        <f>VLOOKUP(Tabela2[[#This Row],[id_escola]],Folha1!A:F,4,FALSE)</f>
        <v>38.418873375060187</v>
      </c>
      <c r="H970" s="1">
        <f>VLOOKUP(Tabela2[[#This Row],[id_escola]],Folha1!A:F,5,FALSE)</f>
        <v>241</v>
      </c>
      <c r="I970" s="1">
        <f>VLOOKUP(Tabela2[[#This Row],[id_escola]],Folha1!A:F,6,FALSE)</f>
        <v>56</v>
      </c>
    </row>
    <row r="971" spans="1:9" x14ac:dyDescent="0.3">
      <c r="A971" s="1">
        <f>'agrupamento - 3ciclo'!A970</f>
        <v>401250</v>
      </c>
      <c r="B971">
        <f>AVERAGE([3]!Tabela11[[#This Row],[1º Ano]],[3]!Tabela11[[#This Row],[2º Ano]],[3]!Tabela11[[#This Row],[3º Ano]],[3]!Tabela11[[#This Row],[4º Ano]])</f>
        <v>19.125</v>
      </c>
      <c r="E971" s="1">
        <f>VLOOKUP(Tabela2[[#This Row],[id_escola]],Folha1!A:F,2,FALSE)</f>
        <v>51.316326530612244</v>
      </c>
      <c r="F971" s="1">
        <f>VLOOKUP(Tabela2[[#This Row],[id_escola]],Folha1!A:F,3,FALSE)</f>
        <v>22.434343434343436</v>
      </c>
      <c r="G971" s="1">
        <f>VLOOKUP(Tabela2[[#This Row],[id_escola]],Folha1!A:F,4,FALSE)</f>
        <v>36.875334982477838</v>
      </c>
      <c r="H971" s="1">
        <f>VLOOKUP(Tabela2[[#This Row],[id_escola]],Folha1!A:F,5,FALSE)</f>
        <v>246</v>
      </c>
      <c r="I971" s="1">
        <f>VLOOKUP(Tabela2[[#This Row],[id_escola]],Folha1!A:F,6,FALSE)</f>
        <v>206</v>
      </c>
    </row>
    <row r="972" spans="1:9" x14ac:dyDescent="0.3">
      <c r="A972" s="1">
        <f>'agrupamento - 3ciclo'!A971</f>
        <v>400075</v>
      </c>
      <c r="B972">
        <f>AVERAGE([3]!Tabela11[[#This Row],[1º Ano]],[3]!Tabela11[[#This Row],[2º Ano]],[3]!Tabela11[[#This Row],[3º Ano]],[3]!Tabela11[[#This Row],[4º Ano]])</f>
        <v>9</v>
      </c>
      <c r="E972" s="1">
        <f>VLOOKUP(Tabela2[[#This Row],[id_escola]],Folha1!A:F,2,FALSE)</f>
        <v>57.192307692307693</v>
      </c>
      <c r="F972" s="1">
        <f>VLOOKUP(Tabela2[[#This Row],[id_escola]],Folha1!A:F,3,FALSE)</f>
        <v>47.44</v>
      </c>
      <c r="G972" s="1">
        <f>VLOOKUP(Tabela2[[#This Row],[id_escola]],Folha1!A:F,4,FALSE)</f>
        <v>52.316153846153846</v>
      </c>
      <c r="H972" s="1">
        <f>VLOOKUP(Tabela2[[#This Row],[id_escola]],Folha1!A:F,5,FALSE)</f>
        <v>120</v>
      </c>
      <c r="I972" s="1">
        <f>VLOOKUP(Tabela2[[#This Row],[id_escola]],Folha1!A:F,6,FALSE)</f>
        <v>34</v>
      </c>
    </row>
    <row r="973" spans="1:9" x14ac:dyDescent="0.3">
      <c r="A973" s="1">
        <f>'agrupamento - 3ciclo'!A972</f>
        <v>401316</v>
      </c>
      <c r="B973">
        <f>AVERAGE([3]!Tabela11[[#This Row],[1º Ano]],[3]!Tabela11[[#This Row],[2º Ano]],[3]!Tabela11[[#This Row],[3º Ano]],[3]!Tabela11[[#This Row],[4º Ano]])</f>
        <v>19</v>
      </c>
      <c r="E973" s="1">
        <f>VLOOKUP(Tabela2[[#This Row],[id_escola]],Folha1!A:F,2,FALSE)</f>
        <v>61.145569620253163</v>
      </c>
      <c r="F973" s="1">
        <f>VLOOKUP(Tabela2[[#This Row],[id_escola]],Folha1!A:F,3,FALSE)</f>
        <v>46.474683544303801</v>
      </c>
      <c r="G973" s="1">
        <f>VLOOKUP(Tabela2[[#This Row],[id_escola]],Folha1!A:F,4,FALSE)</f>
        <v>53.810126582278485</v>
      </c>
      <c r="H973" s="1">
        <f>VLOOKUP(Tabela2[[#This Row],[id_escola]],Folha1!A:F,5,FALSE)</f>
        <v>97</v>
      </c>
      <c r="I973" s="1">
        <f>VLOOKUP(Tabela2[[#This Row],[id_escola]],Folha1!A:F,6,FALSE)</f>
        <v>17</v>
      </c>
    </row>
    <row r="974" spans="1:9" x14ac:dyDescent="0.3">
      <c r="A974" s="1">
        <f>'agrupamento - 3ciclo'!A973</f>
        <v>401330</v>
      </c>
      <c r="B974">
        <f>AVERAGE([3]!Tabela11[[#This Row],[1º Ano]],[3]!Tabela11[[#This Row],[2º Ano]],[3]!Tabela11[[#This Row],[3º Ano]],[3]!Tabela11[[#This Row],[4º Ano]])</f>
        <v>20.4375</v>
      </c>
      <c r="E974" s="1">
        <f>VLOOKUP(Tabela2[[#This Row],[id_escola]],Folha1!A:F,2,FALSE)</f>
        <v>53.394904458598724</v>
      </c>
      <c r="F974" s="1">
        <f>VLOOKUP(Tabela2[[#This Row],[id_escola]],Folha1!A:F,3,FALSE)</f>
        <v>34.555555555555557</v>
      </c>
      <c r="G974" s="1">
        <f>VLOOKUP(Tabela2[[#This Row],[id_escola]],Folha1!A:F,4,FALSE)</f>
        <v>43.975230007077144</v>
      </c>
      <c r="H974" s="1">
        <f>VLOOKUP(Tabela2[[#This Row],[id_escola]],Folha1!A:F,5,FALSE)</f>
        <v>219</v>
      </c>
      <c r="I974" s="1">
        <f>VLOOKUP(Tabela2[[#This Row],[id_escola]],Folha1!A:F,6,FALSE)</f>
        <v>151</v>
      </c>
    </row>
    <row r="975" spans="1:9" x14ac:dyDescent="0.3">
      <c r="A975" s="1">
        <f>'agrupamento - 3ciclo'!A974</f>
        <v>404615</v>
      </c>
      <c r="B975" t="e">
        <f>AVERAGE([3]!Tabela11[[#This Row],[1º Ano]],[3]!Tabela11[[#This Row],[2º Ano]],[3]!Tabela11[[#This Row],[3º Ano]],[3]!Tabela11[[#This Row],[4º Ano]])</f>
        <v>#DIV/0!</v>
      </c>
      <c r="E975" s="1">
        <f>VLOOKUP(Tabela2[[#This Row],[id_escola]],Folha1!A:F,2,FALSE)</f>
        <v>70.759259259259252</v>
      </c>
      <c r="F975" s="1">
        <f>VLOOKUP(Tabela2[[#This Row],[id_escola]],Folha1!A:F,3,FALSE)</f>
        <v>71.927272727272722</v>
      </c>
      <c r="G975" s="1">
        <f>VLOOKUP(Tabela2[[#This Row],[id_escola]],Folha1!A:F,4,FALSE)</f>
        <v>71.343265993265987</v>
      </c>
      <c r="H975" s="1">
        <f>VLOOKUP(Tabela2[[#This Row],[id_escola]],Folha1!A:F,5,FALSE)</f>
        <v>11</v>
      </c>
      <c r="I975" s="1">
        <f>VLOOKUP(Tabela2[[#This Row],[id_escola]],Folha1!A:F,6,FALSE)</f>
        <v>1</v>
      </c>
    </row>
    <row r="976" spans="1:9" x14ac:dyDescent="0.3">
      <c r="A976" s="1">
        <f>'agrupamento - 3ciclo'!A975</f>
        <v>401341</v>
      </c>
      <c r="B976">
        <f>AVERAGE([3]!Tabela11[[#This Row],[1º Ano]],[3]!Tabela11[[#This Row],[2º Ano]],[3]!Tabela11[[#This Row],[3º Ano]],[3]!Tabela11[[#This Row],[4º Ano]])</f>
        <v>20.0625</v>
      </c>
      <c r="E976" s="1">
        <f>VLOOKUP(Tabela2[[#This Row],[id_escola]],Folha1!A:F,2,FALSE)</f>
        <v>57.581395348837212</v>
      </c>
      <c r="F976" s="1">
        <f>VLOOKUP(Tabela2[[#This Row],[id_escola]],Folha1!A:F,3,FALSE)</f>
        <v>33.4</v>
      </c>
      <c r="G976" s="1">
        <f>VLOOKUP(Tabela2[[#This Row],[id_escola]],Folha1!A:F,4,FALSE)</f>
        <v>45.490697674418605</v>
      </c>
      <c r="H976" s="1">
        <f>VLOOKUP(Tabela2[[#This Row],[id_escola]],Folha1!A:F,5,FALSE)</f>
        <v>205</v>
      </c>
      <c r="I976" s="1">
        <f>VLOOKUP(Tabela2[[#This Row],[id_escola]],Folha1!A:F,6,FALSE)</f>
        <v>81</v>
      </c>
    </row>
    <row r="977" spans="1:9" x14ac:dyDescent="0.3">
      <c r="A977" s="1" t="e">
        <f>'agrupamento - 3ciclo'!A976</f>
        <v>#N/A</v>
      </c>
      <c r="B977" t="e">
        <f>AVERAGE([3]!Tabela11[[#This Row],[1º Ano]],[3]!Tabela11[[#This Row],[2º Ano]],[3]!Tabela11[[#This Row],[3º Ano]],[3]!Tabela11[[#This Row],[4º Ano]])</f>
        <v>#DIV/0!</v>
      </c>
      <c r="E977" s="1" t="e">
        <f>VLOOKUP(Tabela2[[#This Row],[id_escola]],Folha1!A:F,2,FALSE)</f>
        <v>#N/A</v>
      </c>
      <c r="F977" s="1" t="e">
        <f>VLOOKUP(Tabela2[[#This Row],[id_escola]],Folha1!A:F,3,FALSE)</f>
        <v>#N/A</v>
      </c>
      <c r="G977" s="1" t="e">
        <f>VLOOKUP(Tabela2[[#This Row],[id_escola]],Folha1!A:F,4,FALSE)</f>
        <v>#N/A</v>
      </c>
      <c r="H977" s="1" t="e">
        <f>VLOOKUP(Tabela2[[#This Row],[id_escola]],Folha1!A:F,5,FALSE)</f>
        <v>#N/A</v>
      </c>
      <c r="I977" s="1" t="e">
        <f>VLOOKUP(Tabela2[[#This Row],[id_escola]],Folha1!A:F,6,FALSE)</f>
        <v>#N/A</v>
      </c>
    </row>
    <row r="978" spans="1:9" x14ac:dyDescent="0.3">
      <c r="A978" s="1">
        <f>'agrupamento - 3ciclo'!A977</f>
        <v>401377</v>
      </c>
      <c r="B978">
        <f>AVERAGE([3]!Tabela11[[#This Row],[1º Ano]],[3]!Tabela11[[#This Row],[2º Ano]],[3]!Tabela11[[#This Row],[3º Ano]],[3]!Tabela11[[#This Row],[4º Ano]])</f>
        <v>19.375</v>
      </c>
      <c r="E978" s="1">
        <f>VLOOKUP(Tabela2[[#This Row],[id_escola]],Folha1!A:F,2,FALSE)</f>
        <v>54.74074074074074</v>
      </c>
      <c r="F978" s="1">
        <f>VLOOKUP(Tabela2[[#This Row],[id_escola]],Folha1!A:F,3,FALSE)</f>
        <v>38.814814814814817</v>
      </c>
      <c r="G978" s="1">
        <f>VLOOKUP(Tabela2[[#This Row],[id_escola]],Folha1!A:F,4,FALSE)</f>
        <v>46.777777777777779</v>
      </c>
      <c r="H978" s="1">
        <f>VLOOKUP(Tabela2[[#This Row],[id_escola]],Folha1!A:F,5,FALSE)</f>
        <v>192</v>
      </c>
      <c r="I978" s="1">
        <f>VLOOKUP(Tabela2[[#This Row],[id_escola]],Folha1!A:F,6,FALSE)</f>
        <v>82</v>
      </c>
    </row>
    <row r="979" spans="1:9" x14ac:dyDescent="0.3">
      <c r="A979" s="1">
        <f>'agrupamento - 3ciclo'!A978</f>
        <v>403209</v>
      </c>
      <c r="B979">
        <f>AVERAGE([3]!Tabela11[[#This Row],[1º Ano]],[3]!Tabela11[[#This Row],[2º Ano]],[3]!Tabela11[[#This Row],[3º Ano]],[3]!Tabela11[[#This Row],[4º Ano]])</f>
        <v>64.75</v>
      </c>
      <c r="E979" s="1">
        <f>VLOOKUP(Tabela2[[#This Row],[id_escola]],Folha1!A:F,2,FALSE)</f>
        <v>54.910447761194028</v>
      </c>
      <c r="F979" s="1">
        <f>VLOOKUP(Tabela2[[#This Row],[id_escola]],Folha1!A:F,3,FALSE)</f>
        <v>28.358974358974358</v>
      </c>
      <c r="G979" s="1">
        <f>VLOOKUP(Tabela2[[#This Row],[id_escola]],Folha1!A:F,4,FALSE)</f>
        <v>41.634711060084193</v>
      </c>
      <c r="H979" s="1">
        <f>VLOOKUP(Tabela2[[#This Row],[id_escola]],Folha1!A:F,5,FALSE)</f>
        <v>223</v>
      </c>
      <c r="I979" s="1">
        <f>VLOOKUP(Tabela2[[#This Row],[id_escola]],Folha1!A:F,6,FALSE)</f>
        <v>59</v>
      </c>
    </row>
    <row r="980" spans="1:9" x14ac:dyDescent="0.3">
      <c r="A980" s="1">
        <f>'agrupamento - 3ciclo'!A979</f>
        <v>403568</v>
      </c>
      <c r="B980">
        <f>AVERAGE([3]!Tabela11[[#This Row],[1º Ano]],[3]!Tabela11[[#This Row],[2º Ano]],[3]!Tabela11[[#This Row],[3º Ano]],[3]!Tabela11[[#This Row],[4º Ano]])</f>
        <v>12.75</v>
      </c>
      <c r="E980" s="1">
        <f>VLOOKUP(Tabela2[[#This Row],[id_escola]],Folha1!A:F,2,FALSE)</f>
        <v>56.154411764705884</v>
      </c>
      <c r="F980" s="1">
        <f>VLOOKUP(Tabela2[[#This Row],[id_escola]],Folha1!A:F,3,FALSE)</f>
        <v>32.059259259259257</v>
      </c>
      <c r="G980" s="1">
        <f>VLOOKUP(Tabela2[[#This Row],[id_escola]],Folha1!A:F,4,FALSE)</f>
        <v>44.106835511982567</v>
      </c>
      <c r="H980" s="1">
        <f>VLOOKUP(Tabela2[[#This Row],[id_escola]],Folha1!A:F,5,FALSE)</f>
        <v>214</v>
      </c>
      <c r="I980" s="1">
        <f>VLOOKUP(Tabela2[[#This Row],[id_escola]],Folha1!A:F,6,FALSE)</f>
        <v>148</v>
      </c>
    </row>
    <row r="981" spans="1:9" x14ac:dyDescent="0.3">
      <c r="A981" s="1" t="e">
        <f>'agrupamento - 3ciclo'!A980</f>
        <v>#N/A</v>
      </c>
      <c r="B981">
        <f>AVERAGE([3]!Tabela11[[#This Row],[1º Ano]],[3]!Tabela11[[#This Row],[2º Ano]],[3]!Tabela11[[#This Row],[3º Ano]],[3]!Tabela11[[#This Row],[4º Ano]])</f>
        <v>7.625</v>
      </c>
      <c r="E981" s="1" t="e">
        <f>VLOOKUP(Tabela2[[#This Row],[id_escola]],Folha1!A:F,2,FALSE)</f>
        <v>#N/A</v>
      </c>
      <c r="F981" s="1" t="e">
        <f>VLOOKUP(Tabela2[[#This Row],[id_escola]],Folha1!A:F,3,FALSE)</f>
        <v>#N/A</v>
      </c>
      <c r="G981" s="1" t="e">
        <f>VLOOKUP(Tabela2[[#This Row],[id_escola]],Folha1!A:F,4,FALSE)</f>
        <v>#N/A</v>
      </c>
      <c r="H981" s="1" t="e">
        <f>VLOOKUP(Tabela2[[#This Row],[id_escola]],Folha1!A:F,5,FALSE)</f>
        <v>#N/A</v>
      </c>
      <c r="I981" s="1" t="e">
        <f>VLOOKUP(Tabela2[[#This Row],[id_escola]],Folha1!A:F,6,FALSE)</f>
        <v>#N/A</v>
      </c>
    </row>
    <row r="982" spans="1:9" x14ac:dyDescent="0.3">
      <c r="A982" s="1">
        <f>'agrupamento - 3ciclo'!A981</f>
        <v>401006</v>
      </c>
      <c r="B982">
        <f>AVERAGE([3]!Tabela11[[#This Row],[1º Ano]],[3]!Tabela11[[#This Row],[2º Ano]],[3]!Tabela11[[#This Row],[3º Ano]],[3]!Tabela11[[#This Row],[4º Ano]])</f>
        <v>9.6875</v>
      </c>
      <c r="E982" s="1">
        <f>VLOOKUP(Tabela2[[#This Row],[id_escola]],Folha1!A:F,2,FALSE)</f>
        <v>66.760000000000005</v>
      </c>
      <c r="F982" s="1">
        <f>VLOOKUP(Tabela2[[#This Row],[id_escola]],Folha1!A:F,3,FALSE)</f>
        <v>50.42</v>
      </c>
      <c r="G982" s="1">
        <f>VLOOKUP(Tabela2[[#This Row],[id_escola]],Folha1!A:F,4,FALSE)</f>
        <v>58.59</v>
      </c>
      <c r="H982" s="1">
        <f>VLOOKUP(Tabela2[[#This Row],[id_escola]],Folha1!A:F,5,FALSE)</f>
        <v>53</v>
      </c>
      <c r="I982" s="1">
        <f>VLOOKUP(Tabela2[[#This Row],[id_escola]],Folha1!A:F,6,FALSE)</f>
        <v>48</v>
      </c>
    </row>
    <row r="983" spans="1:9" x14ac:dyDescent="0.3">
      <c r="A983" s="1">
        <f>'agrupamento - 3ciclo'!A982</f>
        <v>403430</v>
      </c>
      <c r="B983">
        <f>AVERAGE([3]!Tabela11[[#This Row],[1º Ano]],[3]!Tabela11[[#This Row],[2º Ano]],[3]!Tabela11[[#This Row],[3º Ano]],[3]!Tabela11[[#This Row],[4º Ano]])</f>
        <v>6</v>
      </c>
      <c r="E983" s="1">
        <f>VLOOKUP(Tabela2[[#This Row],[id_escola]],Folha1!A:F,2,FALSE)</f>
        <v>59.029629629629632</v>
      </c>
      <c r="F983" s="1">
        <f>VLOOKUP(Tabela2[[#This Row],[id_escola]],Folha1!A:F,3,FALSE)</f>
        <v>42.919708029197082</v>
      </c>
      <c r="G983" s="1">
        <f>VLOOKUP(Tabela2[[#This Row],[id_escola]],Folha1!A:F,4,FALSE)</f>
        <v>50.974668829413361</v>
      </c>
      <c r="H983" s="1">
        <f>VLOOKUP(Tabela2[[#This Row],[id_escola]],Folha1!A:F,5,FALSE)</f>
        <v>136</v>
      </c>
      <c r="I983" s="1">
        <f>VLOOKUP(Tabela2[[#This Row],[id_escola]],Folha1!A:F,6,FALSE)</f>
        <v>112</v>
      </c>
    </row>
    <row r="984" spans="1:9" x14ac:dyDescent="0.3">
      <c r="A984" s="1">
        <f>'agrupamento - 3ciclo'!A983</f>
        <v>403386</v>
      </c>
      <c r="B984">
        <f>AVERAGE([3]!Tabela11[[#This Row],[1º Ano]],[3]!Tabela11[[#This Row],[2º Ano]],[3]!Tabela11[[#This Row],[3º Ano]],[3]!Tabela11[[#This Row],[4º Ano]])</f>
        <v>6</v>
      </c>
      <c r="E984" s="1">
        <f>VLOOKUP(Tabela2[[#This Row],[id_escola]],Folha1!A:F,2,FALSE)</f>
        <v>68.36363636363636</v>
      </c>
      <c r="F984" s="1">
        <f>VLOOKUP(Tabela2[[#This Row],[id_escola]],Folha1!A:F,3,FALSE)</f>
        <v>62.311926605504588</v>
      </c>
      <c r="G984" s="1">
        <f>VLOOKUP(Tabela2[[#This Row],[id_escola]],Folha1!A:F,4,FALSE)</f>
        <v>65.337781484570471</v>
      </c>
      <c r="H984" s="1">
        <f>VLOOKUP(Tabela2[[#This Row],[id_escola]],Folha1!A:F,5,FALSE)</f>
        <v>25</v>
      </c>
      <c r="I984" s="1">
        <f>VLOOKUP(Tabela2[[#This Row],[id_escola]],Folha1!A:F,6,FALSE)</f>
        <v>27</v>
      </c>
    </row>
    <row r="985" spans="1:9" x14ac:dyDescent="0.3">
      <c r="A985" s="1">
        <f>'agrupamento - 3ciclo'!A984</f>
        <v>402606</v>
      </c>
      <c r="B985">
        <f>AVERAGE([3]!Tabela11[[#This Row],[1º Ano]],[3]!Tabela11[[#This Row],[2º Ano]],[3]!Tabela11[[#This Row],[3º Ano]],[3]!Tabela11[[#This Row],[4º Ano]])</f>
        <v>6.6875</v>
      </c>
      <c r="E985" s="1">
        <f>VLOOKUP(Tabela2[[#This Row],[id_escola]],Folha1!A:F,2,FALSE)</f>
        <v>67.006666666666661</v>
      </c>
      <c r="F985" s="1">
        <f>VLOOKUP(Tabela2[[#This Row],[id_escola]],Folha1!A:F,3,FALSE)</f>
        <v>59.573333333333331</v>
      </c>
      <c r="G985" s="1">
        <f>VLOOKUP(Tabela2[[#This Row],[id_escola]],Folha1!A:F,4,FALSE)</f>
        <v>63.289999999999992</v>
      </c>
      <c r="H985" s="1">
        <f>VLOOKUP(Tabela2[[#This Row],[id_escola]],Folha1!A:F,5,FALSE)</f>
        <v>29</v>
      </c>
      <c r="I985" s="1">
        <f>VLOOKUP(Tabela2[[#This Row],[id_escola]],Folha1!A:F,6,FALSE)</f>
        <v>44</v>
      </c>
    </row>
    <row r="986" spans="1:9" x14ac:dyDescent="0.3">
      <c r="A986" s="1">
        <f>'agrupamento - 3ciclo'!A985</f>
        <v>403507</v>
      </c>
      <c r="B986">
        <f>AVERAGE([3]!Tabela11[[#This Row],[1º Ano]],[3]!Tabela11[[#This Row],[2º Ano]],[3]!Tabela11[[#This Row],[3º Ano]],[3]!Tabela11[[#This Row],[4º Ano]])</f>
        <v>9.875</v>
      </c>
      <c r="E986" s="1">
        <f>VLOOKUP(Tabela2[[#This Row],[id_escola]],Folha1!A:F,2,FALSE)</f>
        <v>63.31707317073171</v>
      </c>
      <c r="F986" s="1">
        <f>VLOOKUP(Tabela2[[#This Row],[id_escola]],Folha1!A:F,3,FALSE)</f>
        <v>43.24848484848485</v>
      </c>
      <c r="G986" s="1">
        <f>VLOOKUP(Tabela2[[#This Row],[id_escola]],Folha1!A:F,4,FALSE)</f>
        <v>53.282779009608277</v>
      </c>
      <c r="H986" s="1">
        <f>VLOOKUP(Tabela2[[#This Row],[id_escola]],Folha1!A:F,5,FALSE)</f>
        <v>100</v>
      </c>
      <c r="I986" s="1">
        <f>VLOOKUP(Tabela2[[#This Row],[id_escola]],Folha1!A:F,6,FALSE)</f>
        <v>90</v>
      </c>
    </row>
    <row r="987" spans="1:9" x14ac:dyDescent="0.3">
      <c r="A987" s="1">
        <f>'agrupamento - 3ciclo'!A986</f>
        <v>402930</v>
      </c>
      <c r="B987">
        <f>AVERAGE([3]!Tabela11[[#This Row],[1º Ano]],[3]!Tabela11[[#This Row],[2º Ano]],[3]!Tabela11[[#This Row],[3º Ano]],[3]!Tabela11[[#This Row],[4º Ano]])</f>
        <v>8.0625</v>
      </c>
      <c r="E987" s="1">
        <f>VLOOKUP(Tabela2[[#This Row],[id_escola]],Folha1!A:F,2,FALSE)</f>
        <v>54.625</v>
      </c>
      <c r="F987" s="1">
        <f>VLOOKUP(Tabela2[[#This Row],[id_escola]],Folha1!A:F,3,FALSE)</f>
        <v>35.430051813471501</v>
      </c>
      <c r="G987" s="1">
        <f>VLOOKUP(Tabela2[[#This Row],[id_escola]],Folha1!A:F,4,FALSE)</f>
        <v>45.027525906735747</v>
      </c>
      <c r="H987" s="1">
        <f>VLOOKUP(Tabela2[[#This Row],[id_escola]],Folha1!A:F,5,FALSE)</f>
        <v>199</v>
      </c>
      <c r="I987" s="1">
        <f>VLOOKUP(Tabela2[[#This Row],[id_escola]],Folha1!A:F,6,FALSE)</f>
        <v>158</v>
      </c>
    </row>
    <row r="988" spans="1:9" x14ac:dyDescent="0.3">
      <c r="A988" s="1">
        <f>'agrupamento - 3ciclo'!A987</f>
        <v>403465</v>
      </c>
      <c r="B988">
        <f>AVERAGE([3]!Tabela11[[#This Row],[1º Ano]],[3]!Tabela11[[#This Row],[2º Ano]],[3]!Tabela11[[#This Row],[3º Ano]],[3]!Tabela11[[#This Row],[4º Ano]])</f>
        <v>19.625</v>
      </c>
      <c r="E988" s="1">
        <f>VLOOKUP(Tabela2[[#This Row],[id_escola]],Folha1!A:F,2,FALSE)</f>
        <v>52.390243902439025</v>
      </c>
      <c r="F988" s="1">
        <f>VLOOKUP(Tabela2[[#This Row],[id_escola]],Folha1!A:F,3,FALSE)</f>
        <v>28.780487804878049</v>
      </c>
      <c r="G988" s="1">
        <f>VLOOKUP(Tabela2[[#This Row],[id_escola]],Folha1!A:F,4,FALSE)</f>
        <v>40.585365853658537</v>
      </c>
      <c r="H988" s="1">
        <f>VLOOKUP(Tabela2[[#This Row],[id_escola]],Folha1!A:F,5,FALSE)</f>
        <v>220</v>
      </c>
      <c r="I988" s="1">
        <f>VLOOKUP(Tabela2[[#This Row],[id_escola]],Folha1!A:F,6,FALSE)</f>
        <v>142</v>
      </c>
    </row>
    <row r="989" spans="1:9" x14ac:dyDescent="0.3">
      <c r="A989" s="1">
        <f>'agrupamento - 3ciclo'!A988</f>
        <v>403260</v>
      </c>
      <c r="B989">
        <f>AVERAGE([3]!Tabela11[[#This Row],[1º Ano]],[3]!Tabela11[[#This Row],[2º Ano]],[3]!Tabela11[[#This Row],[3º Ano]],[3]!Tabela11[[#This Row],[4º Ano]])</f>
        <v>5.25</v>
      </c>
      <c r="E989" s="1">
        <f>VLOOKUP(Tabela2[[#This Row],[id_escola]],Folha1!A:F,2,FALSE)</f>
        <v>61.8125</v>
      </c>
      <c r="F989" s="1">
        <f>VLOOKUP(Tabela2[[#This Row],[id_escola]],Folha1!A:F,3,FALSE)</f>
        <v>49.15748031496063</v>
      </c>
      <c r="G989" s="1">
        <f>VLOOKUP(Tabela2[[#This Row],[id_escola]],Folha1!A:F,4,FALSE)</f>
        <v>55.484990157480311</v>
      </c>
      <c r="H989" s="1">
        <f>VLOOKUP(Tabela2[[#This Row],[id_escola]],Folha1!A:F,5,FALSE)</f>
        <v>72</v>
      </c>
      <c r="I989" s="1">
        <f>VLOOKUP(Tabela2[[#This Row],[id_escola]],Folha1!A:F,6,FALSE)</f>
        <v>11</v>
      </c>
    </row>
    <row r="990" spans="1:9" x14ac:dyDescent="0.3">
      <c r="A990" s="1">
        <f>'agrupamento - 3ciclo'!A989</f>
        <v>402990</v>
      </c>
      <c r="B990" t="e">
        <f>AVERAGE([3]!Tabela11[[#This Row],[1º Ano]],[3]!Tabela11[[#This Row],[2º Ano]],[3]!Tabela11[[#This Row],[3º Ano]],[3]!Tabela11[[#This Row],[4º Ano]])</f>
        <v>#DIV/0!</v>
      </c>
      <c r="E990" s="1">
        <f>VLOOKUP(Tabela2[[#This Row],[id_escola]],Folha1!A:F,2,FALSE)</f>
        <v>56.006993006993007</v>
      </c>
      <c r="F990" s="1">
        <f>VLOOKUP(Tabela2[[#This Row],[id_escola]],Folha1!A:F,3,FALSE)</f>
        <v>31.5</v>
      </c>
      <c r="G990" s="1">
        <f>VLOOKUP(Tabela2[[#This Row],[id_escola]],Folha1!A:F,4,FALSE)</f>
        <v>43.753496503496507</v>
      </c>
      <c r="H990" s="1">
        <f>VLOOKUP(Tabela2[[#This Row],[id_escola]],Folha1!A:F,5,FALSE)</f>
        <v>208</v>
      </c>
      <c r="I990" s="1">
        <f>VLOOKUP(Tabela2[[#This Row],[id_escola]],Folha1!A:F,6,FALSE)</f>
        <v>70</v>
      </c>
    </row>
    <row r="991" spans="1:9" x14ac:dyDescent="0.3">
      <c r="A991" s="1">
        <f>'agrupamento - 3ciclo'!A990</f>
        <v>400749</v>
      </c>
      <c r="B991">
        <f>AVERAGE([3]!Tabela11[[#This Row],[1º Ano]],[3]!Tabela11[[#This Row],[2º Ano]],[3]!Tabela11[[#This Row],[3º Ano]],[3]!Tabela11[[#This Row],[4º Ano]])</f>
        <v>14</v>
      </c>
      <c r="E991" s="1">
        <f>VLOOKUP(Tabela2[[#This Row],[id_escola]],Folha1!A:F,2,FALSE)</f>
        <v>51.136986301369866</v>
      </c>
      <c r="F991" s="1">
        <f>VLOOKUP(Tabela2[[#This Row],[id_escola]],Folha1!A:F,3,FALSE)</f>
        <v>27.013888888888889</v>
      </c>
      <c r="G991" s="1">
        <f>VLOOKUP(Tabela2[[#This Row],[id_escola]],Folha1!A:F,4,FALSE)</f>
        <v>39.07543759512938</v>
      </c>
      <c r="H991" s="1">
        <f>VLOOKUP(Tabela2[[#This Row],[id_escola]],Folha1!A:F,5,FALSE)</f>
        <v>222</v>
      </c>
      <c r="I991" s="1">
        <f>VLOOKUP(Tabela2[[#This Row],[id_escola]],Folha1!A:F,6,FALSE)</f>
        <v>73</v>
      </c>
    </row>
    <row r="992" spans="1:9" x14ac:dyDescent="0.3">
      <c r="A992" s="1">
        <f>'agrupamento - 3ciclo'!A991</f>
        <v>403313</v>
      </c>
      <c r="B992">
        <f>AVERAGE([3]!Tabela11[[#This Row],[1º Ano]],[3]!Tabela11[[#This Row],[2º Ano]],[3]!Tabela11[[#This Row],[3º Ano]],[3]!Tabela11[[#This Row],[4º Ano]])</f>
        <v>42.5625</v>
      </c>
      <c r="E992" s="1">
        <f>VLOOKUP(Tabela2[[#This Row],[id_escola]],Folha1!A:F,2,FALSE)</f>
        <v>59.867924528301884</v>
      </c>
      <c r="F992" s="1">
        <f>VLOOKUP(Tabela2[[#This Row],[id_escola]],Folha1!A:F,3,FALSE)</f>
        <v>39.847619047619048</v>
      </c>
      <c r="G992" s="1">
        <f>VLOOKUP(Tabela2[[#This Row],[id_escola]],Folha1!A:F,4,FALSE)</f>
        <v>49.857771787960466</v>
      </c>
      <c r="H992" s="1">
        <f>VLOOKUP(Tabela2[[#This Row],[id_escola]],Folha1!A:F,5,FALSE)</f>
        <v>147</v>
      </c>
      <c r="I992" s="1">
        <f>VLOOKUP(Tabela2[[#This Row],[id_escola]],Folha1!A:F,6,FALSE)</f>
        <v>22</v>
      </c>
    </row>
    <row r="993" spans="1:9" x14ac:dyDescent="0.3">
      <c r="A993" s="1" t="e">
        <f>'agrupamento - 3ciclo'!A992</f>
        <v>#N/A</v>
      </c>
      <c r="B993">
        <f>AVERAGE([3]!Tabela11[[#This Row],[1º Ano]],[3]!Tabela11[[#This Row],[2º Ano]],[3]!Tabela11[[#This Row],[3º Ano]],[3]!Tabela11[[#This Row],[4º Ano]])</f>
        <v>22.25</v>
      </c>
      <c r="E993" s="1" t="e">
        <f>VLOOKUP(Tabela2[[#This Row],[id_escola]],Folha1!A:F,2,FALSE)</f>
        <v>#N/A</v>
      </c>
      <c r="F993" s="1" t="e">
        <f>VLOOKUP(Tabela2[[#This Row],[id_escola]],Folha1!A:F,3,FALSE)</f>
        <v>#N/A</v>
      </c>
      <c r="G993" s="1" t="e">
        <f>VLOOKUP(Tabela2[[#This Row],[id_escola]],Folha1!A:F,4,FALSE)</f>
        <v>#N/A</v>
      </c>
      <c r="H993" s="1" t="e">
        <f>VLOOKUP(Tabela2[[#This Row],[id_escola]],Folha1!A:F,5,FALSE)</f>
        <v>#N/A</v>
      </c>
      <c r="I993" s="1" t="e">
        <f>VLOOKUP(Tabela2[[#This Row],[id_escola]],Folha1!A:F,6,FALSE)</f>
        <v>#N/A</v>
      </c>
    </row>
    <row r="994" spans="1:9" x14ac:dyDescent="0.3">
      <c r="A994" s="1">
        <f>'agrupamento - 3ciclo'!A993</f>
        <v>404421</v>
      </c>
      <c r="B994">
        <f>AVERAGE([3]!Tabela11[[#This Row],[1º Ano]],[3]!Tabela11[[#This Row],[2º Ano]],[3]!Tabela11[[#This Row],[3º Ano]],[3]!Tabela11[[#This Row],[4º Ano]])</f>
        <v>14.625</v>
      </c>
      <c r="E994" s="1">
        <f>VLOOKUP(Tabela2[[#This Row],[id_escola]],Folha1!A:F,2,FALSE)</f>
        <v>57.301470588235297</v>
      </c>
      <c r="F994" s="1">
        <f>VLOOKUP(Tabela2[[#This Row],[id_escola]],Folha1!A:F,3,FALSE)</f>
        <v>37.585185185185182</v>
      </c>
      <c r="G994" s="1">
        <f>VLOOKUP(Tabela2[[#This Row],[id_escola]],Folha1!A:F,4,FALSE)</f>
        <v>47.443327886710236</v>
      </c>
      <c r="H994" s="1">
        <f>VLOOKUP(Tabela2[[#This Row],[id_escola]],Folha1!A:F,5,FALSE)</f>
        <v>177</v>
      </c>
      <c r="I994" s="1">
        <f>VLOOKUP(Tabela2[[#This Row],[id_escola]],Folha1!A:F,6,FALSE)</f>
        <v>135</v>
      </c>
    </row>
    <row r="995" spans="1:9" x14ac:dyDescent="0.3">
      <c r="A995" s="1">
        <f>'agrupamento - 3ciclo'!A994</f>
        <v>404603</v>
      </c>
      <c r="B995">
        <f>AVERAGE([3]!Tabela11[[#This Row],[1º Ano]],[3]!Tabela11[[#This Row],[2º Ano]],[3]!Tabela11[[#This Row],[3º Ano]],[3]!Tabela11[[#This Row],[4º Ano]])</f>
        <v>61.625</v>
      </c>
      <c r="E995" s="1">
        <f>VLOOKUP(Tabela2[[#This Row],[id_escola]],Folha1!A:F,2,FALSE)</f>
        <v>51.661971830985912</v>
      </c>
      <c r="F995" s="1">
        <f>VLOOKUP(Tabela2[[#This Row],[id_escola]],Folha1!A:F,3,FALSE)</f>
        <v>30.305555555555557</v>
      </c>
      <c r="G995" s="1">
        <f>VLOOKUP(Tabela2[[#This Row],[id_escola]],Folha1!A:F,4,FALSE)</f>
        <v>40.983763693270731</v>
      </c>
      <c r="H995" s="1">
        <f>VLOOKUP(Tabela2[[#This Row],[id_escola]],Folha1!A:F,5,FALSE)</f>
        <v>214</v>
      </c>
      <c r="I995" s="1">
        <f>VLOOKUP(Tabela2[[#This Row],[id_escola]],Folha1!A:F,6,FALSE)</f>
        <v>22</v>
      </c>
    </row>
    <row r="996" spans="1:9" x14ac:dyDescent="0.3">
      <c r="A996" s="1">
        <f>'agrupamento - 3ciclo'!A995</f>
        <v>404640</v>
      </c>
      <c r="B996">
        <f>AVERAGE([3]!Tabela11[[#This Row],[1º Ano]],[3]!Tabela11[[#This Row],[2º Ano]],[3]!Tabela11[[#This Row],[3º Ano]],[3]!Tabela11[[#This Row],[4º Ano]])</f>
        <v>10.125</v>
      </c>
      <c r="E996" s="1">
        <f>VLOOKUP(Tabela2[[#This Row],[id_escola]],Folha1!A:F,2,FALSE)</f>
        <v>60.024390243902438</v>
      </c>
      <c r="F996" s="1">
        <f>VLOOKUP(Tabela2[[#This Row],[id_escola]],Folha1!A:F,3,FALSE)</f>
        <v>40.680473372781066</v>
      </c>
      <c r="G996" s="1">
        <f>VLOOKUP(Tabela2[[#This Row],[id_escola]],Folha1!A:F,4,FALSE)</f>
        <v>50.352431808341748</v>
      </c>
      <c r="H996" s="1">
        <f>VLOOKUP(Tabela2[[#This Row],[id_escola]],Folha1!A:F,5,FALSE)</f>
        <v>143</v>
      </c>
      <c r="I996" s="1">
        <f>VLOOKUP(Tabela2[[#This Row],[id_escola]],Folha1!A:F,6,FALSE)</f>
        <v>111</v>
      </c>
    </row>
    <row r="997" spans="1:9" x14ac:dyDescent="0.3">
      <c r="A997" s="1">
        <f>'agrupamento - 3ciclo'!A996</f>
        <v>400828</v>
      </c>
      <c r="B997">
        <f>AVERAGE([3]!Tabela11[[#This Row],[1º Ano]],[3]!Tabela11[[#This Row],[2º Ano]],[3]!Tabela11[[#This Row],[3º Ano]],[3]!Tabela11[[#This Row],[4º Ano]])</f>
        <v>9.6875</v>
      </c>
      <c r="E997" s="1">
        <f>VLOOKUP(Tabela2[[#This Row],[id_escola]],Folha1!A:F,2,FALSE)</f>
        <v>60.89473684210526</v>
      </c>
      <c r="F997" s="1">
        <f>VLOOKUP(Tabela2[[#This Row],[id_escola]],Folha1!A:F,3,FALSE)</f>
        <v>41.8</v>
      </c>
      <c r="G997" s="1">
        <f>VLOOKUP(Tabela2[[#This Row],[id_escola]],Folha1!A:F,4,FALSE)</f>
        <v>51.347368421052629</v>
      </c>
      <c r="H997" s="1">
        <f>VLOOKUP(Tabela2[[#This Row],[id_escola]],Folha1!A:F,5,FALSE)</f>
        <v>124</v>
      </c>
      <c r="I997" s="1">
        <f>VLOOKUP(Tabela2[[#This Row],[id_escola]],Folha1!A:F,6,FALSE)</f>
        <v>98</v>
      </c>
    </row>
    <row r="998" spans="1:9" x14ac:dyDescent="0.3">
      <c r="A998" s="1">
        <f>'agrupamento - 3ciclo'!A997</f>
        <v>403805</v>
      </c>
      <c r="B998">
        <f>AVERAGE([3]!Tabela11[[#This Row],[1º Ano]],[3]!Tabela11[[#This Row],[2º Ano]],[3]!Tabela11[[#This Row],[3º Ano]],[3]!Tabela11[[#This Row],[4º Ano]])</f>
        <v>10</v>
      </c>
      <c r="E998" s="1">
        <f>VLOOKUP(Tabela2[[#This Row],[id_escola]],Folha1!A:F,2,FALSE)</f>
        <v>56.274853801169591</v>
      </c>
      <c r="F998" s="1">
        <f>VLOOKUP(Tabela2[[#This Row],[id_escola]],Folha1!A:F,3,FALSE)</f>
        <v>39.655172413793103</v>
      </c>
      <c r="G998" s="1">
        <f>VLOOKUP(Tabela2[[#This Row],[id_escola]],Folha1!A:F,4,FALSE)</f>
        <v>47.965013107481347</v>
      </c>
      <c r="H998" s="1">
        <f>VLOOKUP(Tabela2[[#This Row],[id_escola]],Folha1!A:F,5,FALSE)</f>
        <v>172</v>
      </c>
      <c r="I998" s="1">
        <f>VLOOKUP(Tabela2[[#This Row],[id_escola]],Folha1!A:F,6,FALSE)</f>
        <v>72</v>
      </c>
    </row>
    <row r="999" spans="1:9" x14ac:dyDescent="0.3">
      <c r="A999" s="1">
        <f>'agrupamento - 3ciclo'!A998</f>
        <v>403910</v>
      </c>
      <c r="B999">
        <f>AVERAGE([3]!Tabela11[[#This Row],[1º Ano]],[3]!Tabela11[[#This Row],[2º Ano]],[3]!Tabela11[[#This Row],[3º Ano]],[3]!Tabela11[[#This Row],[4º Ano]])</f>
        <v>8.1875</v>
      </c>
      <c r="E999" s="1">
        <f>VLOOKUP(Tabela2[[#This Row],[id_escola]],Folha1!A:F,2,FALSE)</f>
        <v>60.974683544303801</v>
      </c>
      <c r="F999" s="1">
        <f>VLOOKUP(Tabela2[[#This Row],[id_escola]],Folha1!A:F,3,FALSE)</f>
        <v>44.132911392405063</v>
      </c>
      <c r="G999" s="1">
        <f>VLOOKUP(Tabela2[[#This Row],[id_escola]],Folha1!A:F,4,FALSE)</f>
        <v>52.553797468354432</v>
      </c>
      <c r="H999" s="1">
        <f>VLOOKUP(Tabela2[[#This Row],[id_escola]],Folha1!A:F,5,FALSE)</f>
        <v>106</v>
      </c>
      <c r="I999" s="1">
        <f>VLOOKUP(Tabela2[[#This Row],[id_escola]],Folha1!A:F,6,FALSE)</f>
        <v>33</v>
      </c>
    </row>
    <row r="1000" spans="1:9" x14ac:dyDescent="0.3">
      <c r="A1000" s="1">
        <f>'agrupamento - 3ciclo'!A999</f>
        <v>403787</v>
      </c>
      <c r="B1000">
        <f>AVERAGE([3]!Tabela11[[#This Row],[1º Ano]],[3]!Tabela11[[#This Row],[2º Ano]],[3]!Tabela11[[#This Row],[3º Ano]],[3]!Tabela11[[#This Row],[4º Ano]])</f>
        <v>18.375</v>
      </c>
      <c r="E1000" s="1">
        <f>VLOOKUP(Tabela2[[#This Row],[id_escola]],Folha1!A:F,2,FALSE)</f>
        <v>58.023809523809526</v>
      </c>
      <c r="F1000" s="1">
        <f>VLOOKUP(Tabela2[[#This Row],[id_escola]],Folha1!A:F,3,FALSE)</f>
        <v>47.021739130434781</v>
      </c>
      <c r="G1000" s="1">
        <f>VLOOKUP(Tabela2[[#This Row],[id_escola]],Folha1!A:F,4,FALSE)</f>
        <v>52.52277432712215</v>
      </c>
      <c r="H1000" s="1">
        <f>VLOOKUP(Tabela2[[#This Row],[id_escola]],Folha1!A:F,5,FALSE)</f>
        <v>106</v>
      </c>
      <c r="I1000" s="1">
        <f>VLOOKUP(Tabela2[[#This Row],[id_escola]],Folha1!A:F,6,FALSE)</f>
        <v>52</v>
      </c>
    </row>
    <row r="1001" spans="1:9" x14ac:dyDescent="0.3">
      <c r="A1001" s="1">
        <f>'agrupamento - 3ciclo'!A1000</f>
        <v>403799</v>
      </c>
      <c r="B1001">
        <f>AVERAGE([3]!Tabela11[[#This Row],[1º Ano]],[3]!Tabela11[[#This Row],[2º Ano]],[3]!Tabela11[[#This Row],[3º Ano]],[3]!Tabela11[[#This Row],[4º Ano]])</f>
        <v>6.75</v>
      </c>
      <c r="E1001" s="1">
        <f>VLOOKUP(Tabela2[[#This Row],[id_escola]],Folha1!A:F,2,FALSE)</f>
        <v>62.274999999999999</v>
      </c>
      <c r="F1001" s="1">
        <f>VLOOKUP(Tabela2[[#This Row],[id_escola]],Folha1!A:F,3,FALSE)</f>
        <v>48.25925925925926</v>
      </c>
      <c r="G1001" s="1">
        <f>VLOOKUP(Tabela2[[#This Row],[id_escola]],Folha1!A:F,4,FALSE)</f>
        <v>55.267129629629629</v>
      </c>
      <c r="H1001" s="1">
        <f>VLOOKUP(Tabela2[[#This Row],[id_escola]],Folha1!A:F,5,FALSE)</f>
        <v>74</v>
      </c>
      <c r="I1001" s="1">
        <f>VLOOKUP(Tabela2[[#This Row],[id_escola]],Folha1!A:F,6,FALSE)</f>
        <v>41</v>
      </c>
    </row>
    <row r="1002" spans="1:9" x14ac:dyDescent="0.3">
      <c r="A1002" s="1">
        <f>'agrupamento - 3ciclo'!A1001</f>
        <v>400579</v>
      </c>
      <c r="B1002">
        <f>AVERAGE([3]!Tabela11[[#This Row],[1º Ano]],[3]!Tabela11[[#This Row],[2º Ano]],[3]!Tabela11[[#This Row],[3º Ano]],[3]!Tabela11[[#This Row],[4º Ano]])</f>
        <v>8.9375</v>
      </c>
      <c r="E1002" s="1">
        <f>VLOOKUP(Tabela2[[#This Row],[id_escola]],Folha1!A:F,2,FALSE)</f>
        <v>53.125874125874127</v>
      </c>
      <c r="F1002" s="1">
        <f>VLOOKUP(Tabela2[[#This Row],[id_escola]],Folha1!A:F,3,FALSE)</f>
        <v>29.6875</v>
      </c>
      <c r="G1002" s="1">
        <f>VLOOKUP(Tabela2[[#This Row],[id_escola]],Folha1!A:F,4,FALSE)</f>
        <v>41.406687062937067</v>
      </c>
      <c r="H1002" s="1">
        <f>VLOOKUP(Tabela2[[#This Row],[id_escola]],Folha1!A:F,5,FALSE)</f>
        <v>206</v>
      </c>
      <c r="I1002" s="1">
        <f>VLOOKUP(Tabela2[[#This Row],[id_escola]],Folha1!A:F,6,FALSE)</f>
        <v>43</v>
      </c>
    </row>
    <row r="1003" spans="1:9" x14ac:dyDescent="0.3">
      <c r="A1003" s="1" t="e">
        <f>'agrupamento - 3ciclo'!A1002</f>
        <v>#N/A</v>
      </c>
      <c r="B1003">
        <f>AVERAGE([3]!Tabela11[[#This Row],[1º Ano]],[3]!Tabela11[[#This Row],[2º Ano]],[3]!Tabela11[[#This Row],[3º Ano]],[3]!Tabela11[[#This Row],[4º Ano]])</f>
        <v>19.75</v>
      </c>
      <c r="E1003" s="1" t="e">
        <f>VLOOKUP(Tabela2[[#This Row],[id_escola]],Folha1!A:F,2,FALSE)</f>
        <v>#N/A</v>
      </c>
      <c r="F1003" s="1" t="e">
        <f>VLOOKUP(Tabela2[[#This Row],[id_escola]],Folha1!A:F,3,FALSE)</f>
        <v>#N/A</v>
      </c>
      <c r="G1003" s="1" t="e">
        <f>VLOOKUP(Tabela2[[#This Row],[id_escola]],Folha1!A:F,4,FALSE)</f>
        <v>#N/A</v>
      </c>
      <c r="H1003" s="1" t="e">
        <f>VLOOKUP(Tabela2[[#This Row],[id_escola]],Folha1!A:F,5,FALSE)</f>
        <v>#N/A</v>
      </c>
      <c r="I1003" s="1" t="e">
        <f>VLOOKUP(Tabela2[[#This Row],[id_escola]],Folha1!A:F,6,FALSE)</f>
        <v>#N/A</v>
      </c>
    </row>
    <row r="1004" spans="1:9" x14ac:dyDescent="0.3">
      <c r="A1004" s="1">
        <f>'agrupamento - 3ciclo'!A1003</f>
        <v>403490</v>
      </c>
      <c r="B1004">
        <f>AVERAGE([3]!Tabela11[[#This Row],[1º Ano]],[3]!Tabela11[[#This Row],[2º Ano]],[3]!Tabela11[[#This Row],[3º Ano]],[3]!Tabela11[[#This Row],[4º Ano]])</f>
        <v>32.3125</v>
      </c>
      <c r="E1004" s="1">
        <f>VLOOKUP(Tabela2[[#This Row],[id_escola]],Folha1!A:F,2,FALSE)</f>
        <v>46.126984126984127</v>
      </c>
      <c r="F1004" s="1">
        <f>VLOOKUP(Tabela2[[#This Row],[id_escola]],Folha1!A:F,3,FALSE)</f>
        <v>15.828125</v>
      </c>
      <c r="G1004" s="1">
        <f>VLOOKUP(Tabela2[[#This Row],[id_escola]],Folha1!A:F,4,FALSE)</f>
        <v>30.977554563492063</v>
      </c>
      <c r="H1004" s="1">
        <f>VLOOKUP(Tabela2[[#This Row],[id_escola]],Folha1!A:F,5,FALSE)</f>
        <v>224</v>
      </c>
      <c r="I1004" s="1">
        <f>VLOOKUP(Tabela2[[#This Row],[id_escola]],Folha1!A:F,6,FALSE)</f>
        <v>213</v>
      </c>
    </row>
    <row r="1005" spans="1:9" x14ac:dyDescent="0.3">
      <c r="A1005" s="1">
        <f>'agrupamento - 3ciclo'!A1004</f>
        <v>401080</v>
      </c>
      <c r="B1005">
        <f>AVERAGE([3]!Tabela11[[#This Row],[1º Ano]],[3]!Tabela11[[#This Row],[2º Ano]],[3]!Tabela11[[#This Row],[3º Ano]],[3]!Tabela11[[#This Row],[4º Ano]])</f>
        <v>6.1875</v>
      </c>
      <c r="E1005" s="1">
        <f>VLOOKUP(Tabela2[[#This Row],[id_escola]],Folha1!A:F,2,FALSE)</f>
        <v>55</v>
      </c>
      <c r="F1005" s="1">
        <f>VLOOKUP(Tabela2[[#This Row],[id_escola]],Folha1!A:F,3,FALSE)</f>
        <v>39.178947368421049</v>
      </c>
      <c r="G1005" s="1">
        <f>VLOOKUP(Tabela2[[#This Row],[id_escola]],Folha1!A:F,4,FALSE)</f>
        <v>47.089473684210525</v>
      </c>
      <c r="H1005" s="1">
        <f>VLOOKUP(Tabela2[[#This Row],[id_escola]],Folha1!A:F,5,FALSE)</f>
        <v>174</v>
      </c>
      <c r="I1005" s="1">
        <f>VLOOKUP(Tabela2[[#This Row],[id_escola]],Folha1!A:F,6,FALSE)</f>
        <v>13</v>
      </c>
    </row>
    <row r="1006" spans="1:9" x14ac:dyDescent="0.3">
      <c r="A1006" s="1">
        <f>'agrupamento - 3ciclo'!A1005</f>
        <v>403544</v>
      </c>
      <c r="B1006">
        <f>AVERAGE([3]!Tabela11[[#This Row],[1º Ano]],[3]!Tabela11[[#This Row],[2º Ano]],[3]!Tabela11[[#This Row],[3º Ano]],[3]!Tabela11[[#This Row],[4º Ano]])</f>
        <v>6.625</v>
      </c>
      <c r="E1006" s="1">
        <f>VLOOKUP(Tabela2[[#This Row],[id_escola]],Folha1!A:F,2,FALSE)</f>
        <v>64.490797546012274</v>
      </c>
      <c r="F1006" s="1">
        <f>VLOOKUP(Tabela2[[#This Row],[id_escola]],Folha1!A:F,3,FALSE)</f>
        <v>40.416666666666664</v>
      </c>
      <c r="G1006" s="1">
        <f>VLOOKUP(Tabela2[[#This Row],[id_escola]],Folha1!A:F,4,FALSE)</f>
        <v>52.453732106339473</v>
      </c>
      <c r="H1006" s="1">
        <f>VLOOKUP(Tabela2[[#This Row],[id_escola]],Folha1!A:F,5,FALSE)</f>
        <v>106</v>
      </c>
      <c r="I1006" s="1">
        <f>VLOOKUP(Tabela2[[#This Row],[id_escola]],Folha1!A:F,6,FALSE)</f>
        <v>101</v>
      </c>
    </row>
    <row r="1007" spans="1:9" x14ac:dyDescent="0.3">
      <c r="A1007" s="1">
        <f>'agrupamento - 3ciclo'!A1006</f>
        <v>401146</v>
      </c>
      <c r="B1007">
        <f>AVERAGE([3]!Tabela11[[#This Row],[1º Ano]],[3]!Tabela11[[#This Row],[2º Ano]],[3]!Tabela11[[#This Row],[3º Ano]],[3]!Tabela11[[#This Row],[4º Ano]])</f>
        <v>5.75</v>
      </c>
      <c r="E1007" s="1">
        <f>VLOOKUP(Tabela2[[#This Row],[id_escola]],Folha1!A:F,2,FALSE)</f>
        <v>60.137254901960787</v>
      </c>
      <c r="F1007" s="1">
        <f>VLOOKUP(Tabela2[[#This Row],[id_escola]],Folha1!A:F,3,FALSE)</f>
        <v>36.096153846153847</v>
      </c>
      <c r="G1007" s="1">
        <f>VLOOKUP(Tabela2[[#This Row],[id_escola]],Folha1!A:F,4,FALSE)</f>
        <v>48.116704374057321</v>
      </c>
      <c r="H1007" s="1">
        <f>VLOOKUP(Tabela2[[#This Row],[id_escola]],Folha1!A:F,5,FALSE)</f>
        <v>167</v>
      </c>
      <c r="I1007" s="1">
        <f>VLOOKUP(Tabela2[[#This Row],[id_escola]],Folha1!A:F,6,FALSE)</f>
        <v>40</v>
      </c>
    </row>
    <row r="1008" spans="1:9" x14ac:dyDescent="0.3">
      <c r="A1008" s="1">
        <f>'agrupamento - 3ciclo'!A1007</f>
        <v>401158</v>
      </c>
      <c r="B1008">
        <f>AVERAGE([3]!Tabela11[[#This Row],[1º Ano]],[3]!Tabela11[[#This Row],[2º Ano]],[3]!Tabela11[[#This Row],[3º Ano]],[3]!Tabela11[[#This Row],[4º Ano]])</f>
        <v>5.4375</v>
      </c>
      <c r="E1008" s="1">
        <f>VLOOKUP(Tabela2[[#This Row],[id_escola]],Folha1!A:F,2,FALSE)</f>
        <v>61.613207547169814</v>
      </c>
      <c r="F1008" s="1">
        <f>VLOOKUP(Tabela2[[#This Row],[id_escola]],Folha1!A:F,3,FALSE)</f>
        <v>38.055045871559635</v>
      </c>
      <c r="G1008" s="1">
        <f>VLOOKUP(Tabela2[[#This Row],[id_escola]],Folha1!A:F,4,FALSE)</f>
        <v>49.834126709364725</v>
      </c>
      <c r="H1008" s="1">
        <f>VLOOKUP(Tabela2[[#This Row],[id_escola]],Folha1!A:F,5,FALSE)</f>
        <v>141</v>
      </c>
      <c r="I1008" s="1">
        <f>VLOOKUP(Tabela2[[#This Row],[id_escola]],Folha1!A:F,6,FALSE)</f>
        <v>129</v>
      </c>
    </row>
    <row r="1009" spans="1:9" x14ac:dyDescent="0.3">
      <c r="A1009" s="1">
        <f>'agrupamento - 3ciclo'!A1008</f>
        <v>401160</v>
      </c>
      <c r="B1009">
        <f>AVERAGE([3]!Tabela11[[#This Row],[1º Ano]],[3]!Tabela11[[#This Row],[2º Ano]],[3]!Tabela11[[#This Row],[3º Ano]],[3]!Tabela11[[#This Row],[4º Ano]])</f>
        <v>6.875</v>
      </c>
      <c r="E1009" s="1">
        <f>VLOOKUP(Tabela2[[#This Row],[id_escola]],Folha1!A:F,2,FALSE)</f>
        <v>57.91935483870968</v>
      </c>
      <c r="F1009" s="1">
        <f>VLOOKUP(Tabela2[[#This Row],[id_escola]],Folha1!A:F,3,FALSE)</f>
        <v>24.34351145038168</v>
      </c>
      <c r="G1009" s="1">
        <f>VLOOKUP(Tabela2[[#This Row],[id_escola]],Folha1!A:F,4,FALSE)</f>
        <v>41.131433144545682</v>
      </c>
      <c r="H1009" s="1">
        <f>VLOOKUP(Tabela2[[#This Row],[id_escola]],Folha1!A:F,5,FALSE)</f>
        <v>202</v>
      </c>
      <c r="I1009" s="1">
        <f>VLOOKUP(Tabela2[[#This Row],[id_escola]],Folha1!A:F,6,FALSE)</f>
        <v>67</v>
      </c>
    </row>
    <row r="1010" spans="1:9" x14ac:dyDescent="0.3">
      <c r="A1010" s="1">
        <f>'agrupamento - 3ciclo'!A1009</f>
        <v>403118</v>
      </c>
      <c r="B1010">
        <f>AVERAGE([3]!Tabela11[[#This Row],[1º Ano]],[3]!Tabela11[[#This Row],[2º Ano]],[3]!Tabela11[[#This Row],[3º Ano]],[3]!Tabela11[[#This Row],[4º Ano]])</f>
        <v>8.9375</v>
      </c>
      <c r="E1010" s="1">
        <f>VLOOKUP(Tabela2[[#This Row],[id_escola]],Folha1!A:F,2,FALSE)</f>
        <v>58.153846153846153</v>
      </c>
      <c r="F1010" s="1">
        <f>VLOOKUP(Tabela2[[#This Row],[id_escola]],Folha1!A:F,3,FALSE)</f>
        <v>48.784810126582279</v>
      </c>
      <c r="G1010" s="1">
        <f>VLOOKUP(Tabela2[[#This Row],[id_escola]],Folha1!A:F,4,FALSE)</f>
        <v>53.469328140214216</v>
      </c>
      <c r="H1010" s="1">
        <f>VLOOKUP(Tabela2[[#This Row],[id_escola]],Folha1!A:F,5,FALSE)</f>
        <v>92</v>
      </c>
      <c r="I1010" s="1">
        <f>VLOOKUP(Tabela2[[#This Row],[id_escola]],Folha1!A:F,6,FALSE)</f>
        <v>25</v>
      </c>
    </row>
    <row r="1011" spans="1:9" x14ac:dyDescent="0.3">
      <c r="A1011" s="1">
        <f>'agrupamento - 3ciclo'!A1010</f>
        <v>403866</v>
      </c>
      <c r="B1011">
        <f>AVERAGE([3]!Tabela11[[#This Row],[1º Ano]],[3]!Tabela11[[#This Row],[2º Ano]],[3]!Tabela11[[#This Row],[3º Ano]],[3]!Tabela11[[#This Row],[4º Ano]])</f>
        <v>11.375</v>
      </c>
      <c r="E1011" s="1">
        <f>VLOOKUP(Tabela2[[#This Row],[id_escola]],Folha1!A:F,2,FALSE)</f>
        <v>59.346938775510203</v>
      </c>
      <c r="F1011" s="1">
        <f>VLOOKUP(Tabela2[[#This Row],[id_escola]],Folha1!A:F,3,FALSE)</f>
        <v>39.173913043478258</v>
      </c>
      <c r="G1011" s="1">
        <f>VLOOKUP(Tabela2[[#This Row],[id_escola]],Folha1!A:F,4,FALSE)</f>
        <v>49.260425909494231</v>
      </c>
      <c r="H1011" s="1">
        <f>VLOOKUP(Tabela2[[#This Row],[id_escola]],Folha1!A:F,5,FALSE)</f>
        <v>147</v>
      </c>
      <c r="I1011" s="1">
        <f>VLOOKUP(Tabela2[[#This Row],[id_escola]],Folha1!A:F,6,FALSE)</f>
        <v>7</v>
      </c>
    </row>
    <row r="1012" spans="1:9" x14ac:dyDescent="0.3">
      <c r="A1012" s="1">
        <f>'agrupamento - 3ciclo'!A1011</f>
        <v>403295</v>
      </c>
      <c r="B1012">
        <f>AVERAGE([3]!Tabela11[[#This Row],[1º Ano]],[3]!Tabela11[[#This Row],[2º Ano]],[3]!Tabela11[[#This Row],[3º Ano]],[3]!Tabela11[[#This Row],[4º Ano]])</f>
        <v>46.875</v>
      </c>
      <c r="E1012" s="1">
        <f>VLOOKUP(Tabela2[[#This Row],[id_escola]],Folha1!A:F,2,FALSE)</f>
        <v>55.805970149253731</v>
      </c>
      <c r="F1012" s="1">
        <f>VLOOKUP(Tabela2[[#This Row],[id_escola]],Folha1!A:F,3,FALSE)</f>
        <v>37.757575757575758</v>
      </c>
      <c r="G1012" s="1">
        <f>VLOOKUP(Tabela2[[#This Row],[id_escola]],Folha1!A:F,4,FALSE)</f>
        <v>46.781772953414745</v>
      </c>
      <c r="H1012" s="1">
        <f>VLOOKUP(Tabela2[[#This Row],[id_escola]],Folha1!A:F,5,FALSE)</f>
        <v>171</v>
      </c>
      <c r="I1012" s="1">
        <f>VLOOKUP(Tabela2[[#This Row],[id_escola]],Folha1!A:F,6,FALSE)</f>
        <v>28</v>
      </c>
    </row>
    <row r="1013" spans="1:9" x14ac:dyDescent="0.3">
      <c r="A1013" s="1">
        <f>'agrupamento - 3ciclo'!A1012</f>
        <v>403891</v>
      </c>
      <c r="B1013">
        <f>AVERAGE([3]!Tabela11[[#This Row],[1º Ano]],[3]!Tabela11[[#This Row],[2º Ano]],[3]!Tabela11[[#This Row],[3º Ano]],[3]!Tabela11[[#This Row],[4º Ano]])</f>
        <v>37.1875</v>
      </c>
      <c r="E1013" s="1">
        <f>VLOOKUP(Tabela2[[#This Row],[id_escola]],Folha1!A:F,2,FALSE)</f>
        <v>60.919642857142854</v>
      </c>
      <c r="F1013" s="1">
        <f>VLOOKUP(Tabela2[[#This Row],[id_escola]],Folha1!A:F,3,FALSE)</f>
        <v>45.77391304347826</v>
      </c>
      <c r="G1013" s="1">
        <f>VLOOKUP(Tabela2[[#This Row],[id_escola]],Folha1!A:F,4,FALSE)</f>
        <v>53.346777950310553</v>
      </c>
      <c r="H1013" s="1">
        <f>VLOOKUP(Tabela2[[#This Row],[id_escola]],Folha1!A:F,5,FALSE)</f>
        <v>94</v>
      </c>
      <c r="I1013" s="1">
        <f>VLOOKUP(Tabela2[[#This Row],[id_escola]],Folha1!A:F,6,FALSE)</f>
        <v>29</v>
      </c>
    </row>
    <row r="1014" spans="1:9" x14ac:dyDescent="0.3">
      <c r="A1014" s="1">
        <f>'agrupamento - 3ciclo'!A1013</f>
        <v>401651</v>
      </c>
      <c r="B1014">
        <f>AVERAGE([3]!Tabela11[[#This Row],[1º Ano]],[3]!Tabela11[[#This Row],[2º Ano]],[3]!Tabela11[[#This Row],[3º Ano]],[3]!Tabela11[[#This Row],[4º Ano]])</f>
        <v>10.4375</v>
      </c>
      <c r="E1014" s="1">
        <f>VLOOKUP(Tabela2[[#This Row],[id_escola]],Folha1!A:F,2,FALSE)</f>
        <v>58.943661971830984</v>
      </c>
      <c r="F1014" s="1">
        <f>VLOOKUP(Tabela2[[#This Row],[id_escola]],Folha1!A:F,3,FALSE)</f>
        <v>40.529411764705884</v>
      </c>
      <c r="G1014" s="1">
        <f>VLOOKUP(Tabela2[[#This Row],[id_escola]],Folha1!A:F,4,FALSE)</f>
        <v>49.736536868268431</v>
      </c>
      <c r="H1014" s="1">
        <f>VLOOKUP(Tabela2[[#This Row],[id_escola]],Folha1!A:F,5,FALSE)</f>
        <v>140</v>
      </c>
      <c r="I1014" s="1">
        <f>VLOOKUP(Tabela2[[#This Row],[id_escola]],Folha1!A:F,6,FALSE)</f>
        <v>51</v>
      </c>
    </row>
    <row r="1015" spans="1:9" x14ac:dyDescent="0.3">
      <c r="A1015" s="1">
        <f>'agrupamento - 3ciclo'!A1014</f>
        <v>401687</v>
      </c>
      <c r="B1015">
        <f>AVERAGE([3]!Tabela11[[#This Row],[1º Ano]],[3]!Tabela11[[#This Row],[2º Ano]],[3]!Tabela11[[#This Row],[3º Ano]],[3]!Tabela11[[#This Row],[4º Ano]])</f>
        <v>7.1875</v>
      </c>
      <c r="E1015" s="1">
        <f>VLOOKUP(Tabela2[[#This Row],[id_escola]],Folha1!A:F,2,FALSE)</f>
        <v>62.460317460317462</v>
      </c>
      <c r="F1015" s="1">
        <f>VLOOKUP(Tabela2[[#This Row],[id_escola]],Folha1!A:F,3,FALSE)</f>
        <v>38.666666666666664</v>
      </c>
      <c r="G1015" s="1">
        <f>VLOOKUP(Tabela2[[#This Row],[id_escola]],Folha1!A:F,4,FALSE)</f>
        <v>50.563492063492063</v>
      </c>
      <c r="H1015" s="1">
        <f>VLOOKUP(Tabela2[[#This Row],[id_escola]],Folha1!A:F,5,FALSE)</f>
        <v>131</v>
      </c>
      <c r="I1015" s="1">
        <f>VLOOKUP(Tabela2[[#This Row],[id_escola]],Folha1!A:F,6,FALSE)</f>
        <v>108</v>
      </c>
    </row>
    <row r="1016" spans="1:9" x14ac:dyDescent="0.3">
      <c r="A1016" s="1">
        <f>'agrupamento - 3ciclo'!A1015</f>
        <v>403714</v>
      </c>
      <c r="B1016">
        <f>AVERAGE([3]!Tabela11[[#This Row],[1º Ano]],[3]!Tabela11[[#This Row],[2º Ano]],[3]!Tabela11[[#This Row],[3º Ano]],[3]!Tabela11[[#This Row],[4º Ano]])</f>
        <v>14.4375</v>
      </c>
      <c r="E1016" s="1">
        <f>VLOOKUP(Tabela2[[#This Row],[id_escola]],Folha1!A:F,2,FALSE)</f>
        <v>59.52</v>
      </c>
      <c r="F1016" s="1">
        <f>VLOOKUP(Tabela2[[#This Row],[id_escola]],Folha1!A:F,3,FALSE)</f>
        <v>41.333333333333336</v>
      </c>
      <c r="G1016" s="1">
        <f>VLOOKUP(Tabela2[[#This Row],[id_escola]],Folha1!A:F,4,FALSE)</f>
        <v>50.426666666666669</v>
      </c>
      <c r="H1016" s="1">
        <f>VLOOKUP(Tabela2[[#This Row],[id_escola]],Folha1!A:F,5,FALSE)</f>
        <v>132</v>
      </c>
      <c r="I1016" s="1">
        <f>VLOOKUP(Tabela2[[#This Row],[id_escola]],Folha1!A:F,6,FALSE)</f>
        <v>9</v>
      </c>
    </row>
    <row r="1017" spans="1:9" x14ac:dyDescent="0.3">
      <c r="A1017" s="1">
        <f>'agrupamento - 3ciclo'!A1016</f>
        <v>403581</v>
      </c>
      <c r="B1017">
        <f>AVERAGE([3]!Tabela11[[#This Row],[1º Ano]],[3]!Tabela11[[#This Row],[2º Ano]],[3]!Tabela11[[#This Row],[3º Ano]],[3]!Tabela11[[#This Row],[4º Ano]])</f>
        <v>9.875</v>
      </c>
      <c r="E1017" s="1">
        <f>VLOOKUP(Tabela2[[#This Row],[id_escola]],Folha1!A:F,2,FALSE)</f>
        <v>54.766666666666666</v>
      </c>
      <c r="F1017" s="1">
        <f>VLOOKUP(Tabela2[[#This Row],[id_escola]],Folha1!A:F,3,FALSE)</f>
        <v>34.064516129032256</v>
      </c>
      <c r="G1017" s="1">
        <f>VLOOKUP(Tabela2[[#This Row],[id_escola]],Folha1!A:F,4,FALSE)</f>
        <v>44.415591397849461</v>
      </c>
      <c r="H1017" s="1">
        <f>VLOOKUP(Tabela2[[#This Row],[id_escola]],Folha1!A:F,5,FALSE)</f>
        <v>185</v>
      </c>
      <c r="I1017" s="1">
        <f>VLOOKUP(Tabela2[[#This Row],[id_escola]],Folha1!A:F,6,FALSE)</f>
        <v>47</v>
      </c>
    </row>
    <row r="1018" spans="1:9" x14ac:dyDescent="0.3">
      <c r="A1018" s="1">
        <f>'agrupamento - 3ciclo'!A1017</f>
        <v>403659</v>
      </c>
      <c r="B1018">
        <f>AVERAGE([3]!Tabela11[[#This Row],[1º Ano]],[3]!Tabela11[[#This Row],[2º Ano]],[3]!Tabela11[[#This Row],[3º Ano]],[3]!Tabela11[[#This Row],[4º Ano]])</f>
        <v>13.5</v>
      </c>
      <c r="E1018" s="1">
        <f>VLOOKUP(Tabela2[[#This Row],[id_escola]],Folha1!A:F,2,FALSE)</f>
        <v>58.784313725490193</v>
      </c>
      <c r="F1018" s="1">
        <f>VLOOKUP(Tabela2[[#This Row],[id_escola]],Folha1!A:F,3,FALSE)</f>
        <v>38.675925925925924</v>
      </c>
      <c r="G1018" s="1">
        <f>VLOOKUP(Tabela2[[#This Row],[id_escola]],Folha1!A:F,4,FALSE)</f>
        <v>48.730119825708059</v>
      </c>
      <c r="H1018" s="1">
        <f>VLOOKUP(Tabela2[[#This Row],[id_escola]],Folha1!A:F,5,FALSE)</f>
        <v>151</v>
      </c>
      <c r="I1018" s="1">
        <f>VLOOKUP(Tabela2[[#This Row],[id_escola]],Folha1!A:F,6,FALSE)</f>
        <v>18</v>
      </c>
    </row>
    <row r="1019" spans="1:9" x14ac:dyDescent="0.3">
      <c r="A1019" s="1">
        <f>'agrupamento - 3ciclo'!A1018</f>
        <v>403921</v>
      </c>
      <c r="B1019">
        <f>AVERAGE([3]!Tabela11[[#This Row],[1º Ano]],[3]!Tabela11[[#This Row],[2º Ano]],[3]!Tabela11[[#This Row],[3º Ano]],[3]!Tabela11[[#This Row],[4º Ano]])</f>
        <v>24.3125</v>
      </c>
      <c r="E1019" s="1">
        <f>VLOOKUP(Tabela2[[#This Row],[id_escola]],Folha1!A:F,2,FALSE)</f>
        <v>53.445859872611464</v>
      </c>
      <c r="F1019" s="1">
        <f>VLOOKUP(Tabela2[[#This Row],[id_escola]],Folha1!A:F,3,FALSE)</f>
        <v>32.245398773006137</v>
      </c>
      <c r="G1019" s="1">
        <f>VLOOKUP(Tabela2[[#This Row],[id_escola]],Folha1!A:F,4,FALSE)</f>
        <v>42.845629322808804</v>
      </c>
      <c r="H1019" s="1">
        <f>VLOOKUP(Tabela2[[#This Row],[id_escola]],Folha1!A:F,5,FALSE)</f>
        <v>192</v>
      </c>
      <c r="I1019" s="1">
        <f>VLOOKUP(Tabela2[[#This Row],[id_escola]],Folha1!A:F,6,FALSE)</f>
        <v>69</v>
      </c>
    </row>
    <row r="1020" spans="1:9" x14ac:dyDescent="0.3">
      <c r="A1020" s="1">
        <f>'agrupamento - 3ciclo'!A1019</f>
        <v>401869</v>
      </c>
      <c r="B1020">
        <f>AVERAGE([3]!Tabela11[[#This Row],[1º Ano]],[3]!Tabela11[[#This Row],[2º Ano]],[3]!Tabela11[[#This Row],[3º Ano]],[3]!Tabela11[[#This Row],[4º Ano]])</f>
        <v>10.3125</v>
      </c>
      <c r="E1020" s="1">
        <f>VLOOKUP(Tabela2[[#This Row],[id_escola]],Folha1!A:F,2,FALSE)</f>
        <v>58.417391304347824</v>
      </c>
      <c r="F1020" s="1">
        <f>VLOOKUP(Tabela2[[#This Row],[id_escola]],Folha1!A:F,3,FALSE)</f>
        <v>38.153846153846153</v>
      </c>
      <c r="G1020" s="1">
        <f>VLOOKUP(Tabela2[[#This Row],[id_escola]],Folha1!A:F,4,FALSE)</f>
        <v>48.285618729096988</v>
      </c>
      <c r="H1020" s="1">
        <f>VLOOKUP(Tabela2[[#This Row],[id_escola]],Folha1!A:F,5,FALSE)</f>
        <v>158</v>
      </c>
      <c r="I1020" s="1">
        <f>VLOOKUP(Tabela2[[#This Row],[id_escola]],Folha1!A:F,6,FALSE)</f>
        <v>122</v>
      </c>
    </row>
    <row r="1021" spans="1:9" x14ac:dyDescent="0.3">
      <c r="A1021" s="1">
        <f>'agrupamento - 3ciclo'!A1020</f>
        <v>401870</v>
      </c>
      <c r="B1021">
        <f>AVERAGE([3]!Tabela11[[#This Row],[1º Ano]],[3]!Tabela11[[#This Row],[2º Ano]],[3]!Tabela11[[#This Row],[3º Ano]],[3]!Tabela11[[#This Row],[4º Ano]])</f>
        <v>70.3125</v>
      </c>
      <c r="E1021" s="1">
        <f>VLOOKUP(Tabela2[[#This Row],[id_escola]],Folha1!A:F,2,FALSE)</f>
        <v>58.309859154929576</v>
      </c>
      <c r="F1021" s="1">
        <f>VLOOKUP(Tabela2[[#This Row],[id_escola]],Folha1!A:F,3,FALSE)</f>
        <v>45.527777777777779</v>
      </c>
      <c r="G1021" s="1">
        <f>VLOOKUP(Tabela2[[#This Row],[id_escola]],Folha1!A:F,4,FALSE)</f>
        <v>51.918818466353677</v>
      </c>
      <c r="H1021" s="1">
        <f>VLOOKUP(Tabela2[[#This Row],[id_escola]],Folha1!A:F,5,FALSE)</f>
        <v>110</v>
      </c>
      <c r="I1021" s="1">
        <f>VLOOKUP(Tabela2[[#This Row],[id_escola]],Folha1!A:F,6,FALSE)</f>
        <v>10</v>
      </c>
    </row>
    <row r="1022" spans="1:9" x14ac:dyDescent="0.3">
      <c r="A1022" s="1">
        <f>'agrupamento - 3ciclo'!A1021</f>
        <v>403842</v>
      </c>
      <c r="B1022">
        <f>AVERAGE([3]!Tabela11[[#This Row],[1º Ano]],[3]!Tabela11[[#This Row],[2º Ano]],[3]!Tabela11[[#This Row],[3º Ano]],[3]!Tabela11[[#This Row],[4º Ano]])</f>
        <v>7.9375</v>
      </c>
      <c r="E1022" s="1">
        <f>VLOOKUP(Tabela2[[#This Row],[id_escola]],Folha1!A:F,2,FALSE)</f>
        <v>53.905405405405403</v>
      </c>
      <c r="F1022" s="1">
        <f>VLOOKUP(Tabela2[[#This Row],[id_escola]],Folha1!A:F,3,FALSE)</f>
        <v>35.80821917808219</v>
      </c>
      <c r="G1022" s="1">
        <f>VLOOKUP(Tabela2[[#This Row],[id_escola]],Folha1!A:F,4,FALSE)</f>
        <v>44.856812291743793</v>
      </c>
      <c r="H1022" s="1">
        <f>VLOOKUP(Tabela2[[#This Row],[id_escola]],Folha1!A:F,5,FALSE)</f>
        <v>178</v>
      </c>
      <c r="I1022" s="1">
        <f>VLOOKUP(Tabela2[[#This Row],[id_escola]],Folha1!A:F,6,FALSE)</f>
        <v>51</v>
      </c>
    </row>
    <row r="1023" spans="1:9" x14ac:dyDescent="0.3">
      <c r="A1023" s="1">
        <f>'agrupamento - 3ciclo'!A1022</f>
        <v>402060</v>
      </c>
      <c r="B1023" t="e">
        <f>AVERAGE([3]!Tabela11[[#This Row],[1º Ano]],[3]!Tabela11[[#This Row],[2º Ano]],[3]!Tabela11[[#This Row],[3º Ano]],[3]!Tabela11[[#This Row],[4º Ano]])</f>
        <v>#DIV/0!</v>
      </c>
      <c r="E1023" s="1">
        <f>VLOOKUP(Tabela2[[#This Row],[id_escola]],Folha1!A:F,2,FALSE)</f>
        <v>60.98581560283688</v>
      </c>
      <c r="F1023" s="1">
        <f>VLOOKUP(Tabela2[[#This Row],[id_escola]],Folha1!A:F,3,FALSE)</f>
        <v>39.886524822695037</v>
      </c>
      <c r="G1023" s="1">
        <f>VLOOKUP(Tabela2[[#This Row],[id_escola]],Folha1!A:F,4,FALSE)</f>
        <v>50.436170212765958</v>
      </c>
      <c r="H1023" s="1">
        <f>VLOOKUP(Tabela2[[#This Row],[id_escola]],Folha1!A:F,5,FALSE)</f>
        <v>130</v>
      </c>
      <c r="I1023" s="1">
        <f>VLOOKUP(Tabela2[[#This Row],[id_escola]],Folha1!A:F,6,FALSE)</f>
        <v>104</v>
      </c>
    </row>
    <row r="1024" spans="1:9" x14ac:dyDescent="0.3">
      <c r="A1024" s="1">
        <f>'agrupamento - 3ciclo'!A1023</f>
        <v>402138</v>
      </c>
      <c r="B1024" t="e">
        <f>AVERAGE([3]!Tabela11[[#This Row],[1º Ano]],[3]!Tabela11[[#This Row],[2º Ano]],[3]!Tabela11[[#This Row],[3º Ano]],[3]!Tabela11[[#This Row],[4º Ano]])</f>
        <v>#DIV/0!</v>
      </c>
      <c r="E1024" s="1">
        <f>VLOOKUP(Tabela2[[#This Row],[id_escola]],Folha1!A:F,2,FALSE)</f>
        <v>62.993197278911566</v>
      </c>
      <c r="F1024" s="1">
        <f>VLOOKUP(Tabela2[[#This Row],[id_escola]],Folha1!A:F,3,FALSE)</f>
        <v>43.395973154362416</v>
      </c>
      <c r="G1024" s="1">
        <f>VLOOKUP(Tabela2[[#This Row],[id_escola]],Folha1!A:F,4,FALSE)</f>
        <v>53.194585216636995</v>
      </c>
      <c r="H1024" s="1">
        <f>VLOOKUP(Tabela2[[#This Row],[id_escola]],Folha1!A:F,5,FALSE)</f>
        <v>97</v>
      </c>
      <c r="I1024" s="1">
        <f>VLOOKUP(Tabela2[[#This Row],[id_escola]],Folha1!A:F,6,FALSE)</f>
        <v>85</v>
      </c>
    </row>
    <row r="1025" spans="1:9" x14ac:dyDescent="0.3">
      <c r="A1025" s="1">
        <f>'agrupamento - 3ciclo'!A1024</f>
        <v>402205</v>
      </c>
      <c r="B1025">
        <f>AVERAGE([3]!Tabela11[[#This Row],[1º Ano]],[3]!Tabela11[[#This Row],[2º Ano]],[3]!Tabela11[[#This Row],[3º Ano]],[3]!Tabela11[[#This Row],[4º Ano]])</f>
        <v>18.9375</v>
      </c>
      <c r="E1025" s="1">
        <f>VLOOKUP(Tabela2[[#This Row],[id_escola]],Folha1!A:F,2,FALSE)</f>
        <v>51.277777777777779</v>
      </c>
      <c r="F1025" s="1">
        <f>VLOOKUP(Tabela2[[#This Row],[id_escola]],Folha1!A:F,3,FALSE)</f>
        <v>37.232142857142854</v>
      </c>
      <c r="G1025" s="1">
        <f>VLOOKUP(Tabela2[[#This Row],[id_escola]],Folha1!A:F,4,FALSE)</f>
        <v>44.254960317460316</v>
      </c>
      <c r="H1025" s="1">
        <f>VLOOKUP(Tabela2[[#This Row],[id_escola]],Folha1!A:F,5,FALSE)</f>
        <v>180</v>
      </c>
      <c r="I1025" s="1">
        <f>VLOOKUP(Tabela2[[#This Row],[id_escola]],Folha1!A:F,6,FALSE)</f>
        <v>91</v>
      </c>
    </row>
    <row r="1026" spans="1:9" x14ac:dyDescent="0.3">
      <c r="A1026" s="1">
        <f>'agrupamento - 3ciclo'!A1025</f>
        <v>403908</v>
      </c>
      <c r="B1026">
        <f>AVERAGE([3]!Tabela11[[#This Row],[1º Ano]],[3]!Tabela11[[#This Row],[2º Ano]],[3]!Tabela11[[#This Row],[3º Ano]],[3]!Tabela11[[#This Row],[4º Ano]])</f>
        <v>13</v>
      </c>
      <c r="E1026" s="1">
        <f>VLOOKUP(Tabela2[[#This Row],[id_escola]],Folha1!A:F,2,FALSE)</f>
        <v>63.247787610619469</v>
      </c>
      <c r="F1026" s="1">
        <f>VLOOKUP(Tabela2[[#This Row],[id_escola]],Folha1!A:F,3,FALSE)</f>
        <v>46.45945945945946</v>
      </c>
      <c r="G1026" s="1">
        <f>VLOOKUP(Tabela2[[#This Row],[id_escola]],Folha1!A:F,4,FALSE)</f>
        <v>54.853623535039461</v>
      </c>
      <c r="H1026" s="1">
        <f>VLOOKUP(Tabela2[[#This Row],[id_escola]],Folha1!A:F,5,FALSE)</f>
        <v>76</v>
      </c>
      <c r="I1026" s="1">
        <f>VLOOKUP(Tabela2[[#This Row],[id_escola]],Folha1!A:F,6,FALSE)</f>
        <v>22</v>
      </c>
    </row>
    <row r="1027" spans="1:9" x14ac:dyDescent="0.3">
      <c r="A1027" s="1">
        <f>'agrupamento - 3ciclo'!A1026</f>
        <v>402217</v>
      </c>
      <c r="B1027">
        <f>AVERAGE([3]!Tabela11[[#This Row],[1º Ano]],[3]!Tabela11[[#This Row],[2º Ano]],[3]!Tabela11[[#This Row],[3º Ano]],[3]!Tabela11[[#This Row],[4º Ano]])</f>
        <v>6.0625</v>
      </c>
      <c r="E1027" s="1">
        <f>VLOOKUP(Tabela2[[#This Row],[id_escola]],Folha1!A:F,2,FALSE)</f>
        <v>48.530201342281877</v>
      </c>
      <c r="F1027" s="1">
        <f>VLOOKUP(Tabela2[[#This Row],[id_escola]],Folha1!A:F,3,FALSE)</f>
        <v>28.105263157894736</v>
      </c>
      <c r="G1027" s="1">
        <f>VLOOKUP(Tabela2[[#This Row],[id_escola]],Folha1!A:F,4,FALSE)</f>
        <v>38.317732250088305</v>
      </c>
      <c r="H1027" s="1">
        <f>VLOOKUP(Tabela2[[#This Row],[id_escola]],Folha1!A:F,5,FALSE)</f>
        <v>191</v>
      </c>
      <c r="I1027" s="1">
        <f>VLOOKUP(Tabela2[[#This Row],[id_escola]],Folha1!A:F,6,FALSE)</f>
        <v>193</v>
      </c>
    </row>
    <row r="1028" spans="1:9" x14ac:dyDescent="0.3">
      <c r="A1028" s="1">
        <f>'agrupamento - 3ciclo'!A1027</f>
        <v>402242</v>
      </c>
      <c r="B1028" t="e">
        <f>AVERAGE([3]!Tabela11[[#This Row],[1º Ano]],[3]!Tabela11[[#This Row],[2º Ano]],[3]!Tabela11[[#This Row],[3º Ano]],[3]!Tabela11[[#This Row],[4º Ano]])</f>
        <v>#DIV/0!</v>
      </c>
      <c r="E1028" s="1">
        <f>VLOOKUP(Tabela2[[#This Row],[id_escola]],Folha1!A:F,2,FALSE)</f>
        <v>65.877659574468083</v>
      </c>
      <c r="F1028" s="1">
        <f>VLOOKUP(Tabela2[[#This Row],[id_escola]],Folha1!A:F,3,FALSE)</f>
        <v>49.37823834196891</v>
      </c>
      <c r="G1028" s="1">
        <f>VLOOKUP(Tabela2[[#This Row],[id_escola]],Folha1!A:F,4,FALSE)</f>
        <v>57.627948958218497</v>
      </c>
      <c r="H1028" s="1">
        <f>VLOOKUP(Tabela2[[#This Row],[id_escola]],Folha1!A:F,5,FALSE)</f>
        <v>54</v>
      </c>
      <c r="I1028" s="1">
        <f>VLOOKUP(Tabela2[[#This Row],[id_escola]],Folha1!A:F,6,FALSE)</f>
        <v>65</v>
      </c>
    </row>
    <row r="1029" spans="1:9" x14ac:dyDescent="0.3">
      <c r="A1029" s="1">
        <f>'agrupamento - 3ciclo'!A1028</f>
        <v>403702</v>
      </c>
      <c r="B1029">
        <f>AVERAGE([3]!Tabela11[[#This Row],[1º Ano]],[3]!Tabela11[[#This Row],[2º Ano]],[3]!Tabela11[[#This Row],[3º Ano]],[3]!Tabela11[[#This Row],[4º Ano]])</f>
        <v>11.1875</v>
      </c>
      <c r="E1029" s="1">
        <f>VLOOKUP(Tabela2[[#This Row],[id_escola]],Folha1!A:F,2,FALSE)</f>
        <v>56.627737226277375</v>
      </c>
      <c r="F1029" s="1">
        <f>VLOOKUP(Tabela2[[#This Row],[id_escola]],Folha1!A:F,3,FALSE)</f>
        <v>42.2</v>
      </c>
      <c r="G1029" s="1">
        <f>VLOOKUP(Tabela2[[#This Row],[id_escola]],Folha1!A:F,4,FALSE)</f>
        <v>49.413868613138689</v>
      </c>
      <c r="H1029" s="1">
        <f>VLOOKUP(Tabela2[[#This Row],[id_escola]],Folha1!A:F,5,FALSE)</f>
        <v>136</v>
      </c>
      <c r="I1029" s="1">
        <f>VLOOKUP(Tabela2[[#This Row],[id_escola]],Folha1!A:F,6,FALSE)</f>
        <v>6</v>
      </c>
    </row>
    <row r="1030" spans="1:9" x14ac:dyDescent="0.3">
      <c r="A1030" s="1">
        <f>'agrupamento - 3ciclo'!A1029</f>
        <v>404688</v>
      </c>
      <c r="B1030">
        <f>AVERAGE([3]!Tabela11[[#This Row],[1º Ano]],[3]!Tabela11[[#This Row],[2º Ano]],[3]!Tabela11[[#This Row],[3º Ano]],[3]!Tabela11[[#This Row],[4º Ano]])</f>
        <v>9.0625</v>
      </c>
      <c r="E1030" s="1">
        <f>VLOOKUP(Tabela2[[#This Row],[id_escola]],Folha1!A:F,2,FALSE)</f>
        <v>53.952380952380949</v>
      </c>
      <c r="F1030" s="1">
        <f>VLOOKUP(Tabela2[[#This Row],[id_escola]],Folha1!A:F,3,FALSE)</f>
        <v>32.04615384615385</v>
      </c>
      <c r="G1030" s="1">
        <f>VLOOKUP(Tabela2[[#This Row],[id_escola]],Folha1!A:F,4,FALSE)</f>
        <v>42.999267399267396</v>
      </c>
      <c r="H1030" s="1">
        <f>VLOOKUP(Tabela2[[#This Row],[id_escola]],Folha1!A:F,5,FALSE)</f>
        <v>181</v>
      </c>
      <c r="I1030" s="1">
        <f>VLOOKUP(Tabela2[[#This Row],[id_escola]],Folha1!A:F,6,FALSE)</f>
        <v>46</v>
      </c>
    </row>
    <row r="1031" spans="1:9" x14ac:dyDescent="0.3">
      <c r="A1031" s="1">
        <f>'agrupamento - 3ciclo'!A1030</f>
        <v>403180</v>
      </c>
      <c r="B1031">
        <f>AVERAGE([3]!Tabela11[[#This Row],[1º Ano]],[3]!Tabela11[[#This Row],[2º Ano]],[3]!Tabela11[[#This Row],[3º Ano]],[3]!Tabela11[[#This Row],[4º Ano]])</f>
        <v>14.625</v>
      </c>
      <c r="E1031" s="1">
        <f>VLOOKUP(Tabela2[[#This Row],[id_escola]],Folha1!A:F,2,FALSE)</f>
        <v>64.689655172413794</v>
      </c>
      <c r="F1031" s="1">
        <f>VLOOKUP(Tabela2[[#This Row],[id_escola]],Folha1!A:F,3,FALSE)</f>
        <v>45.418803418803421</v>
      </c>
      <c r="G1031" s="1">
        <f>VLOOKUP(Tabela2[[#This Row],[id_escola]],Folha1!A:F,4,FALSE)</f>
        <v>55.054229295608607</v>
      </c>
      <c r="H1031" s="1">
        <f>VLOOKUP(Tabela2[[#This Row],[id_escola]],Folha1!A:F,5,FALSE)</f>
        <v>74</v>
      </c>
      <c r="I1031" s="1">
        <f>VLOOKUP(Tabela2[[#This Row],[id_escola]],Folha1!A:F,6,FALSE)</f>
        <v>12</v>
      </c>
    </row>
    <row r="1032" spans="1:9" x14ac:dyDescent="0.3">
      <c r="A1032" s="1">
        <f>'agrupamento - 3ciclo'!A1031</f>
        <v>402280</v>
      </c>
      <c r="B1032">
        <f>AVERAGE([3]!Tabela11[[#This Row],[1º Ano]],[3]!Tabela11[[#This Row],[2º Ano]],[3]!Tabela11[[#This Row],[3º Ano]],[3]!Tabela11[[#This Row],[4º Ano]])</f>
        <v>30.4375</v>
      </c>
      <c r="E1032" s="1">
        <f>VLOOKUP(Tabela2[[#This Row],[id_escola]],Folha1!A:F,2,FALSE)</f>
        <v>62.770370370370372</v>
      </c>
      <c r="F1032" s="1">
        <f>VLOOKUP(Tabela2[[#This Row],[id_escola]],Folha1!A:F,3,FALSE)</f>
        <v>41.455882352941174</v>
      </c>
      <c r="G1032" s="1">
        <f>VLOOKUP(Tabela2[[#This Row],[id_escola]],Folha1!A:F,4,FALSE)</f>
        <v>52.113126361655773</v>
      </c>
      <c r="H1032" s="1">
        <f>VLOOKUP(Tabela2[[#This Row],[id_escola]],Folha1!A:F,5,FALSE)</f>
        <v>105</v>
      </c>
      <c r="I1032" s="1">
        <f>VLOOKUP(Tabela2[[#This Row],[id_escola]],Folha1!A:F,6,FALSE)</f>
        <v>7</v>
      </c>
    </row>
    <row r="1033" spans="1:9" x14ac:dyDescent="0.3">
      <c r="A1033" s="1">
        <f>'agrupamento - 3ciclo'!A1032</f>
        <v>402308</v>
      </c>
      <c r="B1033" t="e">
        <f>AVERAGE([3]!Tabela11[[#This Row],[1º Ano]],[3]!Tabela11[[#This Row],[2º Ano]],[3]!Tabela11[[#This Row],[3º Ano]],[3]!Tabela11[[#This Row],[4º Ano]])</f>
        <v>#DIV/0!</v>
      </c>
      <c r="E1033" s="1">
        <f>VLOOKUP(Tabela2[[#This Row],[id_escola]],Folha1!A:F,2,FALSE)</f>
        <v>59.81111111111111</v>
      </c>
      <c r="F1033" s="1">
        <f>VLOOKUP(Tabela2[[#This Row],[id_escola]],Folha1!A:F,3,FALSE)</f>
        <v>38.366666666666667</v>
      </c>
      <c r="G1033" s="1">
        <f>VLOOKUP(Tabela2[[#This Row],[id_escola]],Folha1!A:F,4,FALSE)</f>
        <v>49.088888888888889</v>
      </c>
      <c r="H1033" s="1">
        <f>VLOOKUP(Tabela2[[#This Row],[id_escola]],Folha1!A:F,5,FALSE)</f>
        <v>136</v>
      </c>
      <c r="I1033" s="1">
        <f>VLOOKUP(Tabela2[[#This Row],[id_escola]],Folha1!A:F,6,FALSE)</f>
        <v>10</v>
      </c>
    </row>
    <row r="1034" spans="1:9" x14ac:dyDescent="0.3">
      <c r="A1034" s="1">
        <f>'agrupamento - 3ciclo'!A1033</f>
        <v>403090</v>
      </c>
      <c r="B1034" t="e">
        <f>AVERAGE([3]!Tabela11[[#This Row],[1º Ano]],[3]!Tabela11[[#This Row],[2º Ano]],[3]!Tabela11[[#This Row],[3º Ano]],[3]!Tabela11[[#This Row],[4º Ano]])</f>
        <v>#DIV/0!</v>
      </c>
      <c r="E1034" s="1">
        <f>VLOOKUP(Tabela2[[#This Row],[id_escola]],Folha1!A:F,2,FALSE)</f>
        <v>58.658227848101269</v>
      </c>
      <c r="F1034" s="1">
        <f>VLOOKUP(Tabela2[[#This Row],[id_escola]],Folha1!A:F,3,FALSE)</f>
        <v>40.8125</v>
      </c>
      <c r="G1034" s="1">
        <f>VLOOKUP(Tabela2[[#This Row],[id_escola]],Folha1!A:F,4,FALSE)</f>
        <v>49.735363924050631</v>
      </c>
      <c r="H1034" s="1">
        <f>VLOOKUP(Tabela2[[#This Row],[id_escola]],Folha1!A:F,5,FALSE)</f>
        <v>131</v>
      </c>
      <c r="I1034" s="1">
        <f>VLOOKUP(Tabela2[[#This Row],[id_escola]],Folha1!A:F,6,FALSE)</f>
        <v>37</v>
      </c>
    </row>
    <row r="1035" spans="1:9" x14ac:dyDescent="0.3">
      <c r="A1035" s="1">
        <f>'agrupamento - 3ciclo'!A1034</f>
        <v>400609</v>
      </c>
      <c r="B1035">
        <f>AVERAGE([3]!Tabela11[[#This Row],[1º Ano]],[3]!Tabela11[[#This Row],[2º Ano]],[3]!Tabela11[[#This Row],[3º Ano]],[3]!Tabela11[[#This Row],[4º Ano]])</f>
        <v>15.9375</v>
      </c>
      <c r="E1035" s="1">
        <f>VLOOKUP(Tabela2[[#This Row],[id_escola]],Folha1!A:F,2,FALSE)</f>
        <v>50.851351351351354</v>
      </c>
      <c r="F1035" s="1">
        <f>VLOOKUP(Tabela2[[#This Row],[id_escola]],Folha1!A:F,3,FALSE)</f>
        <v>25.443113772455089</v>
      </c>
      <c r="G1035" s="1">
        <f>VLOOKUP(Tabela2[[#This Row],[id_escola]],Folha1!A:F,4,FALSE)</f>
        <v>38.147232561903223</v>
      </c>
      <c r="H1035" s="1">
        <f>VLOOKUP(Tabela2[[#This Row],[id_escola]],Folha1!A:F,5,FALSE)</f>
        <v>185</v>
      </c>
      <c r="I1035" s="1">
        <f>VLOOKUP(Tabela2[[#This Row],[id_escola]],Folha1!A:F,6,FALSE)</f>
        <v>198</v>
      </c>
    </row>
    <row r="1036" spans="1:9" x14ac:dyDescent="0.3">
      <c r="A1036" s="1">
        <f>'agrupamento - 3ciclo'!A1035</f>
        <v>403374</v>
      </c>
      <c r="B1036">
        <f>AVERAGE([3]!Tabela11[[#This Row],[1º Ano]],[3]!Tabela11[[#This Row],[2º Ano]],[3]!Tabela11[[#This Row],[3º Ano]],[3]!Tabela11[[#This Row],[4º Ano]])</f>
        <v>10.1875</v>
      </c>
      <c r="E1036" s="1">
        <f>VLOOKUP(Tabela2[[#This Row],[id_escola]],Folha1!A:F,2,FALSE)</f>
        <v>61.863945578231295</v>
      </c>
      <c r="F1036" s="1">
        <f>VLOOKUP(Tabela2[[#This Row],[id_escola]],Folha1!A:F,3,FALSE)</f>
        <v>43.353333333333332</v>
      </c>
      <c r="G1036" s="1">
        <f>VLOOKUP(Tabela2[[#This Row],[id_escola]],Folha1!A:F,4,FALSE)</f>
        <v>52.60863945578231</v>
      </c>
      <c r="H1036" s="1">
        <f>VLOOKUP(Tabela2[[#This Row],[id_escola]],Folha1!A:F,5,FALSE)</f>
        <v>97</v>
      </c>
      <c r="I1036" s="1">
        <f>VLOOKUP(Tabela2[[#This Row],[id_escola]],Folha1!A:F,6,FALSE)</f>
        <v>91</v>
      </c>
    </row>
    <row r="1037" spans="1:9" x14ac:dyDescent="0.3">
      <c r="A1037" s="1">
        <f>'agrupamento - 3ciclo'!A1036</f>
        <v>403210</v>
      </c>
      <c r="B1037">
        <f>AVERAGE([3]!Tabela11[[#This Row],[1º Ano]],[3]!Tabela11[[#This Row],[2º Ano]],[3]!Tabela11[[#This Row],[3º Ano]],[3]!Tabela11[[#This Row],[4º Ano]])</f>
        <v>14.1875</v>
      </c>
      <c r="E1037" s="1">
        <f>VLOOKUP(Tabela2[[#This Row],[id_escola]],Folha1!A:F,2,FALSE)</f>
        <v>63.629310344827587</v>
      </c>
      <c r="F1037" s="1">
        <f>VLOOKUP(Tabela2[[#This Row],[id_escola]],Folha1!A:F,3,FALSE)</f>
        <v>45.991452991452988</v>
      </c>
      <c r="G1037" s="1">
        <f>VLOOKUP(Tabela2[[#This Row],[id_escola]],Folha1!A:F,4,FALSE)</f>
        <v>54.810381668140288</v>
      </c>
      <c r="H1037" s="1">
        <f>VLOOKUP(Tabela2[[#This Row],[id_escola]],Folha1!A:F,5,FALSE)</f>
        <v>74</v>
      </c>
      <c r="I1037" s="1">
        <f>VLOOKUP(Tabela2[[#This Row],[id_escola]],Folha1!A:F,6,FALSE)</f>
        <v>12</v>
      </c>
    </row>
    <row r="1038" spans="1:9" x14ac:dyDescent="0.3">
      <c r="A1038" s="1">
        <f>'agrupamento - 3ciclo'!A1037</f>
        <v>402424</v>
      </c>
      <c r="B1038">
        <f>AVERAGE([3]!Tabela11[[#This Row],[1º Ano]],[3]!Tabela11[[#This Row],[2º Ano]],[3]!Tabela11[[#This Row],[3º Ano]],[3]!Tabela11[[#This Row],[4º Ano]])</f>
        <v>4.5625</v>
      </c>
      <c r="E1038" s="1">
        <f>VLOOKUP(Tabela2[[#This Row],[id_escola]],Folha1!A:F,2,FALSE)</f>
        <v>64.410852713178301</v>
      </c>
      <c r="F1038" s="1">
        <f>VLOOKUP(Tabela2[[#This Row],[id_escola]],Folha1!A:F,3,FALSE)</f>
        <v>49.714285714285715</v>
      </c>
      <c r="G1038" s="1">
        <f>VLOOKUP(Tabela2[[#This Row],[id_escola]],Folha1!A:F,4,FALSE)</f>
        <v>57.062569213732004</v>
      </c>
      <c r="H1038" s="1">
        <f>VLOOKUP(Tabela2[[#This Row],[id_escola]],Folha1!A:F,5,FALSE)</f>
        <v>58</v>
      </c>
      <c r="I1038" s="1">
        <f>VLOOKUP(Tabela2[[#This Row],[id_escola]],Folha1!A:F,6,FALSE)</f>
        <v>61</v>
      </c>
    </row>
    <row r="1039" spans="1:9" x14ac:dyDescent="0.3">
      <c r="A1039" s="1">
        <f>'agrupamento - 3ciclo'!A1038</f>
        <v>402473</v>
      </c>
      <c r="B1039">
        <f>AVERAGE([3]!Tabela11[[#This Row],[1º Ano]],[3]!Tabela11[[#This Row],[2º Ano]],[3]!Tabela11[[#This Row],[3º Ano]],[3]!Tabela11[[#This Row],[4º Ano]])</f>
        <v>11.9375</v>
      </c>
      <c r="E1039" s="1">
        <f>VLOOKUP(Tabela2[[#This Row],[id_escola]],Folha1!A:F,2,FALSE)</f>
        <v>62.972602739726028</v>
      </c>
      <c r="F1039" s="1">
        <f>VLOOKUP(Tabela2[[#This Row],[id_escola]],Folha1!A:F,3,FALSE)</f>
        <v>48.552511415525117</v>
      </c>
      <c r="G1039" s="1">
        <f>VLOOKUP(Tabela2[[#This Row],[id_escola]],Folha1!A:F,4,FALSE)</f>
        <v>55.762557077625573</v>
      </c>
      <c r="H1039" s="1">
        <f>VLOOKUP(Tabela2[[#This Row],[id_escola]],Folha1!A:F,5,FALSE)</f>
        <v>68</v>
      </c>
      <c r="I1039" s="1">
        <f>VLOOKUP(Tabela2[[#This Row],[id_escola]],Folha1!A:F,6,FALSE)</f>
        <v>66</v>
      </c>
    </row>
    <row r="1040" spans="1:9" x14ac:dyDescent="0.3">
      <c r="A1040" s="1">
        <f>'agrupamento - 3ciclo'!A1039</f>
        <v>403222</v>
      </c>
      <c r="B1040">
        <f>AVERAGE([3]!Tabela11[[#This Row],[1º Ano]],[3]!Tabela11[[#This Row],[2º Ano]],[3]!Tabela11[[#This Row],[3º Ano]],[3]!Tabela11[[#This Row],[4º Ano]])</f>
        <v>19.25</v>
      </c>
      <c r="E1040" s="1">
        <f>VLOOKUP(Tabela2[[#This Row],[id_escola]],Folha1!A:F,2,FALSE)</f>
        <v>59.654970760233915</v>
      </c>
      <c r="F1040" s="1">
        <f>VLOOKUP(Tabela2[[#This Row],[id_escola]],Folha1!A:F,3,FALSE)</f>
        <v>37.03235294117647</v>
      </c>
      <c r="G1040" s="1">
        <f>VLOOKUP(Tabela2[[#This Row],[id_escola]],Folha1!A:F,4,FALSE)</f>
        <v>48.343661850705189</v>
      </c>
      <c r="H1040" s="1">
        <f>VLOOKUP(Tabela2[[#This Row],[id_escola]],Folha1!A:F,5,FALSE)</f>
        <v>143</v>
      </c>
      <c r="I1040" s="1">
        <f>VLOOKUP(Tabela2[[#This Row],[id_escola]],Folha1!A:F,6,FALSE)</f>
        <v>30</v>
      </c>
    </row>
    <row r="1041" spans="1:9" x14ac:dyDescent="0.3">
      <c r="A1041" s="1">
        <f>'agrupamento - 3ciclo'!A1040</f>
        <v>403623</v>
      </c>
      <c r="B1041">
        <f>AVERAGE([3]!Tabela11[[#This Row],[1º Ano]],[3]!Tabela11[[#This Row],[2º Ano]],[3]!Tabela11[[#This Row],[3º Ano]],[3]!Tabela11[[#This Row],[4º Ano]])</f>
        <v>8.4375</v>
      </c>
      <c r="E1041" s="1">
        <f>VLOOKUP(Tabela2[[#This Row],[id_escola]],Folha1!A:F,2,FALSE)</f>
        <v>61.178571428571431</v>
      </c>
      <c r="F1041" s="1">
        <f>VLOOKUP(Tabela2[[#This Row],[id_escola]],Folha1!A:F,3,FALSE)</f>
        <v>43.561403508771932</v>
      </c>
      <c r="G1041" s="1">
        <f>VLOOKUP(Tabela2[[#This Row],[id_escola]],Folha1!A:F,4,FALSE)</f>
        <v>52.369987468671681</v>
      </c>
      <c r="H1041" s="1">
        <f>VLOOKUP(Tabela2[[#This Row],[id_escola]],Folha1!A:F,5,FALSE)</f>
        <v>98</v>
      </c>
      <c r="I1041" s="1">
        <f>VLOOKUP(Tabela2[[#This Row],[id_escola]],Folha1!A:F,6,FALSE)</f>
        <v>6</v>
      </c>
    </row>
    <row r="1042" spans="1:9" x14ac:dyDescent="0.3">
      <c r="A1042" s="1">
        <f>'agrupamento - 3ciclo'!A1041</f>
        <v>400634</v>
      </c>
      <c r="B1042">
        <f>AVERAGE([3]!Tabela11[[#This Row],[1º Ano]],[3]!Tabela11[[#This Row],[2º Ano]],[3]!Tabela11[[#This Row],[3º Ano]],[3]!Tabela11[[#This Row],[4º Ano]])</f>
        <v>8.75</v>
      </c>
      <c r="E1042" s="1">
        <f>VLOOKUP(Tabela2[[#This Row],[id_escola]],Folha1!A:F,2,FALSE)</f>
        <v>57.25</v>
      </c>
      <c r="F1042" s="1">
        <f>VLOOKUP(Tabela2[[#This Row],[id_escola]],Folha1!A:F,3,FALSE)</f>
        <v>47.545945945945945</v>
      </c>
      <c r="G1042" s="1">
        <f>VLOOKUP(Tabela2[[#This Row],[id_escola]],Folha1!A:F,4,FALSE)</f>
        <v>52.397972972972973</v>
      </c>
      <c r="H1042" s="1">
        <f>VLOOKUP(Tabela2[[#This Row],[id_escola]],Folha1!A:F,5,FALSE)</f>
        <v>97</v>
      </c>
      <c r="I1042" s="1">
        <f>VLOOKUP(Tabela2[[#This Row],[id_escola]],Folha1!A:F,6,FALSE)</f>
        <v>22</v>
      </c>
    </row>
    <row r="1043" spans="1:9" x14ac:dyDescent="0.3">
      <c r="A1043" s="1">
        <f>'agrupamento - 3ciclo'!A1042</f>
        <v>403167</v>
      </c>
      <c r="B1043">
        <f>AVERAGE([3]!Tabela11[[#This Row],[1º Ano]],[3]!Tabela11[[#This Row],[2º Ano]],[3]!Tabela11[[#This Row],[3º Ano]],[3]!Tabela11[[#This Row],[4º Ano]])</f>
        <v>32.875</v>
      </c>
      <c r="E1043" s="1">
        <f>VLOOKUP(Tabela2[[#This Row],[id_escola]],Folha1!A:F,2,FALSE)</f>
        <v>58.87323943661972</v>
      </c>
      <c r="F1043" s="1">
        <f>VLOOKUP(Tabela2[[#This Row],[id_escola]],Folha1!A:F,3,FALSE)</f>
        <v>45.647887323943664</v>
      </c>
      <c r="G1043" s="1">
        <f>VLOOKUP(Tabela2[[#This Row],[id_escola]],Folha1!A:F,4,FALSE)</f>
        <v>52.260563380281695</v>
      </c>
      <c r="H1043" s="1">
        <f>VLOOKUP(Tabela2[[#This Row],[id_escola]],Folha1!A:F,5,FALSE)</f>
        <v>97</v>
      </c>
      <c r="I1043" s="1">
        <f>VLOOKUP(Tabela2[[#This Row],[id_escola]],Folha1!A:F,6,FALSE)</f>
        <v>14</v>
      </c>
    </row>
    <row r="1044" spans="1:9" x14ac:dyDescent="0.3">
      <c r="A1044" s="1">
        <f>'agrupamento - 3ciclo'!A1043</f>
        <v>403039</v>
      </c>
      <c r="B1044">
        <f>AVERAGE([3]!Tabela11[[#This Row],[1º Ano]],[3]!Tabela11[[#This Row],[2º Ano]],[3]!Tabela11[[#This Row],[3º Ano]],[3]!Tabela11[[#This Row],[4º Ano]])</f>
        <v>13.125</v>
      </c>
      <c r="E1044" s="1">
        <f>VLOOKUP(Tabela2[[#This Row],[id_escola]],Folha1!A:F,2,FALSE)</f>
        <v>65.239999999999995</v>
      </c>
      <c r="F1044" s="1">
        <f>VLOOKUP(Tabela2[[#This Row],[id_escola]],Folha1!A:F,3,FALSE)</f>
        <v>55.72</v>
      </c>
      <c r="G1044" s="1">
        <f>VLOOKUP(Tabela2[[#This Row],[id_escola]],Folha1!A:F,4,FALSE)</f>
        <v>60.48</v>
      </c>
      <c r="H1044" s="1">
        <f>VLOOKUP(Tabela2[[#This Row],[id_escola]],Folha1!A:F,5,FALSE)</f>
        <v>40</v>
      </c>
      <c r="I1044" s="1">
        <f>VLOOKUP(Tabela2[[#This Row],[id_escola]],Folha1!A:F,6,FALSE)</f>
        <v>6</v>
      </c>
    </row>
    <row r="1045" spans="1:9" x14ac:dyDescent="0.3">
      <c r="A1045" s="1">
        <f>'agrupamento - 3ciclo'!A1044</f>
        <v>403441</v>
      </c>
      <c r="B1045">
        <f>AVERAGE([3]!Tabela11[[#This Row],[1º Ano]],[3]!Tabela11[[#This Row],[2º Ano]],[3]!Tabela11[[#This Row],[3º Ano]],[3]!Tabela11[[#This Row],[4º Ano]])</f>
        <v>7.3125</v>
      </c>
      <c r="E1045" s="1">
        <f>VLOOKUP(Tabela2[[#This Row],[id_escola]],Folha1!A:F,2,FALSE)</f>
        <v>54.757894736842104</v>
      </c>
      <c r="F1045" s="1">
        <f>VLOOKUP(Tabela2[[#This Row],[id_escola]],Folha1!A:F,3,FALSE)</f>
        <v>35</v>
      </c>
      <c r="G1045" s="1">
        <f>VLOOKUP(Tabela2[[#This Row],[id_escola]],Folha1!A:F,4,FALSE)</f>
        <v>44.878947368421052</v>
      </c>
      <c r="H1045" s="1">
        <f>VLOOKUP(Tabela2[[#This Row],[id_escola]],Folha1!A:F,5,FALSE)</f>
        <v>159</v>
      </c>
      <c r="I1045" s="1">
        <f>VLOOKUP(Tabela2[[#This Row],[id_escola]],Folha1!A:F,6,FALSE)</f>
        <v>14</v>
      </c>
    </row>
    <row r="1046" spans="1:9" x14ac:dyDescent="0.3">
      <c r="A1046" s="1">
        <f>'agrupamento - 3ciclo'!A1045</f>
        <v>402552</v>
      </c>
      <c r="B1046">
        <f>AVERAGE([3]!Tabela11[[#This Row],[1º Ano]],[3]!Tabela11[[#This Row],[2º Ano]],[3]!Tabela11[[#This Row],[3º Ano]],[3]!Tabela11[[#This Row],[4º Ano]])</f>
        <v>9.125</v>
      </c>
      <c r="E1046" s="1">
        <f>VLOOKUP(Tabela2[[#This Row],[id_escola]],Folha1!A:F,2,FALSE)</f>
        <v>58.206349206349209</v>
      </c>
      <c r="F1046" s="1">
        <f>VLOOKUP(Tabela2[[#This Row],[id_escola]],Folha1!A:F,3,FALSE)</f>
        <v>43.426356589147289</v>
      </c>
      <c r="G1046" s="1">
        <f>VLOOKUP(Tabela2[[#This Row],[id_escola]],Folha1!A:F,4,FALSE)</f>
        <v>50.816352897748246</v>
      </c>
      <c r="H1046" s="1">
        <f>VLOOKUP(Tabela2[[#This Row],[id_escola]],Folha1!A:F,5,FALSE)</f>
        <v>113</v>
      </c>
      <c r="I1046" s="1">
        <f>VLOOKUP(Tabela2[[#This Row],[id_escola]],Folha1!A:F,6,FALSE)</f>
        <v>30</v>
      </c>
    </row>
    <row r="1047" spans="1:9" x14ac:dyDescent="0.3">
      <c r="A1047" s="1">
        <f>'agrupamento - 3ciclo'!A1046</f>
        <v>402588</v>
      </c>
      <c r="B1047">
        <f>AVERAGE([3]!Tabela11[[#This Row],[1º Ano]],[3]!Tabela11[[#This Row],[2º Ano]],[3]!Tabela11[[#This Row],[3º Ano]],[3]!Tabela11[[#This Row],[4º Ano]])</f>
        <v>6.5625</v>
      </c>
      <c r="E1047" s="1">
        <f>VLOOKUP(Tabela2[[#This Row],[id_escola]],Folha1!A:F,2,FALSE)</f>
        <v>55.897959183673471</v>
      </c>
      <c r="F1047" s="1">
        <f>VLOOKUP(Tabela2[[#This Row],[id_escola]],Folha1!A:F,3,FALSE)</f>
        <v>41.867924528301884</v>
      </c>
      <c r="G1047" s="1">
        <f>VLOOKUP(Tabela2[[#This Row],[id_escola]],Folha1!A:F,4,FALSE)</f>
        <v>48.882941855987681</v>
      </c>
      <c r="H1047" s="1">
        <f>VLOOKUP(Tabela2[[#This Row],[id_escola]],Folha1!A:F,5,FALSE)</f>
        <v>128</v>
      </c>
      <c r="I1047" s="1">
        <f>VLOOKUP(Tabela2[[#This Row],[id_escola]],Folha1!A:F,6,FALSE)</f>
        <v>67</v>
      </c>
    </row>
    <row r="1048" spans="1:9" x14ac:dyDescent="0.3">
      <c r="A1048" s="1">
        <f>'agrupamento - 3ciclo'!A1047</f>
        <v>401262</v>
      </c>
      <c r="B1048">
        <f>AVERAGE([3]!Tabela11[[#This Row],[1º Ano]],[3]!Tabela11[[#This Row],[2º Ano]],[3]!Tabela11[[#This Row],[3º Ano]],[3]!Tabela11[[#This Row],[4º Ano]])</f>
        <v>6.25</v>
      </c>
      <c r="E1048" s="1">
        <f>VLOOKUP(Tabela2[[#This Row],[id_escola]],Folha1!A:F,2,FALSE)</f>
        <v>59.658823529411762</v>
      </c>
      <c r="F1048" s="1">
        <f>VLOOKUP(Tabela2[[#This Row],[id_escola]],Folha1!A:F,3,FALSE)</f>
        <v>45.341176470588238</v>
      </c>
      <c r="G1048" s="1">
        <f>VLOOKUP(Tabela2[[#This Row],[id_escola]],Folha1!A:F,4,FALSE)</f>
        <v>52.5</v>
      </c>
      <c r="H1048" s="1">
        <f>VLOOKUP(Tabela2[[#This Row],[id_escola]],Folha1!A:F,5,FALSE)</f>
        <v>94</v>
      </c>
      <c r="I1048" s="1">
        <f>VLOOKUP(Tabela2[[#This Row],[id_escola]],Folha1!A:F,6,FALSE)</f>
        <v>30</v>
      </c>
    </row>
    <row r="1049" spans="1:9" x14ac:dyDescent="0.3">
      <c r="A1049" s="1">
        <f>'agrupamento - 3ciclo'!A1048</f>
        <v>403416</v>
      </c>
      <c r="B1049">
        <f>AVERAGE([3]!Tabela11[[#This Row],[1º Ano]],[3]!Tabela11[[#This Row],[2º Ano]],[3]!Tabela11[[#This Row],[3º Ano]],[3]!Tabela11[[#This Row],[4º Ano]])</f>
        <v>5.75</v>
      </c>
      <c r="E1049" s="1">
        <f>VLOOKUP(Tabela2[[#This Row],[id_escola]],Folha1!A:F,2,FALSE)</f>
        <v>59.491666666666667</v>
      </c>
      <c r="F1049" s="1">
        <f>VLOOKUP(Tabela2[[#This Row],[id_escola]],Folha1!A:F,3,FALSE)</f>
        <v>45.341666666666669</v>
      </c>
      <c r="G1049" s="1">
        <f>VLOOKUP(Tabela2[[#This Row],[id_escola]],Folha1!A:F,4,FALSE)</f>
        <v>52.416666666666671</v>
      </c>
      <c r="H1049" s="1">
        <f>VLOOKUP(Tabela2[[#This Row],[id_escola]],Folha1!A:F,5,FALSE)</f>
        <v>94</v>
      </c>
      <c r="I1049" s="1">
        <f>VLOOKUP(Tabela2[[#This Row],[id_escola]],Folha1!A:F,6,FALSE)</f>
        <v>90</v>
      </c>
    </row>
    <row r="1050" spans="1:9" x14ac:dyDescent="0.3">
      <c r="A1050" s="1">
        <f>'agrupamento - 3ciclo'!A1049</f>
        <v>402862</v>
      </c>
      <c r="B1050" t="e">
        <f>AVERAGE([3]!Tabela11[[#This Row],[1º Ano]],[3]!Tabela11[[#This Row],[2º Ano]],[3]!Tabela11[[#This Row],[3º Ano]],[3]!Tabela11[[#This Row],[4º Ano]])</f>
        <v>#DIV/0!</v>
      </c>
      <c r="E1050" s="1">
        <f>VLOOKUP(Tabela2[[#This Row],[id_escola]],Folha1!A:F,2,FALSE)</f>
        <v>48.911764705882355</v>
      </c>
      <c r="F1050" s="1">
        <f>VLOOKUP(Tabela2[[#This Row],[id_escola]],Folha1!A:F,3,FALSE)</f>
        <v>26.205882352941178</v>
      </c>
      <c r="G1050" s="1">
        <f>VLOOKUP(Tabela2[[#This Row],[id_escola]],Folha1!A:F,4,FALSE)</f>
        <v>37.558823529411768</v>
      </c>
      <c r="H1050" s="1">
        <f>VLOOKUP(Tabela2[[#This Row],[id_escola]],Folha1!A:F,5,FALSE)</f>
        <v>171</v>
      </c>
      <c r="I1050" s="1">
        <f>VLOOKUP(Tabela2[[#This Row],[id_escola]],Folha1!A:F,6,FALSE)</f>
        <v>17</v>
      </c>
    </row>
    <row r="1051" spans="1:9" x14ac:dyDescent="0.3">
      <c r="A1051" s="1">
        <f>'agrupamento - 3ciclo'!A1050</f>
        <v>403611</v>
      </c>
      <c r="B1051">
        <f>AVERAGE([3]!Tabela11[[#This Row],[1º Ano]],[3]!Tabela11[[#This Row],[2º Ano]],[3]!Tabela11[[#This Row],[3º Ano]],[3]!Tabela11[[#This Row],[4º Ano]])</f>
        <v>19.8125</v>
      </c>
      <c r="E1051" s="1">
        <f>VLOOKUP(Tabela2[[#This Row],[id_escola]],Folha1!A:F,2,FALSE)</f>
        <v>57.774999999999999</v>
      </c>
      <c r="F1051" s="1">
        <f>VLOOKUP(Tabela2[[#This Row],[id_escola]],Folha1!A:F,3,FALSE)</f>
        <v>40.049999999999997</v>
      </c>
      <c r="G1051" s="1">
        <f>VLOOKUP(Tabela2[[#This Row],[id_escola]],Folha1!A:F,4,FALSE)</f>
        <v>48.912499999999994</v>
      </c>
      <c r="H1051" s="1">
        <f>VLOOKUP(Tabela2[[#This Row],[id_escola]],Folha1!A:F,5,FALSE)</f>
        <v>125</v>
      </c>
      <c r="I1051" s="1">
        <f>VLOOKUP(Tabela2[[#This Row],[id_escola]],Folha1!A:F,6,FALSE)</f>
        <v>13</v>
      </c>
    </row>
    <row r="1052" spans="1:9" x14ac:dyDescent="0.3">
      <c r="A1052" s="1">
        <f>'agrupamento - 3ciclo'!A1051</f>
        <v>403519</v>
      </c>
      <c r="B1052">
        <f>AVERAGE([3]!Tabela11[[#This Row],[1º Ano]],[3]!Tabela11[[#This Row],[2º Ano]],[3]!Tabela11[[#This Row],[3º Ano]],[3]!Tabela11[[#This Row],[4º Ano]])</f>
        <v>50.0625</v>
      </c>
      <c r="E1052" s="1">
        <f>VLOOKUP(Tabela2[[#This Row],[id_escola]],Folha1!A:F,2,FALSE)</f>
        <v>55.096296296296295</v>
      </c>
      <c r="F1052" s="1">
        <f>VLOOKUP(Tabela2[[#This Row],[id_escola]],Folha1!A:F,3,FALSE)</f>
        <v>25.355072463768117</v>
      </c>
      <c r="G1052" s="1">
        <f>VLOOKUP(Tabela2[[#This Row],[id_escola]],Folha1!A:F,4,FALSE)</f>
        <v>40.225684380032206</v>
      </c>
      <c r="H1052" s="1">
        <f>VLOOKUP(Tabela2[[#This Row],[id_escola]],Folha1!A:F,5,FALSE)</f>
        <v>165</v>
      </c>
      <c r="I1052" s="1">
        <f>VLOOKUP(Tabela2[[#This Row],[id_escola]],Folha1!A:F,6,FALSE)</f>
        <v>166</v>
      </c>
    </row>
    <row r="1053" spans="1:9" x14ac:dyDescent="0.3">
      <c r="A1053" s="1">
        <f>'agrupamento - 3ciclo'!A1052</f>
        <v>402722</v>
      </c>
      <c r="B1053">
        <f>AVERAGE([3]!Tabela11[[#This Row],[1º Ano]],[3]!Tabela11[[#This Row],[2º Ano]],[3]!Tabela11[[#This Row],[3º Ano]],[3]!Tabela11[[#This Row],[4º Ano]])</f>
        <v>17.25</v>
      </c>
      <c r="E1053" s="1">
        <f>VLOOKUP(Tabela2[[#This Row],[id_escola]],Folha1!A:F,2,FALSE)</f>
        <v>57.552147239263803</v>
      </c>
      <c r="F1053" s="1">
        <f>VLOOKUP(Tabela2[[#This Row],[id_escola]],Folha1!A:F,3,FALSE)</f>
        <v>36.072727272727271</v>
      </c>
      <c r="G1053" s="1">
        <f>VLOOKUP(Tabela2[[#This Row],[id_escola]],Folha1!A:F,4,FALSE)</f>
        <v>46.812437255995533</v>
      </c>
      <c r="H1053" s="1">
        <f>VLOOKUP(Tabela2[[#This Row],[id_escola]],Folha1!A:F,5,FALSE)</f>
        <v>140</v>
      </c>
      <c r="I1053" s="1">
        <f>VLOOKUP(Tabela2[[#This Row],[id_escola]],Folha1!A:F,6,FALSE)</f>
        <v>33</v>
      </c>
    </row>
    <row r="1054" spans="1:9" x14ac:dyDescent="0.3">
      <c r="A1054" s="1">
        <f>'agrupamento - 3ciclo'!A1053</f>
        <v>403088</v>
      </c>
      <c r="B1054">
        <f>AVERAGE([3]!Tabela11[[#This Row],[1º Ano]],[3]!Tabela11[[#This Row],[2º Ano]],[3]!Tabela11[[#This Row],[3º Ano]],[3]!Tabela11[[#This Row],[4º Ano]])</f>
        <v>3.625</v>
      </c>
      <c r="E1054" s="1">
        <f>VLOOKUP(Tabela2[[#This Row],[id_escola]],Folha1!A:F,2,FALSE)</f>
        <v>58.051546391752581</v>
      </c>
      <c r="F1054" s="1">
        <f>VLOOKUP(Tabela2[[#This Row],[id_escola]],Folha1!A:F,3,FALSE)</f>
        <v>43.908163265306122</v>
      </c>
      <c r="G1054" s="1">
        <f>VLOOKUP(Tabela2[[#This Row],[id_escola]],Folha1!A:F,4,FALSE)</f>
        <v>50.979854828529355</v>
      </c>
      <c r="H1054" s="1">
        <f>VLOOKUP(Tabela2[[#This Row],[id_escola]],Folha1!A:F,5,FALSE)</f>
        <v>108</v>
      </c>
      <c r="I1054" s="1">
        <f>VLOOKUP(Tabela2[[#This Row],[id_escola]],Folha1!A:F,6,FALSE)</f>
        <v>36</v>
      </c>
    </row>
    <row r="1055" spans="1:9" x14ac:dyDescent="0.3">
      <c r="A1055" s="1">
        <f>'agrupamento - 3ciclo'!A1054</f>
        <v>402734</v>
      </c>
      <c r="B1055">
        <f>AVERAGE([3]!Tabela11[[#This Row],[1º Ano]],[3]!Tabela11[[#This Row],[2º Ano]],[3]!Tabela11[[#This Row],[3º Ano]],[3]!Tabela11[[#This Row],[4º Ano]])</f>
        <v>8.5625</v>
      </c>
      <c r="E1055" s="1">
        <f>VLOOKUP(Tabela2[[#This Row],[id_escola]],Folha1!A:F,2,FALSE)</f>
        <v>57.391608391608393</v>
      </c>
      <c r="F1055" s="1">
        <f>VLOOKUP(Tabela2[[#This Row],[id_escola]],Folha1!A:F,3,FALSE)</f>
        <v>40.2027972027972</v>
      </c>
      <c r="G1055" s="1">
        <f>VLOOKUP(Tabela2[[#This Row],[id_escola]],Folha1!A:F,4,FALSE)</f>
        <v>48.7972027972028</v>
      </c>
      <c r="H1055" s="1">
        <f>VLOOKUP(Tabela2[[#This Row],[id_escola]],Folha1!A:F,5,FALSE)</f>
        <v>126</v>
      </c>
      <c r="I1055" s="1">
        <f>VLOOKUP(Tabela2[[#This Row],[id_escola]],Folha1!A:F,6,FALSE)</f>
        <v>24</v>
      </c>
    </row>
    <row r="1056" spans="1:9" x14ac:dyDescent="0.3">
      <c r="A1056" s="1">
        <f>'agrupamento - 3ciclo'!A1055</f>
        <v>404664</v>
      </c>
      <c r="B1056">
        <f>AVERAGE([3]!Tabela11[[#This Row],[1º Ano]],[3]!Tabela11[[#This Row],[2º Ano]],[3]!Tabela11[[#This Row],[3º Ano]],[3]!Tabela11[[#This Row],[4º Ano]])</f>
        <v>15.6875</v>
      </c>
      <c r="E1056" s="1">
        <f>VLOOKUP(Tabela2[[#This Row],[id_escola]],Folha1!A:F,2,FALSE)</f>
        <v>53.669421487603309</v>
      </c>
      <c r="F1056" s="1">
        <f>VLOOKUP(Tabela2[[#This Row],[id_escola]],Folha1!A:F,3,FALSE)</f>
        <v>25.451851851851853</v>
      </c>
      <c r="G1056" s="1">
        <f>VLOOKUP(Tabela2[[#This Row],[id_escola]],Folha1!A:F,4,FALSE)</f>
        <v>39.560636669727579</v>
      </c>
      <c r="H1056" s="1">
        <f>VLOOKUP(Tabela2[[#This Row],[id_escola]],Folha1!A:F,5,FALSE)</f>
        <v>163</v>
      </c>
      <c r="I1056" s="1">
        <f>VLOOKUP(Tabela2[[#This Row],[id_escola]],Folha1!A:F,6,FALSE)</f>
        <v>186</v>
      </c>
    </row>
    <row r="1057" spans="1:9" x14ac:dyDescent="0.3">
      <c r="A1057" s="1">
        <f>'agrupamento - 3ciclo'!A1056</f>
        <v>403404</v>
      </c>
      <c r="B1057">
        <f>AVERAGE([3]!Tabela11[[#This Row],[1º Ano]],[3]!Tabela11[[#This Row],[2º Ano]],[3]!Tabela11[[#This Row],[3º Ano]],[3]!Tabela11[[#This Row],[4º Ano]])</f>
        <v>20.4375</v>
      </c>
      <c r="E1057" s="1">
        <f>VLOOKUP(Tabela2[[#This Row],[id_escola]],Folha1!A:F,2,FALSE)</f>
        <v>54.333333333333336</v>
      </c>
      <c r="F1057" s="1">
        <f>VLOOKUP(Tabela2[[#This Row],[id_escola]],Folha1!A:F,3,FALSE)</f>
        <v>32.952380952380949</v>
      </c>
      <c r="G1057" s="1">
        <f>VLOOKUP(Tabela2[[#This Row],[id_escola]],Folha1!A:F,4,FALSE)</f>
        <v>43.642857142857139</v>
      </c>
      <c r="H1057" s="1">
        <f>VLOOKUP(Tabela2[[#This Row],[id_escola]],Folha1!A:F,5,FALSE)</f>
        <v>156</v>
      </c>
      <c r="I1057" s="1">
        <f>VLOOKUP(Tabela2[[#This Row],[id_escola]],Folha1!A:F,6,FALSE)</f>
        <v>169</v>
      </c>
    </row>
    <row r="1058" spans="1:9" x14ac:dyDescent="0.3">
      <c r="A1058" s="1">
        <f>'agrupamento - 3ciclo'!A1057</f>
        <v>404380</v>
      </c>
      <c r="B1058">
        <f>AVERAGE([3]!Tabela11[[#This Row],[1º Ano]],[3]!Tabela11[[#This Row],[2º Ano]],[3]!Tabela11[[#This Row],[3º Ano]],[3]!Tabela11[[#This Row],[4º Ano]])</f>
        <v>18.375</v>
      </c>
      <c r="E1058" s="1">
        <f>VLOOKUP(Tabela2[[#This Row],[id_escola]],Folha1!A:F,2,FALSE)</f>
        <v>61.728260869565219</v>
      </c>
      <c r="F1058" s="1">
        <f>VLOOKUP(Tabela2[[#This Row],[id_escola]],Folha1!A:F,3,FALSE)</f>
        <v>41.913978494623656</v>
      </c>
      <c r="G1058" s="1">
        <f>VLOOKUP(Tabela2[[#This Row],[id_escola]],Folha1!A:F,4,FALSE)</f>
        <v>51.821119682094434</v>
      </c>
      <c r="H1058" s="1">
        <f>VLOOKUP(Tabela2[[#This Row],[id_escola]],Folha1!A:F,5,FALSE)</f>
        <v>95</v>
      </c>
      <c r="I1058" s="1">
        <f>VLOOKUP(Tabela2[[#This Row],[id_escola]],Folha1!A:F,6,FALSE)</f>
        <v>87</v>
      </c>
    </row>
    <row r="1059" spans="1:9" x14ac:dyDescent="0.3">
      <c r="A1059" s="1">
        <f>'agrupamento - 3ciclo'!A1058</f>
        <v>402783</v>
      </c>
      <c r="B1059">
        <f>AVERAGE([3]!Tabela11[[#This Row],[1º Ano]],[3]!Tabela11[[#This Row],[2º Ano]],[3]!Tabela11[[#This Row],[3º Ano]],[3]!Tabela11[[#This Row],[4º Ano]])</f>
        <v>12.4375</v>
      </c>
      <c r="E1059" s="1">
        <f>VLOOKUP(Tabela2[[#This Row],[id_escola]],Folha1!A:F,2,FALSE)</f>
        <v>58.384615384615387</v>
      </c>
      <c r="F1059" s="1">
        <f>VLOOKUP(Tabela2[[#This Row],[id_escola]],Folha1!A:F,3,FALSE)</f>
        <v>36</v>
      </c>
      <c r="G1059" s="1">
        <f>VLOOKUP(Tabela2[[#This Row],[id_escola]],Folha1!A:F,4,FALSE)</f>
        <v>47.192307692307693</v>
      </c>
      <c r="H1059" s="1">
        <f>VLOOKUP(Tabela2[[#This Row],[id_escola]],Folha1!A:F,5,FALSE)</f>
        <v>135</v>
      </c>
      <c r="I1059" s="1">
        <f>VLOOKUP(Tabela2[[#This Row],[id_escola]],Folha1!A:F,6,FALSE)</f>
        <v>11</v>
      </c>
    </row>
    <row r="1060" spans="1:9" x14ac:dyDescent="0.3">
      <c r="A1060" s="1">
        <f>'agrupamento - 3ciclo'!A1059</f>
        <v>403647</v>
      </c>
      <c r="B1060">
        <f>AVERAGE([3]!Tabela11[[#This Row],[1º Ano]],[3]!Tabela11[[#This Row],[2º Ano]],[3]!Tabela11[[#This Row],[3º Ano]],[3]!Tabela11[[#This Row],[4º Ano]])</f>
        <v>17.875</v>
      </c>
      <c r="E1060" s="1">
        <f>VLOOKUP(Tabela2[[#This Row],[id_escola]],Folha1!A:F,2,FALSE)</f>
        <v>56.301369863013697</v>
      </c>
      <c r="F1060" s="1">
        <f>VLOOKUP(Tabela2[[#This Row],[id_escola]],Folha1!A:F,3,FALSE)</f>
        <v>41.602739726027394</v>
      </c>
      <c r="G1060" s="1">
        <f>VLOOKUP(Tabela2[[#This Row],[id_escola]],Folha1!A:F,4,FALSE)</f>
        <v>48.952054794520549</v>
      </c>
      <c r="H1060" s="1">
        <f>VLOOKUP(Tabela2[[#This Row],[id_escola]],Folha1!A:F,5,FALSE)</f>
        <v>122</v>
      </c>
      <c r="I1060" s="1">
        <f>VLOOKUP(Tabela2[[#This Row],[id_escola]],Folha1!A:F,6,FALSE)</f>
        <v>46</v>
      </c>
    </row>
    <row r="1061" spans="1:9" x14ac:dyDescent="0.3">
      <c r="A1061" s="1">
        <f>'agrupamento - 3ciclo'!A1060</f>
        <v>403052</v>
      </c>
      <c r="B1061" t="e">
        <f>AVERAGE([3]!Tabela11[[#This Row],[1º Ano]],[3]!Tabela11[[#This Row],[2º Ano]],[3]!Tabela11[[#This Row],[3º Ano]],[3]!Tabela11[[#This Row],[4º Ano]])</f>
        <v>#DIV/0!</v>
      </c>
      <c r="E1061" s="1">
        <f>VLOOKUP(Tabela2[[#This Row],[id_escola]],Folha1!A:F,2,FALSE)</f>
        <v>62.64</v>
      </c>
      <c r="F1061" s="1">
        <f>VLOOKUP(Tabela2[[#This Row],[id_escola]],Folha1!A:F,3,FALSE)</f>
        <v>49.96</v>
      </c>
      <c r="G1061" s="1">
        <f>VLOOKUP(Tabela2[[#This Row],[id_escola]],Folha1!A:F,4,FALSE)</f>
        <v>56.3</v>
      </c>
      <c r="H1061" s="1">
        <f>VLOOKUP(Tabela2[[#This Row],[id_escola]],Folha1!A:F,5,FALSE)</f>
        <v>63</v>
      </c>
      <c r="I1061" s="1">
        <f>VLOOKUP(Tabela2[[#This Row],[id_escola]],Folha1!A:F,6,FALSE)</f>
        <v>12</v>
      </c>
    </row>
    <row r="1062" spans="1:9" x14ac:dyDescent="0.3">
      <c r="A1062" s="1">
        <f>'agrupamento - 3ciclo'!A1061</f>
        <v>403880</v>
      </c>
      <c r="B1062" t="e">
        <f>AVERAGE([3]!Tabela11[[#This Row],[1º Ano]],[3]!Tabela11[[#This Row],[2º Ano]],[3]!Tabela11[[#This Row],[3º Ano]],[3]!Tabela11[[#This Row],[4º Ano]])</f>
        <v>#DIV/0!</v>
      </c>
      <c r="E1062" s="1">
        <f>VLOOKUP(Tabela2[[#This Row],[id_escola]],Folha1!A:F,2,FALSE)</f>
        <v>58.565217391304351</v>
      </c>
      <c r="F1062" s="1">
        <f>VLOOKUP(Tabela2[[#This Row],[id_escola]],Folha1!A:F,3,FALSE)</f>
        <v>43.83916083916084</v>
      </c>
      <c r="G1062" s="1">
        <f>VLOOKUP(Tabela2[[#This Row],[id_escola]],Folha1!A:F,4,FALSE)</f>
        <v>51.202189115232599</v>
      </c>
      <c r="H1062" s="1">
        <f>VLOOKUP(Tabela2[[#This Row],[id_escola]],Folha1!A:F,5,FALSE)</f>
        <v>103</v>
      </c>
      <c r="I1062" s="1">
        <f>VLOOKUP(Tabela2[[#This Row],[id_escola]],Folha1!A:F,6,FALSE)</f>
        <v>35</v>
      </c>
    </row>
    <row r="1063" spans="1:9" x14ac:dyDescent="0.3">
      <c r="A1063" s="1">
        <f>'agrupamento - 3ciclo'!A1062</f>
        <v>403428</v>
      </c>
      <c r="B1063">
        <f>AVERAGE([3]!Tabela11[[#This Row],[1º Ano]],[3]!Tabela11[[#This Row],[2º Ano]],[3]!Tabela11[[#This Row],[3º Ano]],[3]!Tabela11[[#This Row],[4º Ano]])</f>
        <v>26.5625</v>
      </c>
      <c r="E1063" s="1">
        <f>VLOOKUP(Tabela2[[#This Row],[id_escola]],Folha1!A:F,2,FALSE)</f>
        <v>57.269662921348313</v>
      </c>
      <c r="F1063" s="1">
        <f>VLOOKUP(Tabela2[[#This Row],[id_escola]],Folha1!A:F,3,FALSE)</f>
        <v>35.08988764044944</v>
      </c>
      <c r="G1063" s="1">
        <f>VLOOKUP(Tabela2[[#This Row],[id_escola]],Folha1!A:F,4,FALSE)</f>
        <v>46.17977528089888</v>
      </c>
      <c r="H1063" s="1">
        <f>VLOOKUP(Tabela2[[#This Row],[id_escola]],Folha1!A:F,5,FALSE)</f>
        <v>141</v>
      </c>
      <c r="I1063" s="1">
        <f>VLOOKUP(Tabela2[[#This Row],[id_escola]],Folha1!A:F,6,FALSE)</f>
        <v>130</v>
      </c>
    </row>
    <row r="1064" spans="1:9" x14ac:dyDescent="0.3">
      <c r="A1064" s="1">
        <f>'agrupamento - 3ciclo'!A1063</f>
        <v>403350</v>
      </c>
      <c r="B1064">
        <f>AVERAGE([3]!Tabela11[[#This Row],[1º Ano]],[3]!Tabela11[[#This Row],[2º Ano]],[3]!Tabela11[[#This Row],[3º Ano]],[3]!Tabela11[[#This Row],[4º Ano]])</f>
        <v>5.875</v>
      </c>
      <c r="E1064" s="1">
        <f>VLOOKUP(Tabela2[[#This Row],[id_escola]],Folha1!A:F,2,FALSE)</f>
        <v>60.898734177215189</v>
      </c>
      <c r="F1064" s="1">
        <f>VLOOKUP(Tabela2[[#This Row],[id_escola]],Folha1!A:F,3,FALSE)</f>
        <v>48.075949367088604</v>
      </c>
      <c r="G1064" s="1">
        <f>VLOOKUP(Tabela2[[#This Row],[id_escola]],Folha1!A:F,4,FALSE)</f>
        <v>54.487341772151893</v>
      </c>
      <c r="H1064" s="1">
        <f>VLOOKUP(Tabela2[[#This Row],[id_escola]],Folha1!A:F,5,FALSE)</f>
        <v>73</v>
      </c>
      <c r="I1064" s="1">
        <f>VLOOKUP(Tabela2[[#This Row],[id_escola]],Folha1!A:F,6,FALSE)</f>
        <v>71</v>
      </c>
    </row>
    <row r="1065" spans="1:9" x14ac:dyDescent="0.3">
      <c r="A1065" s="1">
        <f>'agrupamento - 3ciclo'!A1064</f>
        <v>403131</v>
      </c>
      <c r="B1065">
        <f>AVERAGE([3]!Tabela11[[#This Row],[1º Ano]],[3]!Tabela11[[#This Row],[2º Ano]],[3]!Tabela11[[#This Row],[3º Ano]],[3]!Tabela11[[#This Row],[4º Ano]])</f>
        <v>8.1875</v>
      </c>
      <c r="E1065" s="1">
        <f>VLOOKUP(Tabela2[[#This Row],[id_escola]],Folha1!A:F,2,FALSE)</f>
        <v>57.985294117647058</v>
      </c>
      <c r="F1065" s="1">
        <f>VLOOKUP(Tabela2[[#This Row],[id_escola]],Folha1!A:F,3,FALSE)</f>
        <v>42.675675675675677</v>
      </c>
      <c r="G1065" s="1">
        <f>VLOOKUP(Tabela2[[#This Row],[id_escola]],Folha1!A:F,4,FALSE)</f>
        <v>50.330484896661368</v>
      </c>
      <c r="H1065" s="1">
        <f>VLOOKUP(Tabela2[[#This Row],[id_escola]],Folha1!A:F,5,FALSE)</f>
        <v>112</v>
      </c>
      <c r="I1065" s="1">
        <f>VLOOKUP(Tabela2[[#This Row],[id_escola]],Folha1!A:F,6,FALSE)</f>
        <v>11</v>
      </c>
    </row>
    <row r="1066" spans="1:9" x14ac:dyDescent="0.3">
      <c r="A1066" s="1">
        <f>'agrupamento - 3ciclo'!A1065</f>
        <v>404639</v>
      </c>
      <c r="B1066">
        <f>AVERAGE([3]!Tabela11[[#This Row],[1º Ano]],[3]!Tabela11[[#This Row],[2º Ano]],[3]!Tabela11[[#This Row],[3º Ano]],[3]!Tabela11[[#This Row],[4º Ano]])</f>
        <v>6.6875</v>
      </c>
      <c r="E1066" s="1">
        <f>VLOOKUP(Tabela2[[#This Row],[id_escola]],Folha1!A:F,2,FALSE)</f>
        <v>55.099099099099099</v>
      </c>
      <c r="F1066" s="1">
        <f>VLOOKUP(Tabela2[[#This Row],[id_escola]],Folha1!A:F,3,FALSE)</f>
        <v>31.758620689655171</v>
      </c>
      <c r="G1066" s="1">
        <f>VLOOKUP(Tabela2[[#This Row],[id_escola]],Folha1!A:F,4,FALSE)</f>
        <v>43.428859894377133</v>
      </c>
      <c r="H1066" s="1">
        <f>VLOOKUP(Tabela2[[#This Row],[id_escola]],Folha1!A:F,5,FALSE)</f>
        <v>148</v>
      </c>
      <c r="I1066" s="1">
        <f>VLOOKUP(Tabela2[[#This Row],[id_escola]],Folha1!A:F,6,FALSE)</f>
        <v>18</v>
      </c>
    </row>
    <row r="1067" spans="1:9" x14ac:dyDescent="0.3">
      <c r="A1067" s="1">
        <f>'agrupamento - 3ciclo'!A1066</f>
        <v>403040</v>
      </c>
      <c r="B1067">
        <f>AVERAGE([3]!Tabela11[[#This Row],[1º Ano]],[3]!Tabela11[[#This Row],[2º Ano]],[3]!Tabela11[[#This Row],[3º Ano]],[3]!Tabela11[[#This Row],[4º Ano]])</f>
        <v>34.125</v>
      </c>
      <c r="E1067" s="1">
        <f>VLOOKUP(Tabela2[[#This Row],[id_escola]],Folha1!A:F,2,FALSE)</f>
        <v>60.023809523809526</v>
      </c>
      <c r="F1067" s="1">
        <f>VLOOKUP(Tabela2[[#This Row],[id_escola]],Folha1!A:F,3,FALSE)</f>
        <v>45.642857142857146</v>
      </c>
      <c r="G1067" s="1">
        <f>VLOOKUP(Tabela2[[#This Row],[id_escola]],Folha1!A:F,4,FALSE)</f>
        <v>52.833333333333336</v>
      </c>
      <c r="H1067" s="1">
        <f>VLOOKUP(Tabela2[[#This Row],[id_escola]],Folha1!A:F,5,FALSE)</f>
        <v>90</v>
      </c>
      <c r="I1067" s="1">
        <f>VLOOKUP(Tabela2[[#This Row],[id_escola]],Folha1!A:F,6,FALSE)</f>
        <v>34</v>
      </c>
    </row>
    <row r="1068" spans="1:9" x14ac:dyDescent="0.3">
      <c r="A1068" s="1">
        <f>'agrupamento - 3ciclo'!A1067</f>
        <v>403726</v>
      </c>
      <c r="B1068">
        <f>AVERAGE([3]!Tabela11[[#This Row],[1º Ano]],[3]!Tabela11[[#This Row],[2º Ano]],[3]!Tabela11[[#This Row],[3º Ano]],[3]!Tabela11[[#This Row],[4º Ano]])</f>
        <v>9.6875</v>
      </c>
      <c r="E1068" s="1">
        <f>VLOOKUP(Tabela2[[#This Row],[id_escola]],Folha1!A:F,2,FALSE)</f>
        <v>52.634146341463413</v>
      </c>
      <c r="F1068" s="1">
        <f>VLOOKUP(Tabela2[[#This Row],[id_escola]],Folha1!A:F,3,FALSE)</f>
        <v>19</v>
      </c>
      <c r="G1068" s="1">
        <f>VLOOKUP(Tabela2[[#This Row],[id_escola]],Folha1!A:F,4,FALSE)</f>
        <v>35.817073170731703</v>
      </c>
      <c r="H1068" s="1">
        <f>VLOOKUP(Tabela2[[#This Row],[id_escola]],Folha1!A:F,5,FALSE)</f>
        <v>158</v>
      </c>
      <c r="I1068" s="1">
        <f>VLOOKUP(Tabela2[[#This Row],[id_escola]],Folha1!A:F,6,FALSE)</f>
        <v>54</v>
      </c>
    </row>
    <row r="1069" spans="1:9" x14ac:dyDescent="0.3">
      <c r="A1069" s="1">
        <f>'agrupamento - 3ciclo'!A1068</f>
        <v>403751</v>
      </c>
      <c r="B1069" t="e">
        <f>AVERAGE([3]!Tabela11[[#This Row],[1º Ano]],[3]!Tabela11[[#This Row],[2º Ano]],[3]!Tabela11[[#This Row],[3º Ano]],[3]!Tabela11[[#This Row],[4º Ano]])</f>
        <v>#DIV/0!</v>
      </c>
      <c r="E1069" s="1">
        <f>VLOOKUP(Tabela2[[#This Row],[id_escola]],Folha1!A:F,2,FALSE)</f>
        <v>57.071428571428569</v>
      </c>
      <c r="F1069" s="1">
        <f>VLOOKUP(Tabela2[[#This Row],[id_escola]],Folha1!A:F,3,FALSE)</f>
        <v>32.055555555555557</v>
      </c>
      <c r="G1069" s="1">
        <f>VLOOKUP(Tabela2[[#This Row],[id_escola]],Folha1!A:F,4,FALSE)</f>
        <v>44.563492063492063</v>
      </c>
      <c r="H1069" s="1">
        <f>VLOOKUP(Tabela2[[#This Row],[id_escola]],Folha1!A:F,5,FALSE)</f>
        <v>142</v>
      </c>
      <c r="I1069" s="1">
        <f>VLOOKUP(Tabela2[[#This Row],[id_escola]],Folha1!A:F,6,FALSE)</f>
        <v>86</v>
      </c>
    </row>
    <row r="1070" spans="1:9" x14ac:dyDescent="0.3">
      <c r="A1070" s="1">
        <f>'agrupamento - 3ciclo'!A1069</f>
        <v>403027</v>
      </c>
      <c r="B1070">
        <f>AVERAGE([3]!Tabela11[[#This Row],[1º Ano]],[3]!Tabela11[[#This Row],[2º Ano]],[3]!Tabela11[[#This Row],[3º Ano]],[3]!Tabela11[[#This Row],[4º Ano]])</f>
        <v>6.9375</v>
      </c>
      <c r="E1070" s="1">
        <f>VLOOKUP(Tabela2[[#This Row],[id_escola]],Folha1!A:F,2,FALSE)</f>
        <v>63.476190476190474</v>
      </c>
      <c r="F1070" s="1">
        <f>VLOOKUP(Tabela2[[#This Row],[id_escola]],Folha1!A:F,3,FALSE)</f>
        <v>53.906976744186046</v>
      </c>
      <c r="G1070" s="1">
        <f>VLOOKUP(Tabela2[[#This Row],[id_escola]],Folha1!A:F,4,FALSE)</f>
        <v>58.69158361018826</v>
      </c>
      <c r="H1070" s="1">
        <f>VLOOKUP(Tabela2[[#This Row],[id_escola]],Folha1!A:F,5,FALSE)</f>
        <v>49</v>
      </c>
      <c r="I1070" s="1">
        <f>VLOOKUP(Tabela2[[#This Row],[id_escola]],Folha1!A:F,6,FALSE)</f>
        <v>7</v>
      </c>
    </row>
    <row r="1071" spans="1:9" x14ac:dyDescent="0.3">
      <c r="A1071" s="1">
        <f>'agrupamento - 3ciclo'!A1070</f>
        <v>404627</v>
      </c>
      <c r="B1071">
        <f>AVERAGE([3]!Tabela11[[#This Row],[1º Ano]],[3]!Tabela11[[#This Row],[2º Ano]],[3]!Tabela11[[#This Row],[3º Ano]],[3]!Tabela11[[#This Row],[4º Ano]])</f>
        <v>27.5</v>
      </c>
      <c r="E1071" s="1">
        <f>VLOOKUP(Tabela2[[#This Row],[id_escola]],Folha1!A:F,2,FALSE)</f>
        <v>60.72</v>
      </c>
      <c r="F1071" s="1">
        <f>VLOOKUP(Tabela2[[#This Row],[id_escola]],Folha1!A:F,3,FALSE)</f>
        <v>45.979591836734691</v>
      </c>
      <c r="G1071" s="1">
        <f>VLOOKUP(Tabela2[[#This Row],[id_escola]],Folha1!A:F,4,FALSE)</f>
        <v>53.349795918367349</v>
      </c>
      <c r="H1071" s="1">
        <f>VLOOKUP(Tabela2[[#This Row],[id_escola]],Folha1!A:F,5,FALSE)</f>
        <v>83</v>
      </c>
      <c r="I1071" s="1">
        <f>VLOOKUP(Tabela2[[#This Row],[id_escola]],Folha1!A:F,6,FALSE)</f>
        <v>3</v>
      </c>
    </row>
    <row r="1072" spans="1:9" x14ac:dyDescent="0.3">
      <c r="A1072" s="1">
        <f>'agrupamento - 3ciclo'!A1071</f>
        <v>401389</v>
      </c>
      <c r="B1072">
        <f>AVERAGE([3]!Tabela11[[#This Row],[1º Ano]],[3]!Tabela11[[#This Row],[2º Ano]],[3]!Tabela11[[#This Row],[3º Ano]],[3]!Tabela11[[#This Row],[4º Ano]])</f>
        <v>5.3125</v>
      </c>
      <c r="E1072" s="1">
        <f>VLOOKUP(Tabela2[[#This Row],[id_escola]],Folha1!A:F,2,FALSE)</f>
        <v>55.967948717948715</v>
      </c>
      <c r="F1072" s="1">
        <f>VLOOKUP(Tabela2[[#This Row],[id_escola]],Folha1!A:F,3,FALSE)</f>
        <v>39.670967741935485</v>
      </c>
      <c r="G1072" s="1">
        <f>VLOOKUP(Tabela2[[#This Row],[id_escola]],Folha1!A:F,4,FALSE)</f>
        <v>47.8194582299421</v>
      </c>
      <c r="H1072" s="1">
        <f>VLOOKUP(Tabela2[[#This Row],[id_escola]],Folha1!A:F,5,FALSE)</f>
        <v>123</v>
      </c>
      <c r="I1072" s="1">
        <f>VLOOKUP(Tabela2[[#This Row],[id_escola]],Folha1!A:F,6,FALSE)</f>
        <v>125</v>
      </c>
    </row>
    <row r="1073" spans="1:9" x14ac:dyDescent="0.3">
      <c r="A1073" s="1">
        <f>'agrupamento - 3ciclo'!A1072</f>
        <v>402540</v>
      </c>
      <c r="B1073">
        <f>AVERAGE([3]!Tabela11[[#This Row],[1º Ano]],[3]!Tabela11[[#This Row],[2º Ano]],[3]!Tabela11[[#This Row],[3º Ano]],[3]!Tabela11[[#This Row],[4º Ano]])</f>
        <v>30.4375</v>
      </c>
      <c r="E1073" s="1">
        <f>VLOOKUP(Tabela2[[#This Row],[id_escola]],Folha1!A:F,2,FALSE)</f>
        <v>61.301587301587304</v>
      </c>
      <c r="F1073" s="1">
        <f>VLOOKUP(Tabela2[[#This Row],[id_escola]],Folha1!A:F,3,FALSE)</f>
        <v>51.927999999999997</v>
      </c>
      <c r="G1073" s="1">
        <f>VLOOKUP(Tabela2[[#This Row],[id_escola]],Folha1!A:F,4,FALSE)</f>
        <v>56.614793650793651</v>
      </c>
      <c r="H1073" s="1">
        <f>VLOOKUP(Tabela2[[#This Row],[id_escola]],Folha1!A:F,5,FALSE)</f>
        <v>60</v>
      </c>
      <c r="I1073" s="1">
        <f>VLOOKUP(Tabela2[[#This Row],[id_escola]],Folha1!A:F,6,FALSE)</f>
        <v>70</v>
      </c>
    </row>
    <row r="1074" spans="1:9" x14ac:dyDescent="0.3">
      <c r="A1074" s="1">
        <f>'agrupamento - 3ciclo'!A1073</f>
        <v>403301</v>
      </c>
      <c r="B1074">
        <f>AVERAGE([3]!Tabela11[[#This Row],[1º Ano]],[3]!Tabela11[[#This Row],[2º Ano]],[3]!Tabela11[[#This Row],[3º Ano]],[3]!Tabela11[[#This Row],[4º Ano]])</f>
        <v>9</v>
      </c>
      <c r="E1074" s="1">
        <f>VLOOKUP(Tabela2[[#This Row],[id_escola]],Folha1!A:F,2,FALSE)</f>
        <v>0</v>
      </c>
      <c r="F1074" s="1">
        <f>VLOOKUP(Tabela2[[#This Row],[id_escola]],Folha1!A:F,3,FALSE)</f>
        <v>0</v>
      </c>
      <c r="G1074" s="1">
        <f>VLOOKUP(Tabela2[[#This Row],[id_escola]],Folha1!A:F,4,FALSE)</f>
        <v>0</v>
      </c>
      <c r="H1074" s="1">
        <f>VLOOKUP(Tabela2[[#This Row],[id_escola]],Folha1!A:F,5,FALSE)</f>
        <v>155</v>
      </c>
      <c r="I1074" s="1">
        <f>VLOOKUP(Tabela2[[#This Row],[id_escola]],Folha1!A:F,6,FALSE)</f>
        <v>30</v>
      </c>
    </row>
    <row r="1075" spans="1:9" x14ac:dyDescent="0.3">
      <c r="A1075" s="1">
        <f>'agrupamento - 3ciclo'!A1074</f>
        <v>401171</v>
      </c>
      <c r="B1075">
        <f>AVERAGE([3]!Tabela11[[#This Row],[1º Ano]],[3]!Tabela11[[#This Row],[2º Ano]],[3]!Tabela11[[#This Row],[3º Ano]],[3]!Tabela11[[#This Row],[4º Ano]])</f>
        <v>6.75</v>
      </c>
      <c r="E1075" s="1">
        <f>VLOOKUP(Tabela2[[#This Row],[id_escola]],Folha1!A:F,2,FALSE)</f>
        <v>64.347999999999999</v>
      </c>
      <c r="F1075" s="1">
        <f>VLOOKUP(Tabela2[[#This Row],[id_escola]],Folha1!A:F,3,FALSE)</f>
        <v>48.818897637795274</v>
      </c>
      <c r="G1075" s="1">
        <f>VLOOKUP(Tabela2[[#This Row],[id_escola]],Folha1!A:F,4,FALSE)</f>
        <v>56.583448818897637</v>
      </c>
      <c r="H1075" s="1">
        <f>VLOOKUP(Tabela2[[#This Row],[id_escola]],Folha1!A:F,5,FALSE)</f>
        <v>60</v>
      </c>
      <c r="I1075" s="1">
        <f>VLOOKUP(Tabela2[[#This Row],[id_escola]],Folha1!A:F,6,FALSE)</f>
        <v>60</v>
      </c>
    </row>
    <row r="1076" spans="1:9" x14ac:dyDescent="0.3">
      <c r="A1076" s="1">
        <f>'agrupamento - 3ciclo'!A1075</f>
        <v>401640</v>
      </c>
      <c r="B1076" t="e">
        <f>AVERAGE([3]!Tabela11[[#This Row],[1º Ano]],[3]!Tabela11[[#This Row],[2º Ano]],[3]!Tabela11[[#This Row],[3º Ano]],[3]!Tabela11[[#This Row],[4º Ano]])</f>
        <v>#DIV/0!</v>
      </c>
      <c r="E1076" s="1">
        <f>VLOOKUP(Tabela2[[#This Row],[id_escola]],Folha1!A:F,2,FALSE)</f>
        <v>61.970297029702969</v>
      </c>
      <c r="F1076" s="1">
        <f>VLOOKUP(Tabela2[[#This Row],[id_escola]],Folha1!A:F,3,FALSE)</f>
        <v>44.505050505050505</v>
      </c>
      <c r="G1076" s="1">
        <f>VLOOKUP(Tabela2[[#This Row],[id_escola]],Folha1!A:F,4,FALSE)</f>
        <v>53.237673767376734</v>
      </c>
      <c r="H1076" s="1">
        <f>VLOOKUP(Tabela2[[#This Row],[id_escola]],Folha1!A:F,5,FALSE)</f>
        <v>83</v>
      </c>
      <c r="I1076" s="1">
        <f>VLOOKUP(Tabela2[[#This Row],[id_escola]],Folha1!A:F,6,FALSE)</f>
        <v>7</v>
      </c>
    </row>
    <row r="1077" spans="1:9" x14ac:dyDescent="0.3">
      <c r="A1077" s="1">
        <f>'agrupamento - 3ciclo'!A1076</f>
        <v>402084</v>
      </c>
      <c r="B1077">
        <f>AVERAGE([3]!Tabela11[[#This Row],[1º Ano]],[3]!Tabela11[[#This Row],[2º Ano]],[3]!Tabela11[[#This Row],[3º Ano]],[3]!Tabela11[[#This Row],[4º Ano]])</f>
        <v>42.1875</v>
      </c>
      <c r="E1077" s="1">
        <f>VLOOKUP(Tabela2[[#This Row],[id_escola]],Folha1!A:F,2,FALSE)</f>
        <v>52.133333333333333</v>
      </c>
      <c r="F1077" s="1">
        <f>VLOOKUP(Tabela2[[#This Row],[id_escola]],Folha1!A:F,3,FALSE)</f>
        <v>27.459119496855347</v>
      </c>
      <c r="G1077" s="1">
        <f>VLOOKUP(Tabela2[[#This Row],[id_escola]],Folha1!A:F,4,FALSE)</f>
        <v>39.796226415094338</v>
      </c>
      <c r="H1077" s="1">
        <f>VLOOKUP(Tabela2[[#This Row],[id_escola]],Folha1!A:F,5,FALSE)</f>
        <v>144</v>
      </c>
      <c r="I1077" s="1">
        <f>VLOOKUP(Tabela2[[#This Row],[id_escola]],Folha1!A:F,6,FALSE)</f>
        <v>177</v>
      </c>
    </row>
    <row r="1078" spans="1:9" x14ac:dyDescent="0.3">
      <c r="A1078" s="1">
        <f>'agrupamento - 3ciclo'!A1077</f>
        <v>402679</v>
      </c>
      <c r="B1078">
        <f>AVERAGE([3]!Tabela11[[#This Row],[1º Ano]],[3]!Tabela11[[#This Row],[2º Ano]],[3]!Tabela11[[#This Row],[3º Ano]],[3]!Tabela11[[#This Row],[4º Ano]])</f>
        <v>57.8125</v>
      </c>
      <c r="E1078" s="1">
        <f>VLOOKUP(Tabela2[[#This Row],[id_escola]],Folha1!A:F,2,FALSE)</f>
        <v>63.017045454545453</v>
      </c>
      <c r="F1078" s="1">
        <f>VLOOKUP(Tabela2[[#This Row],[id_escola]],Folha1!A:F,3,FALSE)</f>
        <v>48.888888888888886</v>
      </c>
      <c r="G1078" s="1">
        <f>VLOOKUP(Tabela2[[#This Row],[id_escola]],Folha1!A:F,4,FALSE)</f>
        <v>55.952967171717169</v>
      </c>
      <c r="H1078" s="1">
        <f>VLOOKUP(Tabela2[[#This Row],[id_escola]],Folha1!A:F,5,FALSE)</f>
        <v>62</v>
      </c>
      <c r="I1078" s="1">
        <f>VLOOKUP(Tabela2[[#This Row],[id_escola]],Folha1!A:F,6,FALSE)</f>
        <v>78</v>
      </c>
    </row>
    <row r="1079" spans="1:9" x14ac:dyDescent="0.3">
      <c r="A1079" s="1">
        <f>'agrupamento - 3ciclo'!A1078</f>
        <v>400105</v>
      </c>
      <c r="B1079">
        <f>AVERAGE([3]!Tabela11[[#This Row],[1º Ano]],[3]!Tabela11[[#This Row],[2º Ano]],[3]!Tabela11[[#This Row],[3º Ano]],[3]!Tabela11[[#This Row],[4º Ano]])</f>
        <v>22.3125</v>
      </c>
      <c r="E1079" s="1">
        <f>VLOOKUP(Tabela2[[#This Row],[id_escola]],Folha1!A:F,2,FALSE)</f>
        <v>49.473684210526315</v>
      </c>
      <c r="F1079" s="1">
        <f>VLOOKUP(Tabela2[[#This Row],[id_escola]],Folha1!A:F,3,FALSE)</f>
        <v>21.1</v>
      </c>
      <c r="G1079" s="1">
        <f>VLOOKUP(Tabela2[[#This Row],[id_escola]],Folha1!A:F,4,FALSE)</f>
        <v>35.286842105263162</v>
      </c>
      <c r="H1079" s="1">
        <f>VLOOKUP(Tabela2[[#This Row],[id_escola]],Folha1!A:F,5,FALSE)</f>
        <v>150</v>
      </c>
      <c r="I1079" s="1">
        <f>VLOOKUP(Tabela2[[#This Row],[id_escola]],Folha1!A:F,6,FALSE)</f>
        <v>78</v>
      </c>
    </row>
    <row r="1080" spans="1:9" x14ac:dyDescent="0.3">
      <c r="A1080" s="1">
        <f>'agrupamento - 3ciclo'!A1079</f>
        <v>401390</v>
      </c>
      <c r="B1080">
        <f>AVERAGE([3]!Tabela11[[#This Row],[1º Ano]],[3]!Tabela11[[#This Row],[2º Ano]],[3]!Tabela11[[#This Row],[3º Ano]],[3]!Tabela11[[#This Row],[4º Ano]])</f>
        <v>15.8125</v>
      </c>
      <c r="E1080" s="1">
        <f>VLOOKUP(Tabela2[[#This Row],[id_escola]],Folha1!A:F,2,FALSE)</f>
        <v>54.41549295774648</v>
      </c>
      <c r="F1080" s="1">
        <f>VLOOKUP(Tabela2[[#This Row],[id_escola]],Folha1!A:F,3,FALSE)</f>
        <v>34.549999999999997</v>
      </c>
      <c r="G1080" s="1">
        <f>VLOOKUP(Tabela2[[#This Row],[id_escola]],Folha1!A:F,4,FALSE)</f>
        <v>44.482746478873239</v>
      </c>
      <c r="H1080" s="1">
        <f>VLOOKUP(Tabela2[[#This Row],[id_escola]],Folha1!A:F,5,FALSE)</f>
        <v>135</v>
      </c>
      <c r="I1080" s="1">
        <f>VLOOKUP(Tabela2[[#This Row],[id_escola]],Folha1!A:F,6,FALSE)</f>
        <v>144</v>
      </c>
    </row>
    <row r="1081" spans="1:9" x14ac:dyDescent="0.3">
      <c r="A1081" s="1">
        <f>'agrupamento - 3ciclo'!A1080</f>
        <v>401407</v>
      </c>
      <c r="B1081">
        <f>AVERAGE([3]!Tabela11[[#This Row],[1º Ano]],[3]!Tabela11[[#This Row],[2º Ano]],[3]!Tabela11[[#This Row],[3º Ano]],[3]!Tabela11[[#This Row],[4º Ano]])</f>
        <v>22.75</v>
      </c>
      <c r="E1081" s="1">
        <f>VLOOKUP(Tabela2[[#This Row],[id_escola]],Folha1!A:F,2,FALSE)</f>
        <v>52.479452054794521</v>
      </c>
      <c r="F1081" s="1">
        <f>VLOOKUP(Tabela2[[#This Row],[id_escola]],Folha1!A:F,3,FALSE)</f>
        <v>41.183098591549296</v>
      </c>
      <c r="G1081" s="1">
        <f>VLOOKUP(Tabela2[[#This Row],[id_escola]],Folha1!A:F,4,FALSE)</f>
        <v>46.831275323171909</v>
      </c>
      <c r="H1081" s="1">
        <f>VLOOKUP(Tabela2[[#This Row],[id_escola]],Folha1!A:F,5,FALSE)</f>
        <v>122</v>
      </c>
      <c r="I1081" s="1">
        <f>VLOOKUP(Tabela2[[#This Row],[id_escola]],Folha1!A:F,6,FALSE)</f>
        <v>19</v>
      </c>
    </row>
    <row r="1082" spans="1:9" x14ac:dyDescent="0.3">
      <c r="A1082" s="1">
        <f>'agrupamento - 3ciclo'!A1081</f>
        <v>401419</v>
      </c>
      <c r="B1082">
        <f>AVERAGE([3]!Tabela11[[#This Row],[1º Ano]],[3]!Tabela11[[#This Row],[2º Ano]],[3]!Tabela11[[#This Row],[3º Ano]],[3]!Tabela11[[#This Row],[4º Ano]])</f>
        <v>6.6875</v>
      </c>
      <c r="E1082" s="1">
        <f>VLOOKUP(Tabela2[[#This Row],[id_escola]],Folha1!A:F,2,FALSE)</f>
        <v>57.811320754716981</v>
      </c>
      <c r="F1082" s="1">
        <f>VLOOKUP(Tabela2[[#This Row],[id_escola]],Folha1!A:F,3,FALSE)</f>
        <v>34.145454545454548</v>
      </c>
      <c r="G1082" s="1">
        <f>VLOOKUP(Tabela2[[#This Row],[id_escola]],Folha1!A:F,4,FALSE)</f>
        <v>45.978387650085764</v>
      </c>
      <c r="H1082" s="1">
        <f>VLOOKUP(Tabela2[[#This Row],[id_escola]],Folha1!A:F,5,FALSE)</f>
        <v>131</v>
      </c>
      <c r="I1082" s="1">
        <f>VLOOKUP(Tabela2[[#This Row],[id_escola]],Folha1!A:F,6,FALSE)</f>
        <v>32</v>
      </c>
    </row>
    <row r="1083" spans="1:9" x14ac:dyDescent="0.3">
      <c r="A1083" s="1">
        <f>'agrupamento - 3ciclo'!A1082</f>
        <v>400993</v>
      </c>
      <c r="B1083" t="e">
        <f>AVERAGE([3]!Tabela11[[#This Row],[1º Ano]],[3]!Tabela11[[#This Row],[2º Ano]],[3]!Tabela11[[#This Row],[3º Ano]],[3]!Tabela11[[#This Row],[4º Ano]])</f>
        <v>#DIV/0!</v>
      </c>
      <c r="E1083" s="1">
        <f>VLOOKUP(Tabela2[[#This Row],[id_escola]],Folha1!A:F,2,FALSE)</f>
        <v>53.413793103448278</v>
      </c>
      <c r="F1083" s="1">
        <f>VLOOKUP(Tabela2[[#This Row],[id_escola]],Folha1!A:F,3,FALSE)</f>
        <v>28.242424242424242</v>
      </c>
      <c r="G1083" s="1">
        <f>VLOOKUP(Tabela2[[#This Row],[id_escola]],Folha1!A:F,4,FALSE)</f>
        <v>40.82810867293626</v>
      </c>
      <c r="H1083" s="1">
        <f>VLOOKUP(Tabela2[[#This Row],[id_escola]],Folha1!A:F,5,FALSE)</f>
        <v>138</v>
      </c>
      <c r="I1083" s="1">
        <f>VLOOKUP(Tabela2[[#This Row],[id_escola]],Folha1!A:F,6,FALSE)</f>
        <v>53</v>
      </c>
    </row>
    <row r="1084" spans="1:9" x14ac:dyDescent="0.3">
      <c r="A1084" s="1">
        <f>'agrupamento - 3ciclo'!A1083</f>
        <v>401444</v>
      </c>
      <c r="B1084">
        <f>AVERAGE([3]!Tabela11[[#This Row],[1º Ano]],[3]!Tabela11[[#This Row],[2º Ano]],[3]!Tabela11[[#This Row],[3º Ano]],[3]!Tabela11[[#This Row],[4º Ano]])</f>
        <v>23.875</v>
      </c>
      <c r="E1084" s="1">
        <f>VLOOKUP(Tabela2[[#This Row],[id_escola]],Folha1!A:F,2,FALSE)</f>
        <v>60.836363636363636</v>
      </c>
      <c r="F1084" s="1">
        <f>VLOOKUP(Tabela2[[#This Row],[id_escola]],Folha1!A:F,3,FALSE)</f>
        <v>41.438596491228068</v>
      </c>
      <c r="G1084" s="1">
        <f>VLOOKUP(Tabela2[[#This Row],[id_escola]],Folha1!A:F,4,FALSE)</f>
        <v>51.137480063795849</v>
      </c>
      <c r="H1084" s="1">
        <f>VLOOKUP(Tabela2[[#This Row],[id_escola]],Folha1!A:F,5,FALSE)</f>
        <v>96</v>
      </c>
      <c r="I1084" s="1">
        <f>VLOOKUP(Tabela2[[#This Row],[id_escola]],Folha1!A:F,6,FALSE)</f>
        <v>14</v>
      </c>
    </row>
    <row r="1085" spans="1:9" x14ac:dyDescent="0.3">
      <c r="A1085" s="1">
        <f>'agrupamento - 3ciclo'!A1084</f>
        <v>401500</v>
      </c>
      <c r="B1085">
        <f>AVERAGE([3]!Tabela11[[#This Row],[1º Ano]],[3]!Tabela11[[#This Row],[2º Ano]],[3]!Tabela11[[#This Row],[3º Ano]],[3]!Tabela11[[#This Row],[4º Ano]])</f>
        <v>36.1875</v>
      </c>
      <c r="E1085" s="1">
        <f>VLOOKUP(Tabela2[[#This Row],[id_escola]],Folha1!A:F,2,FALSE)</f>
        <v>58.8130081300813</v>
      </c>
      <c r="F1085" s="1">
        <f>VLOOKUP(Tabela2[[#This Row],[id_escola]],Folha1!A:F,3,FALSE)</f>
        <v>48.960317460317462</v>
      </c>
      <c r="G1085" s="1">
        <f>VLOOKUP(Tabela2[[#This Row],[id_escola]],Folha1!A:F,4,FALSE)</f>
        <v>53.886662795199385</v>
      </c>
      <c r="H1085" s="1">
        <f>VLOOKUP(Tabela2[[#This Row],[id_escola]],Folha1!A:F,5,FALSE)</f>
        <v>76</v>
      </c>
      <c r="I1085" s="1">
        <f>VLOOKUP(Tabela2[[#This Row],[id_escola]],Folha1!A:F,6,FALSE)</f>
        <v>28</v>
      </c>
    </row>
    <row r="1086" spans="1:9" x14ac:dyDescent="0.3">
      <c r="A1086" s="1">
        <f>'agrupamento - 3ciclo'!A1085</f>
        <v>401511</v>
      </c>
      <c r="B1086">
        <f>AVERAGE([3]!Tabela11[[#This Row],[1º Ano]],[3]!Tabela11[[#This Row],[2º Ano]],[3]!Tabela11[[#This Row],[3º Ano]],[3]!Tabela11[[#This Row],[4º Ano]])</f>
        <v>43.125</v>
      </c>
      <c r="E1086" s="1">
        <f>VLOOKUP(Tabela2[[#This Row],[id_escola]],Folha1!A:F,2,FALSE)</f>
        <v>58.171717171717169</v>
      </c>
      <c r="F1086" s="1">
        <f>VLOOKUP(Tabela2[[#This Row],[id_escola]],Folha1!A:F,3,FALSE)</f>
        <v>38.528846153846153</v>
      </c>
      <c r="G1086" s="1">
        <f>VLOOKUP(Tabela2[[#This Row],[id_escola]],Folha1!A:F,4,FALSE)</f>
        <v>48.350281662781661</v>
      </c>
      <c r="H1086" s="1">
        <f>VLOOKUP(Tabela2[[#This Row],[id_escola]],Folha1!A:F,5,FALSE)</f>
        <v>115</v>
      </c>
      <c r="I1086" s="1">
        <f>VLOOKUP(Tabela2[[#This Row],[id_escola]],Folha1!A:F,6,FALSE)</f>
        <v>15</v>
      </c>
    </row>
    <row r="1087" spans="1:9" x14ac:dyDescent="0.3">
      <c r="A1087" s="1">
        <f>'agrupamento - 3ciclo'!A1086</f>
        <v>401523</v>
      </c>
      <c r="B1087" t="e">
        <f>AVERAGE([3]!Tabela11[[#This Row],[1º Ano]],[3]!Tabela11[[#This Row],[2º Ano]],[3]!Tabela11[[#This Row],[3º Ano]],[3]!Tabela11[[#This Row],[4º Ano]])</f>
        <v>#DIV/0!</v>
      </c>
      <c r="E1087" s="1">
        <f>VLOOKUP(Tabela2[[#This Row],[id_escola]],Folha1!A:F,2,FALSE)</f>
        <v>61.174999999999997</v>
      </c>
      <c r="F1087" s="1">
        <f>VLOOKUP(Tabela2[[#This Row],[id_escola]],Folha1!A:F,3,FALSE)</f>
        <v>46.395061728395063</v>
      </c>
      <c r="G1087" s="1">
        <f>VLOOKUP(Tabela2[[#This Row],[id_escola]],Folha1!A:F,4,FALSE)</f>
        <v>53.78503086419753</v>
      </c>
      <c r="H1087" s="1">
        <f>VLOOKUP(Tabela2[[#This Row],[id_escola]],Folha1!A:F,5,FALSE)</f>
        <v>77</v>
      </c>
      <c r="I1087" s="1">
        <f>VLOOKUP(Tabela2[[#This Row],[id_escola]],Folha1!A:F,6,FALSE)</f>
        <v>22</v>
      </c>
    </row>
    <row r="1088" spans="1:9" x14ac:dyDescent="0.3">
      <c r="A1088" s="1">
        <f>'agrupamento - 3ciclo'!A1087</f>
        <v>401470</v>
      </c>
      <c r="B1088">
        <f>AVERAGE([3]!Tabela11[[#This Row],[1º Ano]],[3]!Tabela11[[#This Row],[2º Ano]],[3]!Tabela11[[#This Row],[3º Ano]],[3]!Tabela11[[#This Row],[4º Ano]])</f>
        <v>16.1875</v>
      </c>
      <c r="E1088" s="1">
        <f>VLOOKUP(Tabela2[[#This Row],[id_escola]],Folha1!A:F,2,FALSE)</f>
        <v>65.956834532374103</v>
      </c>
      <c r="F1088" s="1">
        <f>VLOOKUP(Tabela2[[#This Row],[id_escola]],Folha1!A:F,3,FALSE)</f>
        <v>56.913669064748198</v>
      </c>
      <c r="G1088" s="1">
        <f>VLOOKUP(Tabela2[[#This Row],[id_escola]],Folha1!A:F,4,FALSE)</f>
        <v>61.435251798561154</v>
      </c>
      <c r="H1088" s="1">
        <f>VLOOKUP(Tabela2[[#This Row],[id_escola]],Folha1!A:F,5,FALSE)</f>
        <v>36</v>
      </c>
      <c r="I1088" s="1">
        <f>VLOOKUP(Tabela2[[#This Row],[id_escola]],Folha1!A:F,6,FALSE)</f>
        <v>10</v>
      </c>
    </row>
    <row r="1089" spans="1:9" x14ac:dyDescent="0.3">
      <c r="A1089" s="1">
        <f>'agrupamento - 3ciclo'!A1088</f>
        <v>401468</v>
      </c>
      <c r="B1089">
        <f>AVERAGE([3]!Tabela11[[#This Row],[1º Ano]],[3]!Tabela11[[#This Row],[2º Ano]],[3]!Tabela11[[#This Row],[3º Ano]],[3]!Tabela11[[#This Row],[4º Ano]])</f>
        <v>24.6875</v>
      </c>
      <c r="E1089" s="1">
        <f>VLOOKUP(Tabela2[[#This Row],[id_escola]],Folha1!A:F,2,FALSE)</f>
        <v>64.915094339622641</v>
      </c>
      <c r="F1089" s="1">
        <f>VLOOKUP(Tabela2[[#This Row],[id_escola]],Folha1!A:F,3,FALSE)</f>
        <v>50.604651162790695</v>
      </c>
      <c r="G1089" s="1">
        <f>VLOOKUP(Tabela2[[#This Row],[id_escola]],Folha1!A:F,4,FALSE)</f>
        <v>57.759872751206672</v>
      </c>
      <c r="H1089" s="1">
        <f>VLOOKUP(Tabela2[[#This Row],[id_escola]],Folha1!A:F,5,FALSE)</f>
        <v>50</v>
      </c>
      <c r="I1089" s="1">
        <f>VLOOKUP(Tabela2[[#This Row],[id_escola]],Folha1!A:F,6,FALSE)</f>
        <v>57</v>
      </c>
    </row>
    <row r="1090" spans="1:9" x14ac:dyDescent="0.3">
      <c r="A1090" s="1">
        <f>'agrupamento - 3ciclo'!A1089</f>
        <v>401481</v>
      </c>
      <c r="B1090">
        <f>AVERAGE([3]!Tabela11[[#This Row],[1º Ano]],[3]!Tabela11[[#This Row],[2º Ano]],[3]!Tabela11[[#This Row],[3º Ano]],[3]!Tabela11[[#This Row],[4º Ano]])</f>
        <v>22.1875</v>
      </c>
      <c r="E1090" s="1">
        <f>VLOOKUP(Tabela2[[#This Row],[id_escola]],Folha1!A:F,2,FALSE)</f>
        <v>54.398496240601503</v>
      </c>
      <c r="F1090" s="1">
        <f>VLOOKUP(Tabela2[[#This Row],[id_escola]],Folha1!A:F,3,FALSE)</f>
        <v>42.300751879699249</v>
      </c>
      <c r="G1090" s="1">
        <f>VLOOKUP(Tabela2[[#This Row],[id_escola]],Folha1!A:F,4,FALSE)</f>
        <v>48.349624060150376</v>
      </c>
      <c r="H1090" s="1">
        <f>VLOOKUP(Tabela2[[#This Row],[id_escola]],Folha1!A:F,5,FALSE)</f>
        <v>112</v>
      </c>
      <c r="I1090" s="1">
        <f>VLOOKUP(Tabela2[[#This Row],[id_escola]],Folha1!A:F,6,FALSE)</f>
        <v>31</v>
      </c>
    </row>
    <row r="1091" spans="1:9" x14ac:dyDescent="0.3">
      <c r="A1091" s="1">
        <f>'agrupamento - 3ciclo'!A1090</f>
        <v>401493</v>
      </c>
      <c r="B1091">
        <f>AVERAGE([3]!Tabela11[[#This Row],[1º Ano]],[3]!Tabela11[[#This Row],[2º Ano]],[3]!Tabela11[[#This Row],[3º Ano]],[3]!Tabela11[[#This Row],[4º Ano]])</f>
        <v>8.5</v>
      </c>
      <c r="E1091" s="1">
        <f>VLOOKUP(Tabela2[[#This Row],[id_escola]],Folha1!A:F,2,FALSE)</f>
        <v>57.840764331210188</v>
      </c>
      <c r="F1091" s="1">
        <f>VLOOKUP(Tabela2[[#This Row],[id_escola]],Folha1!A:F,3,FALSE)</f>
        <v>45.706249999999997</v>
      </c>
      <c r="G1091" s="1">
        <f>VLOOKUP(Tabela2[[#This Row],[id_escola]],Folha1!A:F,4,FALSE)</f>
        <v>51.773507165605096</v>
      </c>
      <c r="H1091" s="1">
        <f>VLOOKUP(Tabela2[[#This Row],[id_escola]],Folha1!A:F,5,FALSE)</f>
        <v>82</v>
      </c>
      <c r="I1091" s="1">
        <f>VLOOKUP(Tabela2[[#This Row],[id_escola]],Folha1!A:F,6,FALSE)</f>
        <v>34</v>
      </c>
    </row>
    <row r="1092" spans="1:9" x14ac:dyDescent="0.3">
      <c r="A1092" s="1">
        <f>'agrupamento - 3ciclo'!A1091</f>
        <v>401535</v>
      </c>
      <c r="B1092">
        <f>AVERAGE([3]!Tabela11[[#This Row],[1º Ano]],[3]!Tabela11[[#This Row],[2º Ano]],[3]!Tabela11[[#This Row],[3º Ano]],[3]!Tabela11[[#This Row],[4º Ano]])</f>
        <v>6.3125</v>
      </c>
      <c r="E1092" s="1">
        <f>VLOOKUP(Tabela2[[#This Row],[id_escola]],Folha1!A:F,2,FALSE)</f>
        <v>58.752000000000002</v>
      </c>
      <c r="F1092" s="1">
        <f>VLOOKUP(Tabela2[[#This Row],[id_escola]],Folha1!A:F,3,FALSE)</f>
        <v>42.4453125</v>
      </c>
      <c r="G1092" s="1">
        <f>VLOOKUP(Tabela2[[#This Row],[id_escola]],Folha1!A:F,4,FALSE)</f>
        <v>50.598656250000005</v>
      </c>
      <c r="H1092" s="1">
        <f>VLOOKUP(Tabela2[[#This Row],[id_escola]],Folha1!A:F,5,FALSE)</f>
        <v>95</v>
      </c>
      <c r="I1092" s="1">
        <f>VLOOKUP(Tabela2[[#This Row],[id_escola]],Folha1!A:F,6,FALSE)</f>
        <v>10</v>
      </c>
    </row>
    <row r="1093" spans="1:9" x14ac:dyDescent="0.3">
      <c r="A1093" s="1">
        <f>'agrupamento - 3ciclo'!A1092</f>
        <v>400970</v>
      </c>
      <c r="B1093">
        <f>AVERAGE([3]!Tabela11[[#This Row],[1º Ano]],[3]!Tabela11[[#This Row],[2º Ano]],[3]!Tabela11[[#This Row],[3º Ano]],[3]!Tabela11[[#This Row],[4º Ano]])</f>
        <v>21.6875</v>
      </c>
      <c r="E1093" s="1">
        <f>VLOOKUP(Tabela2[[#This Row],[id_escola]],Folha1!A:F,2,FALSE)</f>
        <v>68.939849624060145</v>
      </c>
      <c r="F1093" s="1">
        <f>VLOOKUP(Tabela2[[#This Row],[id_escola]],Folha1!A:F,3,FALSE)</f>
        <v>70.296296296296291</v>
      </c>
      <c r="G1093" s="1">
        <f>VLOOKUP(Tabela2[[#This Row],[id_escola]],Folha1!A:F,4,FALSE)</f>
        <v>69.61807296017821</v>
      </c>
      <c r="H1093" s="1">
        <f>VLOOKUP(Tabela2[[#This Row],[id_escola]],Folha1!A:F,5,FALSE)</f>
        <v>14</v>
      </c>
      <c r="I1093" s="1">
        <f>VLOOKUP(Tabela2[[#This Row],[id_escola]],Folha1!A:F,6,FALSE)</f>
        <v>4</v>
      </c>
    </row>
    <row r="1094" spans="1:9" x14ac:dyDescent="0.3">
      <c r="A1094" s="1">
        <f>'agrupamento - 3ciclo'!A1093</f>
        <v>401584</v>
      </c>
      <c r="B1094">
        <f>AVERAGE([3]!Tabela11[[#This Row],[1º Ano]],[3]!Tabela11[[#This Row],[2º Ano]],[3]!Tabela11[[#This Row],[3º Ano]],[3]!Tabela11[[#This Row],[4º Ano]])</f>
        <v>22.8125</v>
      </c>
      <c r="E1094" s="1">
        <f>VLOOKUP(Tabela2[[#This Row],[id_escola]],Folha1!A:F,2,FALSE)</f>
        <v>58.227586206896554</v>
      </c>
      <c r="F1094" s="1">
        <f>VLOOKUP(Tabela2[[#This Row],[id_escola]],Folha1!A:F,3,FALSE)</f>
        <v>48.420289855072461</v>
      </c>
      <c r="G1094" s="1">
        <f>VLOOKUP(Tabela2[[#This Row],[id_escola]],Folha1!A:F,4,FALSE)</f>
        <v>53.323938030984507</v>
      </c>
      <c r="H1094" s="1">
        <f>VLOOKUP(Tabela2[[#This Row],[id_escola]],Folha1!A:F,5,FALSE)</f>
        <v>75</v>
      </c>
      <c r="I1094" s="1">
        <f>VLOOKUP(Tabela2[[#This Row],[id_escola]],Folha1!A:F,6,FALSE)</f>
        <v>24</v>
      </c>
    </row>
    <row r="1095" spans="1:9" x14ac:dyDescent="0.3">
      <c r="A1095" s="1">
        <f>'agrupamento - 3ciclo'!A1094</f>
        <v>401596</v>
      </c>
      <c r="B1095">
        <f>AVERAGE([3]!Tabela11[[#This Row],[1º Ano]],[3]!Tabela11[[#This Row],[2º Ano]],[3]!Tabela11[[#This Row],[3º Ano]],[3]!Tabela11[[#This Row],[4º Ano]])</f>
        <v>50.25</v>
      </c>
      <c r="E1095" s="1">
        <f>VLOOKUP(Tabela2[[#This Row],[id_escola]],Folha1!A:F,2,FALSE)</f>
        <v>58.289473684210527</v>
      </c>
      <c r="F1095" s="1">
        <f>VLOOKUP(Tabela2[[#This Row],[id_escola]],Folha1!A:F,3,FALSE)</f>
        <v>39.311475409836063</v>
      </c>
      <c r="G1095" s="1">
        <f>VLOOKUP(Tabela2[[#This Row],[id_escola]],Folha1!A:F,4,FALSE)</f>
        <v>48.800474547023299</v>
      </c>
      <c r="H1095" s="1">
        <f>VLOOKUP(Tabela2[[#This Row],[id_escola]],Folha1!A:F,5,FALSE)</f>
        <v>103</v>
      </c>
      <c r="I1095" s="1">
        <f>VLOOKUP(Tabela2[[#This Row],[id_escola]],Folha1!A:F,6,FALSE)</f>
        <v>21</v>
      </c>
    </row>
    <row r="1096" spans="1:9" x14ac:dyDescent="0.3">
      <c r="A1096" s="1">
        <f>'agrupamento - 3ciclo'!A1095</f>
        <v>403830</v>
      </c>
      <c r="B1096">
        <f>AVERAGE([3]!Tabela11[[#This Row],[1º Ano]],[3]!Tabela11[[#This Row],[2º Ano]],[3]!Tabela11[[#This Row],[3º Ano]],[3]!Tabela11[[#This Row],[4º Ano]])</f>
        <v>20.125</v>
      </c>
      <c r="E1096" s="1">
        <f>VLOOKUP(Tabela2[[#This Row],[id_escola]],Folha1!A:F,2,FALSE)</f>
        <v>61.886792452830186</v>
      </c>
      <c r="F1096" s="1">
        <f>VLOOKUP(Tabela2[[#This Row],[id_escola]],Folha1!A:F,3,FALSE)</f>
        <v>44.990384615384613</v>
      </c>
      <c r="G1096" s="1">
        <f>VLOOKUP(Tabela2[[#This Row],[id_escola]],Folha1!A:F,4,FALSE)</f>
        <v>53.438588534107396</v>
      </c>
      <c r="H1096" s="1">
        <f>VLOOKUP(Tabela2[[#This Row],[id_escola]],Folha1!A:F,5,FALSE)</f>
        <v>74</v>
      </c>
      <c r="I1096" s="1">
        <f>VLOOKUP(Tabela2[[#This Row],[id_escola]],Folha1!A:F,6,FALSE)</f>
        <v>32</v>
      </c>
    </row>
    <row r="1097" spans="1:9" x14ac:dyDescent="0.3">
      <c r="A1097" s="1">
        <f>'agrupamento - 3ciclo'!A1096</f>
        <v>401018</v>
      </c>
      <c r="B1097" t="e">
        <f>AVERAGE([3]!Tabela11[[#This Row],[1º Ano]],[3]!Tabela11[[#This Row],[2º Ano]],[3]!Tabela11[[#This Row],[3º Ano]],[3]!Tabela11[[#This Row],[4º Ano]])</f>
        <v>#DIV/0!</v>
      </c>
      <c r="E1097" s="1">
        <f>VLOOKUP(Tabela2[[#This Row],[id_escola]],Folha1!A:F,2,FALSE)</f>
        <v>66.94930875576037</v>
      </c>
      <c r="F1097" s="1">
        <f>VLOOKUP(Tabela2[[#This Row],[id_escola]],Folha1!A:F,3,FALSE)</f>
        <v>53.252293577981654</v>
      </c>
      <c r="G1097" s="1">
        <f>VLOOKUP(Tabela2[[#This Row],[id_escola]],Folha1!A:F,4,FALSE)</f>
        <v>60.100801166871008</v>
      </c>
      <c r="H1097" s="1">
        <f>VLOOKUP(Tabela2[[#This Row],[id_escola]],Folha1!A:F,5,FALSE)</f>
        <v>38</v>
      </c>
      <c r="I1097" s="1">
        <f>VLOOKUP(Tabela2[[#This Row],[id_escola]],Folha1!A:F,6,FALSE)</f>
        <v>7</v>
      </c>
    </row>
    <row r="1098" spans="1:9" x14ac:dyDescent="0.3">
      <c r="A1098" s="1">
        <f>'agrupamento - 3ciclo'!A1097</f>
        <v>401663</v>
      </c>
      <c r="B1098" t="e">
        <f>AVERAGE([3]!Tabela11[[#This Row],[1º Ano]],[3]!Tabela11[[#This Row],[2º Ano]],[3]!Tabela11[[#This Row],[3º Ano]],[3]!Tabela11[[#This Row],[4º Ano]])</f>
        <v>#DIV/0!</v>
      </c>
      <c r="E1098" s="1">
        <f>VLOOKUP(Tabela2[[#This Row],[id_escola]],Folha1!A:F,2,FALSE)</f>
        <v>66.541666666666671</v>
      </c>
      <c r="F1098" s="1">
        <f>VLOOKUP(Tabela2[[#This Row],[id_escola]],Folha1!A:F,3,FALSE)</f>
        <v>52.581081081081081</v>
      </c>
      <c r="G1098" s="1">
        <f>VLOOKUP(Tabela2[[#This Row],[id_escola]],Folha1!A:F,4,FALSE)</f>
        <v>59.561373873873876</v>
      </c>
      <c r="H1098" s="1">
        <f>VLOOKUP(Tabela2[[#This Row],[id_escola]],Folha1!A:F,5,FALSE)</f>
        <v>41</v>
      </c>
      <c r="I1098" s="1">
        <f>VLOOKUP(Tabela2[[#This Row],[id_escola]],Folha1!A:F,6,FALSE)</f>
        <v>57</v>
      </c>
    </row>
    <row r="1099" spans="1:9" x14ac:dyDescent="0.3">
      <c r="A1099" s="1">
        <f>'agrupamento - 3ciclo'!A1098</f>
        <v>401675</v>
      </c>
      <c r="B1099">
        <f>AVERAGE([3]!Tabela11[[#This Row],[1º Ano]],[3]!Tabela11[[#This Row],[2º Ano]],[3]!Tabela11[[#This Row],[3º Ano]],[3]!Tabela11[[#This Row],[4º Ano]])</f>
        <v>52.0625</v>
      </c>
      <c r="E1099" s="1">
        <f>VLOOKUP(Tabela2[[#This Row],[id_escola]],Folha1!A:F,2,FALSE)</f>
        <v>71.84905660377359</v>
      </c>
      <c r="F1099" s="1">
        <f>VLOOKUP(Tabela2[[#This Row],[id_escola]],Folha1!A:F,3,FALSE)</f>
        <v>63.327272727272728</v>
      </c>
      <c r="G1099" s="1">
        <f>VLOOKUP(Tabela2[[#This Row],[id_escola]],Folha1!A:F,4,FALSE)</f>
        <v>67.588164665523152</v>
      </c>
      <c r="H1099" s="1">
        <f>VLOOKUP(Tabela2[[#This Row],[id_escola]],Folha1!A:F,5,FALSE)</f>
        <v>17</v>
      </c>
      <c r="I1099" s="1">
        <f>VLOOKUP(Tabela2[[#This Row],[id_escola]],Folha1!A:F,6,FALSE)</f>
        <v>24</v>
      </c>
    </row>
    <row r="1100" spans="1:9" x14ac:dyDescent="0.3">
      <c r="A1100" s="1">
        <f>'agrupamento - 3ciclo'!A1099</f>
        <v>401638</v>
      </c>
      <c r="B1100">
        <f>AVERAGE([3]!Tabela11[[#This Row],[1º Ano]],[3]!Tabela11[[#This Row],[2º Ano]],[3]!Tabela11[[#This Row],[3º Ano]],[3]!Tabela11[[#This Row],[4º Ano]])</f>
        <v>31.3125</v>
      </c>
      <c r="E1100" s="1">
        <f>VLOOKUP(Tabela2[[#This Row],[id_escola]],Folha1!A:F,2,FALSE)</f>
        <v>64.434210526315795</v>
      </c>
      <c r="F1100" s="1">
        <f>VLOOKUP(Tabela2[[#This Row],[id_escola]],Folha1!A:F,3,FALSE)</f>
        <v>53.059210526315788</v>
      </c>
      <c r="G1100" s="1">
        <f>VLOOKUP(Tabela2[[#This Row],[id_escola]],Folha1!A:F,4,FALSE)</f>
        <v>58.746710526315795</v>
      </c>
      <c r="H1100" s="1">
        <f>VLOOKUP(Tabela2[[#This Row],[id_escola]],Folha1!A:F,5,FALSE)</f>
        <v>43</v>
      </c>
      <c r="I1100" s="1">
        <f>VLOOKUP(Tabela2[[#This Row],[id_escola]],Folha1!A:F,6,FALSE)</f>
        <v>1</v>
      </c>
    </row>
    <row r="1101" spans="1:9" x14ac:dyDescent="0.3">
      <c r="A1101" s="1">
        <f>'agrupamento - 3ciclo'!A1100</f>
        <v>401614</v>
      </c>
      <c r="B1101">
        <f>AVERAGE([3]!Tabela11[[#This Row],[1º Ano]],[3]!Tabela11[[#This Row],[2º Ano]],[3]!Tabela11[[#This Row],[3º Ano]],[3]!Tabela11[[#This Row],[4º Ano]])</f>
        <v>20.25</v>
      </c>
      <c r="E1101" s="1">
        <f>VLOOKUP(Tabela2[[#This Row],[id_escola]],Folha1!A:F,2,FALSE)</f>
        <v>63.270833333333336</v>
      </c>
      <c r="F1101" s="1">
        <f>VLOOKUP(Tabela2[[#This Row],[id_escola]],Folha1!A:F,3,FALSE)</f>
        <v>51.958333333333336</v>
      </c>
      <c r="G1101" s="1">
        <f>VLOOKUP(Tabela2[[#This Row],[id_escola]],Folha1!A:F,4,FALSE)</f>
        <v>57.614583333333336</v>
      </c>
      <c r="H1101" s="1">
        <f>VLOOKUP(Tabela2[[#This Row],[id_escola]],Folha1!A:F,5,FALSE)</f>
        <v>45</v>
      </c>
      <c r="I1101" s="1">
        <f>VLOOKUP(Tabela2[[#This Row],[id_escola]],Folha1!A:F,6,FALSE)</f>
        <v>10</v>
      </c>
    </row>
    <row r="1102" spans="1:9" x14ac:dyDescent="0.3">
      <c r="A1102" s="1">
        <f>'agrupamento - 3ciclo'!A1101</f>
        <v>401626</v>
      </c>
      <c r="B1102">
        <f>AVERAGE([3]!Tabela11[[#This Row],[1º Ano]],[3]!Tabela11[[#This Row],[2º Ano]],[3]!Tabela11[[#This Row],[3º Ano]],[3]!Tabela11[[#This Row],[4º Ano]])</f>
        <v>4.8125</v>
      </c>
      <c r="E1102" s="1">
        <f>VLOOKUP(Tabela2[[#This Row],[id_escola]],Folha1!A:F,2,FALSE)</f>
        <v>64.67307692307692</v>
      </c>
      <c r="F1102" s="1">
        <f>VLOOKUP(Tabela2[[#This Row],[id_escola]],Folha1!A:F,3,FALSE)</f>
        <v>55.436893203883493</v>
      </c>
      <c r="G1102" s="1">
        <f>VLOOKUP(Tabela2[[#This Row],[id_escola]],Folha1!A:F,4,FALSE)</f>
        <v>60.054985063480203</v>
      </c>
      <c r="H1102" s="1">
        <f>VLOOKUP(Tabela2[[#This Row],[id_escola]],Folha1!A:F,5,FALSE)</f>
        <v>37</v>
      </c>
      <c r="I1102" s="1">
        <f>VLOOKUP(Tabela2[[#This Row],[id_escola]],Folha1!A:F,6,FALSE)</f>
        <v>5</v>
      </c>
    </row>
    <row r="1103" spans="1:9" x14ac:dyDescent="0.3">
      <c r="A1103" s="1">
        <f>'agrupamento - 3ciclo'!A1102</f>
        <v>400180</v>
      </c>
      <c r="B1103">
        <f>AVERAGE([3]!Tabela11[[#This Row],[1º Ano]],[3]!Tabela11[[#This Row],[2º Ano]],[3]!Tabela11[[#This Row],[3º Ano]],[3]!Tabela11[[#This Row],[4º Ano]])</f>
        <v>37.875</v>
      </c>
      <c r="E1103" s="1">
        <f>VLOOKUP(Tabela2[[#This Row],[id_escola]],Folha1!A:F,2,FALSE)</f>
        <v>60.885057471264368</v>
      </c>
      <c r="F1103" s="1">
        <f>VLOOKUP(Tabela2[[#This Row],[id_escola]],Folha1!A:F,3,FALSE)</f>
        <v>39.81005586592179</v>
      </c>
      <c r="G1103" s="1">
        <f>VLOOKUP(Tabela2[[#This Row],[id_escola]],Folha1!A:F,4,FALSE)</f>
        <v>50.347556668593079</v>
      </c>
      <c r="H1103" s="1">
        <f>VLOOKUP(Tabela2[[#This Row],[id_escola]],Folha1!A:F,5,FALSE)</f>
        <v>88</v>
      </c>
      <c r="I1103" s="1">
        <f>VLOOKUP(Tabela2[[#This Row],[id_escola]],Folha1!A:F,6,FALSE)</f>
        <v>27</v>
      </c>
    </row>
    <row r="1104" spans="1:9" x14ac:dyDescent="0.3">
      <c r="A1104" s="1">
        <f>'agrupamento - 3ciclo'!A1103</f>
        <v>401699</v>
      </c>
      <c r="B1104" t="e">
        <f>AVERAGE([3]!Tabela11[[#This Row],[1º Ano]],[3]!Tabela11[[#This Row],[2º Ano]],[3]!Tabela11[[#This Row],[3º Ano]],[3]!Tabela11[[#This Row],[4º Ano]])</f>
        <v>#DIV/0!</v>
      </c>
      <c r="E1104" s="1">
        <f>VLOOKUP(Tabela2[[#This Row],[id_escola]],Folha1!A:F,2,FALSE)</f>
        <v>60.06666666666667</v>
      </c>
      <c r="F1104" s="1">
        <f>VLOOKUP(Tabela2[[#This Row],[id_escola]],Folha1!A:F,3,FALSE)</f>
        <v>38.410526315789475</v>
      </c>
      <c r="G1104" s="1">
        <f>VLOOKUP(Tabela2[[#This Row],[id_escola]],Folha1!A:F,4,FALSE)</f>
        <v>49.238596491228073</v>
      </c>
      <c r="H1104" s="1">
        <f>VLOOKUP(Tabela2[[#This Row],[id_escola]],Folha1!A:F,5,FALSE)</f>
        <v>93</v>
      </c>
      <c r="I1104" s="1">
        <f>VLOOKUP(Tabela2[[#This Row],[id_escola]],Folha1!A:F,6,FALSE)</f>
        <v>112</v>
      </c>
    </row>
    <row r="1105" spans="1:9" x14ac:dyDescent="0.3">
      <c r="A1105" s="1">
        <f>'agrupamento - 3ciclo'!A1104</f>
        <v>401705</v>
      </c>
      <c r="B1105" t="e">
        <f>AVERAGE([3]!Tabela11[[#This Row],[1º Ano]],[3]!Tabela11[[#This Row],[2º Ano]],[3]!Tabela11[[#This Row],[3º Ano]],[3]!Tabela11[[#This Row],[4º Ano]])</f>
        <v>#DIV/0!</v>
      </c>
      <c r="E1105" s="1">
        <f>VLOOKUP(Tabela2[[#This Row],[id_escola]],Folha1!A:F,2,FALSE)</f>
        <v>53.145569620253163</v>
      </c>
      <c r="F1105" s="1">
        <f>VLOOKUP(Tabela2[[#This Row],[id_escola]],Folha1!A:F,3,FALSE)</f>
        <v>27.349693251533743</v>
      </c>
      <c r="G1105" s="1">
        <f>VLOOKUP(Tabela2[[#This Row],[id_escola]],Folha1!A:F,4,FALSE)</f>
        <v>40.247631435893453</v>
      </c>
      <c r="H1105" s="1">
        <f>VLOOKUP(Tabela2[[#This Row],[id_escola]],Folha1!A:F,5,FALSE)</f>
        <v>117</v>
      </c>
      <c r="I1105" s="1">
        <f>VLOOKUP(Tabela2[[#This Row],[id_escola]],Folha1!A:F,6,FALSE)</f>
        <v>175</v>
      </c>
    </row>
    <row r="1106" spans="1:9" x14ac:dyDescent="0.3">
      <c r="A1106" s="1">
        <f>'agrupamento - 3ciclo'!A1105</f>
        <v>404457</v>
      </c>
      <c r="B1106" t="e">
        <f>AVERAGE([3]!Tabela11[[#This Row],[1º Ano]],[3]!Tabela11[[#This Row],[2º Ano]],[3]!Tabela11[[#This Row],[3º Ano]],[3]!Tabela11[[#This Row],[4º Ano]])</f>
        <v>#DIV/0!</v>
      </c>
      <c r="E1106" s="1">
        <f>VLOOKUP(Tabela2[[#This Row],[id_escola]],Folha1!A:F,2,FALSE)</f>
        <v>60.939393939393938</v>
      </c>
      <c r="F1106" s="1">
        <f>VLOOKUP(Tabela2[[#This Row],[id_escola]],Folha1!A:F,3,FALSE)</f>
        <v>46.993975903614455</v>
      </c>
      <c r="G1106" s="1">
        <f>VLOOKUP(Tabela2[[#This Row],[id_escola]],Folha1!A:F,4,FALSE)</f>
        <v>53.966684921504196</v>
      </c>
      <c r="H1106" s="1">
        <f>VLOOKUP(Tabela2[[#This Row],[id_escola]],Folha1!A:F,5,FALSE)</f>
        <v>66</v>
      </c>
      <c r="I1106" s="1">
        <f>VLOOKUP(Tabela2[[#This Row],[id_escola]],Folha1!A:F,6,FALSE)</f>
        <v>29</v>
      </c>
    </row>
    <row r="1107" spans="1:9" x14ac:dyDescent="0.3">
      <c r="A1107" s="1">
        <f>'agrupamento - 3ciclo'!A1106</f>
        <v>401729</v>
      </c>
      <c r="B1107">
        <f>AVERAGE([3]!Tabela11[[#This Row],[1º Ano]],[3]!Tabela11[[#This Row],[2º Ano]],[3]!Tabela11[[#This Row],[3º Ano]],[3]!Tabela11[[#This Row],[4º Ano]])</f>
        <v>5.6875</v>
      </c>
      <c r="E1107" s="1">
        <f>VLOOKUP(Tabela2[[#This Row],[id_escola]],Folha1!A:F,2,FALSE)</f>
        <v>65.071428571428569</v>
      </c>
      <c r="F1107" s="1">
        <f>VLOOKUP(Tabela2[[#This Row],[id_escola]],Folha1!A:F,3,FALSE)</f>
        <v>42.955223880597018</v>
      </c>
      <c r="G1107" s="1">
        <f>VLOOKUP(Tabela2[[#This Row],[id_escola]],Folha1!A:F,4,FALSE)</f>
        <v>54.013326226012794</v>
      </c>
      <c r="H1107" s="1">
        <f>VLOOKUP(Tabela2[[#This Row],[id_escola]],Folha1!A:F,5,FALSE)</f>
        <v>65</v>
      </c>
      <c r="I1107" s="1">
        <f>VLOOKUP(Tabela2[[#This Row],[id_escola]],Folha1!A:F,6,FALSE)</f>
        <v>16</v>
      </c>
    </row>
    <row r="1108" spans="1:9" x14ac:dyDescent="0.3">
      <c r="A1108" s="1">
        <f>'agrupamento - 3ciclo'!A1107</f>
        <v>401754</v>
      </c>
      <c r="B1108">
        <f>AVERAGE([3]!Tabela11[[#This Row],[1º Ano]],[3]!Tabela11[[#This Row],[2º Ano]],[3]!Tabela11[[#This Row],[3º Ano]],[3]!Tabela11[[#This Row],[4º Ano]])</f>
        <v>8.125</v>
      </c>
      <c r="E1108" s="1">
        <f>VLOOKUP(Tabela2[[#This Row],[id_escola]],Folha1!A:F,2,FALSE)</f>
        <v>52.846846846846844</v>
      </c>
      <c r="F1108" s="1">
        <f>VLOOKUP(Tabela2[[#This Row],[id_escola]],Folha1!A:F,3,FALSE)</f>
        <v>19.547619047619047</v>
      </c>
      <c r="G1108" s="1">
        <f>VLOOKUP(Tabela2[[#This Row],[id_escola]],Folha1!A:F,4,FALSE)</f>
        <v>36.197232947232948</v>
      </c>
      <c r="H1108" s="1">
        <f>VLOOKUP(Tabela2[[#This Row],[id_escola]],Folha1!A:F,5,FALSE)</f>
        <v>120</v>
      </c>
      <c r="I1108" s="1">
        <f>VLOOKUP(Tabela2[[#This Row],[id_escola]],Folha1!A:F,6,FALSE)</f>
        <v>207</v>
      </c>
    </row>
    <row r="1109" spans="1:9" x14ac:dyDescent="0.3">
      <c r="A1109" s="1">
        <f>'agrupamento - 3ciclo'!A1108</f>
        <v>401766</v>
      </c>
      <c r="B1109" t="e">
        <f>AVERAGE([3]!Tabela11[[#This Row],[1º Ano]],[3]!Tabela11[[#This Row],[2º Ano]],[3]!Tabela11[[#This Row],[3º Ano]],[3]!Tabela11[[#This Row],[4º Ano]])</f>
        <v>#DIV/0!</v>
      </c>
      <c r="E1109" s="1">
        <f>VLOOKUP(Tabela2[[#This Row],[id_escola]],Folha1!A:F,2,FALSE)</f>
        <v>60.856060606060609</v>
      </c>
      <c r="F1109" s="1">
        <f>VLOOKUP(Tabela2[[#This Row],[id_escola]],Folha1!A:F,3,FALSE)</f>
        <v>47.280303030303031</v>
      </c>
      <c r="G1109" s="1">
        <f>VLOOKUP(Tabela2[[#This Row],[id_escola]],Folha1!A:F,4,FALSE)</f>
        <v>54.06818181818182</v>
      </c>
      <c r="H1109" s="1">
        <f>VLOOKUP(Tabela2[[#This Row],[id_escola]],Folha1!A:F,5,FALSE)</f>
        <v>64</v>
      </c>
      <c r="I1109" s="1">
        <f>VLOOKUP(Tabela2[[#This Row],[id_escola]],Folha1!A:F,6,FALSE)</f>
        <v>78</v>
      </c>
    </row>
    <row r="1110" spans="1:9" x14ac:dyDescent="0.3">
      <c r="A1110" s="1">
        <f>'agrupamento - 3ciclo'!A1109</f>
        <v>401778</v>
      </c>
      <c r="B1110">
        <f>AVERAGE([3]!Tabela11[[#This Row],[1º Ano]],[3]!Tabela11[[#This Row],[2º Ano]],[3]!Tabela11[[#This Row],[3º Ano]],[3]!Tabela11[[#This Row],[4º Ano]])</f>
        <v>4.375</v>
      </c>
      <c r="E1110" s="1">
        <f>VLOOKUP(Tabela2[[#This Row],[id_escola]],Folha1!A:F,2,FALSE)</f>
        <v>48.943396226415096</v>
      </c>
      <c r="F1110" s="1">
        <f>VLOOKUP(Tabela2[[#This Row],[id_escola]],Folha1!A:F,3,FALSE)</f>
        <v>23.518518518518519</v>
      </c>
      <c r="G1110" s="1">
        <f>VLOOKUP(Tabela2[[#This Row],[id_escola]],Folha1!A:F,4,FALSE)</f>
        <v>36.230957372466804</v>
      </c>
      <c r="H1110" s="1">
        <f>VLOOKUP(Tabela2[[#This Row],[id_escola]],Folha1!A:F,5,FALSE)</f>
        <v>118</v>
      </c>
      <c r="I1110" s="1">
        <f>VLOOKUP(Tabela2[[#This Row],[id_escola]],Folha1!A:F,6,FALSE)</f>
        <v>203</v>
      </c>
    </row>
    <row r="1111" spans="1:9" x14ac:dyDescent="0.3">
      <c r="A1111" s="1">
        <f>'agrupamento - 3ciclo'!A1110</f>
        <v>401821</v>
      </c>
      <c r="B1111" t="e">
        <f>AVERAGE([3]!Tabela11[[#This Row],[1º Ano]],[3]!Tabela11[[#This Row],[2º Ano]],[3]!Tabela11[[#This Row],[3º Ano]],[3]!Tabela11[[#This Row],[4º Ano]])</f>
        <v>#DIV/0!</v>
      </c>
      <c r="E1111" s="1">
        <f>VLOOKUP(Tabela2[[#This Row],[id_escola]],Folha1!A:F,2,FALSE)</f>
        <v>59.5</v>
      </c>
      <c r="F1111" s="1">
        <f>VLOOKUP(Tabela2[[#This Row],[id_escola]],Folha1!A:F,3,FALSE)</f>
        <v>35.777777777777779</v>
      </c>
      <c r="G1111" s="1">
        <f>VLOOKUP(Tabela2[[#This Row],[id_escola]],Folha1!A:F,4,FALSE)</f>
        <v>47.638888888888886</v>
      </c>
      <c r="H1111" s="1">
        <f>VLOOKUP(Tabela2[[#This Row],[id_escola]],Folha1!A:F,5,FALSE)</f>
        <v>95</v>
      </c>
      <c r="I1111" s="1">
        <f>VLOOKUP(Tabela2[[#This Row],[id_escola]],Folha1!A:F,6,FALSE)</f>
        <v>17</v>
      </c>
    </row>
    <row r="1112" spans="1:9" x14ac:dyDescent="0.3">
      <c r="A1112" s="1">
        <f>'agrupamento - 3ciclo'!A1111</f>
        <v>403064</v>
      </c>
      <c r="B1112" t="e">
        <f>AVERAGE([3]!Tabela11[[#This Row],[1º Ano]],[3]!Tabela11[[#This Row],[2º Ano]],[3]!Tabela11[[#This Row],[3º Ano]],[3]!Tabela11[[#This Row],[4º Ano]])</f>
        <v>#DIV/0!</v>
      </c>
      <c r="E1112" s="1">
        <f>VLOOKUP(Tabela2[[#This Row],[id_escola]],Folha1!A:F,2,FALSE)</f>
        <v>63.777777777777779</v>
      </c>
      <c r="F1112" s="1">
        <f>VLOOKUP(Tabela2[[#This Row],[id_escola]],Folha1!A:F,3,FALSE)</f>
        <v>47.740259740259738</v>
      </c>
      <c r="G1112" s="1">
        <f>VLOOKUP(Tabela2[[#This Row],[id_escola]],Folha1!A:F,4,FALSE)</f>
        <v>55.759018759018758</v>
      </c>
      <c r="H1112" s="1">
        <f>VLOOKUP(Tabela2[[#This Row],[id_escola]],Folha1!A:F,5,FALSE)</f>
        <v>53</v>
      </c>
      <c r="I1112" s="1">
        <f>VLOOKUP(Tabela2[[#This Row],[id_escola]],Folha1!A:F,6,FALSE)</f>
        <v>14</v>
      </c>
    </row>
    <row r="1113" spans="1:9" x14ac:dyDescent="0.3">
      <c r="A1113" s="1">
        <f>'agrupamento - 3ciclo'!A1112</f>
        <v>400210</v>
      </c>
      <c r="B1113">
        <f>AVERAGE([3]!Tabela11[[#This Row],[1º Ano]],[3]!Tabela11[[#This Row],[2º Ano]],[3]!Tabela11[[#This Row],[3º Ano]],[3]!Tabela11[[#This Row],[4º Ano]])</f>
        <v>19.625</v>
      </c>
      <c r="E1113" s="1">
        <f>VLOOKUP(Tabela2[[#This Row],[id_escola]],Folha1!A:F,2,FALSE)</f>
        <v>63.27058823529412</v>
      </c>
      <c r="F1113" s="1">
        <f>VLOOKUP(Tabela2[[#This Row],[id_escola]],Folha1!A:F,3,FALSE)</f>
        <v>50.260355029585796</v>
      </c>
      <c r="G1113" s="1">
        <f>VLOOKUP(Tabela2[[#This Row],[id_escola]],Folha1!A:F,4,FALSE)</f>
        <v>56.765471632439954</v>
      </c>
      <c r="H1113" s="1">
        <f>VLOOKUP(Tabela2[[#This Row],[id_escola]],Folha1!A:F,5,FALSE)</f>
        <v>48</v>
      </c>
      <c r="I1113" s="1">
        <f>VLOOKUP(Tabela2[[#This Row],[id_escola]],Folha1!A:F,6,FALSE)</f>
        <v>3</v>
      </c>
    </row>
    <row r="1114" spans="1:9" x14ac:dyDescent="0.3">
      <c r="A1114" s="1">
        <f>'agrupamento - 3ciclo'!A1113</f>
        <v>403349</v>
      </c>
      <c r="B1114" t="e">
        <f>AVERAGE([3]!Tabela11[[#This Row],[1º Ano]],[3]!Tabela11[[#This Row],[2º Ano]],[3]!Tabela11[[#This Row],[3º Ano]],[3]!Tabela11[[#This Row],[4º Ano]])</f>
        <v>#DIV/0!</v>
      </c>
      <c r="E1114" s="1">
        <f>VLOOKUP(Tabela2[[#This Row],[id_escola]],Folha1!A:F,2,FALSE)</f>
        <v>51.478260869565219</v>
      </c>
      <c r="F1114" s="1">
        <f>VLOOKUP(Tabela2[[#This Row],[id_escola]],Folha1!A:F,3,FALSE)</f>
        <v>26.456521739130434</v>
      </c>
      <c r="G1114" s="1">
        <f>VLOOKUP(Tabela2[[#This Row],[id_escola]],Folha1!A:F,4,FALSE)</f>
        <v>38.967391304347828</v>
      </c>
      <c r="H1114" s="1">
        <f>VLOOKUP(Tabela2[[#This Row],[id_escola]],Folha1!A:F,5,FALSE)</f>
        <v>111</v>
      </c>
      <c r="I1114" s="1">
        <f>VLOOKUP(Tabela2[[#This Row],[id_escola]],Folha1!A:F,6,FALSE)</f>
        <v>185</v>
      </c>
    </row>
    <row r="1115" spans="1:9" x14ac:dyDescent="0.3">
      <c r="A1115" s="1">
        <f>'agrupamento - 3ciclo'!A1114</f>
        <v>401845</v>
      </c>
      <c r="B1115" t="e">
        <f>AVERAGE([3]!Tabela11[[#This Row],[1º Ano]],[3]!Tabela11[[#This Row],[2º Ano]],[3]!Tabela11[[#This Row],[3º Ano]],[3]!Tabela11[[#This Row],[4º Ano]])</f>
        <v>#DIV/0!</v>
      </c>
      <c r="E1115" s="1">
        <f>VLOOKUP(Tabela2[[#This Row],[id_escola]],Folha1!A:F,2,FALSE)</f>
        <v>66.621794871794876</v>
      </c>
      <c r="F1115" s="1">
        <f>VLOOKUP(Tabela2[[#This Row],[id_escola]],Folha1!A:F,3,FALSE)</f>
        <v>64.07741935483871</v>
      </c>
      <c r="G1115" s="1">
        <f>VLOOKUP(Tabela2[[#This Row],[id_escola]],Folha1!A:F,4,FALSE)</f>
        <v>65.349607113316793</v>
      </c>
      <c r="H1115" s="1">
        <f>VLOOKUP(Tabela2[[#This Row],[id_escola]],Folha1!A:F,5,FALSE)</f>
        <v>22</v>
      </c>
      <c r="I1115" s="1">
        <f>VLOOKUP(Tabela2[[#This Row],[id_escola]],Folha1!A:F,6,FALSE)</f>
        <v>29</v>
      </c>
    </row>
    <row r="1116" spans="1:9" x14ac:dyDescent="0.3">
      <c r="A1116" s="1">
        <f>'agrupamento - 3ciclo'!A1115</f>
        <v>400233</v>
      </c>
      <c r="B1116">
        <f>AVERAGE([3]!Tabela11[[#This Row],[1º Ano]],[3]!Tabela11[[#This Row],[2º Ano]],[3]!Tabela11[[#This Row],[3º Ano]],[3]!Tabela11[[#This Row],[4º Ano]])</f>
        <v>16.4375</v>
      </c>
      <c r="E1116" s="1">
        <f>VLOOKUP(Tabela2[[#This Row],[id_escola]],Folha1!A:F,2,FALSE)</f>
        <v>57.30821917808219</v>
      </c>
      <c r="F1116" s="1">
        <f>VLOOKUP(Tabela2[[#This Row],[id_escola]],Folha1!A:F,3,FALSE)</f>
        <v>31.541935483870969</v>
      </c>
      <c r="G1116" s="1">
        <f>VLOOKUP(Tabela2[[#This Row],[id_escola]],Folha1!A:F,4,FALSE)</f>
        <v>44.425077330976578</v>
      </c>
      <c r="H1116" s="1">
        <f>VLOOKUP(Tabela2[[#This Row],[id_escola]],Folha1!A:F,5,FALSE)</f>
        <v>105</v>
      </c>
      <c r="I1116" s="1">
        <f>VLOOKUP(Tabela2[[#This Row],[id_escola]],Folha1!A:F,6,FALSE)</f>
        <v>39</v>
      </c>
    </row>
    <row r="1117" spans="1:9" x14ac:dyDescent="0.3">
      <c r="A1117" s="1">
        <f>'agrupamento - 3ciclo'!A1116</f>
        <v>402928</v>
      </c>
      <c r="B1117">
        <f>AVERAGE([3]!Tabela11[[#This Row],[1º Ano]],[3]!Tabela11[[#This Row],[2º Ano]],[3]!Tabela11[[#This Row],[3º Ano]],[3]!Tabela11[[#This Row],[4º Ano]])</f>
        <v>24.3125</v>
      </c>
      <c r="E1117" s="1">
        <f>VLOOKUP(Tabela2[[#This Row],[id_escola]],Folha1!A:F,2,FALSE)</f>
        <v>58.4</v>
      </c>
      <c r="F1117" s="1">
        <f>VLOOKUP(Tabela2[[#This Row],[id_escola]],Folha1!A:F,3,FALSE)</f>
        <v>50.58</v>
      </c>
      <c r="G1117" s="1">
        <f>VLOOKUP(Tabela2[[#This Row],[id_escola]],Folha1!A:F,4,FALSE)</f>
        <v>54.489999999999995</v>
      </c>
      <c r="H1117" s="1">
        <f>VLOOKUP(Tabela2[[#This Row],[id_escola]],Folha1!A:F,5,FALSE)</f>
        <v>55</v>
      </c>
      <c r="I1117" s="1">
        <f>VLOOKUP(Tabela2[[#This Row],[id_escola]],Folha1!A:F,6,FALSE)</f>
        <v>5</v>
      </c>
    </row>
    <row r="1118" spans="1:9" x14ac:dyDescent="0.3">
      <c r="A1118" s="1">
        <f>'agrupamento - 3ciclo'!A1117</f>
        <v>401882</v>
      </c>
      <c r="B1118" t="e">
        <f>AVERAGE([3]!Tabela11[[#This Row],[1º Ano]],[3]!Tabela11[[#This Row],[2º Ano]],[3]!Tabela11[[#This Row],[3º Ano]],[3]!Tabela11[[#This Row],[4º Ano]])</f>
        <v>#DIV/0!</v>
      </c>
      <c r="E1118" s="1">
        <f>VLOOKUP(Tabela2[[#This Row],[id_escola]],Folha1!A:F,2,FALSE)</f>
        <v>64.328947368421055</v>
      </c>
      <c r="F1118" s="1">
        <f>VLOOKUP(Tabela2[[#This Row],[id_escola]],Folha1!A:F,3,FALSE)</f>
        <v>46.597560975609753</v>
      </c>
      <c r="G1118" s="1">
        <f>VLOOKUP(Tabela2[[#This Row],[id_escola]],Folha1!A:F,4,FALSE)</f>
        <v>55.463254172015404</v>
      </c>
      <c r="H1118" s="1">
        <f>VLOOKUP(Tabela2[[#This Row],[id_escola]],Folha1!A:F,5,FALSE)</f>
        <v>51</v>
      </c>
      <c r="I1118" s="1">
        <f>VLOOKUP(Tabela2[[#This Row],[id_escola]],Folha1!A:F,6,FALSE)</f>
        <v>34</v>
      </c>
    </row>
    <row r="1119" spans="1:9" x14ac:dyDescent="0.3">
      <c r="A1119" s="1">
        <f>'agrupamento - 3ciclo'!A1118</f>
        <v>401894</v>
      </c>
      <c r="B1119">
        <f>AVERAGE([3]!Tabela11[[#This Row],[1º Ano]],[3]!Tabela11[[#This Row],[2º Ano]],[3]!Tabela11[[#This Row],[3º Ano]],[3]!Tabela11[[#This Row],[4º Ano]])</f>
        <v>9.5625</v>
      </c>
      <c r="E1119" s="1">
        <f>VLOOKUP(Tabela2[[#This Row],[id_escola]],Folha1!A:F,2,FALSE)</f>
        <v>53.18181818181818</v>
      </c>
      <c r="F1119" s="1">
        <f>VLOOKUP(Tabela2[[#This Row],[id_escola]],Folha1!A:F,3,FALSE)</f>
        <v>44.030303030303031</v>
      </c>
      <c r="G1119" s="1">
        <f>VLOOKUP(Tabela2[[#This Row],[id_escola]],Folha1!A:F,4,FALSE)</f>
        <v>48.606060606060609</v>
      </c>
      <c r="H1119" s="1">
        <f>VLOOKUP(Tabela2[[#This Row],[id_escola]],Folha1!A:F,5,FALSE)</f>
        <v>87</v>
      </c>
      <c r="I1119" s="1">
        <f>VLOOKUP(Tabela2[[#This Row],[id_escola]],Folha1!A:F,6,FALSE)</f>
        <v>120</v>
      </c>
    </row>
    <row r="1120" spans="1:9" x14ac:dyDescent="0.3">
      <c r="A1120" s="1">
        <f>'agrupamento - 3ciclo'!A1119</f>
        <v>401936</v>
      </c>
      <c r="B1120" t="e">
        <f>AVERAGE([3]!Tabela11[[#This Row],[1º Ano]],[3]!Tabela11[[#This Row],[2º Ano]],[3]!Tabela11[[#This Row],[3º Ano]],[3]!Tabela11[[#This Row],[4º Ano]])</f>
        <v>#DIV/0!</v>
      </c>
      <c r="E1120" s="1">
        <f>VLOOKUP(Tabela2[[#This Row],[id_escola]],Folha1!A:F,2,FALSE)</f>
        <v>57.43292682926829</v>
      </c>
      <c r="F1120" s="1">
        <f>VLOOKUP(Tabela2[[#This Row],[id_escola]],Folha1!A:F,3,FALSE)</f>
        <v>35.897590361445786</v>
      </c>
      <c r="G1120" s="1">
        <f>VLOOKUP(Tabela2[[#This Row],[id_escola]],Folha1!A:F,4,FALSE)</f>
        <v>46.665258595357038</v>
      </c>
      <c r="H1120" s="1">
        <f>VLOOKUP(Tabela2[[#This Row],[id_escola]],Folha1!A:F,5,FALSE)</f>
        <v>93</v>
      </c>
      <c r="I1120" s="1">
        <f>VLOOKUP(Tabela2[[#This Row],[id_escola]],Folha1!A:F,6,FALSE)</f>
        <v>141</v>
      </c>
    </row>
    <row r="1121" spans="1:9" x14ac:dyDescent="0.3">
      <c r="A1121" s="1">
        <f>'agrupamento - 3ciclo'!A1120</f>
        <v>400257</v>
      </c>
      <c r="B1121">
        <f>AVERAGE([3]!Tabela11[[#This Row],[1º Ano]],[3]!Tabela11[[#This Row],[2º Ano]],[3]!Tabela11[[#This Row],[3º Ano]],[3]!Tabela11[[#This Row],[4º Ano]])</f>
        <v>46.1875</v>
      </c>
      <c r="E1121" s="1">
        <f>VLOOKUP(Tabela2[[#This Row],[id_escola]],Folha1!A:F,2,FALSE)</f>
        <v>71.176923076923075</v>
      </c>
      <c r="F1121" s="1">
        <f>VLOOKUP(Tabela2[[#This Row],[id_escola]],Folha1!A:F,3,FALSE)</f>
        <v>75.742424242424249</v>
      </c>
      <c r="G1121" s="1">
        <f>VLOOKUP(Tabela2[[#This Row],[id_escola]],Folha1!A:F,4,FALSE)</f>
        <v>73.459673659673655</v>
      </c>
      <c r="H1121" s="1">
        <f>VLOOKUP(Tabela2[[#This Row],[id_escola]],Folha1!A:F,5,FALSE)</f>
        <v>7</v>
      </c>
      <c r="I1121" s="1">
        <f>VLOOKUP(Tabela2[[#This Row],[id_escola]],Folha1!A:F,6,FALSE)</f>
        <v>2</v>
      </c>
    </row>
    <row r="1122" spans="1:9" x14ac:dyDescent="0.3">
      <c r="A1122" s="1">
        <f>'agrupamento - 3ciclo'!A1121</f>
        <v>401924</v>
      </c>
      <c r="B1122">
        <f>AVERAGE([3]!Tabela11[[#This Row],[1º Ano]],[3]!Tabela11[[#This Row],[2º Ano]],[3]!Tabela11[[#This Row],[3º Ano]],[3]!Tabela11[[#This Row],[4º Ano]])</f>
        <v>7.125</v>
      </c>
      <c r="E1122" s="1">
        <f>VLOOKUP(Tabela2[[#This Row],[id_escola]],Folha1!A:F,2,FALSE)</f>
        <v>47.903846153846153</v>
      </c>
      <c r="F1122" s="1">
        <f>VLOOKUP(Tabela2[[#This Row],[id_escola]],Folha1!A:F,3,FALSE)</f>
        <v>26.018518518518519</v>
      </c>
      <c r="G1122" s="1">
        <f>VLOOKUP(Tabela2[[#This Row],[id_escola]],Folha1!A:F,4,FALSE)</f>
        <v>36.961182336182333</v>
      </c>
      <c r="H1122" s="1">
        <f>VLOOKUP(Tabela2[[#This Row],[id_escola]],Folha1!A:F,5,FALSE)</f>
        <v>105</v>
      </c>
      <c r="I1122" s="1">
        <f>VLOOKUP(Tabela2[[#This Row],[id_escola]],Folha1!A:F,6,FALSE)</f>
        <v>191</v>
      </c>
    </row>
    <row r="1123" spans="1:9" x14ac:dyDescent="0.3">
      <c r="A1123" s="1">
        <f>'agrupamento - 3ciclo'!A1122</f>
        <v>400270</v>
      </c>
      <c r="B1123">
        <f>AVERAGE([3]!Tabela11[[#This Row],[1º Ano]],[3]!Tabela11[[#This Row],[2º Ano]],[3]!Tabela11[[#This Row],[3º Ano]],[3]!Tabela11[[#This Row],[4º Ano]])</f>
        <v>6</v>
      </c>
      <c r="E1123" s="1">
        <f>VLOOKUP(Tabela2[[#This Row],[id_escola]],Folha1!A:F,2,FALSE)</f>
        <v>59.53846153846154</v>
      </c>
      <c r="F1123" s="1">
        <f>VLOOKUP(Tabela2[[#This Row],[id_escola]],Folha1!A:F,3,FALSE)</f>
        <v>42.153846153846153</v>
      </c>
      <c r="G1123" s="1">
        <f>VLOOKUP(Tabela2[[#This Row],[id_escola]],Folha1!A:F,4,FALSE)</f>
        <v>50.846153846153847</v>
      </c>
      <c r="H1123" s="1">
        <f>VLOOKUP(Tabela2[[#This Row],[id_escola]],Folha1!A:F,5,FALSE)</f>
        <v>73</v>
      </c>
      <c r="I1123" s="1">
        <f>VLOOKUP(Tabela2[[#This Row],[id_escola]],Folha1!A:F,6,FALSE)</f>
        <v>15</v>
      </c>
    </row>
    <row r="1124" spans="1:9" x14ac:dyDescent="0.3">
      <c r="A1124" s="1">
        <f>'agrupamento - 3ciclo'!A1123</f>
        <v>402000</v>
      </c>
      <c r="B1124" t="e">
        <f>AVERAGE([3]!Tabela11[[#This Row],[1º Ano]],[3]!Tabela11[[#This Row],[2º Ano]],[3]!Tabela11[[#This Row],[3º Ano]],[3]!Tabela11[[#This Row],[4º Ano]])</f>
        <v>#DIV/0!</v>
      </c>
      <c r="E1124" s="1">
        <f>VLOOKUP(Tabela2[[#This Row],[id_escola]],Folha1!A:F,2,FALSE)</f>
        <v>62.36641221374046</v>
      </c>
      <c r="F1124" s="1">
        <f>VLOOKUP(Tabela2[[#This Row],[id_escola]],Folha1!A:F,3,FALSE)</f>
        <v>40.038167938931295</v>
      </c>
      <c r="G1124" s="1">
        <f>VLOOKUP(Tabela2[[#This Row],[id_escola]],Folha1!A:F,4,FALSE)</f>
        <v>51.202290076335878</v>
      </c>
      <c r="H1124" s="1">
        <f>VLOOKUP(Tabela2[[#This Row],[id_escola]],Folha1!A:F,5,FALSE)</f>
        <v>71</v>
      </c>
      <c r="I1124" s="1">
        <f>VLOOKUP(Tabela2[[#This Row],[id_escola]],Folha1!A:F,6,FALSE)</f>
        <v>22</v>
      </c>
    </row>
    <row r="1125" spans="1:9" x14ac:dyDescent="0.3">
      <c r="A1125" s="1" t="e">
        <f>'agrupamento - 3ciclo'!A1124</f>
        <v>#N/A</v>
      </c>
      <c r="B1125" t="e">
        <f>AVERAGE([3]!Tabela11[[#This Row],[1º Ano]],[3]!Tabela11[[#This Row],[2º Ano]],[3]!Tabela11[[#This Row],[3º Ano]],[3]!Tabela11[[#This Row],[4º Ano]])</f>
        <v>#DIV/0!</v>
      </c>
      <c r="E1125" s="1" t="e">
        <f>VLOOKUP(Tabela2[[#This Row],[id_escola]],Folha1!A:F,2,FALSE)</f>
        <v>#N/A</v>
      </c>
      <c r="F1125" s="1" t="e">
        <f>VLOOKUP(Tabela2[[#This Row],[id_escola]],Folha1!A:F,3,FALSE)</f>
        <v>#N/A</v>
      </c>
      <c r="G1125" s="1" t="e">
        <f>VLOOKUP(Tabela2[[#This Row],[id_escola]],Folha1!A:F,4,FALSE)</f>
        <v>#N/A</v>
      </c>
      <c r="H1125" s="1" t="e">
        <f>VLOOKUP(Tabela2[[#This Row],[id_escola]],Folha1!A:F,5,FALSE)</f>
        <v>#N/A</v>
      </c>
      <c r="I1125" s="1" t="e">
        <f>VLOOKUP(Tabela2[[#This Row],[id_escola]],Folha1!A:F,6,FALSE)</f>
        <v>#N/A</v>
      </c>
    </row>
    <row r="1126" spans="1:9" x14ac:dyDescent="0.3">
      <c r="A1126" s="1">
        <f>'agrupamento - 3ciclo'!A1125</f>
        <v>402023</v>
      </c>
      <c r="B1126">
        <f>AVERAGE([3]!Tabela11[[#This Row],[1º Ano]],[3]!Tabela11[[#This Row],[2º Ano]],[3]!Tabela11[[#This Row],[3º Ano]],[3]!Tabela11[[#This Row],[4º Ano]])</f>
        <v>70</v>
      </c>
      <c r="E1126" s="1">
        <f>VLOOKUP(Tabela2[[#This Row],[id_escola]],Folha1!A:F,2,FALSE)</f>
        <v>61.457831325301207</v>
      </c>
      <c r="F1126" s="1">
        <f>VLOOKUP(Tabela2[[#This Row],[id_escola]],Folha1!A:F,3,FALSE)</f>
        <v>47.204819277108435</v>
      </c>
      <c r="G1126" s="1">
        <f>VLOOKUP(Tabela2[[#This Row],[id_escola]],Folha1!A:F,4,FALSE)</f>
        <v>54.331325301204821</v>
      </c>
      <c r="H1126" s="1">
        <f>VLOOKUP(Tabela2[[#This Row],[id_escola]],Folha1!A:F,5,FALSE)</f>
        <v>54</v>
      </c>
      <c r="I1126" s="1">
        <f>VLOOKUP(Tabela2[[#This Row],[id_escola]],Folha1!A:F,6,FALSE)</f>
        <v>25</v>
      </c>
    </row>
    <row r="1127" spans="1:9" x14ac:dyDescent="0.3">
      <c r="A1127" s="1">
        <f>'agrupamento - 3ciclo'!A1126</f>
        <v>402485</v>
      </c>
      <c r="B1127">
        <f>AVERAGE([3]!Tabela11[[#This Row],[1º Ano]],[3]!Tabela11[[#This Row],[2º Ano]],[3]!Tabela11[[#This Row],[3º Ano]],[3]!Tabela11[[#This Row],[4º Ano]])</f>
        <v>8.5</v>
      </c>
      <c r="E1127" s="1">
        <f>VLOOKUP(Tabela2[[#This Row],[id_escola]],Folha1!A:F,2,FALSE)</f>
        <v>55.860655737704917</v>
      </c>
      <c r="F1127" s="1">
        <f>VLOOKUP(Tabela2[[#This Row],[id_escola]],Folha1!A:F,3,FALSE)</f>
        <v>30.278688524590162</v>
      </c>
      <c r="G1127" s="1">
        <f>VLOOKUP(Tabela2[[#This Row],[id_escola]],Folha1!A:F,4,FALSE)</f>
        <v>43.069672131147541</v>
      </c>
      <c r="H1127" s="1">
        <f>VLOOKUP(Tabela2[[#This Row],[id_escola]],Folha1!A:F,5,FALSE)</f>
        <v>99</v>
      </c>
      <c r="I1127" s="1">
        <f>VLOOKUP(Tabela2[[#This Row],[id_escola]],Folha1!A:F,6,FALSE)</f>
        <v>167</v>
      </c>
    </row>
    <row r="1128" spans="1:9" x14ac:dyDescent="0.3">
      <c r="A1128" s="1">
        <f>'agrupamento - 3ciclo'!A1127</f>
        <v>401948</v>
      </c>
      <c r="B1128" t="e">
        <f>AVERAGE([3]!Tabela11[[#This Row],[1º Ano]],[3]!Tabela11[[#This Row],[2º Ano]],[3]!Tabela11[[#This Row],[3º Ano]],[3]!Tabela11[[#This Row],[4º Ano]])</f>
        <v>#DIV/0!</v>
      </c>
      <c r="E1128" s="1">
        <f>VLOOKUP(Tabela2[[#This Row],[id_escola]],Folha1!A:F,2,FALSE)</f>
        <v>59.793103448275865</v>
      </c>
      <c r="F1128" s="1">
        <f>VLOOKUP(Tabela2[[#This Row],[id_escola]],Folha1!A:F,3,FALSE)</f>
        <v>41.008474576271183</v>
      </c>
      <c r="G1128" s="1">
        <f>VLOOKUP(Tabela2[[#This Row],[id_escola]],Folha1!A:F,4,FALSE)</f>
        <v>50.40078901227352</v>
      </c>
      <c r="H1128" s="1">
        <f>VLOOKUP(Tabela2[[#This Row],[id_escola]],Folha1!A:F,5,FALSE)</f>
        <v>75</v>
      </c>
      <c r="I1128" s="1">
        <f>VLOOKUP(Tabela2[[#This Row],[id_escola]],Folha1!A:F,6,FALSE)</f>
        <v>25</v>
      </c>
    </row>
    <row r="1129" spans="1:9" x14ac:dyDescent="0.3">
      <c r="A1129" s="1">
        <f>'agrupamento - 3ciclo'!A1128</f>
        <v>403532</v>
      </c>
      <c r="B1129">
        <f>AVERAGE([3]!Tabela11[[#This Row],[1º Ano]],[3]!Tabela11[[#This Row],[2º Ano]],[3]!Tabela11[[#This Row],[3º Ano]],[3]!Tabela11[[#This Row],[4º Ano]])</f>
        <v>53.6875</v>
      </c>
      <c r="E1129" s="1">
        <f>VLOOKUP(Tabela2[[#This Row],[id_escola]],Folha1!A:F,2,FALSE)</f>
        <v>47.632653061224488</v>
      </c>
      <c r="F1129" s="1">
        <f>VLOOKUP(Tabela2[[#This Row],[id_escola]],Folha1!A:F,3,FALSE)</f>
        <v>23.524590163934427</v>
      </c>
      <c r="G1129" s="1">
        <f>VLOOKUP(Tabela2[[#This Row],[id_escola]],Folha1!A:F,4,FALSE)</f>
        <v>35.578621612579454</v>
      </c>
      <c r="H1129" s="1">
        <f>VLOOKUP(Tabela2[[#This Row],[id_escola]],Folha1!A:F,5,FALSE)</f>
        <v>101</v>
      </c>
      <c r="I1129" s="1" t="e">
        <f>VLOOKUP(Tabela2[[#This Row],[id_escola]],Folha1!A:F,6,FALSE)</f>
        <v>#N/A</v>
      </c>
    </row>
    <row r="1130" spans="1:9" x14ac:dyDescent="0.3">
      <c r="A1130" s="1">
        <f>'agrupamento - 3ciclo'!A1129</f>
        <v>401961</v>
      </c>
      <c r="B1130">
        <f>AVERAGE([3]!Tabela11[[#This Row],[1º Ano]],[3]!Tabela11[[#This Row],[2º Ano]],[3]!Tabela11[[#This Row],[3º Ano]],[3]!Tabela11[[#This Row],[4º Ano]])</f>
        <v>7.4375</v>
      </c>
      <c r="E1130" s="1">
        <f>VLOOKUP(Tabela2[[#This Row],[id_escola]],Folha1!A:F,2,FALSE)</f>
        <v>70.808823529411768</v>
      </c>
      <c r="F1130" s="1">
        <f>VLOOKUP(Tabela2[[#This Row],[id_escola]],Folha1!A:F,3,FALSE)</f>
        <v>66.014705882352942</v>
      </c>
      <c r="G1130" s="1">
        <f>VLOOKUP(Tabela2[[#This Row],[id_escola]],Folha1!A:F,4,FALSE)</f>
        <v>68.411764705882348</v>
      </c>
      <c r="H1130" s="1">
        <f>VLOOKUP(Tabela2[[#This Row],[id_escola]],Folha1!A:F,5,FALSE)</f>
        <v>14</v>
      </c>
      <c r="I1130" s="1">
        <f>VLOOKUP(Tabela2[[#This Row],[id_escola]],Folha1!A:F,6,FALSE)</f>
        <v>10</v>
      </c>
    </row>
    <row r="1131" spans="1:9" x14ac:dyDescent="0.3">
      <c r="A1131" s="1">
        <f>'agrupamento - 3ciclo'!A1130</f>
        <v>400294</v>
      </c>
      <c r="B1131">
        <f>AVERAGE([3]!Tabela11[[#This Row],[1º Ano]],[3]!Tabela11[[#This Row],[2º Ano]],[3]!Tabela11[[#This Row],[3º Ano]],[3]!Tabela11[[#This Row],[4º Ano]])</f>
        <v>27.25</v>
      </c>
      <c r="E1131" s="1">
        <f>VLOOKUP(Tabela2[[#This Row],[id_escola]],Folha1!A:F,2,FALSE)</f>
        <v>59.779661016949156</v>
      </c>
      <c r="F1131" s="1">
        <f>VLOOKUP(Tabela2[[#This Row],[id_escola]],Folha1!A:F,3,FALSE)</f>
        <v>50.745762711864408</v>
      </c>
      <c r="G1131" s="1">
        <f>VLOOKUP(Tabela2[[#This Row],[id_escola]],Folha1!A:F,4,FALSE)</f>
        <v>55.262711864406782</v>
      </c>
      <c r="H1131" s="1">
        <f>VLOOKUP(Tabela2[[#This Row],[id_escola]],Folha1!A:F,5,FALSE)</f>
        <v>50</v>
      </c>
      <c r="I1131" s="1">
        <f>VLOOKUP(Tabela2[[#This Row],[id_escola]],Folha1!A:F,6,FALSE)</f>
        <v>22</v>
      </c>
    </row>
    <row r="1132" spans="1:9" x14ac:dyDescent="0.3">
      <c r="A1132" s="1">
        <f>'agrupamento - 3ciclo'!A1131</f>
        <v>401973</v>
      </c>
      <c r="B1132">
        <f>AVERAGE([3]!Tabela11[[#This Row],[1º Ano]],[3]!Tabela11[[#This Row],[2º Ano]],[3]!Tabela11[[#This Row],[3º Ano]],[3]!Tabela11[[#This Row],[4º Ano]])</f>
        <v>16.75</v>
      </c>
      <c r="E1132" s="1">
        <f>VLOOKUP(Tabela2[[#This Row],[id_escola]],Folha1!A:F,2,FALSE)</f>
        <v>63.688372093023254</v>
      </c>
      <c r="F1132" s="1">
        <f>VLOOKUP(Tabela2[[#This Row],[id_escola]],Folha1!A:F,3,FALSE)</f>
        <v>49.663636363636364</v>
      </c>
      <c r="G1132" s="1">
        <f>VLOOKUP(Tabela2[[#This Row],[id_escola]],Folha1!A:F,4,FALSE)</f>
        <v>56.676004228329809</v>
      </c>
      <c r="H1132" s="1">
        <f>VLOOKUP(Tabela2[[#This Row],[id_escola]],Folha1!A:F,5,FALSE)</f>
        <v>46</v>
      </c>
      <c r="I1132" s="1">
        <f>VLOOKUP(Tabela2[[#This Row],[id_escola]],Folha1!A:F,6,FALSE)</f>
        <v>74</v>
      </c>
    </row>
    <row r="1133" spans="1:9" x14ac:dyDescent="0.3">
      <c r="A1133" s="1">
        <f>'agrupamento - 3ciclo'!A1132</f>
        <v>401985</v>
      </c>
      <c r="B1133">
        <f>AVERAGE([3]!Tabela11[[#This Row],[1º Ano]],[3]!Tabela11[[#This Row],[2º Ano]],[3]!Tabela11[[#This Row],[3º Ano]],[3]!Tabela11[[#This Row],[4º Ano]])</f>
        <v>16.3125</v>
      </c>
      <c r="E1133" s="1">
        <f>VLOOKUP(Tabela2[[#This Row],[id_escola]],Folha1!A:F,2,FALSE)</f>
        <v>56.96551724137931</v>
      </c>
      <c r="F1133" s="1">
        <f>VLOOKUP(Tabela2[[#This Row],[id_escola]],Folha1!A:F,3,FALSE)</f>
        <v>37.428571428571431</v>
      </c>
      <c r="G1133" s="1">
        <f>VLOOKUP(Tabela2[[#This Row],[id_escola]],Folha1!A:F,4,FALSE)</f>
        <v>47.197044334975374</v>
      </c>
      <c r="H1133" s="1">
        <f>VLOOKUP(Tabela2[[#This Row],[id_escola]],Folha1!A:F,5,FALSE)</f>
        <v>82</v>
      </c>
      <c r="I1133" s="1">
        <f>VLOOKUP(Tabela2[[#This Row],[id_escola]],Folha1!A:F,6,FALSE)</f>
        <v>39</v>
      </c>
    </row>
    <row r="1134" spans="1:9" x14ac:dyDescent="0.3">
      <c r="A1134" s="1">
        <f>'agrupamento - 3ciclo'!A1133</f>
        <v>401997</v>
      </c>
      <c r="B1134">
        <f>AVERAGE([3]!Tabela11[[#This Row],[1º Ano]],[3]!Tabela11[[#This Row],[2º Ano]],[3]!Tabela11[[#This Row],[3º Ano]],[3]!Tabela11[[#This Row],[4º Ano]])</f>
        <v>5.4375</v>
      </c>
      <c r="E1134" s="1">
        <f>VLOOKUP(Tabela2[[#This Row],[id_escola]],Folha1!A:F,2,FALSE)</f>
        <v>63.924528301886795</v>
      </c>
      <c r="F1134" s="1">
        <f>VLOOKUP(Tabela2[[#This Row],[id_escola]],Folha1!A:F,3,FALSE)</f>
        <v>45.054545454545455</v>
      </c>
      <c r="G1134" s="1">
        <f>VLOOKUP(Tabela2[[#This Row],[id_escola]],Folha1!A:F,4,FALSE)</f>
        <v>54.489536878216128</v>
      </c>
      <c r="H1134" s="1">
        <f>VLOOKUP(Tabela2[[#This Row],[id_escola]],Folha1!A:F,5,FALSE)</f>
        <v>50</v>
      </c>
      <c r="I1134" s="1">
        <f>VLOOKUP(Tabela2[[#This Row],[id_escola]],Folha1!A:F,6,FALSE)</f>
        <v>73</v>
      </c>
    </row>
    <row r="1135" spans="1:9" x14ac:dyDescent="0.3">
      <c r="A1135" s="1">
        <f>'agrupamento - 3ciclo'!A1134</f>
        <v>400312</v>
      </c>
      <c r="B1135">
        <f>AVERAGE([3]!Tabela11[[#This Row],[1º Ano]],[3]!Tabela11[[#This Row],[2º Ano]],[3]!Tabela11[[#This Row],[3º Ano]],[3]!Tabela11[[#This Row],[4º Ano]])</f>
        <v>22.6875</v>
      </c>
      <c r="E1135" s="1">
        <f>VLOOKUP(Tabela2[[#This Row],[id_escola]],Folha1!A:F,2,FALSE)</f>
        <v>54.793650793650791</v>
      </c>
      <c r="F1135" s="1">
        <f>VLOOKUP(Tabela2[[#This Row],[id_escola]],Folha1!A:F,3,FALSE)</f>
        <v>35.085858585858588</v>
      </c>
      <c r="G1135" s="1">
        <f>VLOOKUP(Tabela2[[#This Row],[id_escola]],Folha1!A:F,4,FALSE)</f>
        <v>44.939754689754693</v>
      </c>
      <c r="H1135" s="1">
        <f>VLOOKUP(Tabela2[[#This Row],[id_escola]],Folha1!A:F,5,FALSE)</f>
        <v>90</v>
      </c>
      <c r="I1135" s="1">
        <f>VLOOKUP(Tabela2[[#This Row],[id_escola]],Folha1!A:F,6,FALSE)</f>
        <v>34</v>
      </c>
    </row>
    <row r="1136" spans="1:9" x14ac:dyDescent="0.3">
      <c r="A1136" s="1">
        <f>'agrupamento - 3ciclo'!A1135</f>
        <v>402035</v>
      </c>
      <c r="B1136">
        <f>AVERAGE([3]!Tabela11[[#This Row],[1º Ano]],[3]!Tabela11[[#This Row],[2º Ano]],[3]!Tabela11[[#This Row],[3º Ano]],[3]!Tabela11[[#This Row],[4º Ano]])</f>
        <v>11.25</v>
      </c>
      <c r="E1136" s="1">
        <f>VLOOKUP(Tabela2[[#This Row],[id_escola]],Folha1!A:F,2,FALSE)</f>
        <v>57.558823529411768</v>
      </c>
      <c r="F1136" s="1">
        <f>VLOOKUP(Tabela2[[#This Row],[id_escola]],Folha1!A:F,3,FALSE)</f>
        <v>39.521739130434781</v>
      </c>
      <c r="G1136" s="1">
        <f>VLOOKUP(Tabela2[[#This Row],[id_escola]],Folha1!A:F,4,FALSE)</f>
        <v>48.540281329923275</v>
      </c>
      <c r="H1136" s="1">
        <f>VLOOKUP(Tabela2[[#This Row],[id_escola]],Folha1!A:F,5,FALSE)</f>
        <v>79</v>
      </c>
      <c r="I1136" s="1">
        <f>VLOOKUP(Tabela2[[#This Row],[id_escola]],Folha1!A:F,6,FALSE)</f>
        <v>52</v>
      </c>
    </row>
    <row r="1137" spans="1:9" x14ac:dyDescent="0.3">
      <c r="A1137" s="1">
        <f>'agrupamento - 3ciclo'!A1136</f>
        <v>402047</v>
      </c>
      <c r="B1137">
        <f>AVERAGE([3]!Tabela11[[#This Row],[1º Ano]],[3]!Tabela11[[#This Row],[2º Ano]],[3]!Tabela11[[#This Row],[3º Ano]],[3]!Tabela11[[#This Row],[4º Ano]])</f>
        <v>21.875</v>
      </c>
      <c r="E1137" s="1">
        <f>VLOOKUP(Tabela2[[#This Row],[id_escola]],Folha1!A:F,2,FALSE)</f>
        <v>58.911764705882355</v>
      </c>
      <c r="F1137" s="1">
        <f>VLOOKUP(Tabela2[[#This Row],[id_escola]],Folha1!A:F,3,FALSE)</f>
        <v>34.389705882352942</v>
      </c>
      <c r="G1137" s="1">
        <f>VLOOKUP(Tabela2[[#This Row],[id_escola]],Folha1!A:F,4,FALSE)</f>
        <v>46.650735294117652</v>
      </c>
      <c r="H1137" s="1">
        <f>VLOOKUP(Tabela2[[#This Row],[id_escola]],Folha1!A:F,5,FALSE)</f>
        <v>83</v>
      </c>
      <c r="I1137" s="1">
        <f>VLOOKUP(Tabela2[[#This Row],[id_escola]],Folha1!A:F,6,FALSE)</f>
        <v>42</v>
      </c>
    </row>
    <row r="1138" spans="1:9" x14ac:dyDescent="0.3">
      <c r="A1138" s="1">
        <f>'agrupamento - 3ciclo'!A1137</f>
        <v>400660</v>
      </c>
      <c r="B1138">
        <f>AVERAGE([3]!Tabela11[[#This Row],[1º Ano]],[3]!Tabela11[[#This Row],[2º Ano]],[3]!Tabela11[[#This Row],[3º Ano]],[3]!Tabela11[[#This Row],[4º Ano]])</f>
        <v>22.75</v>
      </c>
      <c r="E1138" s="1">
        <f>VLOOKUP(Tabela2[[#This Row],[id_escola]],Folha1!A:F,2,FALSE)</f>
        <v>60.392857142857146</v>
      </c>
      <c r="F1138" s="1">
        <f>VLOOKUP(Tabela2[[#This Row],[id_escola]],Folha1!A:F,3,FALSE)</f>
        <v>42.172413793103445</v>
      </c>
      <c r="G1138" s="1">
        <f>VLOOKUP(Tabela2[[#This Row],[id_escola]],Folha1!A:F,4,FALSE)</f>
        <v>51.282635467980299</v>
      </c>
      <c r="H1138" s="1">
        <f>VLOOKUP(Tabela2[[#This Row],[id_escola]],Folha1!A:F,5,FALSE)</f>
        <v>64</v>
      </c>
      <c r="I1138" s="1">
        <f>VLOOKUP(Tabela2[[#This Row],[id_escola]],Folha1!A:F,6,FALSE)</f>
        <v>35</v>
      </c>
    </row>
    <row r="1139" spans="1:9" x14ac:dyDescent="0.3">
      <c r="A1139" s="1">
        <f>'agrupamento - 3ciclo'!A1138</f>
        <v>402072</v>
      </c>
      <c r="B1139" t="e">
        <f>AVERAGE([3]!Tabela11[[#This Row],[1º Ano]],[3]!Tabela11[[#This Row],[2º Ano]],[3]!Tabela11[[#This Row],[3º Ano]],[3]!Tabela11[[#This Row],[4º Ano]])</f>
        <v>#DIV/0!</v>
      </c>
      <c r="E1139" s="1">
        <f>VLOOKUP(Tabela2[[#This Row],[id_escola]],Folha1!A:F,2,FALSE)</f>
        <v>58.485294117647058</v>
      </c>
      <c r="F1139" s="1">
        <f>VLOOKUP(Tabela2[[#This Row],[id_escola]],Folha1!A:F,3,FALSE)</f>
        <v>39.131067961165051</v>
      </c>
      <c r="G1139" s="1">
        <f>VLOOKUP(Tabela2[[#This Row],[id_escola]],Folha1!A:F,4,FALSE)</f>
        <v>48.808181039406051</v>
      </c>
      <c r="H1139" s="1">
        <f>VLOOKUP(Tabela2[[#This Row],[id_escola]],Folha1!A:F,5,FALSE)</f>
        <v>75</v>
      </c>
      <c r="I1139" s="1">
        <f>VLOOKUP(Tabela2[[#This Row],[id_escola]],Folha1!A:F,6,FALSE)</f>
        <v>115</v>
      </c>
    </row>
    <row r="1140" spans="1:9" x14ac:dyDescent="0.3">
      <c r="A1140" s="1">
        <f>'agrupamento - 3ciclo'!A1139</f>
        <v>402102</v>
      </c>
      <c r="B1140">
        <f>AVERAGE([3]!Tabela11[[#This Row],[1º Ano]],[3]!Tabela11[[#This Row],[2º Ano]],[3]!Tabela11[[#This Row],[3º Ano]],[3]!Tabela11[[#This Row],[4º Ano]])</f>
        <v>24.1875</v>
      </c>
      <c r="E1140" s="1">
        <f>VLOOKUP(Tabela2[[#This Row],[id_escola]],Folha1!A:F,2,FALSE)</f>
        <v>60.141176470588235</v>
      </c>
      <c r="F1140" s="1">
        <f>VLOOKUP(Tabela2[[#This Row],[id_escola]],Folha1!A:F,3,FALSE)</f>
        <v>45.952941176470588</v>
      </c>
      <c r="G1140" s="1">
        <f>VLOOKUP(Tabela2[[#This Row],[id_escola]],Folha1!A:F,4,FALSE)</f>
        <v>53.047058823529412</v>
      </c>
      <c r="H1140" s="1">
        <f>VLOOKUP(Tabela2[[#This Row],[id_escola]],Folha1!A:F,5,FALSE)</f>
        <v>55</v>
      </c>
      <c r="I1140" s="1">
        <f>VLOOKUP(Tabela2[[#This Row],[id_escola]],Folha1!A:F,6,FALSE)</f>
        <v>94</v>
      </c>
    </row>
    <row r="1141" spans="1:9" x14ac:dyDescent="0.3">
      <c r="A1141" s="1">
        <f>'agrupamento - 3ciclo'!A1140</f>
        <v>402114</v>
      </c>
      <c r="B1141">
        <f>AVERAGE([3]!Tabela11[[#This Row],[1º Ano]],[3]!Tabela11[[#This Row],[2º Ano]],[3]!Tabela11[[#This Row],[3º Ano]],[3]!Tabela11[[#This Row],[4º Ano]])</f>
        <v>71</v>
      </c>
      <c r="E1141" s="1">
        <f>VLOOKUP(Tabela2[[#This Row],[id_escola]],Folha1!A:F,2,FALSE)</f>
        <v>60.307017543859651</v>
      </c>
      <c r="F1141" s="1">
        <f>VLOOKUP(Tabela2[[#This Row],[id_escola]],Folha1!A:F,3,FALSE)</f>
        <v>43.221238938053098</v>
      </c>
      <c r="G1141" s="1">
        <f>VLOOKUP(Tabela2[[#This Row],[id_escola]],Folha1!A:F,4,FALSE)</f>
        <v>51.764128240956374</v>
      </c>
      <c r="H1141" s="1">
        <f>VLOOKUP(Tabela2[[#This Row],[id_escola]],Folha1!A:F,5,FALSE)</f>
        <v>58</v>
      </c>
      <c r="I1141" s="1">
        <f>VLOOKUP(Tabela2[[#This Row],[id_escola]],Folha1!A:F,6,FALSE)</f>
        <v>19</v>
      </c>
    </row>
    <row r="1142" spans="1:9" x14ac:dyDescent="0.3">
      <c r="A1142" s="1">
        <f>'agrupamento - 3ciclo'!A1141</f>
        <v>402126</v>
      </c>
      <c r="B1142">
        <f>AVERAGE([3]!Tabela11[[#This Row],[1º Ano]],[3]!Tabela11[[#This Row],[2º Ano]],[3]!Tabela11[[#This Row],[3º Ano]],[3]!Tabela11[[#This Row],[4º Ano]])</f>
        <v>36.625</v>
      </c>
      <c r="E1142" s="1">
        <f>VLOOKUP(Tabela2[[#This Row],[id_escola]],Folha1!A:F,2,FALSE)</f>
        <v>58.240384615384613</v>
      </c>
      <c r="F1142" s="1">
        <f>VLOOKUP(Tabela2[[#This Row],[id_escola]],Folha1!A:F,3,FALSE)</f>
        <v>44.93</v>
      </c>
      <c r="G1142" s="1">
        <f>VLOOKUP(Tabela2[[#This Row],[id_escola]],Folha1!A:F,4,FALSE)</f>
        <v>51.58519230769231</v>
      </c>
      <c r="H1142" s="1">
        <f>VLOOKUP(Tabela2[[#This Row],[id_escola]],Folha1!A:F,5,FALSE)</f>
        <v>59</v>
      </c>
      <c r="I1142" s="1">
        <f>VLOOKUP(Tabela2[[#This Row],[id_escola]],Folha1!A:F,6,FALSE)</f>
        <v>20</v>
      </c>
    </row>
    <row r="1143" spans="1:9" x14ac:dyDescent="0.3">
      <c r="A1143" s="1">
        <f>'agrupamento - 3ciclo'!A1142</f>
        <v>402140</v>
      </c>
      <c r="B1143">
        <f>AVERAGE([3]!Tabela11[[#This Row],[1º Ano]],[3]!Tabela11[[#This Row],[2º Ano]],[3]!Tabela11[[#This Row],[3º Ano]],[3]!Tabela11[[#This Row],[4º Ano]])</f>
        <v>23.6875</v>
      </c>
      <c r="E1143" s="1">
        <f>VLOOKUP(Tabela2[[#This Row],[id_escola]],Folha1!A:F,2,FALSE)</f>
        <v>60.634831460674157</v>
      </c>
      <c r="F1143" s="1">
        <f>VLOOKUP(Tabela2[[#This Row],[id_escola]],Folha1!A:F,3,FALSE)</f>
        <v>41.69318181818182</v>
      </c>
      <c r="G1143" s="1">
        <f>VLOOKUP(Tabela2[[#This Row],[id_escola]],Folha1!A:F,4,FALSE)</f>
        <v>51.164006639427988</v>
      </c>
      <c r="H1143" s="1">
        <f>VLOOKUP(Tabela2[[#This Row],[id_escola]],Folha1!A:F,5,FALSE)</f>
        <v>62</v>
      </c>
      <c r="I1143" s="1">
        <f>VLOOKUP(Tabela2[[#This Row],[id_escola]],Folha1!A:F,6,FALSE)</f>
        <v>19</v>
      </c>
    </row>
    <row r="1144" spans="1:9" x14ac:dyDescent="0.3">
      <c r="A1144" s="1">
        <f>'agrupamento - 3ciclo'!A1143</f>
        <v>402151</v>
      </c>
      <c r="B1144">
        <f>AVERAGE([3]!Tabela11[[#This Row],[1º Ano]],[3]!Tabela11[[#This Row],[2º Ano]],[3]!Tabela11[[#This Row],[3º Ano]],[3]!Tabela11[[#This Row],[4º Ano]])</f>
        <v>64.0625</v>
      </c>
      <c r="E1144" s="1">
        <f>VLOOKUP(Tabela2[[#This Row],[id_escola]],Folha1!A:F,2,FALSE)</f>
        <v>60.10526315789474</v>
      </c>
      <c r="F1144" s="1">
        <f>VLOOKUP(Tabela2[[#This Row],[id_escola]],Folha1!A:F,3,FALSE)</f>
        <v>42.618556701030926</v>
      </c>
      <c r="G1144" s="1">
        <f>VLOOKUP(Tabela2[[#This Row],[id_escola]],Folha1!A:F,4,FALSE)</f>
        <v>51.361909929462833</v>
      </c>
      <c r="H1144" s="1">
        <f>VLOOKUP(Tabela2[[#This Row],[id_escola]],Folha1!A:F,5,FALSE)</f>
        <v>60</v>
      </c>
      <c r="I1144" s="1">
        <f>VLOOKUP(Tabela2[[#This Row],[id_escola]],Folha1!A:F,6,FALSE)</f>
        <v>39</v>
      </c>
    </row>
    <row r="1145" spans="1:9" x14ac:dyDescent="0.3">
      <c r="A1145" s="1">
        <f>'agrupamento - 3ciclo'!A1144</f>
        <v>402175</v>
      </c>
      <c r="B1145">
        <f>AVERAGE([3]!Tabela11[[#This Row],[1º Ano]],[3]!Tabela11[[#This Row],[2º Ano]],[3]!Tabela11[[#This Row],[3º Ano]],[3]!Tabela11[[#This Row],[4º Ano]])</f>
        <v>23.625</v>
      </c>
      <c r="E1145" s="1">
        <f>VLOOKUP(Tabela2[[#This Row],[id_escola]],Folha1!A:F,2,FALSE)</f>
        <v>59.223602484472053</v>
      </c>
      <c r="F1145" s="1">
        <f>VLOOKUP(Tabela2[[#This Row],[id_escola]],Folha1!A:F,3,FALSE)</f>
        <v>44.06707317073171</v>
      </c>
      <c r="G1145" s="1">
        <f>VLOOKUP(Tabela2[[#This Row],[id_escola]],Folha1!A:F,4,FALSE)</f>
        <v>51.645337827601878</v>
      </c>
      <c r="H1145" s="1">
        <f>VLOOKUP(Tabela2[[#This Row],[id_escola]],Folha1!A:F,5,FALSE)</f>
        <v>58</v>
      </c>
      <c r="I1145" s="1">
        <f>VLOOKUP(Tabela2[[#This Row],[id_escola]],Folha1!A:F,6,FALSE)</f>
        <v>11</v>
      </c>
    </row>
    <row r="1146" spans="1:9" x14ac:dyDescent="0.3">
      <c r="A1146" s="1">
        <f>'agrupamento - 3ciclo'!A1145</f>
        <v>402199</v>
      </c>
      <c r="B1146">
        <f>AVERAGE([3]!Tabela11[[#This Row],[1º Ano]],[3]!Tabela11[[#This Row],[2º Ano]],[3]!Tabela11[[#This Row],[3º Ano]],[3]!Tabela11[[#This Row],[4º Ano]])</f>
        <v>38.6875</v>
      </c>
      <c r="E1146" s="1">
        <f>VLOOKUP(Tabela2[[#This Row],[id_escola]],Folha1!A:F,2,FALSE)</f>
        <v>54.359477124183009</v>
      </c>
      <c r="F1146" s="1">
        <f>VLOOKUP(Tabela2[[#This Row],[id_escola]],Folha1!A:F,3,FALSE)</f>
        <v>33.71345029239766</v>
      </c>
      <c r="G1146" s="1">
        <f>VLOOKUP(Tabela2[[#This Row],[id_escola]],Folha1!A:F,4,FALSE)</f>
        <v>44.036463708290334</v>
      </c>
      <c r="H1146" s="1">
        <f>VLOOKUP(Tabela2[[#This Row],[id_escola]],Folha1!A:F,5,FALSE)</f>
        <v>81</v>
      </c>
      <c r="I1146" s="1">
        <f>VLOOKUP(Tabela2[[#This Row],[id_escola]],Folha1!A:F,6,FALSE)</f>
        <v>145</v>
      </c>
    </row>
    <row r="1147" spans="1:9" x14ac:dyDescent="0.3">
      <c r="A1147" s="1">
        <f>'agrupamento - 3ciclo'!A1146</f>
        <v>402229</v>
      </c>
      <c r="B1147">
        <f>AVERAGE([3]!Tabela11[[#This Row],[1º Ano]],[3]!Tabela11[[#This Row],[2º Ano]],[3]!Tabela11[[#This Row],[3º Ano]],[3]!Tabela11[[#This Row],[4º Ano]])</f>
        <v>53.5625</v>
      </c>
      <c r="E1147" s="1">
        <f>VLOOKUP(Tabela2[[#This Row],[id_escola]],Folha1!A:F,2,FALSE)</f>
        <v>54.742063492063494</v>
      </c>
      <c r="F1147" s="1">
        <f>VLOOKUP(Tabela2[[#This Row],[id_escola]],Folha1!A:F,3,FALSE)</f>
        <v>38.604743083003953</v>
      </c>
      <c r="G1147" s="1">
        <f>VLOOKUP(Tabela2[[#This Row],[id_escola]],Folha1!A:F,4,FALSE)</f>
        <v>46.673403287533723</v>
      </c>
      <c r="H1147" s="1">
        <f>VLOOKUP(Tabela2[[#This Row],[id_escola]],Folha1!A:F,5,FALSE)</f>
        <v>73</v>
      </c>
      <c r="I1147" s="1">
        <f>VLOOKUP(Tabela2[[#This Row],[id_escola]],Folha1!A:F,6,FALSE)</f>
        <v>135</v>
      </c>
    </row>
    <row r="1148" spans="1:9" x14ac:dyDescent="0.3">
      <c r="A1148" s="1">
        <f>'agrupamento - 3ciclo'!A1147</f>
        <v>402291</v>
      </c>
      <c r="B1148">
        <f>AVERAGE([3]!Tabela11[[#This Row],[1º Ano]],[3]!Tabela11[[#This Row],[2º Ano]],[3]!Tabela11[[#This Row],[3º Ano]],[3]!Tabela11[[#This Row],[4º Ano]])</f>
        <v>10.5625</v>
      </c>
      <c r="E1148" s="1">
        <f>VLOOKUP(Tabela2[[#This Row],[id_escola]],Folha1!A:F,2,FALSE)</f>
        <v>58.5</v>
      </c>
      <c r="F1148" s="1">
        <f>VLOOKUP(Tabela2[[#This Row],[id_escola]],Folha1!A:F,3,FALSE)</f>
        <v>36.174242424242422</v>
      </c>
      <c r="G1148" s="1">
        <f>VLOOKUP(Tabela2[[#This Row],[id_escola]],Folha1!A:F,4,FALSE)</f>
        <v>47.337121212121211</v>
      </c>
      <c r="H1148" s="1">
        <f>VLOOKUP(Tabela2[[#This Row],[id_escola]],Folha1!A:F,5,FALSE)</f>
        <v>71</v>
      </c>
      <c r="I1148" s="1">
        <f>VLOOKUP(Tabela2[[#This Row],[id_escola]],Folha1!A:F,6,FALSE)</f>
        <v>18</v>
      </c>
    </row>
    <row r="1149" spans="1:9" x14ac:dyDescent="0.3">
      <c r="A1149" s="1">
        <f>'agrupamento - 3ciclo'!A1148</f>
        <v>402310</v>
      </c>
      <c r="B1149">
        <f>AVERAGE([3]!Tabela11[[#This Row],[1º Ano]],[3]!Tabela11[[#This Row],[2º Ano]],[3]!Tabela11[[#This Row],[3º Ano]],[3]!Tabela11[[#This Row],[4º Ano]])</f>
        <v>27.0625</v>
      </c>
      <c r="E1149" s="1">
        <f>VLOOKUP(Tabela2[[#This Row],[id_escola]],Folha1!A:F,2,FALSE)</f>
        <v>62.8125</v>
      </c>
      <c r="F1149" s="1">
        <f>VLOOKUP(Tabela2[[#This Row],[id_escola]],Folha1!A:F,3,FALSE)</f>
        <v>44.908163265306122</v>
      </c>
      <c r="G1149" s="1">
        <f>VLOOKUP(Tabela2[[#This Row],[id_escola]],Folha1!A:F,4,FALSE)</f>
        <v>53.860331632653057</v>
      </c>
      <c r="H1149" s="1">
        <f>VLOOKUP(Tabela2[[#This Row],[id_escola]],Folha1!A:F,5,FALSE)</f>
        <v>53</v>
      </c>
      <c r="I1149" s="1">
        <f>VLOOKUP(Tabela2[[#This Row],[id_escola]],Folha1!A:F,6,FALSE)</f>
        <v>5</v>
      </c>
    </row>
    <row r="1150" spans="1:9" x14ac:dyDescent="0.3">
      <c r="A1150" s="1">
        <f>'agrupamento - 3ciclo'!A1149</f>
        <v>402321</v>
      </c>
      <c r="B1150">
        <f>AVERAGE([3]!Tabela11[[#This Row],[1º Ano]],[3]!Tabela11[[#This Row],[2º Ano]],[3]!Tabela11[[#This Row],[3º Ano]],[3]!Tabela11[[#This Row],[4º Ano]])</f>
        <v>62.5</v>
      </c>
      <c r="E1150" s="1">
        <f>VLOOKUP(Tabela2[[#This Row],[id_escola]],Folha1!A:F,2,FALSE)</f>
        <v>68</v>
      </c>
      <c r="F1150" s="1">
        <f>VLOOKUP(Tabela2[[#This Row],[id_escola]],Folha1!A:F,3,FALSE)</f>
        <v>42.92307692307692</v>
      </c>
      <c r="G1150" s="1">
        <f>VLOOKUP(Tabela2[[#This Row],[id_escola]],Folha1!A:F,4,FALSE)</f>
        <v>55.46153846153846</v>
      </c>
      <c r="H1150" s="1">
        <f>VLOOKUP(Tabela2[[#This Row],[id_escola]],Folha1!A:F,5,FALSE)</f>
        <v>48</v>
      </c>
      <c r="I1150" s="1">
        <f>VLOOKUP(Tabela2[[#This Row],[id_escola]],Folha1!A:F,6,FALSE)</f>
        <v>4</v>
      </c>
    </row>
    <row r="1151" spans="1:9" x14ac:dyDescent="0.3">
      <c r="A1151" s="1">
        <f>'agrupamento - 3ciclo'!A1150</f>
        <v>402370</v>
      </c>
      <c r="B1151">
        <f>AVERAGE([3]!Tabela11[[#This Row],[1º Ano]],[3]!Tabela11[[#This Row],[2º Ano]],[3]!Tabela11[[#This Row],[3º Ano]],[3]!Tabela11[[#This Row],[4º Ano]])</f>
        <v>29.5625</v>
      </c>
      <c r="E1151" s="1">
        <f>VLOOKUP(Tabela2[[#This Row],[id_escola]],Folha1!A:F,2,FALSE)</f>
        <v>58.796296296296298</v>
      </c>
      <c r="F1151" s="1">
        <f>VLOOKUP(Tabela2[[#This Row],[id_escola]],Folha1!A:F,3,FALSE)</f>
        <v>34.472222222222221</v>
      </c>
      <c r="G1151" s="1">
        <f>VLOOKUP(Tabela2[[#This Row],[id_escola]],Folha1!A:F,4,FALSE)</f>
        <v>46.63425925925926</v>
      </c>
      <c r="H1151" s="1">
        <f>VLOOKUP(Tabela2[[#This Row],[id_escola]],Folha1!A:F,5,FALSE)</f>
        <v>71</v>
      </c>
      <c r="I1151" s="1">
        <f>VLOOKUP(Tabela2[[#This Row],[id_escola]],Folha1!A:F,6,FALSE)</f>
        <v>36</v>
      </c>
    </row>
    <row r="1152" spans="1:9" x14ac:dyDescent="0.3">
      <c r="A1152" s="1">
        <f>'agrupamento - 3ciclo'!A1151</f>
        <v>402382</v>
      </c>
      <c r="B1152">
        <f>AVERAGE([3]!Tabela11[[#This Row],[1º Ano]],[3]!Tabela11[[#This Row],[2º Ano]],[3]!Tabela11[[#This Row],[3º Ano]],[3]!Tabela11[[#This Row],[4º Ano]])</f>
        <v>33.8125</v>
      </c>
      <c r="E1152" s="1">
        <f>VLOOKUP(Tabela2[[#This Row],[id_escola]],Folha1!A:F,2,FALSE)</f>
        <v>54.270833333333336</v>
      </c>
      <c r="F1152" s="1">
        <f>VLOOKUP(Tabela2[[#This Row],[id_escola]],Folha1!A:F,3,FALSE)</f>
        <v>43.033333333333331</v>
      </c>
      <c r="G1152" s="1">
        <f>VLOOKUP(Tabela2[[#This Row],[id_escola]],Folha1!A:F,4,FALSE)</f>
        <v>48.652083333333337</v>
      </c>
      <c r="H1152" s="1">
        <f>VLOOKUP(Tabela2[[#This Row],[id_escola]],Folha1!A:F,5,FALSE)</f>
        <v>67</v>
      </c>
      <c r="I1152" s="1">
        <f>VLOOKUP(Tabela2[[#This Row],[id_escola]],Folha1!A:F,6,FALSE)</f>
        <v>20</v>
      </c>
    </row>
    <row r="1153" spans="1:9" x14ac:dyDescent="0.3">
      <c r="A1153" s="1">
        <f>'agrupamento - 3ciclo'!A1152</f>
        <v>404433</v>
      </c>
      <c r="B1153">
        <f>AVERAGE([3]!Tabela11[[#This Row],[1º Ano]],[3]!Tabela11[[#This Row],[2º Ano]],[3]!Tabela11[[#This Row],[3º Ano]],[3]!Tabela11[[#This Row],[4º Ano]])</f>
        <v>5.5625</v>
      </c>
      <c r="E1153" s="1">
        <f>VLOOKUP(Tabela2[[#This Row],[id_escola]],Folha1!A:F,2,FALSE)</f>
        <v>63.154545454545456</v>
      </c>
      <c r="F1153" s="1">
        <f>VLOOKUP(Tabela2[[#This Row],[id_escola]],Folha1!A:F,3,FALSE)</f>
        <v>38.366071428571431</v>
      </c>
      <c r="G1153" s="1">
        <f>VLOOKUP(Tabela2[[#This Row],[id_escola]],Folha1!A:F,4,FALSE)</f>
        <v>50.760308441558443</v>
      </c>
      <c r="H1153" s="1">
        <f>VLOOKUP(Tabela2[[#This Row],[id_escola]],Folha1!A:F,5,FALSE)</f>
        <v>59</v>
      </c>
      <c r="I1153" s="1">
        <f>VLOOKUP(Tabela2[[#This Row],[id_escola]],Folha1!A:F,6,FALSE)</f>
        <v>113</v>
      </c>
    </row>
    <row r="1154" spans="1:9" x14ac:dyDescent="0.3">
      <c r="A1154" s="1">
        <f>'agrupamento - 3ciclo'!A1153</f>
        <v>402400</v>
      </c>
      <c r="B1154">
        <f>AVERAGE([3]!Tabela11[[#This Row],[1º Ano]],[3]!Tabela11[[#This Row],[2º Ano]],[3]!Tabela11[[#This Row],[3º Ano]],[3]!Tabela11[[#This Row],[4º Ano]])</f>
        <v>7.5625</v>
      </c>
      <c r="E1154" s="1">
        <f>VLOOKUP(Tabela2[[#This Row],[id_escola]],Folha1!A:F,2,FALSE)</f>
        <v>61.888888888888886</v>
      </c>
      <c r="F1154" s="1">
        <f>VLOOKUP(Tabela2[[#This Row],[id_escola]],Folha1!A:F,3,FALSE)</f>
        <v>46.412698412698411</v>
      </c>
      <c r="G1154" s="1">
        <f>VLOOKUP(Tabela2[[#This Row],[id_escola]],Folha1!A:F,4,FALSE)</f>
        <v>54.150793650793645</v>
      </c>
      <c r="H1154" s="1">
        <f>VLOOKUP(Tabela2[[#This Row],[id_escola]],Folha1!A:F,5,FALSE)</f>
        <v>51</v>
      </c>
      <c r="I1154" s="1">
        <f>VLOOKUP(Tabela2[[#This Row],[id_escola]],Folha1!A:F,6,FALSE)</f>
        <v>47</v>
      </c>
    </row>
    <row r="1155" spans="1:9" x14ac:dyDescent="0.3">
      <c r="A1155" s="1">
        <f>'agrupamento - 3ciclo'!A1154</f>
        <v>402450</v>
      </c>
      <c r="B1155">
        <f>AVERAGE([3]!Tabela11[[#This Row],[1º Ano]],[3]!Tabela11[[#This Row],[2º Ano]],[3]!Tabela11[[#This Row],[3º Ano]],[3]!Tabela11[[#This Row],[4º Ano]])</f>
        <v>37.75</v>
      </c>
      <c r="E1155" s="1">
        <f>VLOOKUP(Tabela2[[#This Row],[id_escola]],Folha1!A:F,2,FALSE)</f>
        <v>59.634615384615387</v>
      </c>
      <c r="F1155" s="1">
        <f>VLOOKUP(Tabela2[[#This Row],[id_escola]],Folha1!A:F,3,FALSE)</f>
        <v>32.75151515151515</v>
      </c>
      <c r="G1155" s="1">
        <f>VLOOKUP(Tabela2[[#This Row],[id_escola]],Folha1!A:F,4,FALSE)</f>
        <v>46.193065268065268</v>
      </c>
      <c r="H1155" s="1">
        <f>VLOOKUP(Tabela2[[#This Row],[id_escola]],Folha1!A:F,5,FALSE)</f>
        <v>69</v>
      </c>
      <c r="I1155" s="1">
        <f>VLOOKUP(Tabela2[[#This Row],[id_escola]],Folha1!A:F,6,FALSE)</f>
        <v>138</v>
      </c>
    </row>
    <row r="1156" spans="1:9" x14ac:dyDescent="0.3">
      <c r="A1156" s="1">
        <f>'agrupamento - 3ciclo'!A1155</f>
        <v>404652</v>
      </c>
      <c r="B1156">
        <f>AVERAGE([3]!Tabela11[[#This Row],[1º Ano]],[3]!Tabela11[[#This Row],[2º Ano]],[3]!Tabela11[[#This Row],[3º Ano]],[3]!Tabela11[[#This Row],[4º Ano]])</f>
        <v>9.9375</v>
      </c>
      <c r="E1156" s="1">
        <f>VLOOKUP(Tabela2[[#This Row],[id_escola]],Folha1!A:F,2,FALSE)</f>
        <v>65.642335766423358</v>
      </c>
      <c r="F1156" s="1">
        <f>VLOOKUP(Tabela2[[#This Row],[id_escola]],Folha1!A:F,3,FALSE)</f>
        <v>53.861313868613138</v>
      </c>
      <c r="G1156" s="1">
        <f>VLOOKUP(Tabela2[[#This Row],[id_escola]],Folha1!A:F,4,FALSE)</f>
        <v>59.751824817518248</v>
      </c>
      <c r="H1156" s="1">
        <f>VLOOKUP(Tabela2[[#This Row],[id_escola]],Folha1!A:F,5,FALSE)</f>
        <v>35</v>
      </c>
      <c r="I1156" s="1">
        <f>VLOOKUP(Tabela2[[#This Row],[id_escola]],Folha1!A:F,6,FALSE)</f>
        <v>59</v>
      </c>
    </row>
    <row r="1157" spans="1:9" x14ac:dyDescent="0.3">
      <c r="A1157" s="1">
        <f>'agrupamento - 3ciclo'!A1156</f>
        <v>402503</v>
      </c>
      <c r="B1157">
        <f>AVERAGE([3]!Tabela11[[#This Row],[1º Ano]],[3]!Tabela11[[#This Row],[2º Ano]],[3]!Tabela11[[#This Row],[3º Ano]],[3]!Tabela11[[#This Row],[4º Ano]])</f>
        <v>11.0625</v>
      </c>
      <c r="E1157" s="1">
        <f>VLOOKUP(Tabela2[[#This Row],[id_escola]],Folha1!A:F,2,FALSE)</f>
        <v>54.589552238805972</v>
      </c>
      <c r="F1157" s="1">
        <f>VLOOKUP(Tabela2[[#This Row],[id_escola]],Folha1!A:F,3,FALSE)</f>
        <v>38.865248226950357</v>
      </c>
      <c r="G1157" s="1">
        <f>VLOOKUP(Tabela2[[#This Row],[id_escola]],Folha1!A:F,4,FALSE)</f>
        <v>46.727400232878168</v>
      </c>
      <c r="H1157" s="1">
        <f>VLOOKUP(Tabela2[[#This Row],[id_escola]],Folha1!A:F,5,FALSE)</f>
        <v>65</v>
      </c>
      <c r="I1157" s="1">
        <f>VLOOKUP(Tabela2[[#This Row],[id_escola]],Folha1!A:F,6,FALSE)</f>
        <v>42</v>
      </c>
    </row>
    <row r="1158" spans="1:9" x14ac:dyDescent="0.3">
      <c r="A1158" s="1">
        <f>'agrupamento - 3ciclo'!A1157</f>
        <v>403192</v>
      </c>
      <c r="B1158" t="e">
        <f>AVERAGE([3]!Tabela11[[#This Row],[1º Ano]],[3]!Tabela11[[#This Row],[2º Ano]],[3]!Tabela11[[#This Row],[3º Ano]],[3]!Tabela11[[#This Row],[4º Ano]])</f>
        <v>#DIV/0!</v>
      </c>
      <c r="E1158" s="1">
        <f>VLOOKUP(Tabela2[[#This Row],[id_escola]],Folha1!A:F,2,FALSE)</f>
        <v>60.402061855670105</v>
      </c>
      <c r="F1158" s="1">
        <f>VLOOKUP(Tabela2[[#This Row],[id_escola]],Folha1!A:F,3,FALSE)</f>
        <v>39.649484536082475</v>
      </c>
      <c r="G1158" s="1">
        <f>VLOOKUP(Tabela2[[#This Row],[id_escola]],Folha1!A:F,4,FALSE)</f>
        <v>50.02577319587629</v>
      </c>
      <c r="H1158" s="1">
        <f>VLOOKUP(Tabela2[[#This Row],[id_escola]],Folha1!A:F,5,FALSE)</f>
        <v>59</v>
      </c>
      <c r="I1158" s="1">
        <f>VLOOKUP(Tabela2[[#This Row],[id_escola]],Folha1!A:F,6,FALSE)</f>
        <v>24</v>
      </c>
    </row>
    <row r="1159" spans="1:9" x14ac:dyDescent="0.3">
      <c r="A1159" s="1">
        <f>'agrupamento - 3ciclo'!A1158</f>
        <v>402539</v>
      </c>
      <c r="B1159">
        <f>AVERAGE([3]!Tabela11[[#This Row],[1º Ano]],[3]!Tabela11[[#This Row],[2º Ano]],[3]!Tabela11[[#This Row],[3º Ano]],[3]!Tabela11[[#This Row],[4º Ano]])</f>
        <v>30.9375</v>
      </c>
      <c r="E1159" s="1">
        <f>VLOOKUP(Tabela2[[#This Row],[id_escola]],Folha1!A:F,2,FALSE)</f>
        <v>56.268907563025209</v>
      </c>
      <c r="F1159" s="1">
        <f>VLOOKUP(Tabela2[[#This Row],[id_escola]],Folha1!A:F,3,FALSE)</f>
        <v>35.397435897435898</v>
      </c>
      <c r="G1159" s="1">
        <f>VLOOKUP(Tabela2[[#This Row],[id_escola]],Folha1!A:F,4,FALSE)</f>
        <v>45.833171730230553</v>
      </c>
      <c r="H1159" s="1">
        <f>VLOOKUP(Tabela2[[#This Row],[id_escola]],Folha1!A:F,5,FALSE)</f>
        <v>67</v>
      </c>
      <c r="I1159" s="1">
        <f>VLOOKUP(Tabela2[[#This Row],[id_escola]],Folha1!A:F,6,FALSE)</f>
        <v>43</v>
      </c>
    </row>
    <row r="1160" spans="1:9" x14ac:dyDescent="0.3">
      <c r="A1160" s="1">
        <f>'agrupamento - 3ciclo'!A1159</f>
        <v>403489</v>
      </c>
      <c r="B1160">
        <f>AVERAGE([3]!Tabela11[[#This Row],[1º Ano]],[3]!Tabela11[[#This Row],[2º Ano]],[3]!Tabela11[[#This Row],[3º Ano]],[3]!Tabela11[[#This Row],[4º Ano]])</f>
        <v>32.6875</v>
      </c>
      <c r="E1160" s="1">
        <f>VLOOKUP(Tabela2[[#This Row],[id_escola]],Folha1!A:F,2,FALSE)</f>
        <v>64.692307692307693</v>
      </c>
      <c r="F1160" s="1">
        <f>VLOOKUP(Tabela2[[#This Row],[id_escola]],Folha1!A:F,3,FALSE)</f>
        <v>47.622340425531917</v>
      </c>
      <c r="G1160" s="1">
        <f>VLOOKUP(Tabela2[[#This Row],[id_escola]],Folha1!A:F,4,FALSE)</f>
        <v>56.157324058919805</v>
      </c>
      <c r="H1160" s="1">
        <f>VLOOKUP(Tabela2[[#This Row],[id_escola]],Folha1!A:F,5,FALSE)</f>
        <v>45</v>
      </c>
      <c r="I1160" s="1">
        <f>VLOOKUP(Tabela2[[#This Row],[id_escola]],Folha1!A:F,6,FALSE)</f>
        <v>75</v>
      </c>
    </row>
    <row r="1161" spans="1:9" x14ac:dyDescent="0.3">
      <c r="A1161" s="1">
        <f>'agrupamento - 3ciclo'!A1160</f>
        <v>401900</v>
      </c>
      <c r="B1161">
        <f>AVERAGE([3]!Tabela11[[#This Row],[1º Ano]],[3]!Tabela11[[#This Row],[2º Ano]],[3]!Tabela11[[#This Row],[3º Ano]],[3]!Tabela11[[#This Row],[4º Ano]])</f>
        <v>71.5625</v>
      </c>
      <c r="E1161" s="1">
        <f>VLOOKUP(Tabela2[[#This Row],[id_escola]],Folha1!A:F,2,FALSE)</f>
        <v>58.941176470588232</v>
      </c>
      <c r="F1161" s="1">
        <f>VLOOKUP(Tabela2[[#This Row],[id_escola]],Folha1!A:F,3,FALSE)</f>
        <v>40.188405797101453</v>
      </c>
      <c r="G1161" s="1">
        <f>VLOOKUP(Tabela2[[#This Row],[id_escola]],Folha1!A:F,4,FALSE)</f>
        <v>49.564791133844842</v>
      </c>
      <c r="H1161" s="1">
        <f>VLOOKUP(Tabela2[[#This Row],[id_escola]],Folha1!A:F,5,FALSE)</f>
        <v>59</v>
      </c>
      <c r="I1161" s="1">
        <f>VLOOKUP(Tabela2[[#This Row],[id_escola]],Folha1!A:F,6,FALSE)</f>
        <v>12</v>
      </c>
    </row>
    <row r="1162" spans="1:9" x14ac:dyDescent="0.3">
      <c r="A1162" s="1">
        <f>'agrupamento - 3ciclo'!A1161</f>
        <v>404676</v>
      </c>
      <c r="B1162">
        <f>AVERAGE([3]!Tabela11[[#This Row],[1º Ano]],[3]!Tabela11[[#This Row],[2º Ano]],[3]!Tabela11[[#This Row],[3º Ano]],[3]!Tabela11[[#This Row],[4º Ano]])</f>
        <v>14.25</v>
      </c>
      <c r="E1162" s="1">
        <f>VLOOKUP(Tabela2[[#This Row],[id_escola]],Folha1!A:F,2,FALSE)</f>
        <v>64.266187050359719</v>
      </c>
      <c r="F1162" s="1">
        <f>VLOOKUP(Tabela2[[#This Row],[id_escola]],Folha1!A:F,3,FALSE)</f>
        <v>54</v>
      </c>
      <c r="G1162" s="1">
        <f>VLOOKUP(Tabela2[[#This Row],[id_escola]],Folha1!A:F,4,FALSE)</f>
        <v>59.133093525179859</v>
      </c>
      <c r="H1162" s="1">
        <f>VLOOKUP(Tabela2[[#This Row],[id_escola]],Folha1!A:F,5,FALSE)</f>
        <v>37</v>
      </c>
      <c r="I1162" s="1">
        <f>VLOOKUP(Tabela2[[#This Row],[id_escola]],Folha1!A:F,6,FALSE)</f>
        <v>2</v>
      </c>
    </row>
    <row r="1163" spans="1:9" x14ac:dyDescent="0.3">
      <c r="A1163" s="1">
        <f>'agrupamento - 3ciclo'!A1162</f>
        <v>402618</v>
      </c>
      <c r="B1163">
        <f>AVERAGE([3]!Tabela11[[#This Row],[1º Ano]],[3]!Tabela11[[#This Row],[2º Ano]],[3]!Tabela11[[#This Row],[3º Ano]],[3]!Tabela11[[#This Row],[4º Ano]])</f>
        <v>32.5625</v>
      </c>
      <c r="E1163" s="1">
        <f>VLOOKUP(Tabela2[[#This Row],[id_escola]],Folha1!A:F,2,FALSE)</f>
        <v>60.729729729729726</v>
      </c>
      <c r="F1163" s="1">
        <f>VLOOKUP(Tabela2[[#This Row],[id_escola]],Folha1!A:F,3,FALSE)</f>
        <v>36.402597402597401</v>
      </c>
      <c r="G1163" s="1">
        <f>VLOOKUP(Tabela2[[#This Row],[id_escola]],Folha1!A:F,4,FALSE)</f>
        <v>48.566163566163567</v>
      </c>
      <c r="H1163" s="1">
        <f>VLOOKUP(Tabela2[[#This Row],[id_escola]],Folha1!A:F,5,FALSE)</f>
        <v>60</v>
      </c>
      <c r="I1163" s="1">
        <f>VLOOKUP(Tabela2[[#This Row],[id_escola]],Folha1!A:F,6,FALSE)</f>
        <v>46</v>
      </c>
    </row>
    <row r="1164" spans="1:9" x14ac:dyDescent="0.3">
      <c r="A1164" s="1">
        <f>'agrupamento - 3ciclo'!A1163</f>
        <v>404408</v>
      </c>
      <c r="B1164">
        <f>AVERAGE([3]!Tabela11[[#This Row],[1º Ano]],[3]!Tabela11[[#This Row],[2º Ano]],[3]!Tabela11[[#This Row],[3º Ano]],[3]!Tabela11[[#This Row],[4º Ano]])</f>
        <v>10.3125</v>
      </c>
      <c r="E1164" s="1">
        <f>VLOOKUP(Tabela2[[#This Row],[id_escola]],Folha1!A:F,2,FALSE)</f>
        <v>63.183544303797468</v>
      </c>
      <c r="F1164" s="1">
        <f>VLOOKUP(Tabela2[[#This Row],[id_escola]],Folha1!A:F,3,FALSE)</f>
        <v>51.587499999999999</v>
      </c>
      <c r="G1164" s="1">
        <f>VLOOKUP(Tabela2[[#This Row],[id_escola]],Folha1!A:F,4,FALSE)</f>
        <v>57.385522151898734</v>
      </c>
      <c r="H1164" s="1">
        <f>VLOOKUP(Tabela2[[#This Row],[id_escola]],Folha1!A:F,5,FALSE)</f>
        <v>39</v>
      </c>
      <c r="I1164" s="1">
        <f>VLOOKUP(Tabela2[[#This Row],[id_escola]],Folha1!A:F,6,FALSE)</f>
        <v>66</v>
      </c>
    </row>
    <row r="1165" spans="1:9" x14ac:dyDescent="0.3">
      <c r="A1165" s="1">
        <f>'agrupamento - 3ciclo'!A1164</f>
        <v>402631</v>
      </c>
      <c r="B1165">
        <f>AVERAGE([3]!Tabela11[[#This Row],[1º Ano]],[3]!Tabela11[[#This Row],[2º Ano]],[3]!Tabela11[[#This Row],[3º Ano]],[3]!Tabela11[[#This Row],[4º Ano]])</f>
        <v>25.6875</v>
      </c>
      <c r="E1165" s="1">
        <f>VLOOKUP(Tabela2[[#This Row],[id_escola]],Folha1!A:F,2,FALSE)</f>
        <v>66.3</v>
      </c>
      <c r="F1165" s="1">
        <f>VLOOKUP(Tabela2[[#This Row],[id_escola]],Folha1!A:F,3,FALSE)</f>
        <v>60.581395348837212</v>
      </c>
      <c r="G1165" s="1">
        <f>VLOOKUP(Tabela2[[#This Row],[id_escola]],Folha1!A:F,4,FALSE)</f>
        <v>63.440697674418601</v>
      </c>
      <c r="H1165" s="1">
        <f>VLOOKUP(Tabela2[[#This Row],[id_escola]],Folha1!A:F,5,FALSE)</f>
        <v>23</v>
      </c>
      <c r="I1165" s="1">
        <f>VLOOKUP(Tabela2[[#This Row],[id_escola]],Folha1!A:F,6,FALSE)</f>
        <v>63</v>
      </c>
    </row>
    <row r="1166" spans="1:9" x14ac:dyDescent="0.3">
      <c r="A1166" s="1">
        <f>'agrupamento - 3ciclo'!A1165</f>
        <v>402643</v>
      </c>
      <c r="B1166">
        <f>AVERAGE([3]!Tabela11[[#This Row],[1º Ano]],[3]!Tabela11[[#This Row],[2º Ano]],[3]!Tabela11[[#This Row],[3º Ano]],[3]!Tabela11[[#This Row],[4º Ano]])</f>
        <v>10.25</v>
      </c>
      <c r="E1166" s="1">
        <f>VLOOKUP(Tabela2[[#This Row],[id_escola]],Folha1!A:F,2,FALSE)</f>
        <v>61.927272727272729</v>
      </c>
      <c r="F1166" s="1">
        <f>VLOOKUP(Tabela2[[#This Row],[id_escola]],Folha1!A:F,3,FALSE)</f>
        <v>52.196078431372548</v>
      </c>
      <c r="G1166" s="1">
        <f>VLOOKUP(Tabela2[[#This Row],[id_escola]],Folha1!A:F,4,FALSE)</f>
        <v>57.061675579322639</v>
      </c>
      <c r="H1166" s="1">
        <f>VLOOKUP(Tabela2[[#This Row],[id_escola]],Folha1!A:F,5,FALSE)</f>
        <v>40</v>
      </c>
      <c r="I1166" s="1">
        <f>VLOOKUP(Tabela2[[#This Row],[id_escola]],Folha1!A:F,6,FALSE)</f>
        <v>2</v>
      </c>
    </row>
    <row r="1167" spans="1:9" x14ac:dyDescent="0.3">
      <c r="A1167" s="1">
        <f>'agrupamento - 3ciclo'!A1166</f>
        <v>402667</v>
      </c>
      <c r="B1167">
        <f>AVERAGE([3]!Tabela11[[#This Row],[1º Ano]],[3]!Tabela11[[#This Row],[2º Ano]],[3]!Tabela11[[#This Row],[3º Ano]],[3]!Tabela11[[#This Row],[4º Ano]])</f>
        <v>58.4375</v>
      </c>
      <c r="E1167" s="1">
        <f>VLOOKUP(Tabela2[[#This Row],[id_escola]],Folha1!A:F,2,FALSE)</f>
        <v>63.493589743589745</v>
      </c>
      <c r="F1167" s="1">
        <f>VLOOKUP(Tabela2[[#This Row],[id_escola]],Folha1!A:F,3,FALSE)</f>
        <v>56.468354430379748</v>
      </c>
      <c r="G1167" s="1">
        <f>VLOOKUP(Tabela2[[#This Row],[id_escola]],Folha1!A:F,4,FALSE)</f>
        <v>59.98097208698475</v>
      </c>
      <c r="H1167" s="1">
        <f>VLOOKUP(Tabela2[[#This Row],[id_escola]],Folha1!A:F,5,FALSE)</f>
        <v>33</v>
      </c>
      <c r="I1167" s="1">
        <f>VLOOKUP(Tabela2[[#This Row],[id_escola]],Folha1!A:F,6,FALSE)</f>
        <v>8</v>
      </c>
    </row>
    <row r="1168" spans="1:9" x14ac:dyDescent="0.3">
      <c r="A1168" s="1">
        <f>'agrupamento - 3ciclo'!A1167</f>
        <v>402680</v>
      </c>
      <c r="B1168" t="e">
        <f>AVERAGE([3]!Tabela11[[#This Row],[1º Ano]],[3]!Tabela11[[#This Row],[2º Ano]],[3]!Tabela11[[#This Row],[3º Ano]],[3]!Tabela11[[#This Row],[4º Ano]])</f>
        <v>#DIV/0!</v>
      </c>
      <c r="E1168" s="1">
        <f>VLOOKUP(Tabela2[[#This Row],[id_escola]],Folha1!A:F,2,FALSE)</f>
        <v>65.733333333333334</v>
      </c>
      <c r="F1168" s="1">
        <f>VLOOKUP(Tabela2[[#This Row],[id_escola]],Folha1!A:F,3,FALSE)</f>
        <v>56.011111111111113</v>
      </c>
      <c r="G1168" s="1">
        <f>VLOOKUP(Tabela2[[#This Row],[id_escola]],Folha1!A:F,4,FALSE)</f>
        <v>60.87222222222222</v>
      </c>
      <c r="H1168" s="1">
        <f>VLOOKUP(Tabela2[[#This Row],[id_escola]],Folha1!A:F,5,FALSE)</f>
        <v>30</v>
      </c>
      <c r="I1168" s="1">
        <f>VLOOKUP(Tabela2[[#This Row],[id_escola]],Folha1!A:F,6,FALSE)</f>
        <v>41</v>
      </c>
    </row>
    <row r="1169" spans="1:9" x14ac:dyDescent="0.3">
      <c r="A1169" s="1">
        <f>'agrupamento - 3ciclo'!A1168</f>
        <v>402710</v>
      </c>
      <c r="B1169">
        <f>AVERAGE([3]!Tabela11[[#This Row],[1º Ano]],[3]!Tabela11[[#This Row],[2º Ano]],[3]!Tabela11[[#This Row],[3º Ano]],[3]!Tabela11[[#This Row],[4º Ano]])</f>
        <v>43.75</v>
      </c>
      <c r="E1169" s="1">
        <f>VLOOKUP(Tabela2[[#This Row],[id_escola]],Folha1!A:F,2,FALSE)</f>
        <v>56.547058823529412</v>
      </c>
      <c r="F1169" s="1">
        <f>VLOOKUP(Tabela2[[#This Row],[id_escola]],Folha1!A:F,3,FALSE)</f>
        <v>35.686046511627907</v>
      </c>
      <c r="G1169" s="1">
        <f>VLOOKUP(Tabela2[[#This Row],[id_escola]],Folha1!A:F,4,FALSE)</f>
        <v>46.116552667578659</v>
      </c>
      <c r="H1169" s="1">
        <f>VLOOKUP(Tabela2[[#This Row],[id_escola]],Folha1!A:F,5,FALSE)</f>
        <v>57</v>
      </c>
      <c r="I1169" s="1">
        <f>VLOOKUP(Tabela2[[#This Row],[id_escola]],Folha1!A:F,6,FALSE)</f>
        <v>40</v>
      </c>
    </row>
    <row r="1170" spans="1:9" x14ac:dyDescent="0.3">
      <c r="A1170" s="1">
        <f>'agrupamento - 3ciclo'!A1169</f>
        <v>402837</v>
      </c>
      <c r="B1170" t="e">
        <f>AVERAGE([3]!Tabela11[[#This Row],[1º Ano]],[3]!Tabela11[[#This Row],[2º Ano]],[3]!Tabela11[[#This Row],[3º Ano]],[3]!Tabela11[[#This Row],[4º Ano]])</f>
        <v>#DIV/0!</v>
      </c>
      <c r="E1170" s="1">
        <f>VLOOKUP(Tabela2[[#This Row],[id_escola]],Folha1!A:F,2,FALSE)</f>
        <v>60.657657657657658</v>
      </c>
      <c r="F1170" s="1">
        <f>VLOOKUP(Tabela2[[#This Row],[id_escola]],Folha1!A:F,3,FALSE)</f>
        <v>44.522321428571431</v>
      </c>
      <c r="G1170" s="1">
        <f>VLOOKUP(Tabela2[[#This Row],[id_escola]],Folha1!A:F,4,FALSE)</f>
        <v>52.589989543114541</v>
      </c>
      <c r="H1170" s="1">
        <f>VLOOKUP(Tabela2[[#This Row],[id_escola]],Folha1!A:F,5,FALSE)</f>
        <v>45</v>
      </c>
      <c r="I1170" s="1">
        <f>VLOOKUP(Tabela2[[#This Row],[id_escola]],Folha1!A:F,6,FALSE)</f>
        <v>10</v>
      </c>
    </row>
    <row r="1171" spans="1:9" x14ac:dyDescent="0.3">
      <c r="A1171" s="1">
        <f>'agrupamento - 3ciclo'!A1170</f>
        <v>402849</v>
      </c>
      <c r="B1171">
        <f>AVERAGE([3]!Tabela11[[#This Row],[1º Ano]],[3]!Tabela11[[#This Row],[2º Ano]],[3]!Tabela11[[#This Row],[3º Ano]],[3]!Tabela11[[#This Row],[4º Ano]])</f>
        <v>23.8125</v>
      </c>
      <c r="E1171" s="1">
        <f>VLOOKUP(Tabela2[[#This Row],[id_escola]],Folha1!A:F,2,FALSE)</f>
        <v>65.218181818181819</v>
      </c>
      <c r="F1171" s="1">
        <f>VLOOKUP(Tabela2[[#This Row],[id_escola]],Folha1!A:F,3,FALSE)</f>
        <v>39.236363636363635</v>
      </c>
      <c r="G1171" s="1">
        <f>VLOOKUP(Tabela2[[#This Row],[id_escola]],Folha1!A:F,4,FALSE)</f>
        <v>52.227272727272727</v>
      </c>
      <c r="H1171" s="1">
        <f>VLOOKUP(Tabela2[[#This Row],[id_escola]],Folha1!A:F,5,FALSE)</f>
        <v>45</v>
      </c>
      <c r="I1171" s="1">
        <f>VLOOKUP(Tabela2[[#This Row],[id_escola]],Folha1!A:F,6,FALSE)</f>
        <v>51</v>
      </c>
    </row>
    <row r="1172" spans="1:9" x14ac:dyDescent="0.3">
      <c r="A1172" s="1">
        <f>'agrupamento - 3ciclo'!A1171</f>
        <v>402874</v>
      </c>
      <c r="B1172">
        <f>AVERAGE([3]!Tabela11[[#This Row],[1º Ano]],[3]!Tabela11[[#This Row],[2º Ano]],[3]!Tabela11[[#This Row],[3º Ano]],[3]!Tabela11[[#This Row],[4º Ano]])</f>
        <v>11.8125</v>
      </c>
      <c r="E1172" s="1">
        <f>VLOOKUP(Tabela2[[#This Row],[id_escola]],Folha1!A:F,2,FALSE)</f>
        <v>71.054421768707485</v>
      </c>
      <c r="F1172" s="1">
        <f>VLOOKUP(Tabela2[[#This Row],[id_escola]],Folha1!A:F,3,FALSE)</f>
        <v>52.408163265306122</v>
      </c>
      <c r="G1172" s="1">
        <f>VLOOKUP(Tabela2[[#This Row],[id_escola]],Folha1!A:F,4,FALSE)</f>
        <v>61.731292517006807</v>
      </c>
      <c r="H1172" s="1">
        <f>VLOOKUP(Tabela2[[#This Row],[id_escola]],Folha1!A:F,5,FALSE)</f>
        <v>28</v>
      </c>
      <c r="I1172" s="1">
        <f>VLOOKUP(Tabela2[[#This Row],[id_escola]],Folha1!A:F,6,FALSE)</f>
        <v>1</v>
      </c>
    </row>
    <row r="1173" spans="1:9" x14ac:dyDescent="0.3">
      <c r="A1173" s="1">
        <f>'agrupamento - 3ciclo'!A1172</f>
        <v>402758</v>
      </c>
      <c r="B1173">
        <f>AVERAGE([3]!Tabela11[[#This Row],[1º Ano]],[3]!Tabela11[[#This Row],[2º Ano]],[3]!Tabela11[[#This Row],[3º Ano]],[3]!Tabela11[[#This Row],[4º Ano]])</f>
        <v>30.9375</v>
      </c>
      <c r="E1173" s="1">
        <f>VLOOKUP(Tabela2[[#This Row],[id_escola]],Folha1!A:F,2,FALSE)</f>
        <v>59.394557823129254</v>
      </c>
      <c r="F1173" s="1">
        <f>VLOOKUP(Tabela2[[#This Row],[id_escola]],Folha1!A:F,3,FALSE)</f>
        <v>33.907894736842103</v>
      </c>
      <c r="G1173" s="1">
        <f>VLOOKUP(Tabela2[[#This Row],[id_escola]],Folha1!A:F,4,FALSE)</f>
        <v>46.651226279985679</v>
      </c>
      <c r="H1173" s="1">
        <f>VLOOKUP(Tabela2[[#This Row],[id_escola]],Folha1!A:F,5,FALSE)</f>
        <v>52</v>
      </c>
      <c r="I1173" s="1">
        <f>VLOOKUP(Tabela2[[#This Row],[id_escola]],Folha1!A:F,6,FALSE)</f>
        <v>38</v>
      </c>
    </row>
    <row r="1174" spans="1:9" x14ac:dyDescent="0.3">
      <c r="A1174" s="1">
        <f>'agrupamento - 3ciclo'!A1173</f>
        <v>400439</v>
      </c>
      <c r="B1174">
        <f>AVERAGE([3]!Tabela11[[#This Row],[1º Ano]],[3]!Tabela11[[#This Row],[2º Ano]],[3]!Tabela11[[#This Row],[3º Ano]],[3]!Tabela11[[#This Row],[4º Ano]])</f>
        <v>11</v>
      </c>
      <c r="E1174" s="1">
        <f>VLOOKUP(Tabela2[[#This Row],[id_escola]],Folha1!A:F,2,FALSE)</f>
        <v>62.207253886010363</v>
      </c>
      <c r="F1174" s="1">
        <f>VLOOKUP(Tabela2[[#This Row],[id_escola]],Folha1!A:F,3,FALSE)</f>
        <v>56.463917525773198</v>
      </c>
      <c r="G1174" s="1">
        <f>VLOOKUP(Tabela2[[#This Row],[id_escola]],Folha1!A:F,4,FALSE)</f>
        <v>59.335585705891781</v>
      </c>
      <c r="H1174" s="1">
        <f>VLOOKUP(Tabela2[[#This Row],[id_escola]],Folha1!A:F,5,FALSE)</f>
        <v>31</v>
      </c>
      <c r="I1174" s="1">
        <f>VLOOKUP(Tabela2[[#This Row],[id_escola]],Folha1!A:F,6,FALSE)</f>
        <v>62</v>
      </c>
    </row>
    <row r="1175" spans="1:9" x14ac:dyDescent="0.3">
      <c r="A1175" s="1">
        <f>'agrupamento - 3ciclo'!A1174</f>
        <v>402760</v>
      </c>
      <c r="B1175">
        <f>AVERAGE([3]!Tabela11[[#This Row],[1º Ano]],[3]!Tabela11[[#This Row],[2º Ano]],[3]!Tabela11[[#This Row],[3º Ano]],[3]!Tabela11[[#This Row],[4º Ano]])</f>
        <v>60.0625</v>
      </c>
      <c r="E1175" s="1">
        <f>VLOOKUP(Tabela2[[#This Row],[id_escola]],Folha1!A:F,2,FALSE)</f>
        <v>49.789115646258502</v>
      </c>
      <c r="F1175" s="1">
        <f>VLOOKUP(Tabela2[[#This Row],[id_escola]],Folha1!A:F,3,FALSE)</f>
        <v>23.888198757763973</v>
      </c>
      <c r="G1175" s="1">
        <f>VLOOKUP(Tabela2[[#This Row],[id_escola]],Folha1!A:F,4,FALSE)</f>
        <v>36.838657202011234</v>
      </c>
      <c r="H1175" s="1">
        <f>VLOOKUP(Tabela2[[#This Row],[id_escola]],Folha1!A:F,5,FALSE)</f>
        <v>55</v>
      </c>
      <c r="I1175" s="1">
        <f>VLOOKUP(Tabela2[[#This Row],[id_escola]],Folha1!A:F,6,FALSE)</f>
        <v>196</v>
      </c>
    </row>
    <row r="1176" spans="1:9" x14ac:dyDescent="0.3">
      <c r="A1176" s="1">
        <f>'agrupamento - 3ciclo'!A1175</f>
        <v>402795</v>
      </c>
      <c r="B1176">
        <f>AVERAGE([3]!Tabela11[[#This Row],[1º Ano]],[3]!Tabela11[[#This Row],[2º Ano]],[3]!Tabela11[[#This Row],[3º Ano]],[3]!Tabela11[[#This Row],[4º Ano]])</f>
        <v>24.5</v>
      </c>
      <c r="E1176" s="1">
        <f>VLOOKUP(Tabela2[[#This Row],[id_escola]],Folha1!A:F,2,FALSE)</f>
        <v>62.026785714285715</v>
      </c>
      <c r="F1176" s="1">
        <f>VLOOKUP(Tabela2[[#This Row],[id_escola]],Folha1!A:F,3,FALSE)</f>
        <v>53.696428571428569</v>
      </c>
      <c r="G1176" s="1">
        <f>VLOOKUP(Tabela2[[#This Row],[id_escola]],Folha1!A:F,4,FALSE)</f>
        <v>57.861607142857139</v>
      </c>
      <c r="H1176" s="1">
        <f>VLOOKUP(Tabela2[[#This Row],[id_escola]],Folha1!A:F,5,FALSE)</f>
        <v>32</v>
      </c>
      <c r="I1176" s="1">
        <f>VLOOKUP(Tabela2[[#This Row],[id_escola]],Folha1!A:F,6,FALSE)</f>
        <v>1</v>
      </c>
    </row>
    <row r="1177" spans="1:9" x14ac:dyDescent="0.3">
      <c r="A1177" s="1">
        <f>'agrupamento - 3ciclo'!A1176</f>
        <v>402825</v>
      </c>
      <c r="B1177">
        <f>AVERAGE([3]!Tabela11[[#This Row],[1º Ano]],[3]!Tabela11[[#This Row],[2º Ano]],[3]!Tabela11[[#This Row],[3º Ano]],[3]!Tabela11[[#This Row],[4º Ano]])</f>
        <v>73.9375</v>
      </c>
      <c r="E1177" s="1">
        <f>VLOOKUP(Tabela2[[#This Row],[id_escola]],Folha1!A:F,2,FALSE)</f>
        <v>60.808411214953274</v>
      </c>
      <c r="F1177" s="1">
        <f>VLOOKUP(Tabela2[[#This Row],[id_escola]],Folha1!A:F,3,FALSE)</f>
        <v>45.794520547945204</v>
      </c>
      <c r="G1177" s="1">
        <f>VLOOKUP(Tabela2[[#This Row],[id_escola]],Folha1!A:F,4,FALSE)</f>
        <v>53.301465881449239</v>
      </c>
      <c r="H1177" s="1">
        <f>VLOOKUP(Tabela2[[#This Row],[id_escola]],Folha1!A:F,5,FALSE)</f>
        <v>40</v>
      </c>
      <c r="I1177" s="1">
        <f>VLOOKUP(Tabela2[[#This Row],[id_escola]],Folha1!A:F,6,FALSE)</f>
        <v>89</v>
      </c>
    </row>
    <row r="1178" spans="1:9" x14ac:dyDescent="0.3">
      <c r="A1178" s="1">
        <f>'agrupamento - 3ciclo'!A1177</f>
        <v>402916</v>
      </c>
      <c r="B1178">
        <f>AVERAGE([3]!Tabela11[[#This Row],[1º Ano]],[3]!Tabela11[[#This Row],[2º Ano]],[3]!Tabela11[[#This Row],[3º Ano]],[3]!Tabela11[[#This Row],[4º Ano]])</f>
        <v>8.25</v>
      </c>
      <c r="E1178" s="1">
        <f>VLOOKUP(Tabela2[[#This Row],[id_escola]],Folha1!A:F,2,FALSE)</f>
        <v>67.088495575221245</v>
      </c>
      <c r="F1178" s="1">
        <f>VLOOKUP(Tabela2[[#This Row],[id_escola]],Folha1!A:F,3,FALSE)</f>
        <v>46.385964912280699</v>
      </c>
      <c r="G1178" s="1">
        <f>VLOOKUP(Tabela2[[#This Row],[id_escola]],Folha1!A:F,4,FALSE)</f>
        <v>56.737230243750972</v>
      </c>
      <c r="H1178" s="1">
        <f>VLOOKUP(Tabela2[[#This Row],[id_escola]],Folha1!A:F,5,FALSE)</f>
        <v>35</v>
      </c>
      <c r="I1178" s="1">
        <f>VLOOKUP(Tabela2[[#This Row],[id_escola]],Folha1!A:F,6,FALSE)</f>
        <v>63</v>
      </c>
    </row>
    <row r="1179" spans="1:9" x14ac:dyDescent="0.3">
      <c r="A1179" s="1">
        <f>'agrupamento - 3ciclo'!A1178</f>
        <v>402965</v>
      </c>
      <c r="B1179">
        <f>AVERAGE([3]!Tabela11[[#This Row],[1º Ano]],[3]!Tabela11[[#This Row],[2º Ano]],[3]!Tabela11[[#This Row],[3º Ano]],[3]!Tabela11[[#This Row],[4º Ano]])</f>
        <v>24.1875</v>
      </c>
      <c r="E1179" s="1">
        <f>VLOOKUP(Tabela2[[#This Row],[id_escola]],Folha1!A:F,2,FALSE)</f>
        <v>64.930000000000007</v>
      </c>
      <c r="F1179" s="1">
        <f>VLOOKUP(Tabela2[[#This Row],[id_escola]],Folha1!A:F,3,FALSE)</f>
        <v>43.64</v>
      </c>
      <c r="G1179" s="1">
        <f>VLOOKUP(Tabela2[[#This Row],[id_escola]],Folha1!A:F,4,FALSE)</f>
        <v>54.285000000000004</v>
      </c>
      <c r="H1179" s="1">
        <f>VLOOKUP(Tabela2[[#This Row],[id_escola]],Folha1!A:F,5,FALSE)</f>
        <v>37</v>
      </c>
      <c r="I1179" s="1" t="e">
        <f>VLOOKUP(Tabela2[[#This Row],[id_escola]],Folha1!A:F,6,FALSE)</f>
        <v>#N/A</v>
      </c>
    </row>
    <row r="1180" spans="1:9" x14ac:dyDescent="0.3">
      <c r="A1180" s="1">
        <f>'agrupamento - 3ciclo'!A1179</f>
        <v>402977</v>
      </c>
      <c r="B1180">
        <f>AVERAGE([3]!Tabela11[[#This Row],[1º Ano]],[3]!Tabela11[[#This Row],[2º Ano]],[3]!Tabela11[[#This Row],[3º Ano]],[3]!Tabela11[[#This Row],[4º Ano]])</f>
        <v>13.1875</v>
      </c>
      <c r="E1180" s="1">
        <f>VLOOKUP(Tabela2[[#This Row],[id_escola]],Folha1!A:F,2,FALSE)</f>
        <v>60.485436893203882</v>
      </c>
      <c r="F1180" s="1">
        <f>VLOOKUP(Tabela2[[#This Row],[id_escola]],Folha1!A:F,3,FALSE)</f>
        <v>41.18181818181818</v>
      </c>
      <c r="G1180" s="1">
        <f>VLOOKUP(Tabela2[[#This Row],[id_escola]],Folha1!A:F,4,FALSE)</f>
        <v>50.833627537511035</v>
      </c>
      <c r="H1180" s="1">
        <f>VLOOKUP(Tabela2[[#This Row],[id_escola]],Folha1!A:F,5,FALSE)</f>
        <v>41</v>
      </c>
      <c r="I1180" s="1">
        <f>VLOOKUP(Tabela2[[#This Row],[id_escola]],Folha1!A:F,6,FALSE)</f>
        <v>35</v>
      </c>
    </row>
    <row r="1181" spans="1:9" x14ac:dyDescent="0.3">
      <c r="A1181" s="1">
        <f>'agrupamento - 3ciclo'!A1180</f>
        <v>800331</v>
      </c>
      <c r="B1181">
        <f>AVERAGE([3]!Tabela11[[#This Row],[1º Ano]],[3]!Tabela11[[#This Row],[2º Ano]],[3]!Tabela11[[#This Row],[3º Ano]],[3]!Tabela11[[#This Row],[4º Ano]])</f>
        <v>13</v>
      </c>
      <c r="E1181" s="1">
        <f>VLOOKUP(Tabela2[[#This Row],[id_escola]],Folha1!A:F,2,FALSE)</f>
        <v>55.1</v>
      </c>
      <c r="F1181" s="1">
        <f>VLOOKUP(Tabela2[[#This Row],[id_escola]],Folha1!A:F,3,FALSE)</f>
        <v>37.299999999999997</v>
      </c>
      <c r="G1181" s="1">
        <f>VLOOKUP(Tabela2[[#This Row],[id_escola]],Folha1!A:F,4,FALSE)</f>
        <v>46.2</v>
      </c>
      <c r="H1181" s="1">
        <f>VLOOKUP(Tabela2[[#This Row],[id_escola]],Folha1!A:F,5,FALSE)</f>
        <v>46</v>
      </c>
      <c r="I1181" s="1">
        <f>VLOOKUP(Tabela2[[#This Row],[id_escola]],Folha1!A:F,6,FALSE)</f>
        <v>137</v>
      </c>
    </row>
    <row r="1182" spans="1:9" x14ac:dyDescent="0.3">
      <c r="A1182" s="1" t="e">
        <f>'agrupamento - 3ciclo'!A1181</f>
        <v>#N/A</v>
      </c>
      <c r="B1182">
        <f>AVERAGE([3]!Tabela11[[#This Row],[1º Ano]],[3]!Tabela11[[#This Row],[2º Ano]],[3]!Tabela11[[#This Row],[3º Ano]],[3]!Tabela11[[#This Row],[4º Ano]])</f>
        <v>61.875</v>
      </c>
      <c r="E1182" s="1" t="e">
        <f>VLOOKUP(Tabela2[[#This Row],[id_escola]],Folha1!A:F,2,FALSE)</f>
        <v>#N/A</v>
      </c>
      <c r="F1182" s="1" t="e">
        <f>VLOOKUP(Tabela2[[#This Row],[id_escola]],Folha1!A:F,3,FALSE)</f>
        <v>#N/A</v>
      </c>
      <c r="G1182" s="1" t="e">
        <f>VLOOKUP(Tabela2[[#This Row],[id_escola]],Folha1!A:F,4,FALSE)</f>
        <v>#N/A</v>
      </c>
      <c r="H1182" s="1" t="e">
        <f>VLOOKUP(Tabela2[[#This Row],[id_escola]],Folha1!A:F,5,FALSE)</f>
        <v>#N/A</v>
      </c>
      <c r="I1182" s="1" t="e">
        <f>VLOOKUP(Tabela2[[#This Row],[id_escola]],Folha1!A:F,6,FALSE)</f>
        <v>#N/A</v>
      </c>
    </row>
    <row r="1183" spans="1:9" x14ac:dyDescent="0.3">
      <c r="A1183" s="1" t="e">
        <f>'agrupamento - 3ciclo'!A1182</f>
        <v>#N/A</v>
      </c>
      <c r="B1183" t="e">
        <f>AVERAGE([3]!Tabela11[[#This Row],[1º Ano]],[3]!Tabela11[[#This Row],[2º Ano]],[3]!Tabela11[[#This Row],[3º Ano]],[3]!Tabela11[[#This Row],[4º Ano]])</f>
        <v>#DIV/0!</v>
      </c>
      <c r="E1183" s="1" t="e">
        <f>VLOOKUP(Tabela2[[#This Row],[id_escola]],Folha1!A:F,2,FALSE)</f>
        <v>#N/A</v>
      </c>
      <c r="F1183" s="1" t="e">
        <f>VLOOKUP(Tabela2[[#This Row],[id_escola]],Folha1!A:F,3,FALSE)</f>
        <v>#N/A</v>
      </c>
      <c r="G1183" s="1" t="e">
        <f>VLOOKUP(Tabela2[[#This Row],[id_escola]],Folha1!A:F,4,FALSE)</f>
        <v>#N/A</v>
      </c>
      <c r="H1183" s="1" t="e">
        <f>VLOOKUP(Tabela2[[#This Row],[id_escola]],Folha1!A:F,5,FALSE)</f>
        <v>#N/A</v>
      </c>
      <c r="I1183" s="1" t="e">
        <f>VLOOKUP(Tabela2[[#This Row],[id_escola]],Folha1!A:F,6,FALSE)</f>
        <v>#N/A</v>
      </c>
    </row>
    <row r="1184" spans="1:9" x14ac:dyDescent="0.3">
      <c r="A1184" s="1">
        <f>'agrupamento - 3ciclo'!A1183</f>
        <v>803196</v>
      </c>
      <c r="B1184">
        <f>AVERAGE([3]!Tabela11[[#This Row],[1º Ano]],[3]!Tabela11[[#This Row],[2º Ano]],[3]!Tabela11[[#This Row],[3º Ano]],[3]!Tabela11[[#This Row],[4º Ano]])</f>
        <v>48.9375</v>
      </c>
      <c r="E1184" s="1">
        <f>VLOOKUP(Tabela2[[#This Row],[id_escola]],Folha1!A:F,2,FALSE)</f>
        <v>66.7</v>
      </c>
      <c r="F1184" s="1">
        <f>VLOOKUP(Tabela2[[#This Row],[id_escola]],Folha1!A:F,3,FALSE)</f>
        <v>58.266666666666666</v>
      </c>
      <c r="G1184" s="1">
        <f>VLOOKUP(Tabela2[[#This Row],[id_escola]],Folha1!A:F,4,FALSE)</f>
        <v>62.483333333333334</v>
      </c>
      <c r="H1184" s="1">
        <f>VLOOKUP(Tabela2[[#This Row],[id_escola]],Folha1!A:F,5,FALSE)</f>
        <v>25</v>
      </c>
      <c r="I1184" s="1">
        <f>VLOOKUP(Tabela2[[#This Row],[id_escola]],Folha1!A:F,6,FALSE)</f>
        <v>2</v>
      </c>
    </row>
    <row r="1185" spans="1:9" x14ac:dyDescent="0.3">
      <c r="A1185" s="1">
        <f>'agrupamento - 3ciclo'!A1184</f>
        <v>502832</v>
      </c>
      <c r="B1185">
        <f>AVERAGE([3]!Tabela11[[#This Row],[1º Ano]],[3]!Tabela11[[#This Row],[2º Ano]],[3]!Tabela11[[#This Row],[3º Ano]],[3]!Tabela11[[#This Row],[4º Ano]])</f>
        <v>25.1875</v>
      </c>
      <c r="E1185" s="1">
        <f>VLOOKUP(Tabela2[[#This Row],[id_escola]],Folha1!A:F,2,FALSE)</f>
        <v>85.25</v>
      </c>
      <c r="F1185" s="1">
        <f>VLOOKUP(Tabela2[[#This Row],[id_escola]],Folha1!A:F,3,FALSE)</f>
        <v>78.470588235294116</v>
      </c>
      <c r="G1185" s="1">
        <f>VLOOKUP(Tabela2[[#This Row],[id_escola]],Folha1!A:F,4,FALSE)</f>
        <v>81.860294117647058</v>
      </c>
      <c r="H1185" s="1">
        <f>VLOOKUP(Tabela2[[#This Row],[id_escola]],Folha1!A:F,5,FALSE)</f>
        <v>3</v>
      </c>
      <c r="I1185" s="1">
        <f>VLOOKUP(Tabela2[[#This Row],[id_escola]],Folha1!A:F,6,FALSE)</f>
        <v>1</v>
      </c>
    </row>
    <row r="1186" spans="1:9" x14ac:dyDescent="0.3">
      <c r="A1186" s="1">
        <f>'agrupamento - 3ciclo'!A1185</f>
        <v>505547</v>
      </c>
      <c r="B1186">
        <f>AVERAGE([3]!Tabela11[[#This Row],[1º Ano]],[3]!Tabela11[[#This Row],[2º Ano]],[3]!Tabela11[[#This Row],[3º Ano]],[3]!Tabela11[[#This Row],[4º Ano]])</f>
        <v>31.875</v>
      </c>
      <c r="E1186" s="1">
        <f>VLOOKUP(Tabela2[[#This Row],[id_escola]],Folha1!A:F,2,FALSE)</f>
        <v>67.44736842105263</v>
      </c>
      <c r="F1186" s="1">
        <f>VLOOKUP(Tabela2[[#This Row],[id_escola]],Folha1!A:F,3,FALSE)</f>
        <v>59.60526315789474</v>
      </c>
      <c r="G1186" s="1">
        <f>VLOOKUP(Tabela2[[#This Row],[id_escola]],Folha1!A:F,4,FALSE)</f>
        <v>63.526315789473685</v>
      </c>
      <c r="H1186" s="1">
        <f>VLOOKUP(Tabela2[[#This Row],[id_escola]],Folha1!A:F,5,FALSE)</f>
        <v>21</v>
      </c>
      <c r="I1186" s="1">
        <f>VLOOKUP(Tabela2[[#This Row],[id_escola]],Folha1!A:F,6,FALSE)</f>
        <v>36</v>
      </c>
    </row>
    <row r="1187" spans="1:9" x14ac:dyDescent="0.3">
      <c r="A1187" s="1">
        <f>'agrupamento - 3ciclo'!A1186</f>
        <v>803197</v>
      </c>
      <c r="B1187">
        <f>AVERAGE([3]!Tabela11[[#This Row],[1º Ano]],[3]!Tabela11[[#This Row],[2º Ano]],[3]!Tabela11[[#This Row],[3º Ano]],[3]!Tabela11[[#This Row],[4º Ano]])</f>
        <v>30.4375</v>
      </c>
      <c r="E1187" s="1">
        <f>VLOOKUP(Tabela2[[#This Row],[id_escola]],Folha1!A:F,2,FALSE)</f>
        <v>52.071428571428569</v>
      </c>
      <c r="F1187" s="1">
        <f>VLOOKUP(Tabela2[[#This Row],[id_escola]],Folha1!A:F,3,FALSE)</f>
        <v>33.625</v>
      </c>
      <c r="G1187" s="1">
        <f>VLOOKUP(Tabela2[[#This Row],[id_escola]],Folha1!A:F,4,FALSE)</f>
        <v>42.848214285714285</v>
      </c>
      <c r="H1187" s="1">
        <f>VLOOKUP(Tabela2[[#This Row],[id_escola]],Folha1!A:F,5,FALSE)</f>
        <v>44</v>
      </c>
      <c r="I1187" s="1">
        <f>VLOOKUP(Tabela2[[#This Row],[id_escola]],Folha1!A:F,6,FALSE)</f>
        <v>20</v>
      </c>
    </row>
    <row r="1188" spans="1:9" x14ac:dyDescent="0.3">
      <c r="A1188" s="1">
        <f>'agrupamento - 3ciclo'!A1187</f>
        <v>803198</v>
      </c>
      <c r="B1188">
        <f>AVERAGE([3]!Tabela11[[#This Row],[1º Ano]],[3]!Tabela11[[#This Row],[2º Ano]],[3]!Tabela11[[#This Row],[3º Ano]],[3]!Tabela11[[#This Row],[4º Ano]])</f>
        <v>21.4375</v>
      </c>
      <c r="E1188" s="1">
        <f>VLOOKUP(Tabela2[[#This Row],[id_escola]],Folha1!A:F,2,FALSE)</f>
        <v>58.5</v>
      </c>
      <c r="F1188" s="1">
        <f>VLOOKUP(Tabela2[[#This Row],[id_escola]],Folha1!A:F,3,FALSE)</f>
        <v>57.125</v>
      </c>
      <c r="G1188" s="1">
        <f>VLOOKUP(Tabela2[[#This Row],[id_escola]],Folha1!A:F,4,FALSE)</f>
        <v>57.8125</v>
      </c>
      <c r="H1188" s="1">
        <f>VLOOKUP(Tabela2[[#This Row],[id_escola]],Folha1!A:F,5,FALSE)</f>
        <v>29</v>
      </c>
      <c r="I1188" s="1">
        <f>VLOOKUP(Tabela2[[#This Row],[id_escola]],Folha1!A:F,6,FALSE)</f>
        <v>23</v>
      </c>
    </row>
    <row r="1189" spans="1:9" x14ac:dyDescent="0.3">
      <c r="A1189" s="1">
        <f>'agrupamento - 3ciclo'!A1188</f>
        <v>803233</v>
      </c>
      <c r="B1189">
        <f>AVERAGE([3]!Tabela11[[#This Row],[1º Ano]],[3]!Tabela11[[#This Row],[2º Ano]],[3]!Tabela11[[#This Row],[3º Ano]],[3]!Tabela11[[#This Row],[4º Ano]])</f>
        <v>25.4375</v>
      </c>
      <c r="E1189" s="1">
        <f>VLOOKUP(Tabela2[[#This Row],[id_escola]],Folha1!A:F,2,FALSE)</f>
        <v>59.630872483221474</v>
      </c>
      <c r="F1189" s="1">
        <f>VLOOKUP(Tabela2[[#This Row],[id_escola]],Folha1!A:F,3,FALSE)</f>
        <v>39.241610738255034</v>
      </c>
      <c r="G1189" s="1">
        <f>VLOOKUP(Tabela2[[#This Row],[id_escola]],Folha1!A:F,4,FALSE)</f>
        <v>49.43624161073825</v>
      </c>
      <c r="H1189" s="1">
        <f>VLOOKUP(Tabela2[[#This Row],[id_escola]],Folha1!A:F,5,FALSE)</f>
        <v>40</v>
      </c>
      <c r="I1189" s="1">
        <f>VLOOKUP(Tabela2[[#This Row],[id_escola]],Folha1!A:F,6,FALSE)</f>
        <v>35</v>
      </c>
    </row>
    <row r="1190" spans="1:9" x14ac:dyDescent="0.3">
      <c r="A1190" s="1">
        <f>'agrupamento - 3ciclo'!A1189</f>
        <v>503769</v>
      </c>
      <c r="B1190">
        <f>AVERAGE([3]!Tabela11[[#This Row],[1º Ano]],[3]!Tabela11[[#This Row],[2º Ano]],[3]!Tabela11[[#This Row],[3º Ano]],[3]!Tabela11[[#This Row],[4º Ano]])</f>
        <v>82.8125</v>
      </c>
      <c r="E1190" s="1">
        <f>VLOOKUP(Tabela2[[#This Row],[id_escola]],Folha1!A:F,2,FALSE)</f>
        <v>76.941176470588232</v>
      </c>
      <c r="F1190" s="1">
        <f>VLOOKUP(Tabela2[[#This Row],[id_escola]],Folha1!A:F,3,FALSE)</f>
        <v>68.25</v>
      </c>
      <c r="G1190" s="1">
        <f>VLOOKUP(Tabela2[[#This Row],[id_escola]],Folha1!A:F,4,FALSE)</f>
        <v>72.595588235294116</v>
      </c>
      <c r="H1190" s="1">
        <f>VLOOKUP(Tabela2[[#This Row],[id_escola]],Folha1!A:F,5,FALSE)</f>
        <v>8</v>
      </c>
      <c r="I1190" s="1">
        <f>VLOOKUP(Tabela2[[#This Row],[id_escola]],Folha1!A:F,6,FALSE)</f>
        <v>18</v>
      </c>
    </row>
    <row r="1191" spans="1:9" x14ac:dyDescent="0.3">
      <c r="A1191" s="1">
        <f>'agrupamento - 3ciclo'!A1190</f>
        <v>505961</v>
      </c>
      <c r="B1191">
        <f>AVERAGE([3]!Tabela11[[#This Row],[1º Ano]],[3]!Tabela11[[#This Row],[2º Ano]],[3]!Tabela11[[#This Row],[3º Ano]],[3]!Tabela11[[#This Row],[4º Ano]])</f>
        <v>18.375</v>
      </c>
      <c r="E1191" s="1">
        <f>VLOOKUP(Tabela2[[#This Row],[id_escola]],Folha1!A:F,2,FALSE)</f>
        <v>81.88095238095238</v>
      </c>
      <c r="F1191" s="1">
        <f>VLOOKUP(Tabela2[[#This Row],[id_escola]],Folha1!A:F,3,FALSE)</f>
        <v>82.261904761904759</v>
      </c>
      <c r="G1191" s="1">
        <f>VLOOKUP(Tabela2[[#This Row],[id_escola]],Folha1!A:F,4,FALSE)</f>
        <v>82.071428571428569</v>
      </c>
      <c r="H1191" s="1">
        <f>VLOOKUP(Tabela2[[#This Row],[id_escola]],Folha1!A:F,5,FALSE)</f>
        <v>2</v>
      </c>
      <c r="I1191" s="1">
        <f>VLOOKUP(Tabela2[[#This Row],[id_escola]],Folha1!A:F,6,FALSE)</f>
        <v>4</v>
      </c>
    </row>
    <row r="1192" spans="1:9" x14ac:dyDescent="0.3">
      <c r="A1192" s="1">
        <f>'agrupamento - 3ciclo'!A1191</f>
        <v>505020</v>
      </c>
      <c r="B1192">
        <f>AVERAGE([3]!Tabela11[[#This Row],[1º Ano]],[3]!Tabela11[[#This Row],[2º Ano]],[3]!Tabela11[[#This Row],[3º Ano]],[3]!Tabela11[[#This Row],[4º Ano]])</f>
        <v>21.9375</v>
      </c>
      <c r="E1192" s="1">
        <f>VLOOKUP(Tabela2[[#This Row],[id_escola]],Folha1!A:F,2,FALSE)</f>
        <v>66.13636363636364</v>
      </c>
      <c r="F1192" s="1">
        <f>VLOOKUP(Tabela2[[#This Row],[id_escola]],Folha1!A:F,3,FALSE)</f>
        <v>66.565217391304344</v>
      </c>
      <c r="G1192" s="1">
        <f>VLOOKUP(Tabela2[[#This Row],[id_escola]],Folha1!A:F,4,FALSE)</f>
        <v>66.350790513833999</v>
      </c>
      <c r="H1192" s="1">
        <f>VLOOKUP(Tabela2[[#This Row],[id_escola]],Folha1!A:F,5,FALSE)</f>
        <v>13</v>
      </c>
      <c r="I1192" s="1">
        <f>VLOOKUP(Tabela2[[#This Row],[id_escola]],Folha1!A:F,6,FALSE)</f>
        <v>43</v>
      </c>
    </row>
    <row r="1193" spans="1:9" x14ac:dyDescent="0.3">
      <c r="A1193" s="1">
        <f>'agrupamento - 3ciclo'!A1192</f>
        <v>503228</v>
      </c>
      <c r="B1193">
        <f>AVERAGE([3]!Tabela11[[#This Row],[1º Ano]],[3]!Tabela11[[#This Row],[2º Ano]],[3]!Tabela11[[#This Row],[3º Ano]],[3]!Tabela11[[#This Row],[4º Ano]])</f>
        <v>10.5</v>
      </c>
      <c r="E1193" s="1">
        <f>VLOOKUP(Tabela2[[#This Row],[id_escola]],Folha1!A:F,2,FALSE)</f>
        <v>54.8</v>
      </c>
      <c r="F1193" s="1">
        <f>VLOOKUP(Tabela2[[#This Row],[id_escola]],Folha1!A:F,3,FALSE)</f>
        <v>34</v>
      </c>
      <c r="G1193" s="1">
        <f>VLOOKUP(Tabela2[[#This Row],[id_escola]],Folha1!A:F,4,FALSE)</f>
        <v>44.4</v>
      </c>
      <c r="H1193" s="1">
        <f>VLOOKUP(Tabela2[[#This Row],[id_escola]],Folha1!A:F,5,FALSE)</f>
        <v>38</v>
      </c>
      <c r="I1193" s="1">
        <f>VLOOKUP(Tabela2[[#This Row],[id_escola]],Folha1!A:F,6,FALSE)</f>
        <v>159</v>
      </c>
    </row>
    <row r="1194" spans="1:9" x14ac:dyDescent="0.3">
      <c r="A1194" s="1">
        <f>'agrupamento - 3ciclo'!A1193</f>
        <v>803271</v>
      </c>
      <c r="B1194">
        <f>AVERAGE([3]!Tabela11[[#This Row],[1º Ano]],[3]!Tabela11[[#This Row],[2º Ano]],[3]!Tabela11[[#This Row],[3º Ano]],[3]!Tabela11[[#This Row],[4º Ano]])</f>
        <v>58.25</v>
      </c>
      <c r="E1194" s="1">
        <f>VLOOKUP(Tabela2[[#This Row],[id_escola]],Folha1!A:F,2,FALSE)</f>
        <v>58.44736842105263</v>
      </c>
      <c r="F1194" s="1">
        <f>VLOOKUP(Tabela2[[#This Row],[id_escola]],Folha1!A:F,3,FALSE)</f>
        <v>43.015384615384619</v>
      </c>
      <c r="G1194" s="1">
        <f>VLOOKUP(Tabela2[[#This Row],[id_escola]],Folha1!A:F,4,FALSE)</f>
        <v>50.731376518218624</v>
      </c>
      <c r="H1194" s="1">
        <f>VLOOKUP(Tabela2[[#This Row],[id_escola]],Folha1!A:F,5,FALSE)</f>
        <v>34</v>
      </c>
      <c r="I1194" s="1">
        <f>VLOOKUP(Tabela2[[#This Row],[id_escola]],Folha1!A:F,6,FALSE)</f>
        <v>98</v>
      </c>
    </row>
    <row r="1195" spans="1:9" x14ac:dyDescent="0.3">
      <c r="A1195" s="1">
        <f>'agrupamento - 3ciclo'!A1194</f>
        <v>503575</v>
      </c>
      <c r="B1195" t="e">
        <f>AVERAGE([3]!Tabela11[[#This Row],[1º Ano]],[3]!Tabela11[[#This Row],[2º Ano]],[3]!Tabela11[[#This Row],[3º Ano]],[3]!Tabela11[[#This Row],[4º Ano]])</f>
        <v>#DIV/0!</v>
      </c>
      <c r="E1195" s="1">
        <f>VLOOKUP(Tabela2[[#This Row],[id_escola]],Folha1!A:F,2,FALSE)</f>
        <v>80.377049180327873</v>
      </c>
      <c r="F1195" s="1">
        <f>VLOOKUP(Tabela2[[#This Row],[id_escola]],Folha1!A:F,3,FALSE)</f>
        <v>66.41935483870968</v>
      </c>
      <c r="G1195" s="1">
        <f>VLOOKUP(Tabela2[[#This Row],[id_escola]],Folha1!A:F,4,FALSE)</f>
        <v>73.398202009518769</v>
      </c>
      <c r="H1195" s="1">
        <f>VLOOKUP(Tabela2[[#This Row],[id_escola]],Folha1!A:F,5,FALSE)</f>
        <v>5</v>
      </c>
      <c r="I1195" s="1">
        <f>VLOOKUP(Tabela2[[#This Row],[id_escola]],Folha1!A:F,6,FALSE)</f>
        <v>16</v>
      </c>
    </row>
    <row r="1196" spans="1:9" x14ac:dyDescent="0.3">
      <c r="A1196" s="1" t="e">
        <f>'agrupamento - 3ciclo'!A1195</f>
        <v>#N/A</v>
      </c>
      <c r="B1196">
        <f>AVERAGE([3]!Tabela11[[#This Row],[1º Ano]],[3]!Tabela11[[#This Row],[2º Ano]],[3]!Tabela11[[#This Row],[3º Ano]],[3]!Tabela11[[#This Row],[4º Ano]])</f>
        <v>53.6875</v>
      </c>
      <c r="E1196" s="1" t="e">
        <f>VLOOKUP(Tabela2[[#This Row],[id_escola]],Folha1!A:F,2,FALSE)</f>
        <v>#N/A</v>
      </c>
      <c r="F1196" s="1" t="e">
        <f>VLOOKUP(Tabela2[[#This Row],[id_escola]],Folha1!A:F,3,FALSE)</f>
        <v>#N/A</v>
      </c>
      <c r="G1196" s="1" t="e">
        <f>VLOOKUP(Tabela2[[#This Row],[id_escola]],Folha1!A:F,4,FALSE)</f>
        <v>#N/A</v>
      </c>
      <c r="H1196" s="1" t="e">
        <f>VLOOKUP(Tabela2[[#This Row],[id_escola]],Folha1!A:F,5,FALSE)</f>
        <v>#N/A</v>
      </c>
      <c r="I1196" s="1" t="e">
        <f>VLOOKUP(Tabela2[[#This Row],[id_escola]],Folha1!A:F,6,FALSE)</f>
        <v>#N/A</v>
      </c>
    </row>
    <row r="1197" spans="1:9" x14ac:dyDescent="0.3">
      <c r="A1197" s="1">
        <f>'agrupamento - 3ciclo'!A1196</f>
        <v>803274</v>
      </c>
      <c r="B1197">
        <f>AVERAGE([3]!Tabela11[[#This Row],[1º Ano]],[3]!Tabela11[[#This Row],[2º Ano]],[3]!Tabela11[[#This Row],[3º Ano]],[3]!Tabela11[[#This Row],[4º Ano]])</f>
        <v>6.375</v>
      </c>
      <c r="E1197" s="1">
        <f>VLOOKUP(Tabela2[[#This Row],[id_escola]],Folha1!A:F,2,FALSE)</f>
        <v>57.732824427480914</v>
      </c>
      <c r="F1197" s="1">
        <f>VLOOKUP(Tabela2[[#This Row],[id_escola]],Folha1!A:F,3,FALSE)</f>
        <v>41.872180451127818</v>
      </c>
      <c r="G1197" s="1">
        <f>VLOOKUP(Tabela2[[#This Row],[id_escola]],Folha1!A:F,4,FALSE)</f>
        <v>49.802502439304362</v>
      </c>
      <c r="H1197" s="1">
        <f>VLOOKUP(Tabela2[[#This Row],[id_escola]],Folha1!A:F,5,FALSE)</f>
        <v>34</v>
      </c>
      <c r="I1197" s="1">
        <f>VLOOKUP(Tabela2[[#This Row],[id_escola]],Folha1!A:F,6,FALSE)</f>
        <v>110</v>
      </c>
    </row>
    <row r="1198" spans="1:9" x14ac:dyDescent="0.3">
      <c r="A1198" s="1">
        <f>'agrupamento - 3ciclo'!A1197</f>
        <v>806790</v>
      </c>
      <c r="B1198">
        <f>AVERAGE([3]!Tabela11[[#This Row],[1º Ano]],[3]!Tabela11[[#This Row],[2º Ano]],[3]!Tabela11[[#This Row],[3º Ano]],[3]!Tabela11[[#This Row],[4º Ano]])</f>
        <v>42.75</v>
      </c>
      <c r="E1198" s="1">
        <f>VLOOKUP(Tabela2[[#This Row],[id_escola]],Folha1!A:F,2,FALSE)</f>
        <v>58.9</v>
      </c>
      <c r="F1198" s="1">
        <f>VLOOKUP(Tabela2[[#This Row],[id_escola]],Folha1!A:F,3,FALSE)</f>
        <v>17.399999999999999</v>
      </c>
      <c r="G1198" s="1">
        <f>VLOOKUP(Tabela2[[#This Row],[id_escola]],Folha1!A:F,4,FALSE)</f>
        <v>38.15</v>
      </c>
      <c r="H1198" s="1">
        <f>VLOOKUP(Tabela2[[#This Row],[id_escola]],Folha1!A:F,5,FALSE)</f>
        <v>35</v>
      </c>
      <c r="I1198" s="1">
        <f>VLOOKUP(Tabela2[[#This Row],[id_escola]],Folha1!A:F,6,FALSE)</f>
        <v>187</v>
      </c>
    </row>
    <row r="1199" spans="1:9" x14ac:dyDescent="0.3">
      <c r="A1199" s="1">
        <f>'agrupamento - 3ciclo'!A1198</f>
        <v>502340</v>
      </c>
      <c r="B1199">
        <f>AVERAGE([3]!Tabela11[[#This Row],[1º Ano]],[3]!Tabela11[[#This Row],[2º Ano]],[3]!Tabela11[[#This Row],[3º Ano]],[3]!Tabela11[[#This Row],[4º Ano]])</f>
        <v>46.875</v>
      </c>
      <c r="E1199" s="1">
        <f>VLOOKUP(Tabela2[[#This Row],[id_escola]],Folha1!A:F,2,FALSE)</f>
        <v>62.6</v>
      </c>
      <c r="F1199" s="1">
        <f>VLOOKUP(Tabela2[[#This Row],[id_escola]],Folha1!A:F,3,FALSE)</f>
        <v>39.80952380952381</v>
      </c>
      <c r="G1199" s="1">
        <f>VLOOKUP(Tabela2[[#This Row],[id_escola]],Folha1!A:F,4,FALSE)</f>
        <v>51.204761904761909</v>
      </c>
      <c r="H1199" s="1">
        <f>VLOOKUP(Tabela2[[#This Row],[id_escola]],Folha1!A:F,5,FALSE)</f>
        <v>32</v>
      </c>
      <c r="I1199" s="1">
        <f>VLOOKUP(Tabela2[[#This Row],[id_escola]],Folha1!A:F,6,FALSE)</f>
        <v>104</v>
      </c>
    </row>
    <row r="1200" spans="1:9" x14ac:dyDescent="0.3">
      <c r="A1200" s="1">
        <f>'agrupamento - 3ciclo'!A1199</f>
        <v>507751</v>
      </c>
      <c r="B1200">
        <f>AVERAGE([3]!Tabela11[[#This Row],[1º Ano]],[3]!Tabela11[[#This Row],[2º Ano]],[3]!Tabela11[[#This Row],[3º Ano]],[3]!Tabela11[[#This Row],[4º Ano]])</f>
        <v>12.4375</v>
      </c>
      <c r="E1200" s="1">
        <f>VLOOKUP(Tabela2[[#This Row],[id_escola]],Folha1!A:F,2,FALSE)</f>
        <v>63.647058823529413</v>
      </c>
      <c r="F1200" s="1">
        <f>VLOOKUP(Tabela2[[#This Row],[id_escola]],Folha1!A:F,3,FALSE)</f>
        <v>57.705882352941174</v>
      </c>
      <c r="G1200" s="1">
        <f>VLOOKUP(Tabela2[[#This Row],[id_escola]],Folha1!A:F,4,FALSE)</f>
        <v>60.67647058823529</v>
      </c>
      <c r="H1200" s="1">
        <f>VLOOKUP(Tabela2[[#This Row],[id_escola]],Folha1!A:F,5,FALSE)</f>
        <v>22</v>
      </c>
      <c r="I1200" s="1">
        <f>VLOOKUP(Tabela2[[#This Row],[id_escola]],Folha1!A:F,6,FALSE)</f>
        <v>6</v>
      </c>
    </row>
    <row r="1201" spans="1:9" x14ac:dyDescent="0.3">
      <c r="A1201" s="1">
        <f>'agrupamento - 3ciclo'!A1200</f>
        <v>803239</v>
      </c>
      <c r="B1201">
        <f>AVERAGE([3]!Tabela11[[#This Row],[1º Ano]],[3]!Tabela11[[#This Row],[2º Ano]],[3]!Tabela11[[#This Row],[3º Ano]],[3]!Tabela11[[#This Row],[4º Ano]])</f>
        <v>19.5</v>
      </c>
      <c r="E1201" s="1">
        <f>VLOOKUP(Tabela2[[#This Row],[id_escola]],Folha1!A:F,2,FALSE)</f>
        <v>65.380487804878044</v>
      </c>
      <c r="F1201" s="1">
        <f>VLOOKUP(Tabela2[[#This Row],[id_escola]],Folha1!A:F,3,FALSE)</f>
        <v>60.863414634146345</v>
      </c>
      <c r="G1201" s="1">
        <f>VLOOKUP(Tabela2[[#This Row],[id_escola]],Folha1!A:F,4,FALSE)</f>
        <v>63.121951219512198</v>
      </c>
      <c r="H1201" s="1">
        <f>VLOOKUP(Tabela2[[#This Row],[id_escola]],Folha1!A:F,5,FALSE)</f>
        <v>17</v>
      </c>
      <c r="I1201" s="1">
        <f>VLOOKUP(Tabela2[[#This Row],[id_escola]],Folha1!A:F,6,FALSE)</f>
        <v>46</v>
      </c>
    </row>
    <row r="1202" spans="1:9" x14ac:dyDescent="0.3">
      <c r="A1202" s="1">
        <f>'agrupamento - 3ciclo'!A1201</f>
        <v>503538</v>
      </c>
      <c r="B1202">
        <f>AVERAGE([3]!Tabela11[[#This Row],[1º Ano]],[3]!Tabela11[[#This Row],[2º Ano]],[3]!Tabela11[[#This Row],[3º Ano]],[3]!Tabela11[[#This Row],[4º Ano]])</f>
        <v>22.875</v>
      </c>
      <c r="E1202" s="1">
        <f>VLOOKUP(Tabela2[[#This Row],[id_escola]],Folha1!A:F,2,FALSE)</f>
        <v>72.027027027027032</v>
      </c>
      <c r="F1202" s="1">
        <f>VLOOKUP(Tabela2[[#This Row],[id_escola]],Folha1!A:F,3,FALSE)</f>
        <v>67.21621621621621</v>
      </c>
      <c r="G1202" s="1">
        <f>VLOOKUP(Tabela2[[#This Row],[id_escola]],Folha1!A:F,4,FALSE)</f>
        <v>69.621621621621614</v>
      </c>
      <c r="H1202" s="1">
        <f>VLOOKUP(Tabela2[[#This Row],[id_escola]],Folha1!A:F,5,FALSE)</f>
        <v>8</v>
      </c>
      <c r="I1202" s="1">
        <f>VLOOKUP(Tabela2[[#This Row],[id_escola]],Folha1!A:F,6,FALSE)</f>
        <v>29</v>
      </c>
    </row>
    <row r="1203" spans="1:9" x14ac:dyDescent="0.3">
      <c r="A1203" s="1">
        <f>'agrupamento - 3ciclo'!A1202</f>
        <v>504336</v>
      </c>
      <c r="B1203">
        <f>AVERAGE([3]!Tabela11[[#This Row],[1º Ano]],[3]!Tabela11[[#This Row],[2º Ano]],[3]!Tabela11[[#This Row],[3º Ano]],[3]!Tabela11[[#This Row],[4º Ano]])</f>
        <v>5.4375</v>
      </c>
      <c r="E1203" s="1">
        <f>VLOOKUP(Tabela2[[#This Row],[id_escola]],Folha1!A:F,2,FALSE)</f>
        <v>65.431034482758619</v>
      </c>
      <c r="F1203" s="1">
        <f>VLOOKUP(Tabela2[[#This Row],[id_escola]],Folha1!A:F,3,FALSE)</f>
        <v>63.017543859649123</v>
      </c>
      <c r="G1203" s="1">
        <f>VLOOKUP(Tabela2[[#This Row],[id_escola]],Folha1!A:F,4,FALSE)</f>
        <v>64.224289171203878</v>
      </c>
      <c r="H1203" s="1">
        <f>VLOOKUP(Tabela2[[#This Row],[id_escola]],Folha1!A:F,5,FALSE)</f>
        <v>14</v>
      </c>
      <c r="I1203" s="1">
        <f>VLOOKUP(Tabela2[[#This Row],[id_escola]],Folha1!A:F,6,FALSE)</f>
        <v>42</v>
      </c>
    </row>
    <row r="1204" spans="1:9" x14ac:dyDescent="0.3">
      <c r="A1204" s="1">
        <f>'agrupamento - 3ciclo'!A1203</f>
        <v>803241</v>
      </c>
      <c r="B1204">
        <f>AVERAGE([3]!Tabela11[[#This Row],[1º Ano]],[3]!Tabela11[[#This Row],[2º Ano]],[3]!Tabela11[[#This Row],[3º Ano]],[3]!Tabela11[[#This Row],[4º Ano]])</f>
        <v>65.5625</v>
      </c>
      <c r="E1204" s="1">
        <f>VLOOKUP(Tabela2[[#This Row],[id_escola]],Folha1!A:F,2,FALSE)</f>
        <v>64.392857142857139</v>
      </c>
      <c r="F1204" s="1">
        <f>VLOOKUP(Tabela2[[#This Row],[id_escola]],Folha1!A:F,3,FALSE)</f>
        <v>58.821428571428569</v>
      </c>
      <c r="G1204" s="1">
        <f>VLOOKUP(Tabela2[[#This Row],[id_escola]],Folha1!A:F,4,FALSE)</f>
        <v>61.607142857142854</v>
      </c>
      <c r="H1204" s="1">
        <f>VLOOKUP(Tabela2[[#This Row],[id_escola]],Folha1!A:F,5,FALSE)</f>
        <v>18</v>
      </c>
      <c r="I1204" s="1">
        <f>VLOOKUP(Tabela2[[#This Row],[id_escola]],Folha1!A:F,6,FALSE)</f>
        <v>4</v>
      </c>
    </row>
    <row r="1205" spans="1:9" x14ac:dyDescent="0.3">
      <c r="A1205" s="1">
        <f>'agrupamento - 3ciclo'!A1204</f>
        <v>502583</v>
      </c>
      <c r="B1205">
        <f>AVERAGE([3]!Tabela11[[#This Row],[1º Ano]],[3]!Tabela11[[#This Row],[2º Ano]],[3]!Tabela11[[#This Row],[3º Ano]],[3]!Tabela11[[#This Row],[4º Ano]])</f>
        <v>81.25</v>
      </c>
      <c r="E1205" s="1">
        <f>VLOOKUP(Tabela2[[#This Row],[id_escola]],Folha1!A:F,2,FALSE)</f>
        <v>72.736842105263165</v>
      </c>
      <c r="F1205" s="1">
        <f>VLOOKUP(Tabela2[[#This Row],[id_escola]],Folha1!A:F,3,FALSE)</f>
        <v>62.897435897435898</v>
      </c>
      <c r="G1205" s="1">
        <f>VLOOKUP(Tabela2[[#This Row],[id_escola]],Folha1!A:F,4,FALSE)</f>
        <v>67.817139001349531</v>
      </c>
      <c r="H1205" s="1">
        <f>VLOOKUP(Tabela2[[#This Row],[id_escola]],Folha1!A:F,5,FALSE)</f>
        <v>9</v>
      </c>
      <c r="I1205" s="1">
        <f>VLOOKUP(Tabela2[[#This Row],[id_escola]],Folha1!A:F,6,FALSE)</f>
        <v>32</v>
      </c>
    </row>
    <row r="1206" spans="1:9" x14ac:dyDescent="0.3">
      <c r="A1206" s="1">
        <f>'agrupamento - 3ciclo'!A1205</f>
        <v>505699</v>
      </c>
      <c r="B1206">
        <f>AVERAGE([3]!Tabela11[[#This Row],[1º Ano]],[3]!Tabela11[[#This Row],[2º Ano]],[3]!Tabela11[[#This Row],[3º Ano]],[3]!Tabela11[[#This Row],[4º Ano]])</f>
        <v>46.1875</v>
      </c>
      <c r="E1206" s="1">
        <f>VLOOKUP(Tabela2[[#This Row],[id_escola]],Folha1!A:F,2,FALSE)</f>
        <v>67.071428571428569</v>
      </c>
      <c r="F1206" s="1">
        <f>VLOOKUP(Tabela2[[#This Row],[id_escola]],Folha1!A:F,3,FALSE)</f>
        <v>51.5</v>
      </c>
      <c r="G1206" s="1">
        <f>VLOOKUP(Tabela2[[#This Row],[id_escola]],Folha1!A:F,4,FALSE)</f>
        <v>59.285714285714285</v>
      </c>
      <c r="H1206" s="1">
        <f>VLOOKUP(Tabela2[[#This Row],[id_escola]],Folha1!A:F,5,FALSE)</f>
        <v>18</v>
      </c>
      <c r="I1206" s="1">
        <f>VLOOKUP(Tabela2[[#This Row],[id_escola]],Folha1!A:F,6,FALSE)</f>
        <v>46</v>
      </c>
    </row>
    <row r="1207" spans="1:9" x14ac:dyDescent="0.3">
      <c r="A1207" s="1">
        <f>'agrupamento - 3ciclo'!A1206</f>
        <v>503708</v>
      </c>
      <c r="B1207">
        <f>AVERAGE([3]!Tabela11[[#This Row],[1º Ano]],[3]!Tabela11[[#This Row],[2º Ano]],[3]!Tabela11[[#This Row],[3º Ano]],[3]!Tabela11[[#This Row],[4º Ano]])</f>
        <v>24.1875</v>
      </c>
      <c r="E1207" s="1">
        <f>VLOOKUP(Tabela2[[#This Row],[id_escola]],Folha1!A:F,2,FALSE)</f>
        <v>77.743589743589737</v>
      </c>
      <c r="F1207" s="1">
        <f>VLOOKUP(Tabela2[[#This Row],[id_escola]],Folha1!A:F,3,FALSE)</f>
        <v>74.564102564102569</v>
      </c>
      <c r="G1207" s="1">
        <f>VLOOKUP(Tabela2[[#This Row],[id_escola]],Folha1!A:F,4,FALSE)</f>
        <v>76.15384615384616</v>
      </c>
      <c r="H1207" s="1">
        <f>VLOOKUP(Tabela2[[#This Row],[id_escola]],Folha1!A:F,5,FALSE)</f>
        <v>3</v>
      </c>
      <c r="I1207" s="1">
        <f>VLOOKUP(Tabela2[[#This Row],[id_escola]],Folha1!A:F,6,FALSE)</f>
        <v>7</v>
      </c>
    </row>
    <row r="1208" spans="1:9" x14ac:dyDescent="0.3">
      <c r="A1208" s="1">
        <f>'agrupamento - 3ciclo'!A1207</f>
        <v>803211</v>
      </c>
      <c r="B1208">
        <f>AVERAGE([3]!Tabela11[[#This Row],[1º Ano]],[3]!Tabela11[[#This Row],[2º Ano]],[3]!Tabela11[[#This Row],[3º Ano]],[3]!Tabela11[[#This Row],[4º Ano]])</f>
        <v>21.3125</v>
      </c>
      <c r="E1208" s="1">
        <f>VLOOKUP(Tabela2[[#This Row],[id_escola]],Folha1!A:F,2,FALSE)</f>
        <v>61.125</v>
      </c>
      <c r="F1208" s="1">
        <f>VLOOKUP(Tabela2[[#This Row],[id_escola]],Folha1!A:F,3,FALSE)</f>
        <v>53.444444444444443</v>
      </c>
      <c r="G1208" s="1">
        <f>VLOOKUP(Tabela2[[#This Row],[id_escola]],Folha1!A:F,4,FALSE)</f>
        <v>57.284722222222221</v>
      </c>
      <c r="H1208" s="1">
        <f>VLOOKUP(Tabela2[[#This Row],[id_escola]],Folha1!A:F,5,FALSE)</f>
        <v>17</v>
      </c>
      <c r="I1208" s="1">
        <f>VLOOKUP(Tabela2[[#This Row],[id_escola]],Folha1!A:F,6,FALSE)</f>
        <v>59</v>
      </c>
    </row>
    <row r="1209" spans="1:9" x14ac:dyDescent="0.3">
      <c r="A1209" s="1">
        <f>'agrupamento - 3ciclo'!A1208</f>
        <v>504877</v>
      </c>
      <c r="B1209">
        <f>AVERAGE([3]!Tabela11[[#This Row],[1º Ano]],[3]!Tabela11[[#This Row],[2º Ano]],[3]!Tabela11[[#This Row],[3º Ano]],[3]!Tabela11[[#This Row],[4º Ano]])</f>
        <v>15.4375</v>
      </c>
      <c r="E1209" s="1">
        <f>VLOOKUP(Tabela2[[#This Row],[id_escola]],Folha1!A:F,2,FALSE)</f>
        <v>70.720588235294116</v>
      </c>
      <c r="F1209" s="1">
        <f>VLOOKUP(Tabela2[[#This Row],[id_escola]],Folha1!A:F,3,FALSE)</f>
        <v>64.32352941176471</v>
      </c>
      <c r="G1209" s="1">
        <f>VLOOKUP(Tabela2[[#This Row],[id_escola]],Folha1!A:F,4,FALSE)</f>
        <v>67.52205882352942</v>
      </c>
      <c r="H1209" s="1">
        <f>VLOOKUP(Tabela2[[#This Row],[id_escola]],Folha1!A:F,5,FALSE)</f>
        <v>8</v>
      </c>
      <c r="I1209" s="1">
        <f>VLOOKUP(Tabela2[[#This Row],[id_escola]],Folha1!A:F,6,FALSE)</f>
        <v>33</v>
      </c>
    </row>
    <row r="1210" spans="1:9" x14ac:dyDescent="0.3">
      <c r="A1210" s="1">
        <f>'agrupamento - 3ciclo'!A1209</f>
        <v>500513</v>
      </c>
      <c r="B1210">
        <f>AVERAGE([3]!Tabela11[[#This Row],[1º Ano]],[3]!Tabela11[[#This Row],[2º Ano]],[3]!Tabela11[[#This Row],[3º Ano]],[3]!Tabela11[[#This Row],[4º Ano]])</f>
        <v>22.3125</v>
      </c>
      <c r="E1210" s="1">
        <f>VLOOKUP(Tabela2[[#This Row],[id_escola]],Folha1!A:F,2,FALSE)</f>
        <v>69.599999999999994</v>
      </c>
      <c r="F1210" s="1">
        <f>VLOOKUP(Tabela2[[#This Row],[id_escola]],Folha1!A:F,3,FALSE)</f>
        <v>62.44</v>
      </c>
      <c r="G1210" s="1">
        <f>VLOOKUP(Tabela2[[#This Row],[id_escola]],Folha1!A:F,4,FALSE)</f>
        <v>66.02</v>
      </c>
      <c r="H1210" s="1">
        <f>VLOOKUP(Tabela2[[#This Row],[id_escola]],Folha1!A:F,5,FALSE)</f>
        <v>9</v>
      </c>
      <c r="I1210" s="1">
        <f>VLOOKUP(Tabela2[[#This Row],[id_escola]],Folha1!A:F,6,FALSE)</f>
        <v>12</v>
      </c>
    </row>
    <row r="1211" spans="1:9" x14ac:dyDescent="0.3">
      <c r="A1211" s="1">
        <f>'agrupamento - 3ciclo'!A1210</f>
        <v>506540</v>
      </c>
      <c r="B1211">
        <f>AVERAGE([3]!Tabela11[[#This Row],[1º Ano]],[3]!Tabela11[[#This Row],[2º Ano]],[3]!Tabela11[[#This Row],[3º Ano]],[3]!Tabela11[[#This Row],[4º Ano]])</f>
        <v>45.25</v>
      </c>
      <c r="E1211" s="1">
        <f>VLOOKUP(Tabela2[[#This Row],[id_escola]],Folha1!A:F,2,FALSE)</f>
        <v>72.594594594594597</v>
      </c>
      <c r="F1211" s="1">
        <f>VLOOKUP(Tabela2[[#This Row],[id_escola]],Folha1!A:F,3,FALSE)</f>
        <v>65.175675675675677</v>
      </c>
      <c r="G1211" s="1">
        <f>VLOOKUP(Tabela2[[#This Row],[id_escola]],Folha1!A:F,4,FALSE)</f>
        <v>68.88513513513513</v>
      </c>
      <c r="H1211" s="1">
        <f>VLOOKUP(Tabela2[[#This Row],[id_escola]],Folha1!A:F,5,FALSE)</f>
        <v>7</v>
      </c>
      <c r="I1211" s="1">
        <f>VLOOKUP(Tabela2[[#This Row],[id_escola]],Folha1!A:F,6,FALSE)</f>
        <v>23</v>
      </c>
    </row>
    <row r="1212" spans="1:9" x14ac:dyDescent="0.3">
      <c r="A1212" s="1">
        <f>'agrupamento - 3ciclo'!A1211</f>
        <v>803223</v>
      </c>
      <c r="B1212">
        <f>AVERAGE([3]!Tabela11[[#This Row],[1º Ano]],[3]!Tabela11[[#This Row],[2º Ano]],[3]!Tabela11[[#This Row],[3º Ano]],[3]!Tabela11[[#This Row],[4º Ano]])</f>
        <v>22.5625</v>
      </c>
      <c r="E1212" s="1">
        <f>VLOOKUP(Tabela2[[#This Row],[id_escola]],Folha1!A:F,2,FALSE)</f>
        <v>68.666666666666671</v>
      </c>
      <c r="F1212" s="1">
        <f>VLOOKUP(Tabela2[[#This Row],[id_escola]],Folha1!A:F,3,FALSE)</f>
        <v>59.777777777777779</v>
      </c>
      <c r="G1212" s="1">
        <f>VLOOKUP(Tabela2[[#This Row],[id_escola]],Folha1!A:F,4,FALSE)</f>
        <v>64.222222222222229</v>
      </c>
      <c r="H1212" s="1">
        <f>VLOOKUP(Tabela2[[#This Row],[id_escola]],Folha1!A:F,5,FALSE)</f>
        <v>9</v>
      </c>
      <c r="I1212" s="1">
        <f>VLOOKUP(Tabela2[[#This Row],[id_escola]],Folha1!A:F,6,FALSE)</f>
        <v>33</v>
      </c>
    </row>
    <row r="1213" spans="1:9" x14ac:dyDescent="0.3">
      <c r="A1213" s="1">
        <f>'agrupamento - 3ciclo'!A1212</f>
        <v>505973</v>
      </c>
      <c r="B1213">
        <f>AVERAGE([3]!Tabela11[[#This Row],[1º Ano]],[3]!Tabela11[[#This Row],[2º Ano]],[3]!Tabela11[[#This Row],[3º Ano]],[3]!Tabela11[[#This Row],[4º Ano]])</f>
        <v>112.375</v>
      </c>
      <c r="E1213" s="1">
        <f>VLOOKUP(Tabela2[[#This Row],[id_escola]],Folha1!A:F,2,FALSE)</f>
        <v>75.266666666666666</v>
      </c>
      <c r="F1213" s="1">
        <f>VLOOKUP(Tabela2[[#This Row],[id_escola]],Folha1!A:F,3,FALSE)</f>
        <v>65.733333333333334</v>
      </c>
      <c r="G1213" s="1">
        <f>VLOOKUP(Tabela2[[#This Row],[id_escola]],Folha1!A:F,4,FALSE)</f>
        <v>70.5</v>
      </c>
      <c r="H1213" s="1">
        <f>VLOOKUP(Tabela2[[#This Row],[id_escola]],Folha1!A:F,5,FALSE)</f>
        <v>6</v>
      </c>
      <c r="I1213" s="1">
        <f>VLOOKUP(Tabela2[[#This Row],[id_escola]],Folha1!A:F,6,FALSE)</f>
        <v>20</v>
      </c>
    </row>
    <row r="1214" spans="1:9" x14ac:dyDescent="0.3">
      <c r="A1214" s="1">
        <f>'agrupamento - 3ciclo'!A1213</f>
        <v>505559</v>
      </c>
      <c r="B1214">
        <f>AVERAGE([3]!Tabela11[[#This Row],[1º Ano]],[3]!Tabela11[[#This Row],[2º Ano]],[3]!Tabela11[[#This Row],[3º Ano]],[3]!Tabela11[[#This Row],[4º Ano]])</f>
        <v>44.5</v>
      </c>
      <c r="E1214" s="1">
        <f>VLOOKUP(Tabela2[[#This Row],[id_escola]],Folha1!A:F,2,FALSE)</f>
        <v>68.708333333333329</v>
      </c>
      <c r="F1214" s="1">
        <f>VLOOKUP(Tabela2[[#This Row],[id_escola]],Folha1!A:F,3,FALSE)</f>
        <v>78.041666666666671</v>
      </c>
      <c r="G1214" s="1">
        <f>VLOOKUP(Tabela2[[#This Row],[id_escola]],Folha1!A:F,4,FALSE)</f>
        <v>73.375</v>
      </c>
      <c r="H1214" s="1">
        <f>VLOOKUP(Tabela2[[#This Row],[id_escola]],Folha1!A:F,5,FALSE)</f>
        <v>4</v>
      </c>
      <c r="I1214" s="1">
        <f>VLOOKUP(Tabela2[[#This Row],[id_escola]],Folha1!A:F,6,FALSE)</f>
        <v>15</v>
      </c>
    </row>
    <row r="1215" spans="1:9" x14ac:dyDescent="0.3">
      <c r="A1215" s="1">
        <f>'agrupamento - 3ciclo'!A1214</f>
        <v>506655</v>
      </c>
      <c r="B1215">
        <f>AVERAGE([3]!Tabela11[[#This Row],[1º Ano]],[3]!Tabela11[[#This Row],[2º Ano]],[3]!Tabela11[[#This Row],[3º Ano]],[3]!Tabela11[[#This Row],[4º Ano]])</f>
        <v>20.5</v>
      </c>
      <c r="E1215" s="1">
        <f>VLOOKUP(Tabela2[[#This Row],[id_escola]],Folha1!A:F,2,FALSE)</f>
        <v>83.68493150684931</v>
      </c>
      <c r="F1215" s="1">
        <f>VLOOKUP(Tabela2[[#This Row],[id_escola]],Folha1!A:F,3,FALSE)</f>
        <v>82.150684931506845</v>
      </c>
      <c r="G1215" s="1">
        <f>VLOOKUP(Tabela2[[#This Row],[id_escola]],Folha1!A:F,4,FALSE)</f>
        <v>82.917808219178085</v>
      </c>
      <c r="H1215" s="1">
        <f>VLOOKUP(Tabela2[[#This Row],[id_escola]],Folha1!A:F,5,FALSE)</f>
        <v>1</v>
      </c>
      <c r="I1215" s="1">
        <f>VLOOKUP(Tabela2[[#This Row],[id_escola]],Folha1!A:F,6,FALSE)</f>
        <v>3</v>
      </c>
    </row>
    <row r="1216" spans="1:9" x14ac:dyDescent="0.3">
      <c r="A1216" s="1">
        <f>'agrupamento - 3ciclo'!A1215</f>
        <v>803317</v>
      </c>
      <c r="B1216">
        <f>AVERAGE([3]!Tabela11[[#This Row],[1º Ano]],[3]!Tabela11[[#This Row],[2º Ano]],[3]!Tabela11[[#This Row],[3º Ano]],[3]!Tabela11[[#This Row],[4º Ano]])</f>
        <v>33.8125</v>
      </c>
      <c r="E1216" s="1">
        <f>VLOOKUP(Tabela2[[#This Row],[id_escola]],Folha1!A:F,2,FALSE)</f>
        <v>57.055555555555557</v>
      </c>
      <c r="F1216" s="1">
        <f>VLOOKUP(Tabela2[[#This Row],[id_escola]],Folha1!A:F,3,FALSE)</f>
        <v>51.388888888888886</v>
      </c>
      <c r="G1216" s="1">
        <f>VLOOKUP(Tabela2[[#This Row],[id_escola]],Folha1!A:F,4,FALSE)</f>
        <v>54.222222222222221</v>
      </c>
      <c r="H1216" s="1">
        <f>VLOOKUP(Tabela2[[#This Row],[id_escola]],Folha1!A:F,5,FALSE)</f>
        <v>13</v>
      </c>
      <c r="I1216" s="1">
        <f>VLOOKUP(Tabela2[[#This Row],[id_escola]],Folha1!A:F,6,FALSE)</f>
        <v>19</v>
      </c>
    </row>
    <row r="1217" spans="1:9" x14ac:dyDescent="0.3">
      <c r="A1217" s="1">
        <f>'agrupamento - 3ciclo'!A1216</f>
        <v>803336</v>
      </c>
      <c r="B1217" t="e">
        <f>AVERAGE([3]!Tabela11[[#This Row],[1º Ano]],[3]!Tabela11[[#This Row],[2º Ano]],[3]!Tabela11[[#This Row],[3º Ano]],[3]!Tabela11[[#This Row],[4º Ano]])</f>
        <v>#DIV/0!</v>
      </c>
      <c r="E1217" s="1">
        <f>VLOOKUP(Tabela2[[#This Row],[id_escola]],Folha1!A:F,2,FALSE)</f>
        <v>65.743243243243242</v>
      </c>
      <c r="F1217" s="1">
        <f>VLOOKUP(Tabela2[[#This Row],[id_escola]],Folha1!A:F,3,FALSE)</f>
        <v>55.445945945945944</v>
      </c>
      <c r="G1217" s="1">
        <f>VLOOKUP(Tabela2[[#This Row],[id_escola]],Folha1!A:F,4,FALSE)</f>
        <v>60.594594594594597</v>
      </c>
      <c r="H1217" s="1">
        <f>VLOOKUP(Tabela2[[#This Row],[id_escola]],Folha1!A:F,5,FALSE)</f>
        <v>9</v>
      </c>
      <c r="I1217" s="1">
        <f>VLOOKUP(Tabela2[[#This Row],[id_escola]],Folha1!A:F,6,FALSE)</f>
        <v>56</v>
      </c>
    </row>
    <row r="1218" spans="1:9" x14ac:dyDescent="0.3">
      <c r="A1218" s="1">
        <f>'agrupamento - 3ciclo'!A1217</f>
        <v>803322</v>
      </c>
      <c r="B1218" t="e">
        <f>AVERAGE([3]!Tabela11[[#This Row],[1º Ano]],[3]!Tabela11[[#This Row],[2º Ano]],[3]!Tabela11[[#This Row],[3º Ano]],[3]!Tabela11[[#This Row],[4º Ano]])</f>
        <v>#DIV/0!</v>
      </c>
      <c r="E1218" s="1">
        <f>VLOOKUP(Tabela2[[#This Row],[id_escola]],Folha1!A:F,2,FALSE)</f>
        <v>70</v>
      </c>
      <c r="F1218" s="1">
        <f>VLOOKUP(Tabela2[[#This Row],[id_escola]],Folha1!A:F,3,FALSE)</f>
        <v>55.5</v>
      </c>
      <c r="G1218" s="1">
        <f>VLOOKUP(Tabela2[[#This Row],[id_escola]],Folha1!A:F,4,FALSE)</f>
        <v>62.75</v>
      </c>
      <c r="H1218" s="1">
        <f>VLOOKUP(Tabela2[[#This Row],[id_escola]],Folha1!A:F,5,FALSE)</f>
        <v>6</v>
      </c>
      <c r="I1218" s="1">
        <f>VLOOKUP(Tabela2[[#This Row],[id_escola]],Folha1!A:F,6,FALSE)</f>
        <v>9</v>
      </c>
    </row>
    <row r="1219" spans="1:9" x14ac:dyDescent="0.3">
      <c r="A1219" s="1">
        <f>'agrupamento - 3ciclo'!A1218</f>
        <v>803324</v>
      </c>
      <c r="B1219">
        <f>AVERAGE([3]!Tabela11[[#This Row],[1º Ano]],[3]!Tabela11[[#This Row],[2º Ano]],[3]!Tabela11[[#This Row],[3º Ano]],[3]!Tabela11[[#This Row],[4º Ano]])</f>
        <v>50.125</v>
      </c>
      <c r="E1219" s="1">
        <f>VLOOKUP(Tabela2[[#This Row],[id_escola]],Folha1!A:F,2,FALSE)</f>
        <v>63.698113207547166</v>
      </c>
      <c r="F1219" s="1">
        <f>VLOOKUP(Tabela2[[#This Row],[id_escola]],Folha1!A:F,3,FALSE)</f>
        <v>42.24074074074074</v>
      </c>
      <c r="G1219" s="1">
        <f>VLOOKUP(Tabela2[[#This Row],[id_escola]],Folha1!A:F,4,FALSE)</f>
        <v>52.969426974143957</v>
      </c>
      <c r="H1219" s="1">
        <f>VLOOKUP(Tabela2[[#This Row],[id_escola]],Folha1!A:F,5,FALSE)</f>
        <v>11</v>
      </c>
      <c r="I1219" s="1">
        <f>VLOOKUP(Tabela2[[#This Row],[id_escola]],Folha1!A:F,6,FALSE)</f>
        <v>23</v>
      </c>
    </row>
    <row r="1220" spans="1:9" x14ac:dyDescent="0.3">
      <c r="A1220" s="1">
        <f>'agrupamento - 3ciclo'!A1219</f>
        <v>803326</v>
      </c>
      <c r="B1220" t="e">
        <f>AVERAGE([3]!Tabela11[[#This Row],[1º Ano]],[3]!Tabela11[[#This Row],[2º Ano]],[3]!Tabela11[[#This Row],[3º Ano]],[3]!Tabela11[[#This Row],[4º Ano]])</f>
        <v>#DIV/0!</v>
      </c>
      <c r="E1220" s="1">
        <f>VLOOKUP(Tabela2[[#This Row],[id_escola]],Folha1!A:F,2,FALSE)</f>
        <v>66.078431372549019</v>
      </c>
      <c r="F1220" s="1">
        <f>VLOOKUP(Tabela2[[#This Row],[id_escola]],Folha1!A:F,3,FALSE)</f>
        <v>58.431372549019606</v>
      </c>
      <c r="G1220" s="1">
        <f>VLOOKUP(Tabela2[[#This Row],[id_escola]],Folha1!A:F,4,FALSE)</f>
        <v>62.254901960784309</v>
      </c>
      <c r="H1220" s="1">
        <f>VLOOKUP(Tabela2[[#This Row],[id_escola]],Folha1!A:F,5,FALSE)</f>
        <v>7</v>
      </c>
      <c r="I1220" s="1">
        <f>VLOOKUP(Tabela2[[#This Row],[id_escola]],Folha1!A:F,6,FALSE)</f>
        <v>48</v>
      </c>
    </row>
    <row r="1221" spans="1:9" x14ac:dyDescent="0.3">
      <c r="A1221" s="1">
        <f>'agrupamento - 3ciclo'!A1220</f>
        <v>803328</v>
      </c>
      <c r="B1221">
        <f>AVERAGE([3]!Tabela11[[#This Row],[1º Ano]],[3]!Tabela11[[#This Row],[2º Ano]],[3]!Tabela11[[#This Row],[3º Ano]],[3]!Tabela11[[#This Row],[4º Ano]])</f>
        <v>20.4375</v>
      </c>
      <c r="E1221" s="1">
        <f>VLOOKUP(Tabela2[[#This Row],[id_escola]],Folha1!A:F,2,FALSE)</f>
        <v>70.763157894736835</v>
      </c>
      <c r="F1221" s="1">
        <f>VLOOKUP(Tabela2[[#This Row],[id_escola]],Folha1!A:F,3,FALSE)</f>
        <v>59.94736842105263</v>
      </c>
      <c r="G1221" s="1">
        <f>VLOOKUP(Tabela2[[#This Row],[id_escola]],Folha1!A:F,4,FALSE)</f>
        <v>65.35526315789474</v>
      </c>
      <c r="H1221" s="1">
        <f>VLOOKUP(Tabela2[[#This Row],[id_escola]],Folha1!A:F,5,FALSE)</f>
        <v>5</v>
      </c>
      <c r="I1221" s="1">
        <f>VLOOKUP(Tabela2[[#This Row],[id_escola]],Folha1!A:F,6,FALSE)</f>
        <v>28</v>
      </c>
    </row>
    <row r="1222" spans="1:9" x14ac:dyDescent="0.3">
      <c r="A1222" s="1">
        <f>'agrupamento - 3ciclo'!A1221</f>
        <v>803318</v>
      </c>
      <c r="B1222">
        <f>AVERAGE([3]!Tabela11[[#This Row],[1º Ano]],[3]!Tabela11[[#This Row],[2º Ano]],[3]!Tabela11[[#This Row],[3º Ano]],[3]!Tabela11[[#This Row],[4º Ano]])</f>
        <v>6.8125</v>
      </c>
      <c r="E1222" s="1">
        <f>VLOOKUP(Tabela2[[#This Row],[id_escola]],Folha1!A:F,2,FALSE)</f>
        <v>57.8125</v>
      </c>
      <c r="F1222" s="1">
        <f>VLOOKUP(Tabela2[[#This Row],[id_escola]],Folha1!A:F,3,FALSE)</f>
        <v>43.030303030303031</v>
      </c>
      <c r="G1222" s="1">
        <f>VLOOKUP(Tabela2[[#This Row],[id_escola]],Folha1!A:F,4,FALSE)</f>
        <v>50.421401515151516</v>
      </c>
      <c r="H1222" s="1">
        <f>VLOOKUP(Tabela2[[#This Row],[id_escola]],Folha1!A:F,5,FALSE)</f>
        <v>10</v>
      </c>
      <c r="I1222" s="1">
        <f>VLOOKUP(Tabela2[[#This Row],[id_escola]],Folha1!A:F,6,FALSE)</f>
        <v>43</v>
      </c>
    </row>
    <row r="1223" spans="1:9" x14ac:dyDescent="0.3">
      <c r="A1223" s="1">
        <f>'agrupamento - 3ciclo'!A1222</f>
        <v>803320</v>
      </c>
      <c r="B1223">
        <f>AVERAGE([3]!Tabela11[[#This Row],[1º Ano]],[3]!Tabela11[[#This Row],[2º Ano]],[3]!Tabela11[[#This Row],[3º Ano]],[3]!Tabela11[[#This Row],[4º Ano]])</f>
        <v>10.1875</v>
      </c>
      <c r="E1223" s="1">
        <f>VLOOKUP(Tabela2[[#This Row],[id_escola]],Folha1!A:F,2,FALSE)</f>
        <v>62.357142857142854</v>
      </c>
      <c r="F1223" s="1">
        <f>VLOOKUP(Tabela2[[#This Row],[id_escola]],Folha1!A:F,3,FALSE)</f>
        <v>40.724137931034484</v>
      </c>
      <c r="G1223" s="1">
        <f>VLOOKUP(Tabela2[[#This Row],[id_escola]],Folha1!A:F,4,FALSE)</f>
        <v>51.540640394088669</v>
      </c>
      <c r="H1223" s="1">
        <f>VLOOKUP(Tabela2[[#This Row],[id_escola]],Folha1!A:F,5,FALSE)</f>
        <v>9</v>
      </c>
      <c r="I1223" s="1">
        <f>VLOOKUP(Tabela2[[#This Row],[id_escola]],Folha1!A:F,6,FALSE)</f>
        <v>11</v>
      </c>
    </row>
    <row r="1224" spans="1:9" x14ac:dyDescent="0.3">
      <c r="A1224" s="1">
        <f>'agrupamento - 3ciclo'!A1223</f>
        <v>501190</v>
      </c>
      <c r="B1224" t="e">
        <f>AVERAGE([3]!Tabela11[[#This Row],[1º Ano]],[3]!Tabela11[[#This Row],[2º Ano]],[3]!Tabela11[[#This Row],[3º Ano]],[3]!Tabela11[[#This Row],[4º Ano]])</f>
        <v>#DIV/0!</v>
      </c>
      <c r="E1224" s="1">
        <f>VLOOKUP(Tabela2[[#This Row],[id_escola]],Folha1!A:F,2,FALSE)</f>
        <v>68.424242424242422</v>
      </c>
      <c r="F1224" s="1">
        <f>VLOOKUP(Tabela2[[#This Row],[id_escola]],Folha1!A:F,3,FALSE)</f>
        <v>56.512195121951223</v>
      </c>
      <c r="G1224" s="1">
        <f>VLOOKUP(Tabela2[[#This Row],[id_escola]],Folha1!A:F,4,FALSE)</f>
        <v>62.468218773096822</v>
      </c>
      <c r="H1224" s="1">
        <f>VLOOKUP(Tabela2[[#This Row],[id_escola]],Folha1!A:F,5,FALSE)</f>
        <v>5</v>
      </c>
      <c r="I1224" s="1">
        <f>VLOOKUP(Tabela2[[#This Row],[id_escola]],Folha1!A:F,6,FALSE)</f>
        <v>5</v>
      </c>
    </row>
    <row r="1225" spans="1:9" x14ac:dyDescent="0.3">
      <c r="A1225" s="1" t="e">
        <f>'agrupamento - 3ciclo'!A1224</f>
        <v>#N/A</v>
      </c>
      <c r="B1225">
        <f>AVERAGE([3]!Tabela11[[#This Row],[1º Ano]],[3]!Tabela11[[#This Row],[2º Ano]],[3]!Tabela11[[#This Row],[3º Ano]],[3]!Tabela11[[#This Row],[4º Ano]])</f>
        <v>14.5625</v>
      </c>
      <c r="E1225" s="1" t="e">
        <f>VLOOKUP(Tabela2[[#This Row],[id_escola]],Folha1!A:F,2,FALSE)</f>
        <v>#N/A</v>
      </c>
      <c r="F1225" s="1" t="e">
        <f>VLOOKUP(Tabela2[[#This Row],[id_escola]],Folha1!A:F,3,FALSE)</f>
        <v>#N/A</v>
      </c>
      <c r="G1225" s="1" t="e">
        <f>VLOOKUP(Tabela2[[#This Row],[id_escola]],Folha1!A:F,4,FALSE)</f>
        <v>#N/A</v>
      </c>
      <c r="H1225" s="1" t="e">
        <f>VLOOKUP(Tabela2[[#This Row],[id_escola]],Folha1!A:F,5,FALSE)</f>
        <v>#N/A</v>
      </c>
      <c r="I1225" s="1" t="e">
        <f>VLOOKUP(Tabela2[[#This Row],[id_escola]],Folha1!A:F,6,FALSE)</f>
        <v>#N/A</v>
      </c>
    </row>
    <row r="1226" spans="1:9" x14ac:dyDescent="0.3">
      <c r="A1226" s="1">
        <f>'agrupamento - 3ciclo'!A1225</f>
        <v>522120</v>
      </c>
      <c r="B1226">
        <f>AVERAGE([3]!Tabela11[[#This Row],[1º Ano]],[3]!Tabela11[[#This Row],[2º Ano]],[3]!Tabela11[[#This Row],[3º Ano]],[3]!Tabela11[[#This Row],[4º Ano]])</f>
        <v>44.875</v>
      </c>
      <c r="E1226" s="1">
        <f>VLOOKUP(Tabela2[[#This Row],[id_escola]],Folha1!A:F,2,FALSE)</f>
        <v>62.409090909090907</v>
      </c>
      <c r="F1226" s="1">
        <f>VLOOKUP(Tabela2[[#This Row],[id_escola]],Folha1!A:F,3,FALSE)</f>
        <v>36.18181818181818</v>
      </c>
      <c r="G1226" s="1">
        <f>VLOOKUP(Tabela2[[#This Row],[id_escola]],Folha1!A:F,4,FALSE)</f>
        <v>49.295454545454547</v>
      </c>
      <c r="H1226" s="1">
        <f>VLOOKUP(Tabela2[[#This Row],[id_escola]],Folha1!A:F,5,FALSE)</f>
        <v>8</v>
      </c>
      <c r="I1226" s="1">
        <f>VLOOKUP(Tabela2[[#This Row],[id_escola]],Folha1!A:F,6,FALSE)</f>
        <v>111</v>
      </c>
    </row>
    <row r="1227" spans="1:9" x14ac:dyDescent="0.3">
      <c r="A1227" s="1">
        <f>'agrupamento - 3ciclo'!A1226</f>
        <v>507702</v>
      </c>
      <c r="B1227">
        <f>AVERAGE([3]!Tabela11[[#This Row],[1º Ano]],[3]!Tabela11[[#This Row],[2º Ano]],[3]!Tabela11[[#This Row],[3º Ano]],[3]!Tabela11[[#This Row],[4º Ano]])</f>
        <v>8.875</v>
      </c>
      <c r="E1227" s="1">
        <f>VLOOKUP(Tabela2[[#This Row],[id_escola]],Folha1!A:F,2,FALSE)</f>
        <v>76.129629629629633</v>
      </c>
      <c r="F1227" s="1">
        <f>VLOOKUP(Tabela2[[#This Row],[id_escola]],Folha1!A:F,3,FALSE)</f>
        <v>74.63963963963964</v>
      </c>
      <c r="G1227" s="1">
        <f>VLOOKUP(Tabela2[[#This Row],[id_escola]],Folha1!A:F,4,FALSE)</f>
        <v>75.384634634634637</v>
      </c>
      <c r="H1227" s="1">
        <f>VLOOKUP(Tabela2[[#This Row],[id_escola]],Folha1!A:F,5,FALSE)</f>
        <v>2</v>
      </c>
      <c r="I1227" s="1">
        <f>VLOOKUP(Tabela2[[#This Row],[id_escola]],Folha1!A:F,6,FALSE)</f>
        <v>1</v>
      </c>
    </row>
    <row r="1228" spans="1:9" x14ac:dyDescent="0.3">
      <c r="A1228" s="1">
        <f>'agrupamento - 3ciclo'!A1227</f>
        <v>800429</v>
      </c>
      <c r="B1228">
        <f>AVERAGE([3]!Tabela11[[#This Row],[1º Ano]],[3]!Tabela11[[#This Row],[2º Ano]],[3]!Tabela11[[#This Row],[3º Ano]],[3]!Tabela11[[#This Row],[4º Ano]])</f>
        <v>8.6875</v>
      </c>
      <c r="E1228" s="1">
        <f>VLOOKUP(Tabela2[[#This Row],[id_escola]],Folha1!A:F,2,FALSE)</f>
        <v>56.391304347826086</v>
      </c>
      <c r="F1228" s="1">
        <f>VLOOKUP(Tabela2[[#This Row],[id_escola]],Folha1!A:F,3,FALSE)</f>
        <v>52.739130434782609</v>
      </c>
      <c r="G1228" s="1">
        <f>VLOOKUP(Tabela2[[#This Row],[id_escola]],Folha1!A:F,4,FALSE)</f>
        <v>54.565217391304344</v>
      </c>
      <c r="H1228" s="1">
        <f>VLOOKUP(Tabela2[[#This Row],[id_escola]],Folha1!A:F,5,FALSE)</f>
        <v>6</v>
      </c>
      <c r="I1228" s="1">
        <f>VLOOKUP(Tabela2[[#This Row],[id_escola]],Folha1!A:F,6,FALSE)</f>
        <v>5</v>
      </c>
    </row>
    <row r="1229" spans="1:9" x14ac:dyDescent="0.3">
      <c r="A1229" s="1">
        <f>'agrupamento - 3ciclo'!A1228</f>
        <v>800428</v>
      </c>
      <c r="B1229">
        <f>AVERAGE([3]!Tabela11[[#This Row],[1º Ano]],[3]!Tabela11[[#This Row],[2º Ano]],[3]!Tabela11[[#This Row],[3º Ano]],[3]!Tabela11[[#This Row],[4º Ano]])</f>
        <v>11.0625</v>
      </c>
      <c r="E1229" s="1">
        <f>VLOOKUP(Tabela2[[#This Row],[id_escola]],Folha1!A:F,2,FALSE)</f>
        <v>78.343396226415095</v>
      </c>
      <c r="F1229" s="1">
        <f>VLOOKUP(Tabela2[[#This Row],[id_escola]],Folha1!A:F,3,FALSE)</f>
        <v>78.879245283018861</v>
      </c>
      <c r="G1229" s="1">
        <f>VLOOKUP(Tabela2[[#This Row],[id_escola]],Folha1!A:F,4,FALSE)</f>
        <v>78.611320754716985</v>
      </c>
      <c r="H1229" s="1">
        <f>VLOOKUP(Tabela2[[#This Row],[id_escola]],Folha1!A:F,5,FALSE)</f>
        <v>1</v>
      </c>
      <c r="I1229" s="1">
        <f>VLOOKUP(Tabela2[[#This Row],[id_escola]],Folha1!A:F,6,FALSE)</f>
        <v>4</v>
      </c>
    </row>
    <row r="1230" spans="1:9" x14ac:dyDescent="0.3">
      <c r="A1230" s="1">
        <f>'agrupamento - 3ciclo'!A1229</f>
        <v>802848</v>
      </c>
      <c r="B1230">
        <f>AVERAGE([3]!Tabela11[[#This Row],[1º Ano]],[3]!Tabela11[[#This Row],[2º Ano]],[3]!Tabela11[[#This Row],[3º Ano]],[3]!Tabela11[[#This Row],[4º Ano]])</f>
        <v>40.9375</v>
      </c>
      <c r="E1230" s="1">
        <f>VLOOKUP(Tabela2[[#This Row],[id_escola]],Folha1!A:F,2,FALSE)</f>
        <v>62.599078341013822</v>
      </c>
      <c r="F1230" s="1">
        <f>VLOOKUP(Tabela2[[#This Row],[id_escola]],Folha1!A:F,3,FALSE)</f>
        <v>49.532110091743121</v>
      </c>
      <c r="G1230" s="1">
        <f>VLOOKUP(Tabela2[[#This Row],[id_escola]],Folha1!A:F,4,FALSE)</f>
        <v>56.065594216378472</v>
      </c>
      <c r="H1230" s="1">
        <f>VLOOKUP(Tabela2[[#This Row],[id_escola]],Folha1!A:F,5,FALSE)</f>
        <v>4</v>
      </c>
      <c r="I1230" s="1">
        <f>VLOOKUP(Tabela2[[#This Row],[id_escola]],Folha1!A:F,6,FALSE)</f>
        <v>77</v>
      </c>
    </row>
    <row r="1231" spans="1:9" x14ac:dyDescent="0.3">
      <c r="A1231" s="1" t="e">
        <f>'agrupamento - 3ciclo'!A1230</f>
        <v>#N/A</v>
      </c>
      <c r="B1231">
        <f>AVERAGE([3]!Tabela11[[#This Row],[1º Ano]],[3]!Tabela11[[#This Row],[2º Ano]],[3]!Tabela11[[#This Row],[3º Ano]],[3]!Tabela11[[#This Row],[4º Ano]])</f>
        <v>17.5</v>
      </c>
      <c r="E1231" s="1" t="e">
        <f>VLOOKUP(Tabela2[[#This Row],[id_escola]],Folha1!A:F,2,FALSE)</f>
        <v>#N/A</v>
      </c>
      <c r="F1231" s="1" t="e">
        <f>VLOOKUP(Tabela2[[#This Row],[id_escola]],Folha1!A:F,3,FALSE)</f>
        <v>#N/A</v>
      </c>
      <c r="G1231" s="1" t="e">
        <f>VLOOKUP(Tabela2[[#This Row],[id_escola]],Folha1!A:F,4,FALSE)</f>
        <v>#N/A</v>
      </c>
      <c r="H1231" s="1" t="e">
        <f>VLOOKUP(Tabela2[[#This Row],[id_escola]],Folha1!A:F,5,FALSE)</f>
        <v>#N/A</v>
      </c>
      <c r="I1231" s="1" t="e">
        <f>VLOOKUP(Tabela2[[#This Row],[id_escola]],Folha1!A:F,6,FALSE)</f>
        <v>#N/A</v>
      </c>
    </row>
    <row r="1232" spans="1:9" x14ac:dyDescent="0.3">
      <c r="A1232" s="1">
        <f>'agrupamento - 3ciclo'!A1231</f>
        <v>501852</v>
      </c>
      <c r="B1232">
        <f>AVERAGE([3]!Tabela11[[#This Row],[1º Ano]],[3]!Tabela11[[#This Row],[2º Ano]],[3]!Tabela11[[#This Row],[3º Ano]],[3]!Tabela11[[#This Row],[4º Ano]])</f>
        <v>14</v>
      </c>
      <c r="E1232" s="1">
        <f>VLOOKUP(Tabela2[[#This Row],[id_escola]],Folha1!A:F,2,FALSE)</f>
        <v>71.191489361702125</v>
      </c>
      <c r="F1232" s="1">
        <f>VLOOKUP(Tabela2[[#This Row],[id_escola]],Folha1!A:F,3,FALSE)</f>
        <v>70.395721925133685</v>
      </c>
      <c r="G1232" s="1">
        <f>VLOOKUP(Tabela2[[#This Row],[id_escola]],Folha1!A:F,4,FALSE)</f>
        <v>70.793605643417905</v>
      </c>
      <c r="H1232" s="1">
        <f>VLOOKUP(Tabela2[[#This Row],[id_escola]],Folha1!A:F,5,FALSE)</f>
        <v>1</v>
      </c>
      <c r="I1232" s="1">
        <f>VLOOKUP(Tabela2[[#This Row],[id_escola]],Folha1!A:F,6,FALSE)</f>
        <v>23</v>
      </c>
    </row>
    <row r="1233" spans="1:9" x14ac:dyDescent="0.3">
      <c r="A1233" s="1">
        <f>'agrupamento - 3ciclo'!A1232</f>
        <v>506461</v>
      </c>
      <c r="B1233" t="e">
        <f>AVERAGE([3]!Tabela11[[#This Row],[1º Ano]],[3]!Tabela11[[#This Row],[2º Ano]],[3]!Tabela11[[#This Row],[3º Ano]],[3]!Tabela11[[#This Row],[4º Ano]])</f>
        <v>#DIV/0!</v>
      </c>
      <c r="E1233" s="1">
        <f>VLOOKUP(Tabela2[[#This Row],[id_escola]],Folha1!A:F,2,FALSE)</f>
        <v>67.34615384615384</v>
      </c>
      <c r="F1233" s="1">
        <f>VLOOKUP(Tabela2[[#This Row],[id_escola]],Folha1!A:F,3,FALSE)</f>
        <v>46.833333333333336</v>
      </c>
      <c r="G1233" s="1">
        <f>VLOOKUP(Tabela2[[#This Row],[id_escola]],Folha1!A:F,4,FALSE)</f>
        <v>57.089743589743591</v>
      </c>
      <c r="H1233" s="1">
        <f>VLOOKUP(Tabela2[[#This Row],[id_escola]],Folha1!A:F,5,FALSE)</f>
        <v>2</v>
      </c>
      <c r="I1233" s="1">
        <f>VLOOKUP(Tabela2[[#This Row],[id_escola]],Folha1!A:F,6,FALSE)</f>
        <v>52</v>
      </c>
    </row>
    <row r="1234" spans="1:9" x14ac:dyDescent="0.3">
      <c r="A1234" s="1" t="e">
        <f>'agrupamento - 3ciclo'!A1233</f>
        <v>#N/A</v>
      </c>
      <c r="B1234">
        <f>AVERAGE([3]!Tabela11[[#This Row],[1º Ano]],[3]!Tabela11[[#This Row],[2º Ano]],[3]!Tabela11[[#This Row],[3º Ano]],[3]!Tabela11[[#This Row],[4º Ano]])</f>
        <v>8.875</v>
      </c>
      <c r="E1234" s="1" t="e">
        <f>VLOOKUP(Tabela2[[#This Row],[id_escola]],Folha1!A:F,2,FALSE)</f>
        <v>#N/A</v>
      </c>
      <c r="F1234" s="1" t="e">
        <f>VLOOKUP(Tabela2[[#This Row],[id_escola]],Folha1!A:F,3,FALSE)</f>
        <v>#N/A</v>
      </c>
      <c r="G1234" s="1" t="e">
        <f>VLOOKUP(Tabela2[[#This Row],[id_escola]],Folha1!A:F,4,FALSE)</f>
        <v>#N/A</v>
      </c>
      <c r="H1234" s="1" t="e">
        <f>VLOOKUP(Tabela2[[#This Row],[id_escola]],Folha1!A:F,5,FALSE)</f>
        <v>#N/A</v>
      </c>
      <c r="I1234" s="1" t="e">
        <f>VLOOKUP(Tabela2[[#This Row],[id_escola]],Folha1!A:F,6,FALSE)</f>
        <v>#N/A</v>
      </c>
    </row>
    <row r="1235" spans="1:9" x14ac:dyDescent="0.3">
      <c r="A1235" s="1">
        <f>'agrupamento - 3ciclo'!A1234</f>
        <v>800475</v>
      </c>
      <c r="B1235">
        <f>AVERAGE([3]!Tabela11[[#This Row],[1º Ano]],[3]!Tabela11[[#This Row],[2º Ano]],[3]!Tabela11[[#This Row],[3º Ano]],[3]!Tabela11[[#This Row],[4º Ano]])</f>
        <v>40.3125</v>
      </c>
      <c r="E1235" s="1">
        <f>VLOOKUP(Tabela2[[#This Row],[id_escola]],Folha1!A:F,2,FALSE)</f>
        <v>71.5</v>
      </c>
      <c r="F1235" s="1">
        <f>VLOOKUP(Tabela2[[#This Row],[id_escola]],Folha1!A:F,3,FALSE)</f>
        <v>61.1</v>
      </c>
      <c r="G1235" s="1">
        <f>VLOOKUP(Tabela2[[#This Row],[id_escola]],Folha1!A:F,4,FALSE)</f>
        <v>66.3</v>
      </c>
      <c r="H1235" s="1">
        <f>VLOOKUP(Tabela2[[#This Row],[id_escola]],Folha1!A:F,5,FALSE)</f>
        <v>1</v>
      </c>
      <c r="I1235" s="1">
        <f>VLOOKUP(Tabela2[[#This Row],[id_escola]],Folha1!A:F,6,FALSE)</f>
        <v>7</v>
      </c>
    </row>
    <row r="1236" spans="1:9" x14ac:dyDescent="0.3">
      <c r="A1236" s="1" t="str">
        <f>'agrupamento - 3ciclo'!A1235</f>
        <v>-</v>
      </c>
      <c r="B1236">
        <f>AVERAGE([3]!Tabela11[[#This Row],[1º Ano]],[3]!Tabela11[[#This Row],[2º Ano]],[3]!Tabela11[[#This Row],[3º Ano]],[3]!Tabela11[[#This Row],[4º Ano]])</f>
        <v>47.0625</v>
      </c>
      <c r="E1236" s="1" t="str">
        <f>VLOOKUP(Tabela2[[#This Row],[id_escola]],Folha1!A:F,2,FALSE)</f>
        <v>-</v>
      </c>
      <c r="F1236" s="1" t="str">
        <f>VLOOKUP(Tabela2[[#This Row],[id_escola]],Folha1!A:F,3,FALSE)</f>
        <v>-</v>
      </c>
      <c r="G1236" s="1" t="str">
        <f>VLOOKUP(Tabela2[[#This Row],[id_escola]],Folha1!A:F,4,FALSE)</f>
        <v>-</v>
      </c>
      <c r="H1236" s="1" t="str">
        <f>VLOOKUP(Tabela2[[#This Row],[id_escola]],Folha1!A:F,5,FALSE)</f>
        <v>-</v>
      </c>
      <c r="I1236" s="1" t="e">
        <f>VLOOKUP(Tabela2[[#This Row],[id_escola]],Folha1!A:F,6,FALSE)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E709-BD36-447C-96A7-E68EB0EB0BBC}">
  <dimension ref="A1:D1235"/>
  <sheetViews>
    <sheetView topLeftCell="A1084" workbookViewId="0">
      <selection activeCell="M343" sqref="M343"/>
    </sheetView>
  </sheetViews>
  <sheetFormatPr defaultRowHeight="14.4" x14ac:dyDescent="0.3"/>
  <cols>
    <col min="1" max="1" width="18.88671875" style="29" bestFit="1" customWidth="1"/>
    <col min="2" max="2" width="86" bestFit="1" customWidth="1"/>
    <col min="3" max="3" width="82.33203125" bestFit="1" customWidth="1"/>
  </cols>
  <sheetData>
    <row r="1" spans="1:4" x14ac:dyDescent="0.3">
      <c r="A1" s="29" t="s">
        <v>1286</v>
      </c>
      <c r="B1" t="s">
        <v>1287</v>
      </c>
      <c r="C1" t="s">
        <v>1316</v>
      </c>
    </row>
    <row r="2" spans="1:4" x14ac:dyDescent="0.3">
      <c r="A2" s="29" t="s">
        <v>1288</v>
      </c>
      <c r="B2" t="s">
        <v>1289</v>
      </c>
      <c r="C2" t="e">
        <f>VLOOKUP(A2,[2]Folha1!$A:$B,2,FALSE)</f>
        <v>#N/A</v>
      </c>
      <c r="D2" s="30">
        <v>7.5300000000000006E-2</v>
      </c>
    </row>
    <row r="3" spans="1:4" x14ac:dyDescent="0.3">
      <c r="A3" s="29">
        <v>101083</v>
      </c>
      <c r="B3" t="s">
        <v>29</v>
      </c>
      <c r="C3" t="str">
        <f>VLOOKUP(A3,[2]Folha1!$A:$B,2,FALSE)</f>
        <v>Escola Básica Professor Artur Nunes Vidal, Fermentelos, Águeda</v>
      </c>
    </row>
    <row r="4" spans="1:4" x14ac:dyDescent="0.3">
      <c r="A4" s="29">
        <v>101258</v>
      </c>
      <c r="B4" t="s">
        <v>30</v>
      </c>
      <c r="C4" t="str">
        <f>VLOOKUP(A4,[2]Folha1!$A:$B,2,FALSE)</f>
        <v>Escola Básica de Aguada de Cima, Águeda</v>
      </c>
    </row>
    <row r="5" spans="1:4" x14ac:dyDescent="0.3">
      <c r="A5" s="29">
        <v>101356</v>
      </c>
      <c r="B5" t="s">
        <v>31</v>
      </c>
      <c r="C5" t="str">
        <f>VLOOKUP(A5,[2]Folha1!$A:$B,2,FALSE)</f>
        <v>Instituto Duarte Lemos</v>
      </c>
    </row>
    <row r="6" spans="1:4" x14ac:dyDescent="0.3">
      <c r="A6" s="29">
        <v>101607</v>
      </c>
      <c r="B6" t="s">
        <v>32</v>
      </c>
      <c r="C6" t="str">
        <f>VLOOKUP(A6,[2]Folha1!$A:$B,2,FALSE)</f>
        <v>Escola Básica de Valongo do Vouga, Águeda</v>
      </c>
    </row>
    <row r="7" spans="1:4" x14ac:dyDescent="0.3">
      <c r="A7" s="29">
        <v>101615</v>
      </c>
      <c r="B7" t="s">
        <v>33</v>
      </c>
      <c r="C7" t="str">
        <f>VLOOKUP(A7,[2]Folha1!$A:$B,2,FALSE)</f>
        <v>Escola Secundária Marques de Castilho, Águeda</v>
      </c>
    </row>
    <row r="8" spans="1:4" x14ac:dyDescent="0.3">
      <c r="A8" s="29">
        <v>101928</v>
      </c>
      <c r="B8" t="s">
        <v>34</v>
      </c>
      <c r="C8" t="str">
        <f>VLOOKUP(A8,[2]Folha1!$A:$B,2,FALSE)</f>
        <v>Escola Secundária Adolfo Portela, Águeda</v>
      </c>
    </row>
    <row r="9" spans="1:4" x14ac:dyDescent="0.3">
      <c r="A9" s="29">
        <v>102396</v>
      </c>
      <c r="B9" t="s">
        <v>35</v>
      </c>
      <c r="C9" t="str">
        <f>VLOOKUP(A9,[2]Folha1!$A:$B,2,FALSE)</f>
        <v>Escola Básica de S. João de Loure, Albergaria-a-Velha</v>
      </c>
    </row>
    <row r="10" spans="1:4" x14ac:dyDescent="0.3">
      <c r="A10" s="29">
        <v>102419</v>
      </c>
      <c r="B10" t="s">
        <v>36</v>
      </c>
      <c r="C10" t="str">
        <f>VLOOKUP(A10,[2]Folha1!$A:$B,2,FALSE)</f>
        <v>Escola Básica de Branca, Albergaria-a-Velha</v>
      </c>
    </row>
    <row r="11" spans="1:4" x14ac:dyDescent="0.3">
      <c r="A11" s="29">
        <v>102475</v>
      </c>
      <c r="B11" t="s">
        <v>37</v>
      </c>
      <c r="C11" t="str">
        <f>VLOOKUP(A11,[2]Folha1!$A:$B,2,FALSE)</f>
        <v>Colégio de Albergaria</v>
      </c>
    </row>
    <row r="12" spans="1:4" x14ac:dyDescent="0.3">
      <c r="A12" s="29">
        <v>102604</v>
      </c>
      <c r="B12" t="s">
        <v>38</v>
      </c>
      <c r="C12" t="str">
        <f>VLOOKUP(A12,[2]Folha1!$A:$B,2,FALSE)</f>
        <v>Escola Secundária de Albergaria-a-Velha</v>
      </c>
    </row>
    <row r="13" spans="1:4" x14ac:dyDescent="0.3">
      <c r="A13" s="29">
        <v>103101</v>
      </c>
      <c r="B13" t="s">
        <v>39</v>
      </c>
      <c r="C13" t="str">
        <f>VLOOKUP(A13,[2]Folha1!$A:$B,2,FALSE)</f>
        <v>Escola Básica de Vilarinho do Bairro, Anadia</v>
      </c>
    </row>
    <row r="14" spans="1:4" x14ac:dyDescent="0.3">
      <c r="A14" s="29">
        <v>103414</v>
      </c>
      <c r="B14" t="s">
        <v>40</v>
      </c>
      <c r="C14" t="e">
        <f>VLOOKUP(A14,[2]Folha1!$A:$B,2,FALSE)</f>
        <v>#N/A</v>
      </c>
    </row>
    <row r="15" spans="1:4" x14ac:dyDescent="0.3">
      <c r="A15" s="29">
        <v>103434</v>
      </c>
      <c r="B15" t="s">
        <v>41</v>
      </c>
      <c r="C15" t="str">
        <f>VLOOKUP(A15,[2]Folha1!$A:$B,2,FALSE)</f>
        <v>Escola Básica e Secundária de Anadia</v>
      </c>
    </row>
    <row r="16" spans="1:4" x14ac:dyDescent="0.3">
      <c r="A16" s="29">
        <v>103685</v>
      </c>
      <c r="B16" t="s">
        <v>42</v>
      </c>
      <c r="C16" t="str">
        <f>VLOOKUP(A16,[2]Folha1!$A:$B,2,FALSE)</f>
        <v>Colégio de Nossa Senhora da Assunção</v>
      </c>
    </row>
    <row r="17" spans="1:3" x14ac:dyDescent="0.3">
      <c r="A17" s="29">
        <v>104118</v>
      </c>
      <c r="B17" t="s">
        <v>43</v>
      </c>
      <c r="C17" t="str">
        <f>VLOOKUP(A17,[2]Folha1!$A:$B,2,FALSE)</f>
        <v>Escola Básica e Secundária de Escariz, Arouca</v>
      </c>
    </row>
    <row r="18" spans="1:3" x14ac:dyDescent="0.3">
      <c r="A18" s="29">
        <v>104548</v>
      </c>
      <c r="B18" t="s">
        <v>44</v>
      </c>
      <c r="C18" t="str">
        <f>VLOOKUP(A18,[2]Folha1!$A:$B,2,FALSE)</f>
        <v>Escola Secundária de Arouca</v>
      </c>
    </row>
    <row r="19" spans="1:3" x14ac:dyDescent="0.3">
      <c r="A19" s="29">
        <v>105232</v>
      </c>
      <c r="B19" t="s">
        <v>45</v>
      </c>
      <c r="C19" t="str">
        <f>VLOOKUP(A19,[2]Folha1!$A:$B,2,FALSE)</f>
        <v>Escola Básica João Afonso, Aveiro</v>
      </c>
    </row>
    <row r="20" spans="1:3" x14ac:dyDescent="0.3">
      <c r="A20" s="29">
        <v>105250</v>
      </c>
      <c r="B20" t="s">
        <v>46</v>
      </c>
      <c r="C20" t="str">
        <f>VLOOKUP(A20,[2]Folha1!$A:$B,2,FALSE)</f>
        <v>Escola Secundária Dr. Mário Sacramento, Aveiro</v>
      </c>
    </row>
    <row r="21" spans="1:3" x14ac:dyDescent="0.3">
      <c r="A21" s="29">
        <v>105331</v>
      </c>
      <c r="B21" t="s">
        <v>47</v>
      </c>
      <c r="C21" t="str">
        <f>VLOOKUP(A21,[2]Folha1!$A:$B,2,FALSE)</f>
        <v>Escola Básica de Aradas, Aveiro</v>
      </c>
    </row>
    <row r="22" spans="1:3" x14ac:dyDescent="0.3">
      <c r="A22" s="29">
        <v>105337</v>
      </c>
      <c r="B22" t="s">
        <v>48</v>
      </c>
      <c r="C22" t="str">
        <f>VLOOKUP(A22,[2]Folha1!$A:$B,2,FALSE)</f>
        <v>Escola Básica de Eixo, Aveiro</v>
      </c>
    </row>
    <row r="23" spans="1:3" x14ac:dyDescent="0.3">
      <c r="A23" s="29">
        <v>105368</v>
      </c>
      <c r="B23" t="s">
        <v>49</v>
      </c>
      <c r="C23" t="str">
        <f>VLOOKUP(A23,[2]Folha1!$A:$B,2,FALSE)</f>
        <v>Escola Básica N.º 2 de S. Bernardo, Aveiro</v>
      </c>
    </row>
    <row r="24" spans="1:3" x14ac:dyDescent="0.3">
      <c r="A24" s="29">
        <v>105411</v>
      </c>
      <c r="B24" t="s">
        <v>50</v>
      </c>
      <c r="C24" t="str">
        <f>VLOOKUP(A24,[2]Folha1!$A:$B,2,FALSE)</f>
        <v>Escola Básica e Secundária Dr. Jaime Magalhães Lima, Esgueira, Aveiro</v>
      </c>
    </row>
    <row r="25" spans="1:3" x14ac:dyDescent="0.3">
      <c r="A25" s="29">
        <v>105610</v>
      </c>
      <c r="B25" t="s">
        <v>51</v>
      </c>
      <c r="C25" t="str">
        <f>VLOOKUP(A25,[2]Folha1!$A:$B,2,FALSE)</f>
        <v>Escola Básica Castro Matoso, Oliveirinha, Aveiro</v>
      </c>
    </row>
    <row r="26" spans="1:3" x14ac:dyDescent="0.3">
      <c r="A26" s="29">
        <v>105730</v>
      </c>
      <c r="B26" t="s">
        <v>52</v>
      </c>
      <c r="C26" t="str">
        <f>VLOOKUP(A26,[2]Folha1!$A:$B,2,FALSE)</f>
        <v>Colégio D. José I</v>
      </c>
    </row>
    <row r="27" spans="1:3" x14ac:dyDescent="0.3">
      <c r="A27" s="29">
        <v>105783</v>
      </c>
      <c r="B27" t="s">
        <v>53</v>
      </c>
      <c r="C27" t="str">
        <f>VLOOKUP(A27,[2]Folha1!$A:$B,2,FALSE)</f>
        <v>Escola Secundária José Estevão, Aveiro</v>
      </c>
    </row>
    <row r="28" spans="1:3" x14ac:dyDescent="0.3">
      <c r="A28" s="29">
        <v>105888</v>
      </c>
      <c r="B28" t="s">
        <v>54</v>
      </c>
      <c r="C28" t="str">
        <f>VLOOKUP(A28,[2]Folha1!$A:$B,2,FALSE)</f>
        <v>Escola Básica Rio Novo do Príncipe, Cacia, Aveiro</v>
      </c>
    </row>
    <row r="29" spans="1:3" x14ac:dyDescent="0.3">
      <c r="A29" s="29">
        <v>105981</v>
      </c>
      <c r="B29" t="s">
        <v>55</v>
      </c>
      <c r="C29" t="str">
        <f>VLOOKUP(A29,[2]Folha1!$A:$B,2,FALSE)</f>
        <v>Colégio Português</v>
      </c>
    </row>
    <row r="30" spans="1:3" x14ac:dyDescent="0.3">
      <c r="A30" s="29">
        <v>106146</v>
      </c>
      <c r="B30" t="s">
        <v>56</v>
      </c>
      <c r="C30" t="str">
        <f>VLOOKUP(A30,[2]Folha1!$A:$B,2,FALSE)</f>
        <v>Escola Básica e Secundária de Castelo de Paiva</v>
      </c>
    </row>
    <row r="31" spans="1:3" x14ac:dyDescent="0.3">
      <c r="A31" s="29">
        <v>106658</v>
      </c>
      <c r="B31" t="s">
        <v>57</v>
      </c>
      <c r="C31" t="str">
        <f>VLOOKUP(A31,[2]Folha1!$A:$B,2,FALSE)</f>
        <v>Escola Básica de Couto Mineiro do Pejão, Raiva, Castelo de Paiva</v>
      </c>
    </row>
    <row r="32" spans="1:3" x14ac:dyDescent="0.3">
      <c r="A32" s="29">
        <v>107083</v>
      </c>
      <c r="B32" t="s">
        <v>58</v>
      </c>
      <c r="C32" t="str">
        <f>VLOOKUP(A32,[2]Folha1!$A:$B,2,FALSE)</f>
        <v>Escola Básica e Secundária Dr. Manuel Laranjeira, Espinho</v>
      </c>
    </row>
    <row r="33" spans="1:3" x14ac:dyDescent="0.3">
      <c r="A33" s="29">
        <v>107743</v>
      </c>
      <c r="B33" t="s">
        <v>59</v>
      </c>
      <c r="C33" t="str">
        <f>VLOOKUP(A33,[2]Folha1!$A:$B,2,FALSE)</f>
        <v>Escola Básica e Secundária Dr. Manuel Gomes Almeida, Espinho</v>
      </c>
    </row>
    <row r="34" spans="1:3" x14ac:dyDescent="0.3">
      <c r="A34" s="29">
        <v>107812</v>
      </c>
      <c r="B34" t="s">
        <v>60</v>
      </c>
      <c r="C34" t="str">
        <f>VLOOKUP(A34,[2]Folha1!$A:$B,2,FALSE)</f>
        <v>Escola Básica Sá Couto, Espinho</v>
      </c>
    </row>
    <row r="35" spans="1:3" x14ac:dyDescent="0.3">
      <c r="A35" s="29">
        <v>107850</v>
      </c>
      <c r="B35" t="s">
        <v>61</v>
      </c>
      <c r="C35" t="str">
        <f>VLOOKUP(A35,[2]Folha1!$A:$B,2,FALSE)</f>
        <v>Escola Básica e Secundária Domingos Capela, Silvalde, Espinho</v>
      </c>
    </row>
    <row r="36" spans="1:3" x14ac:dyDescent="0.3">
      <c r="A36" s="29">
        <v>108163</v>
      </c>
      <c r="B36" t="s">
        <v>62</v>
      </c>
      <c r="C36" t="str">
        <f>VLOOKUP(A36,[2]Folha1!$A:$B,2,FALSE)</f>
        <v>Escola Secundária de Estarreja</v>
      </c>
    </row>
    <row r="37" spans="1:3" x14ac:dyDescent="0.3">
      <c r="A37" s="29">
        <v>108614</v>
      </c>
      <c r="B37" t="s">
        <v>63</v>
      </c>
      <c r="C37" t="str">
        <f>VLOOKUP(A37,[2]Folha1!$A:$B,2,FALSE)</f>
        <v>Escola Básica Professor Doutor Egas Moniz, Avanca, Estarreja</v>
      </c>
    </row>
    <row r="38" spans="1:3" x14ac:dyDescent="0.3">
      <c r="A38" s="29">
        <v>108767</v>
      </c>
      <c r="B38" t="s">
        <v>64</v>
      </c>
      <c r="C38" t="str">
        <f>VLOOKUP(A38,[2]Folha1!$A:$B,2,FALSE)</f>
        <v>Escola Básica de Pardilhó, Estarreja</v>
      </c>
    </row>
    <row r="39" spans="1:3" x14ac:dyDescent="0.3">
      <c r="A39" s="29">
        <v>109070</v>
      </c>
      <c r="B39" t="s">
        <v>65</v>
      </c>
      <c r="C39" t="str">
        <f>VLOOKUP(A39,[2]Folha1!$A:$B,2,FALSE)</f>
        <v>Escola Básica de Corga do Lobão, Santa Maria da Feira</v>
      </c>
    </row>
    <row r="40" spans="1:3" x14ac:dyDescent="0.3">
      <c r="A40" s="29">
        <v>109099</v>
      </c>
      <c r="B40" t="s">
        <v>66</v>
      </c>
      <c r="C40" t="str">
        <f>VLOOKUP(A40,[2]Folha1!$A:$B,2,FALSE)</f>
        <v>Escola Básica António Alves de Amorim, Lourosa, Santa Maria da Feira</v>
      </c>
    </row>
    <row r="41" spans="1:3" x14ac:dyDescent="0.3">
      <c r="A41" s="29">
        <v>109331</v>
      </c>
      <c r="B41" t="s">
        <v>67</v>
      </c>
      <c r="C41" t="str">
        <f>VLOOKUP(A41,[2]Folha1!$A:$B,2,FALSE)</f>
        <v>Escola Básica de Canedo, Santa Maria da Feira</v>
      </c>
    </row>
    <row r="42" spans="1:3" x14ac:dyDescent="0.3">
      <c r="A42" s="29">
        <v>109357</v>
      </c>
      <c r="B42" t="s">
        <v>68</v>
      </c>
      <c r="C42" t="str">
        <f>VLOOKUP(A42,[2]Folha1!$A:$B,2,FALSE)</f>
        <v>Escola Básica Professor Doutor Ferreira de Almeida, Santa Maria da Feira</v>
      </c>
    </row>
    <row r="43" spans="1:3" x14ac:dyDescent="0.3">
      <c r="A43" s="29">
        <v>109416</v>
      </c>
      <c r="B43" t="s">
        <v>69</v>
      </c>
      <c r="C43" t="str">
        <f>VLOOKUP(A43,[2]Folha1!$A:$B,2,FALSE)</f>
        <v>Colégio das Terras de Santa Maria</v>
      </c>
    </row>
    <row r="44" spans="1:3" x14ac:dyDescent="0.3">
      <c r="A44" s="29">
        <v>109570</v>
      </c>
      <c r="B44" t="s">
        <v>70</v>
      </c>
      <c r="C44" t="str">
        <f>VLOOKUP(A44,[2]Folha1!$A:$B,2,FALSE)</f>
        <v>Escola Básica e Secundária de Arrifana, Santa Maria da Feira</v>
      </c>
    </row>
    <row r="45" spans="1:3" x14ac:dyDescent="0.3">
      <c r="A45" s="29">
        <v>109630</v>
      </c>
      <c r="B45" t="s">
        <v>71</v>
      </c>
      <c r="C45" t="str">
        <f>VLOOKUP(A45,[2]Folha1!$A:$B,2,FALSE)</f>
        <v>Escola Básica e Secundária de Santa Maria da Feira</v>
      </c>
    </row>
    <row r="46" spans="1:3" x14ac:dyDescent="0.3">
      <c r="A46" s="29">
        <v>109632</v>
      </c>
      <c r="B46" t="s">
        <v>72</v>
      </c>
      <c r="C46" t="str">
        <f>VLOOKUP(A46,[2]Folha1!$A:$B,2,FALSE)</f>
        <v>Escola Básica e Secundária Coelho e Castro, Fiães, Santa Maria da Feira</v>
      </c>
    </row>
    <row r="47" spans="1:3" x14ac:dyDescent="0.3">
      <c r="A47" s="29">
        <v>109663</v>
      </c>
      <c r="B47" t="s">
        <v>73</v>
      </c>
      <c r="C47" t="str">
        <f>VLOOKUP(A47,[2]Folha1!$A:$B,2,FALSE)</f>
        <v>Escola Básica Fernando Pessoa, Santa Maria da Feira</v>
      </c>
    </row>
    <row r="48" spans="1:3" x14ac:dyDescent="0.3">
      <c r="A48" s="29">
        <v>109681</v>
      </c>
      <c r="B48" t="s">
        <v>74</v>
      </c>
      <c r="C48" t="str">
        <f>VLOOKUP(A48,[2]Folha1!$A:$B,2,FALSE)</f>
        <v>Escola Básica de Argoncilhe, Santa Maria da Feira</v>
      </c>
    </row>
    <row r="49" spans="1:3" x14ac:dyDescent="0.3">
      <c r="A49" s="29">
        <v>109721</v>
      </c>
      <c r="B49" t="s">
        <v>75</v>
      </c>
      <c r="C49" t="str">
        <f>VLOOKUP(A49,[2]Folha1!$A:$B,2,FALSE)</f>
        <v>Escola Básica de Milheirós de Poiares, Santa Maria da Feira</v>
      </c>
    </row>
    <row r="50" spans="1:3" x14ac:dyDescent="0.3">
      <c r="A50" s="29">
        <v>109937</v>
      </c>
      <c r="B50" t="s">
        <v>76</v>
      </c>
      <c r="C50" t="str">
        <f>VLOOKUP(A50,[2]Folha1!$A:$B,2,FALSE)</f>
        <v>Colégio de Lamas</v>
      </c>
    </row>
    <row r="51" spans="1:3" x14ac:dyDescent="0.3">
      <c r="A51" s="29">
        <v>109976</v>
      </c>
      <c r="B51" t="s">
        <v>77</v>
      </c>
      <c r="C51" t="str">
        <f>VLOOKUP(A51,[2]Folha1!$A:$B,2,FALSE)</f>
        <v>Escola Básica de Paços de Brandão, Santa Maria da Feira</v>
      </c>
    </row>
    <row r="52" spans="1:3" x14ac:dyDescent="0.3">
      <c r="A52" s="29">
        <v>110120</v>
      </c>
      <c r="B52" t="s">
        <v>78</v>
      </c>
      <c r="C52" t="str">
        <f>VLOOKUP(A52,[2]Folha1!$A:$B,2,FALSE)</f>
        <v>Escola Básica de Gafanha da Encarnação, Ílhavo</v>
      </c>
    </row>
    <row r="53" spans="1:3" x14ac:dyDescent="0.3">
      <c r="A53" s="29">
        <v>110395</v>
      </c>
      <c r="B53" t="s">
        <v>79</v>
      </c>
      <c r="C53" t="str">
        <f>VLOOKUP(A53,[2]Folha1!$A:$B,2,FALSE)</f>
        <v>Escola Secundária de Gafanha da Nazaré, Ílhavo</v>
      </c>
    </row>
    <row r="54" spans="1:3" x14ac:dyDescent="0.3">
      <c r="A54" s="29">
        <v>110525</v>
      </c>
      <c r="B54" t="s">
        <v>80</v>
      </c>
      <c r="C54" t="e">
        <f>VLOOKUP(A54,[2]Folha1!$A:$B,2,FALSE)</f>
        <v>#N/A</v>
      </c>
    </row>
    <row r="55" spans="1:3" x14ac:dyDescent="0.3">
      <c r="A55" s="29">
        <v>110638</v>
      </c>
      <c r="B55" t="s">
        <v>81</v>
      </c>
      <c r="C55" t="str">
        <f>VLOOKUP(A55,[2]Folha1!$A:$B,2,FALSE)</f>
        <v>Escola Secundária Dr. João Carlos Celestino Gomes, Ílhavo</v>
      </c>
    </row>
    <row r="56" spans="1:3" x14ac:dyDescent="0.3">
      <c r="A56" s="29">
        <v>111232</v>
      </c>
      <c r="B56" t="s">
        <v>82</v>
      </c>
      <c r="C56" t="str">
        <f>VLOOKUP(A56,[2]Folha1!$A:$B,2,FALSE)</f>
        <v>Escola Básica n.º 2 de Pampilhosa, Mealhada</v>
      </c>
    </row>
    <row r="57" spans="1:3" x14ac:dyDescent="0.3">
      <c r="A57" s="29">
        <v>111869</v>
      </c>
      <c r="B57" t="s">
        <v>83</v>
      </c>
      <c r="C57" t="e">
        <f>VLOOKUP(A57,[2]Folha1!$A:$B,2,FALSE)</f>
        <v>#N/A</v>
      </c>
    </row>
    <row r="58" spans="1:3" x14ac:dyDescent="0.3">
      <c r="A58" s="29">
        <v>111920</v>
      </c>
      <c r="B58" t="s">
        <v>84</v>
      </c>
      <c r="C58" t="str">
        <f>VLOOKUP(A58,[2]Folha1!$A:$B,2,FALSE)</f>
        <v>Escola Secundária da Mealhada</v>
      </c>
    </row>
    <row r="59" spans="1:3" x14ac:dyDescent="0.3">
      <c r="A59" s="29">
        <v>112010</v>
      </c>
      <c r="B59" t="s">
        <v>85</v>
      </c>
      <c r="C59" t="str">
        <f>VLOOKUP(A59,[2]Folha1!$A:$B,2,FALSE)</f>
        <v>Escola Básica de Torreira, Murtosa</v>
      </c>
    </row>
    <row r="60" spans="1:3" x14ac:dyDescent="0.3">
      <c r="A60" s="29">
        <v>112573</v>
      </c>
      <c r="B60" t="s">
        <v>86</v>
      </c>
      <c r="C60" t="str">
        <f>VLOOKUP(A60,[2]Folha1!$A:$B,2,FALSE)</f>
        <v>Escola Básica e Secundária Padre António Morais da Fonseca, Murtosa</v>
      </c>
    </row>
    <row r="61" spans="1:3" x14ac:dyDescent="0.3">
      <c r="A61" s="29">
        <v>113009</v>
      </c>
      <c r="B61" t="s">
        <v>87</v>
      </c>
      <c r="C61" t="str">
        <f>VLOOKUP(A61,[2]Folha1!$A:$B,2,FALSE)</f>
        <v>Escola Básica Dr. José Pereira Tavares, Pinheiro da Bemposta, Oliveira de Azeméis</v>
      </c>
    </row>
    <row r="62" spans="1:3" x14ac:dyDescent="0.3">
      <c r="A62" s="29">
        <v>113010</v>
      </c>
      <c r="B62" t="s">
        <v>88</v>
      </c>
      <c r="C62" t="str">
        <f>VLOOKUP(A62,[2]Folha1!$A:$B,2,FALSE)</f>
        <v>Escola Básica de Loureiro, Alumieira, Oliveira de Azeméis</v>
      </c>
    </row>
    <row r="63" spans="1:3" x14ac:dyDescent="0.3">
      <c r="A63" s="29">
        <v>113147</v>
      </c>
      <c r="B63" t="s">
        <v>89</v>
      </c>
      <c r="C63" t="str">
        <f>VLOOKUP(A63,[2]Folha1!$A:$B,2,FALSE)</f>
        <v>Escola Básica e Secundária Ferreira de Castro, Oliveira de Azeméis</v>
      </c>
    </row>
    <row r="64" spans="1:3" x14ac:dyDescent="0.3">
      <c r="A64" s="29">
        <v>113176</v>
      </c>
      <c r="B64" t="s">
        <v>90</v>
      </c>
      <c r="C64" t="str">
        <f>VLOOKUP(A64,[2]Folha1!$A:$B,2,FALSE)</f>
        <v>Escola Básica Comendador Ângelo Azevedo, Oliveira de Azeméis</v>
      </c>
    </row>
    <row r="65" spans="1:3" x14ac:dyDescent="0.3">
      <c r="A65" s="29">
        <v>113278</v>
      </c>
      <c r="B65" t="s">
        <v>91</v>
      </c>
      <c r="C65" t="str">
        <f>VLOOKUP(A65,[2]Folha1!$A:$B,2,FALSE)</f>
        <v>Escola Básica e Secundária Soares Basto, Oliveira de Azeméis</v>
      </c>
    </row>
    <row r="66" spans="1:3" x14ac:dyDescent="0.3">
      <c r="A66" s="29">
        <v>113401</v>
      </c>
      <c r="B66" t="s">
        <v>92</v>
      </c>
      <c r="C66" t="str">
        <f>VLOOKUP(A66,[2]Folha1!$A:$B,2,FALSE)</f>
        <v>Escola Básica e Secundária de Fajões, Oliveira de Azeméis</v>
      </c>
    </row>
    <row r="67" spans="1:3" x14ac:dyDescent="0.3">
      <c r="A67" s="29">
        <v>113470</v>
      </c>
      <c r="B67" t="s">
        <v>93</v>
      </c>
      <c r="C67" t="str">
        <f>VLOOKUP(A67,[2]Folha1!$A:$B,2,FALSE)</f>
        <v>Escola Básica de Carregosa, Oliveira de Azeméis</v>
      </c>
    </row>
    <row r="68" spans="1:3" x14ac:dyDescent="0.3">
      <c r="A68" s="29">
        <v>113513</v>
      </c>
      <c r="B68" t="s">
        <v>94</v>
      </c>
      <c r="C68" t="str">
        <f>VLOOKUP(A68,[2]Folha1!$A:$B,2,FALSE)</f>
        <v>Escola Básica e Secundária Dr. Ferreira da Silva, Cucujães, Oliveira de Azeméis</v>
      </c>
    </row>
    <row r="69" spans="1:3" x14ac:dyDescent="0.3">
      <c r="A69" s="29">
        <v>114354</v>
      </c>
      <c r="B69" t="s">
        <v>95</v>
      </c>
      <c r="C69" t="str">
        <f>VLOOKUP(A69,[2]Folha1!$A:$B,2,FALSE)</f>
        <v>Escola Básica Dr. Acácio de Azevedo, Oliveira do Bairro</v>
      </c>
    </row>
    <row r="70" spans="1:3" x14ac:dyDescent="0.3">
      <c r="A70" s="29">
        <v>114766</v>
      </c>
      <c r="B70" t="s">
        <v>96</v>
      </c>
      <c r="C70" t="str">
        <f>VLOOKUP(A70,[2]Folha1!$A:$B,2,FALSE)</f>
        <v>Escola Básica Dr. Fernando Peixinho, Oiã, Oliveira do Bairro</v>
      </c>
    </row>
    <row r="71" spans="1:3" x14ac:dyDescent="0.3">
      <c r="A71" s="29">
        <v>115039</v>
      </c>
      <c r="B71" t="s">
        <v>97</v>
      </c>
      <c r="C71" t="str">
        <f>VLOOKUP(A71,[2]Folha1!$A:$B,2,FALSE)</f>
        <v>Escola Básica de Maceda, Ovar</v>
      </c>
    </row>
    <row r="72" spans="1:3" x14ac:dyDescent="0.3">
      <c r="A72" s="29">
        <v>115212</v>
      </c>
      <c r="B72" t="s">
        <v>98</v>
      </c>
      <c r="C72" t="str">
        <f>VLOOKUP(A72,[2]Folha1!$A:$B,2,FALSE)</f>
        <v>Escola Básica Monsenhor Miguel de Oliveira, Válega, Ovar</v>
      </c>
    </row>
    <row r="73" spans="1:3" x14ac:dyDescent="0.3">
      <c r="A73" s="29">
        <v>115226</v>
      </c>
      <c r="B73" t="s">
        <v>99</v>
      </c>
      <c r="C73" t="str">
        <f>VLOOKUP(A73,[2]Folha1!$A:$B,2,FALSE)</f>
        <v>Escola Secundária Dr. José Macedo Fragateiro, Ovar</v>
      </c>
    </row>
    <row r="74" spans="1:3" x14ac:dyDescent="0.3">
      <c r="A74" s="29">
        <v>115308</v>
      </c>
      <c r="B74" t="s">
        <v>100</v>
      </c>
      <c r="C74" t="e">
        <f>VLOOKUP(A74,[2]Folha1!$A:$B,2,FALSE)</f>
        <v>#N/A</v>
      </c>
    </row>
    <row r="75" spans="1:3" x14ac:dyDescent="0.3">
      <c r="A75" s="29">
        <v>115490</v>
      </c>
      <c r="B75" t="s">
        <v>101</v>
      </c>
      <c r="C75" t="str">
        <f>VLOOKUP(A75,[2]Folha1!$A:$B,2,FALSE)</f>
        <v>Escola Secundária Júlio Dinis, Ovar</v>
      </c>
    </row>
    <row r="76" spans="1:3" x14ac:dyDescent="0.3">
      <c r="A76" s="29">
        <v>115704</v>
      </c>
      <c r="B76" t="s">
        <v>102</v>
      </c>
      <c r="C76" t="str">
        <f>VLOOKUP(A76,[2]Folha1!$A:$B,2,FALSE)</f>
        <v>Escola Básica de São Vicente de Pereira Jusã, Ovar</v>
      </c>
    </row>
    <row r="77" spans="1:3" x14ac:dyDescent="0.3">
      <c r="A77" s="29">
        <v>115986</v>
      </c>
      <c r="B77" t="s">
        <v>103</v>
      </c>
      <c r="C77" t="str">
        <f>VLOOKUP(A77,[2]Folha1!$A:$B,2,FALSE)</f>
        <v>Escola Secundária de Esmoriz, Ovar</v>
      </c>
    </row>
    <row r="78" spans="1:3" x14ac:dyDescent="0.3">
      <c r="A78" s="29">
        <v>116286</v>
      </c>
      <c r="B78" t="s">
        <v>104</v>
      </c>
      <c r="C78" t="str">
        <f>VLOOKUP(A78,[2]Folha1!$A:$B,2,FALSE)</f>
        <v>Escola Secundária João Silva Correia, São João da Madeira</v>
      </c>
    </row>
    <row r="79" spans="1:3" x14ac:dyDescent="0.3">
      <c r="A79" s="29">
        <v>116374</v>
      </c>
      <c r="B79" t="s">
        <v>105</v>
      </c>
      <c r="C79" t="str">
        <f>VLOOKUP(A79,[2]Folha1!$A:$B,2,FALSE)</f>
        <v>Escola Básica e Secundária Oliveira Júnior, São João da Madeira</v>
      </c>
    </row>
    <row r="80" spans="1:3" x14ac:dyDescent="0.3">
      <c r="A80" s="29">
        <v>116386</v>
      </c>
      <c r="B80" t="s">
        <v>106</v>
      </c>
      <c r="C80" t="str">
        <f>VLOOKUP(A80,[2]Folha1!$A:$B,2,FALSE)</f>
        <v>Escola Básica e Secundária de São João da Madeira</v>
      </c>
    </row>
    <row r="81" spans="1:3" x14ac:dyDescent="0.3">
      <c r="A81" s="29">
        <v>116413</v>
      </c>
      <c r="B81" t="s">
        <v>107</v>
      </c>
      <c r="C81" t="str">
        <f>VLOOKUP(A81,[2]Folha1!$A:$B,2,FALSE)</f>
        <v>Escola Básica e Secundária Dr. Serafim Leite, São João da Madeira</v>
      </c>
    </row>
    <row r="82" spans="1:3" x14ac:dyDescent="0.3">
      <c r="A82" s="29">
        <v>116520</v>
      </c>
      <c r="B82" t="s">
        <v>108</v>
      </c>
      <c r="C82" t="str">
        <f>VLOOKUP(A82,[2]Folha1!$A:$B,2,FALSE)</f>
        <v>Centro de Educação Integral</v>
      </c>
    </row>
    <row r="83" spans="1:3" x14ac:dyDescent="0.3">
      <c r="A83" s="29">
        <v>117431</v>
      </c>
      <c r="B83" t="s">
        <v>109</v>
      </c>
      <c r="C83" t="str">
        <f>VLOOKUP(A83,[2]Folha1!$A:$B,2,FALSE)</f>
        <v>Escola Básica e Secundária de Sever do Vouga</v>
      </c>
    </row>
    <row r="84" spans="1:3" x14ac:dyDescent="0.3">
      <c r="A84" s="29">
        <v>118484</v>
      </c>
      <c r="B84" t="s">
        <v>110</v>
      </c>
      <c r="C84" t="e">
        <f>VLOOKUP(A84,[2]Folha1!$A:$B,2,FALSE)</f>
        <v>#N/A</v>
      </c>
    </row>
    <row r="85" spans="1:3" x14ac:dyDescent="0.3">
      <c r="A85" s="29">
        <v>118500</v>
      </c>
      <c r="B85" t="s">
        <v>111</v>
      </c>
      <c r="C85" t="str">
        <f>VLOOKUP(A85,[2]Folha1!$A:$B,2,FALSE)</f>
        <v>Colégio Diocesano de Nossa Senhora da Apresentação</v>
      </c>
    </row>
    <row r="86" spans="1:3" x14ac:dyDescent="0.3">
      <c r="A86" s="29">
        <v>118971</v>
      </c>
      <c r="B86" t="s">
        <v>112</v>
      </c>
      <c r="C86" t="str">
        <f>VLOOKUP(A86,[2]Folha1!$A:$B,2,FALSE)</f>
        <v>Escola Secundária de Vagos</v>
      </c>
    </row>
    <row r="87" spans="1:3" x14ac:dyDescent="0.3">
      <c r="A87" s="29">
        <v>119542</v>
      </c>
      <c r="B87" t="s">
        <v>113</v>
      </c>
      <c r="C87" t="str">
        <f>VLOOKUP(A87,[2]Folha1!$A:$B,2,FALSE)</f>
        <v>Escola Básica das Dairas, Vale de Cambra</v>
      </c>
    </row>
    <row r="88" spans="1:3" x14ac:dyDescent="0.3">
      <c r="A88" s="29">
        <v>119684</v>
      </c>
      <c r="B88" t="s">
        <v>114</v>
      </c>
      <c r="C88" t="str">
        <f>VLOOKUP(A88,[2]Folha1!$A:$B,2,FALSE)</f>
        <v>Escola Básica e Secundária de Búzio, Vale de Cambra</v>
      </c>
    </row>
    <row r="89" spans="1:3" x14ac:dyDescent="0.3">
      <c r="A89" s="29">
        <v>201427</v>
      </c>
      <c r="B89" t="s">
        <v>115</v>
      </c>
      <c r="C89" t="str">
        <f>VLOOKUP(A89,[2]Folha1!$A:$B,2,FALSE)</f>
        <v>Escola Secundária de Aljustrel</v>
      </c>
    </row>
    <row r="90" spans="1:3" x14ac:dyDescent="0.3">
      <c r="A90" s="29">
        <v>201450</v>
      </c>
      <c r="B90" t="s">
        <v>116</v>
      </c>
      <c r="C90" t="e">
        <f>VLOOKUP(A90,[2]Folha1!$A:$B,2,FALSE)</f>
        <v>#N/A</v>
      </c>
    </row>
    <row r="91" spans="1:3" x14ac:dyDescent="0.3">
      <c r="A91" s="29">
        <v>202249</v>
      </c>
      <c r="B91" t="s">
        <v>117</v>
      </c>
      <c r="C91" t="str">
        <f>VLOOKUP(A91,[2]Folha1!$A:$B,2,FALSE)</f>
        <v>Escola Básica e Secundária Dr. João Brito Camacho, Almodôvar</v>
      </c>
    </row>
    <row r="92" spans="1:3" x14ac:dyDescent="0.3">
      <c r="A92" s="29">
        <v>203001</v>
      </c>
      <c r="B92" t="s">
        <v>118</v>
      </c>
      <c r="C92" t="str">
        <f>VLOOKUP(A92,[2]Folha1!$A:$B,2,FALSE)</f>
        <v>Escola Básica n.º 1 de Alvito</v>
      </c>
    </row>
    <row r="93" spans="1:3" x14ac:dyDescent="0.3">
      <c r="A93" s="29">
        <v>204506</v>
      </c>
      <c r="B93" t="s">
        <v>119</v>
      </c>
      <c r="C93" t="str">
        <f>VLOOKUP(A93,[2]Folha1!$A:$B,2,FALSE)</f>
        <v>Escola Básica de Barrancos</v>
      </c>
    </row>
    <row r="94" spans="1:3" x14ac:dyDescent="0.3">
      <c r="A94" s="29">
        <v>205017</v>
      </c>
      <c r="B94" t="s">
        <v>120</v>
      </c>
      <c r="C94" t="str">
        <f>VLOOKUP(A94,[2]Folha1!$A:$B,2,FALSE)</f>
        <v>Escola Secundária D. Manuel I, Beja</v>
      </c>
    </row>
    <row r="95" spans="1:3" x14ac:dyDescent="0.3">
      <c r="A95" s="29">
        <v>205196</v>
      </c>
      <c r="B95" t="s">
        <v>121</v>
      </c>
      <c r="C95" t="str">
        <f>VLOOKUP(A95,[2]Folha1!$A:$B,2,FALSE)</f>
        <v>Escola Secundária Diogo de Gouveia, Beja</v>
      </c>
    </row>
    <row r="96" spans="1:3" x14ac:dyDescent="0.3">
      <c r="A96" s="29">
        <v>205247</v>
      </c>
      <c r="B96" t="s">
        <v>122</v>
      </c>
      <c r="C96" t="str">
        <f>VLOOKUP(A96,[2]Folha1!$A:$B,2,FALSE)</f>
        <v>Externato António Sérgio</v>
      </c>
    </row>
    <row r="97" spans="1:3" x14ac:dyDescent="0.3">
      <c r="A97" s="29">
        <v>205335</v>
      </c>
      <c r="B97" t="s">
        <v>123</v>
      </c>
      <c r="C97" t="str">
        <f>VLOOKUP(A97,[2]Folha1!$A:$B,2,FALSE)</f>
        <v>Escola Básica de Santiago Maior, Beja</v>
      </c>
    </row>
    <row r="98" spans="1:3" x14ac:dyDescent="0.3">
      <c r="A98" s="29">
        <v>205458</v>
      </c>
      <c r="B98" t="s">
        <v>124</v>
      </c>
      <c r="C98" t="str">
        <f>VLOOKUP(A98,[2]Folha1!$A:$B,2,FALSE)</f>
        <v>Escola Básica de Santa Maria, Beja</v>
      </c>
    </row>
    <row r="99" spans="1:3" x14ac:dyDescent="0.3">
      <c r="A99" s="29">
        <v>205976</v>
      </c>
      <c r="B99" t="s">
        <v>125</v>
      </c>
      <c r="C99" t="str">
        <f>VLOOKUP(A99,[2]Folha1!$A:$B,2,FALSE)</f>
        <v>Escola Básica Mário Beirão, Beja</v>
      </c>
    </row>
    <row r="100" spans="1:3" x14ac:dyDescent="0.3">
      <c r="A100" s="29">
        <v>206205</v>
      </c>
      <c r="B100" t="s">
        <v>126</v>
      </c>
      <c r="C100" t="str">
        <f>VLOOKUP(A100,[2]Folha1!$A:$B,2,FALSE)</f>
        <v>Escola Secundária de Castro Verde</v>
      </c>
    </row>
    <row r="101" spans="1:3" x14ac:dyDescent="0.3">
      <c r="A101" s="29">
        <v>206824</v>
      </c>
      <c r="B101" t="s">
        <v>127</v>
      </c>
      <c r="C101" t="e">
        <f>VLOOKUP(A101,[2]Folha1!$A:$B,2,FALSE)</f>
        <v>#N/A</v>
      </c>
    </row>
    <row r="102" spans="1:3" x14ac:dyDescent="0.3">
      <c r="A102" s="29">
        <v>207320</v>
      </c>
      <c r="B102" t="s">
        <v>128</v>
      </c>
      <c r="C102" t="str">
        <f>VLOOKUP(A102,[2]Folha1!$A:$B,2,FALSE)</f>
        <v>Escola Básica Fialho de Almeida, Cuba</v>
      </c>
    </row>
    <row r="103" spans="1:3" x14ac:dyDescent="0.3">
      <c r="A103" s="29">
        <v>208469</v>
      </c>
      <c r="B103" t="s">
        <v>129</v>
      </c>
      <c r="C103" t="str">
        <f>VLOOKUP(A103,[2]Folha1!$A:$B,2,FALSE)</f>
        <v>Escola Básica e Secundária José Gomes Ferreira, Ferreira do Alentejo</v>
      </c>
    </row>
    <row r="104" spans="1:3" x14ac:dyDescent="0.3">
      <c r="A104" s="29">
        <v>209872</v>
      </c>
      <c r="B104" t="s">
        <v>130</v>
      </c>
      <c r="C104" t="str">
        <f>VLOOKUP(A104,[2]Folha1!$A:$B,2,FALSE)</f>
        <v>Escola Básica e Secundária de São Sebastião, Mértola</v>
      </c>
    </row>
    <row r="105" spans="1:3" x14ac:dyDescent="0.3">
      <c r="A105" s="29">
        <v>210453</v>
      </c>
      <c r="B105" t="s">
        <v>131</v>
      </c>
      <c r="C105" t="str">
        <f>VLOOKUP(A105,[2]Folha1!$A:$B,2,FALSE)</f>
        <v>Escola Básica de Amareleja, Moura</v>
      </c>
    </row>
    <row r="106" spans="1:3" x14ac:dyDescent="0.3">
      <c r="A106" s="29">
        <v>210956</v>
      </c>
      <c r="B106" t="s">
        <v>132</v>
      </c>
      <c r="C106" t="str">
        <f>VLOOKUP(A106,[2]Folha1!$A:$B,2,FALSE)</f>
        <v>Escola Secundária de Moura</v>
      </c>
    </row>
    <row r="107" spans="1:3" x14ac:dyDescent="0.3">
      <c r="A107" s="29">
        <v>211289</v>
      </c>
      <c r="B107" t="s">
        <v>133</v>
      </c>
      <c r="C107" t="str">
        <f>VLOOKUP(A107,[2]Folha1!$A:$B,2,FALSE)</f>
        <v>Escola Básica Damião de Odemira, Odemira</v>
      </c>
    </row>
    <row r="108" spans="1:3" x14ac:dyDescent="0.3">
      <c r="A108" s="29">
        <v>211358</v>
      </c>
      <c r="B108" t="s">
        <v>134</v>
      </c>
      <c r="C108" t="str">
        <f>VLOOKUP(A108,[2]Folha1!$A:$B,2,FALSE)</f>
        <v>Escola Básica n.º 1 de Sabóia, Odemira</v>
      </c>
    </row>
    <row r="109" spans="1:3" x14ac:dyDescent="0.3">
      <c r="A109" s="29">
        <v>211774</v>
      </c>
      <c r="B109" t="s">
        <v>135</v>
      </c>
      <c r="C109" t="str">
        <f>VLOOKUP(A109,[2]Folha1!$A:$B,2,FALSE)</f>
        <v>Escola Básica Aviador Brito Paes, Colos, Odemira</v>
      </c>
    </row>
    <row r="110" spans="1:3" x14ac:dyDescent="0.3">
      <c r="A110" s="29">
        <v>211889</v>
      </c>
      <c r="B110" t="s">
        <v>136</v>
      </c>
      <c r="C110" t="str">
        <f>VLOOKUP(A110,[2]Folha1!$A:$B,2,FALSE)</f>
        <v>Colégio Nossa Senhora da Graça</v>
      </c>
    </row>
    <row r="111" spans="1:3" x14ac:dyDescent="0.3">
      <c r="A111" s="29">
        <v>211975</v>
      </c>
      <c r="B111" t="s">
        <v>137</v>
      </c>
      <c r="C111" t="str">
        <f>VLOOKUP(A111,[2]Folha1!$A:$B,2,FALSE)</f>
        <v>Escola Básica Engenheiro Manuel R. Amaro da Costa, São Teotónio, Odemira</v>
      </c>
    </row>
    <row r="112" spans="1:3" x14ac:dyDescent="0.3">
      <c r="A112" s="29">
        <v>212724</v>
      </c>
      <c r="B112" t="s">
        <v>138</v>
      </c>
      <c r="C112" t="str">
        <f>VLOOKUP(A112,[2]Folha1!$A:$B,2,FALSE)</f>
        <v>Escola Básica e Secundária de Ourique</v>
      </c>
    </row>
    <row r="113" spans="1:3" x14ac:dyDescent="0.3">
      <c r="A113" s="29">
        <v>213327</v>
      </c>
      <c r="B113" t="s">
        <v>139</v>
      </c>
      <c r="C113" t="str">
        <f>VLOOKUP(A113,[2]Folha1!$A:$B,2,FALSE)</f>
        <v>Escola Secundária de Serpa</v>
      </c>
    </row>
    <row r="114" spans="1:3" x14ac:dyDescent="0.3">
      <c r="A114" s="29">
        <v>213345</v>
      </c>
      <c r="B114" t="s">
        <v>140</v>
      </c>
      <c r="C114" t="str">
        <f>VLOOKUP(A114,[2]Folha1!$A:$B,2,FALSE)</f>
        <v>Escola Básica n.º 1 de Vila Nova de S. Bento, Serpa</v>
      </c>
    </row>
    <row r="115" spans="1:3" x14ac:dyDescent="0.3">
      <c r="A115" s="29">
        <v>213372</v>
      </c>
      <c r="B115" t="s">
        <v>141</v>
      </c>
      <c r="C115" t="str">
        <f>VLOOKUP(A115,[2]Folha1!$A:$B,2,FALSE)</f>
        <v>Escola Básica de Abade Correia da Serra, Serpa</v>
      </c>
    </row>
    <row r="116" spans="1:3" x14ac:dyDescent="0.3">
      <c r="A116" s="29">
        <v>213575</v>
      </c>
      <c r="B116" t="s">
        <v>142</v>
      </c>
      <c r="C116" t="str">
        <f>VLOOKUP(A116,[2]Folha1!$A:$B,2,FALSE)</f>
        <v>Escola Básica de Pias, Serpa</v>
      </c>
    </row>
    <row r="117" spans="1:3" x14ac:dyDescent="0.3">
      <c r="A117" s="29">
        <v>214039</v>
      </c>
      <c r="B117" t="s">
        <v>143</v>
      </c>
      <c r="C117" t="str">
        <f>VLOOKUP(A117,[2]Folha1!$A:$B,2,FALSE)</f>
        <v>Escola Básica Frei António Chagas, Vidigueira</v>
      </c>
    </row>
    <row r="118" spans="1:3" x14ac:dyDescent="0.3">
      <c r="A118" s="29">
        <v>301001</v>
      </c>
      <c r="B118" t="s">
        <v>144</v>
      </c>
      <c r="C118" t="str">
        <f>VLOOKUP(A118,[2]Folha1!$A:$B,2,FALSE)</f>
        <v>Escola Secundária de Amares</v>
      </c>
    </row>
    <row r="119" spans="1:3" x14ac:dyDescent="0.3">
      <c r="A119" s="29">
        <v>301858</v>
      </c>
      <c r="B119" t="s">
        <v>145</v>
      </c>
      <c r="C119" t="e">
        <f>VLOOKUP(A119,[2]Folha1!$A:$B,2,FALSE)</f>
        <v>#N/A</v>
      </c>
    </row>
    <row r="120" spans="1:3" x14ac:dyDescent="0.3">
      <c r="A120" s="29">
        <v>302096</v>
      </c>
      <c r="B120" t="s">
        <v>146</v>
      </c>
      <c r="C120" t="str">
        <f>VLOOKUP(A120,[2]Folha1!$A:$B,2,FALSE)</f>
        <v>Escola Secundária de Barcelos</v>
      </c>
    </row>
    <row r="121" spans="1:3" x14ac:dyDescent="0.3">
      <c r="A121" s="29">
        <v>302185</v>
      </c>
      <c r="B121" t="s">
        <v>147</v>
      </c>
      <c r="C121" t="str">
        <f>VLOOKUP(A121,[2]Folha1!$A:$B,2,FALSE)</f>
        <v>Escola Básica de Fragoso, Barcelos</v>
      </c>
    </row>
    <row r="122" spans="1:3" x14ac:dyDescent="0.3">
      <c r="A122" s="29">
        <v>302238</v>
      </c>
      <c r="B122" t="s">
        <v>148</v>
      </c>
      <c r="C122" t="str">
        <f>VLOOKUP(A122,[2]Folha1!$A:$B,2,FALSE)</f>
        <v>Escola Básica Gonçalo Nunes, Arcozelo, Barcelos</v>
      </c>
    </row>
    <row r="123" spans="1:3" x14ac:dyDescent="0.3">
      <c r="A123" s="29">
        <v>302247</v>
      </c>
      <c r="B123" t="s">
        <v>149</v>
      </c>
      <c r="C123" t="str">
        <f>VLOOKUP(A123,[2]Folha1!$A:$B,2,FALSE)</f>
        <v>Escola Básica e Secundária Vale d' Este, Viatodos, Barcelos</v>
      </c>
    </row>
    <row r="124" spans="1:3" x14ac:dyDescent="0.3">
      <c r="A124" s="29">
        <v>302294</v>
      </c>
      <c r="B124" t="s">
        <v>1290</v>
      </c>
      <c r="C124" t="str">
        <f>VLOOKUP(A124,[2]Folha1!$A:$B,2,FALSE)</f>
        <v>Colégio La Salle</v>
      </c>
    </row>
    <row r="125" spans="1:3" x14ac:dyDescent="0.3">
      <c r="A125" s="29">
        <v>302317</v>
      </c>
      <c r="B125" t="s">
        <v>150</v>
      </c>
      <c r="C125" t="str">
        <f>VLOOKUP(A125,[2]Folha1!$A:$B,2,FALSE)</f>
        <v>Escola Básica Rosa Ramalho, Barcelinhos, Barcelos</v>
      </c>
    </row>
    <row r="126" spans="1:3" x14ac:dyDescent="0.3">
      <c r="A126" s="29">
        <v>302471</v>
      </c>
      <c r="B126" t="s">
        <v>151</v>
      </c>
      <c r="C126" t="str">
        <f>VLOOKUP(A126,[2]Folha1!$A:$B,2,FALSE)</f>
        <v>Escola Básica e Secundária de Vila Cova, Barcelos</v>
      </c>
    </row>
    <row r="127" spans="1:3" x14ac:dyDescent="0.3">
      <c r="A127" s="29">
        <v>302624</v>
      </c>
      <c r="B127" t="s">
        <v>152</v>
      </c>
      <c r="C127" t="str">
        <f>VLOOKUP(A127,[2]Folha1!$A:$B,2,FALSE)</f>
        <v>Escola Básica e Secundária de Vale do Tamel, Lijó, Barcelos</v>
      </c>
    </row>
    <row r="128" spans="1:3" x14ac:dyDescent="0.3">
      <c r="A128" s="29">
        <v>302706</v>
      </c>
      <c r="B128" t="s">
        <v>153</v>
      </c>
      <c r="C128" t="str">
        <f>VLOOKUP(A128,[2]Folha1!$A:$B,2,FALSE)</f>
        <v>Conservatório de Música de Barcelos</v>
      </c>
    </row>
    <row r="129" spans="1:3" x14ac:dyDescent="0.3">
      <c r="A129" s="29">
        <v>302707</v>
      </c>
      <c r="B129" t="s">
        <v>154</v>
      </c>
      <c r="C129" t="str">
        <f>VLOOKUP(A129,[2]Folha1!$A:$B,2,FALSE)</f>
        <v>Escola Secundária Alcaides de Faria, Barcelos</v>
      </c>
    </row>
    <row r="130" spans="1:3" x14ac:dyDescent="0.3">
      <c r="A130" s="29">
        <v>302719</v>
      </c>
      <c r="B130" t="s">
        <v>155</v>
      </c>
      <c r="C130" t="str">
        <f>VLOOKUP(A130,[2]Folha1!$A:$B,2,FALSE)</f>
        <v>Escola Secundária de Barcelinhos, Barcelos</v>
      </c>
    </row>
    <row r="131" spans="1:3" x14ac:dyDescent="0.3">
      <c r="A131" s="29">
        <v>302759</v>
      </c>
      <c r="B131" t="s">
        <v>156</v>
      </c>
      <c r="C131" t="str">
        <f>VLOOKUP(A131,[2]Folha1!$A:$B,2,FALSE)</f>
        <v>Colégio Didálvi</v>
      </c>
    </row>
    <row r="132" spans="1:3" x14ac:dyDescent="0.3">
      <c r="A132" s="29">
        <v>302791</v>
      </c>
      <c r="B132" t="s">
        <v>157</v>
      </c>
      <c r="C132" t="str">
        <f>VLOOKUP(A132,[2]Folha1!$A:$B,2,FALSE)</f>
        <v>Escola Básica de Manhente, Barcelos</v>
      </c>
    </row>
    <row r="133" spans="1:3" x14ac:dyDescent="0.3">
      <c r="A133" s="29">
        <v>302865</v>
      </c>
      <c r="B133" t="s">
        <v>158</v>
      </c>
      <c r="C133" t="str">
        <f>VLOOKUP(A133,[2]Folha1!$A:$B,2,FALSE)</f>
        <v>Escola Básica Abel Varzim, Barrancos, Barcelos</v>
      </c>
    </row>
    <row r="134" spans="1:3" x14ac:dyDescent="0.3">
      <c r="A134" s="29">
        <v>303089</v>
      </c>
      <c r="B134" t="s">
        <v>159</v>
      </c>
      <c r="C134" t="str">
        <f>VLOOKUP(A134,[2]Folha1!$A:$B,2,FALSE)</f>
        <v>Escola Secundária de Maximinos, Braga</v>
      </c>
    </row>
    <row r="135" spans="1:3" x14ac:dyDescent="0.3">
      <c r="A135" s="29">
        <v>303090</v>
      </c>
      <c r="B135" t="s">
        <v>160</v>
      </c>
      <c r="C135" t="str">
        <f>VLOOKUP(A135,[2]Folha1!$A:$B,2,FALSE)</f>
        <v>Escola Básica de Lamaçães, Braga</v>
      </c>
    </row>
    <row r="136" spans="1:3" x14ac:dyDescent="0.3">
      <c r="A136" s="29">
        <v>303120</v>
      </c>
      <c r="B136" t="s">
        <v>161</v>
      </c>
      <c r="C136" t="str">
        <f>VLOOKUP(A136,[2]Folha1!$A:$B,2,FALSE)</f>
        <v>Escola Básica Frei Caetano Brandão, Maximinos, Braga</v>
      </c>
    </row>
    <row r="137" spans="1:3" x14ac:dyDescent="0.3">
      <c r="A137" s="29">
        <v>303139</v>
      </c>
      <c r="B137" t="s">
        <v>1291</v>
      </c>
      <c r="C137" t="str">
        <f>VLOOKUP(A137,[2]Folha1!$A:$B,2,FALSE)</f>
        <v>Externato Paulo VI</v>
      </c>
    </row>
    <row r="138" spans="1:3" x14ac:dyDescent="0.3">
      <c r="A138" s="29">
        <v>303173</v>
      </c>
      <c r="B138" t="s">
        <v>162</v>
      </c>
      <c r="C138" t="str">
        <f>VLOOKUP(A138,[2]Folha1!$A:$B,2,FALSE)</f>
        <v>Escola Secundária Carlos Amarante, Braga</v>
      </c>
    </row>
    <row r="139" spans="1:3" x14ac:dyDescent="0.3">
      <c r="A139" s="29">
        <v>303185</v>
      </c>
      <c r="B139" t="s">
        <v>163</v>
      </c>
      <c r="C139" t="str">
        <f>VLOOKUP(A139,[2]Folha1!$A:$B,2,FALSE)</f>
        <v>Escola Básica de Real, Braga</v>
      </c>
    </row>
    <row r="140" spans="1:3" x14ac:dyDescent="0.3">
      <c r="A140" s="29">
        <v>303209</v>
      </c>
      <c r="B140" t="s">
        <v>164</v>
      </c>
      <c r="C140" t="str">
        <f>VLOOKUP(A140,[2]Folha1!$A:$B,2,FALSE)</f>
        <v>Escola Básica de Trigal de Santa Maria, Braga</v>
      </c>
    </row>
    <row r="141" spans="1:3" x14ac:dyDescent="0.3">
      <c r="A141" s="29">
        <v>303210</v>
      </c>
      <c r="B141" t="s">
        <v>165</v>
      </c>
      <c r="C141" t="str">
        <f>VLOOKUP(A141,[2]Folha1!$A:$B,2,FALSE)</f>
        <v>Escola Básica Dr. Francisco Sanches, Braga</v>
      </c>
    </row>
    <row r="142" spans="1:3" x14ac:dyDescent="0.3">
      <c r="A142" s="29">
        <v>303252</v>
      </c>
      <c r="B142" t="s">
        <v>1292</v>
      </c>
      <c r="C142" t="str">
        <f>VLOOKUP(A142,[2]Folha1!$A:$B,2,FALSE)</f>
        <v>Colégio D. Diogo de Sousa</v>
      </c>
    </row>
    <row r="143" spans="1:3" x14ac:dyDescent="0.3">
      <c r="A143" s="29">
        <v>303264</v>
      </c>
      <c r="B143" t="s">
        <v>166</v>
      </c>
      <c r="C143" t="str">
        <f>VLOOKUP(A143,[2]Folha1!$A:$B,2,FALSE)</f>
        <v>Colégio João Paulo II</v>
      </c>
    </row>
    <row r="144" spans="1:3" x14ac:dyDescent="0.3">
      <c r="A144" s="29">
        <v>303331</v>
      </c>
      <c r="B144" t="s">
        <v>167</v>
      </c>
      <c r="C144" t="str">
        <f>VLOOKUP(A144,[2]Folha1!$A:$B,2,FALSE)</f>
        <v>Escola Básica André Soares, Braga</v>
      </c>
    </row>
    <row r="145" spans="1:3" x14ac:dyDescent="0.3">
      <c r="A145" s="29">
        <v>303432</v>
      </c>
      <c r="B145" t="s">
        <v>168</v>
      </c>
      <c r="C145" t="str">
        <f>VLOOKUP(A145,[2]Folha1!$A:$B,2,FALSE)</f>
        <v>Escola Básica de Palmeira, Braga</v>
      </c>
    </row>
    <row r="146" spans="1:3" x14ac:dyDescent="0.3">
      <c r="A146" s="29">
        <v>303471</v>
      </c>
      <c r="B146" t="s">
        <v>169</v>
      </c>
      <c r="C146" t="str">
        <f>VLOOKUP(A146,[2]Folha1!$A:$B,2,FALSE)</f>
        <v>Escola Básica de Celeirós, Braga</v>
      </c>
    </row>
    <row r="147" spans="1:3" x14ac:dyDescent="0.3">
      <c r="A147" s="29">
        <v>303517</v>
      </c>
      <c r="B147" t="s">
        <v>170</v>
      </c>
      <c r="C147" t="str">
        <f>VLOOKUP(A147,[2]Folha1!$A:$B,2,FALSE)</f>
        <v>Colégio Teresiano</v>
      </c>
    </row>
    <row r="148" spans="1:3" x14ac:dyDescent="0.3">
      <c r="A148" s="29">
        <v>303581</v>
      </c>
      <c r="B148" t="s">
        <v>1293</v>
      </c>
      <c r="C148" t="str">
        <f>VLOOKUP(A148,[2]Folha1!$A:$B,2,FALSE)</f>
        <v>Externato Carvalho Araújo</v>
      </c>
    </row>
    <row r="149" spans="1:3" x14ac:dyDescent="0.3">
      <c r="A149" s="29">
        <v>303633</v>
      </c>
      <c r="B149" t="s">
        <v>171</v>
      </c>
      <c r="C149" t="str">
        <f>VLOOKUP(A149,[2]Folha1!$A:$B,2,FALSE)</f>
        <v>Escola Artística do Conservatório de Música Calouste Gulbenkian, Braga</v>
      </c>
    </row>
    <row r="150" spans="1:3" x14ac:dyDescent="0.3">
      <c r="A150" s="29">
        <v>303689</v>
      </c>
      <c r="B150" t="s">
        <v>172</v>
      </c>
      <c r="C150" t="str">
        <f>VLOOKUP(A150,[2]Folha1!$A:$B,2,FALSE)</f>
        <v>Escola Básica de Braga Oeste, Cabreiros, Braga</v>
      </c>
    </row>
    <row r="151" spans="1:3" x14ac:dyDescent="0.3">
      <c r="A151" s="29">
        <v>303753</v>
      </c>
      <c r="B151" t="s">
        <v>173</v>
      </c>
      <c r="C151" t="str">
        <f>VLOOKUP(A151,[2]Folha1!$A:$B,2,FALSE)</f>
        <v>Escola Secundária Alberto Sampaio, Braga</v>
      </c>
    </row>
    <row r="152" spans="1:3" x14ac:dyDescent="0.3">
      <c r="A152" s="29">
        <v>303801</v>
      </c>
      <c r="B152" t="s">
        <v>174</v>
      </c>
      <c r="C152" t="str">
        <f>VLOOKUP(A152,[2]Folha1!$A:$B,2,FALSE)</f>
        <v>Escola Básica de Nogueira, Braga</v>
      </c>
    </row>
    <row r="153" spans="1:3" x14ac:dyDescent="0.3">
      <c r="A153" s="29">
        <v>303817</v>
      </c>
      <c r="B153" t="s">
        <v>175</v>
      </c>
      <c r="C153" t="str">
        <f>VLOOKUP(A153,[2]Folha1!$A:$B,2,FALSE)</f>
        <v>Escola Básica de Mosteiro e Cávado, Panóias, Braga</v>
      </c>
    </row>
    <row r="154" spans="1:3" x14ac:dyDescent="0.3">
      <c r="A154" s="29">
        <v>303829</v>
      </c>
      <c r="B154" t="s">
        <v>176</v>
      </c>
      <c r="C154" t="str">
        <f>VLOOKUP(A154,[2]Folha1!$A:$B,2,FALSE)</f>
        <v>Colégio Alfacoop - Externato Infante D. Henrique</v>
      </c>
    </row>
    <row r="155" spans="1:3" x14ac:dyDescent="0.3">
      <c r="A155" s="29">
        <v>303900</v>
      </c>
      <c r="B155" t="s">
        <v>177</v>
      </c>
      <c r="C155" t="str">
        <f>VLOOKUP(A155,[2]Folha1!$A:$B,2,FALSE)</f>
        <v>Escola Secundária D. Maria II, Braga</v>
      </c>
    </row>
    <row r="156" spans="1:3" x14ac:dyDescent="0.3">
      <c r="A156" s="29">
        <v>303910</v>
      </c>
      <c r="B156" t="s">
        <v>178</v>
      </c>
      <c r="C156" t="str">
        <f>VLOOKUP(A156,[2]Folha1!$A:$B,2,FALSE)</f>
        <v>Escola Básica de Gualtar, Braga</v>
      </c>
    </row>
    <row r="157" spans="1:3" x14ac:dyDescent="0.3">
      <c r="A157" s="29">
        <v>303947</v>
      </c>
      <c r="B157" t="s">
        <v>179</v>
      </c>
      <c r="C157" t="str">
        <f>VLOOKUP(A157,[2]Folha1!$A:$B,2,FALSE)</f>
        <v>Escola Secundária Sá de Miranda, Braga</v>
      </c>
    </row>
    <row r="158" spans="1:3" x14ac:dyDescent="0.3">
      <c r="A158" s="29">
        <v>304101</v>
      </c>
      <c r="B158" t="s">
        <v>180</v>
      </c>
      <c r="C158" t="e">
        <f>VLOOKUP(A158,[2]Folha1!$A:$B,2,FALSE)</f>
        <v>#N/A</v>
      </c>
    </row>
    <row r="159" spans="1:3" x14ac:dyDescent="0.3">
      <c r="A159" s="29">
        <v>304240</v>
      </c>
      <c r="B159" t="s">
        <v>181</v>
      </c>
      <c r="C159" t="str">
        <f>VLOOKUP(A159,[2]Folha1!$A:$B,2,FALSE)</f>
        <v>Escola Básica e Secundária de Cabeceiras de Basto</v>
      </c>
    </row>
    <row r="160" spans="1:3" x14ac:dyDescent="0.3">
      <c r="A160" s="29">
        <v>304746</v>
      </c>
      <c r="B160" t="s">
        <v>182</v>
      </c>
      <c r="C160" t="str">
        <f>VLOOKUP(A160,[2]Folha1!$A:$B,2,FALSE)</f>
        <v>Escola Básica do Arco de Baúlhe, Cabeceiras de Basto</v>
      </c>
    </row>
    <row r="161" spans="1:3" x14ac:dyDescent="0.3">
      <c r="A161" s="29">
        <v>305314</v>
      </c>
      <c r="B161" t="s">
        <v>183</v>
      </c>
      <c r="C161" t="str">
        <f>VLOOKUP(A161,[2]Folha1!$A:$B,2,FALSE)</f>
        <v>Escola Básica de Gandarela, Celorico de Basto</v>
      </c>
    </row>
    <row r="162" spans="1:3" x14ac:dyDescent="0.3">
      <c r="A162" s="29">
        <v>305328</v>
      </c>
      <c r="B162" t="s">
        <v>184</v>
      </c>
      <c r="C162" t="str">
        <f>VLOOKUP(A162,[2]Folha1!$A:$B,2,FALSE)</f>
        <v>Escola Básica da Mota, Celorico de Basto</v>
      </c>
    </row>
    <row r="163" spans="1:3" x14ac:dyDescent="0.3">
      <c r="A163" s="29">
        <v>305958</v>
      </c>
      <c r="B163" t="s">
        <v>185</v>
      </c>
      <c r="C163" t="str">
        <f>VLOOKUP(A163,[2]Folha1!$A:$B,2,FALSE)</f>
        <v>Escola Básica e Secundária de Celorico de Basto</v>
      </c>
    </row>
    <row r="164" spans="1:3" x14ac:dyDescent="0.3">
      <c r="A164" s="29">
        <v>306016</v>
      </c>
      <c r="B164" t="s">
        <v>186</v>
      </c>
      <c r="C164" t="str">
        <f>VLOOKUP(A164,[2]Folha1!$A:$B,2,FALSE)</f>
        <v>Escola Básica de Forjães, Esposende</v>
      </c>
    </row>
    <row r="165" spans="1:3" x14ac:dyDescent="0.3">
      <c r="A165" s="29">
        <v>306499</v>
      </c>
      <c r="B165" t="s">
        <v>187</v>
      </c>
      <c r="C165" t="str">
        <f>VLOOKUP(A165,[2]Folha1!$A:$B,2,FALSE)</f>
        <v>Escola Secundária Henrique Medina, Esposende</v>
      </c>
    </row>
    <row r="166" spans="1:3" x14ac:dyDescent="0.3">
      <c r="A166" s="29">
        <v>306510</v>
      </c>
      <c r="B166" t="s">
        <v>188</v>
      </c>
      <c r="C166" t="str">
        <f>VLOOKUP(A166,[2]Folha1!$A:$B,2,FALSE)</f>
        <v>Escola Básica António Rodrigues Sampaio, Esposende</v>
      </c>
    </row>
    <row r="167" spans="1:3" x14ac:dyDescent="0.3">
      <c r="A167" s="29">
        <v>306645</v>
      </c>
      <c r="B167" t="s">
        <v>189</v>
      </c>
      <c r="C167" t="str">
        <f>VLOOKUP(A167,[2]Folha1!$A:$B,2,FALSE)</f>
        <v>Escola Básica de Apúlia, Esposende</v>
      </c>
    </row>
    <row r="168" spans="1:3" x14ac:dyDescent="0.3">
      <c r="A168" s="29">
        <v>306901</v>
      </c>
      <c r="B168" t="s">
        <v>190</v>
      </c>
      <c r="C168" t="str">
        <f>VLOOKUP(A168,[2]Folha1!$A:$B,2,FALSE)</f>
        <v>Escola Básica Antonio Correia Oliveira, Esposende</v>
      </c>
    </row>
    <row r="169" spans="1:3" x14ac:dyDescent="0.3">
      <c r="A169" s="29">
        <v>307051</v>
      </c>
      <c r="B169" t="s">
        <v>191</v>
      </c>
      <c r="C169" t="str">
        <f>VLOOKUP(A169,[2]Folha1!$A:$B,2,FALSE)</f>
        <v>Escola Básica de Arões - Santa Cristina, Fafe</v>
      </c>
    </row>
    <row r="170" spans="1:3" x14ac:dyDescent="0.3">
      <c r="A170" s="29">
        <v>307210</v>
      </c>
      <c r="B170" t="s">
        <v>192</v>
      </c>
      <c r="C170" t="str">
        <f>VLOOKUP(A170,[2]Folha1!$A:$B,2,FALSE)</f>
        <v>Colégio da Associação Cultural e Recreativa de Fornelos</v>
      </c>
    </row>
    <row r="171" spans="1:3" x14ac:dyDescent="0.3">
      <c r="A171" s="29">
        <v>307258</v>
      </c>
      <c r="B171" t="s">
        <v>193</v>
      </c>
      <c r="C171" t="str">
        <f>VLOOKUP(A171,[2]Folha1!$A:$B,2,FALSE)</f>
        <v>Escola Básica de Montelongo, Fafe</v>
      </c>
    </row>
    <row r="172" spans="1:3" x14ac:dyDescent="0.3">
      <c r="A172" s="29">
        <v>307402</v>
      </c>
      <c r="B172" t="s">
        <v>194</v>
      </c>
      <c r="C172" t="str">
        <f>VLOOKUP(A172,[2]Folha1!$A:$B,2,FALSE)</f>
        <v>Escola Básica Prof. Carlos Teixeira, Fafe</v>
      </c>
    </row>
    <row r="173" spans="1:3" x14ac:dyDescent="0.3">
      <c r="A173" s="29">
        <v>307650</v>
      </c>
      <c r="B173" t="s">
        <v>195</v>
      </c>
      <c r="C173" t="str">
        <f>VLOOKUP(A173,[2]Folha1!$A:$B,2,FALSE)</f>
        <v>Escola Básica Padre Joaquim Flores, Revelhe, Fafe</v>
      </c>
    </row>
    <row r="174" spans="1:3" x14ac:dyDescent="0.3">
      <c r="A174" s="29">
        <v>307811</v>
      </c>
      <c r="B174" t="s">
        <v>196</v>
      </c>
      <c r="C174" t="str">
        <f>VLOOKUP(A174,[2]Folha1!$A:$B,2,FALSE)</f>
        <v>Escola Básica de Silvares, São Martinho, Fafe</v>
      </c>
    </row>
    <row r="175" spans="1:3" x14ac:dyDescent="0.3">
      <c r="A175" s="29">
        <v>308010</v>
      </c>
      <c r="B175" t="s">
        <v>197</v>
      </c>
      <c r="C175" t="str">
        <f>VLOOKUP(A175,[2]Folha1!$A:$B,2,FALSE)</f>
        <v>Escola Básica Arquiteto Fernando Távora, Fermentões, Guimarães</v>
      </c>
    </row>
    <row r="176" spans="1:3" x14ac:dyDescent="0.3">
      <c r="A176" s="29">
        <v>308066</v>
      </c>
      <c r="B176" t="s">
        <v>198</v>
      </c>
      <c r="C176" t="str">
        <f>VLOOKUP(A176,[2]Folha1!$A:$B,2,FALSE)</f>
        <v>Escola Básica de Abação, Guimarães</v>
      </c>
    </row>
    <row r="177" spans="1:3" x14ac:dyDescent="0.3">
      <c r="A177" s="29">
        <v>308169</v>
      </c>
      <c r="B177" t="s">
        <v>199</v>
      </c>
      <c r="C177" t="str">
        <f>VLOOKUP(A177,[2]Folha1!$A:$B,2,FALSE)</f>
        <v>Escola Básica do Vale de São Torcato, Guimarães</v>
      </c>
    </row>
    <row r="178" spans="1:3" x14ac:dyDescent="0.3">
      <c r="A178" s="29">
        <v>308224</v>
      </c>
      <c r="B178" t="s">
        <v>200</v>
      </c>
      <c r="C178" t="str">
        <f>VLOOKUP(A178,[2]Folha1!$A:$B,2,FALSE)</f>
        <v>Escola Básica Virgínia Moura, Moreira de Cónegos, Guimarães</v>
      </c>
    </row>
    <row r="179" spans="1:3" x14ac:dyDescent="0.3">
      <c r="A179" s="29">
        <v>308335</v>
      </c>
      <c r="B179" t="s">
        <v>201</v>
      </c>
      <c r="C179" t="str">
        <f>VLOOKUP(A179,[2]Folha1!$A:$B,2,FALSE)</f>
        <v>Escola Básica D. Afonso Henriques, Creixomil, Guimarães</v>
      </c>
    </row>
    <row r="180" spans="1:3" x14ac:dyDescent="0.3">
      <c r="A180" s="29">
        <v>308374</v>
      </c>
      <c r="B180" t="s">
        <v>202</v>
      </c>
      <c r="C180" t="str">
        <f>VLOOKUP(A180,[2]Folha1!$A:$B,2,FALSE)</f>
        <v>Escola Básica de Pevidém, Selho - São Jorge, Guimarães</v>
      </c>
    </row>
    <row r="181" spans="1:3" x14ac:dyDescent="0.3">
      <c r="A181" s="29">
        <v>308394</v>
      </c>
      <c r="B181" t="s">
        <v>203</v>
      </c>
      <c r="C181" t="str">
        <f>VLOOKUP(A181,[2]Folha1!$A:$B,2,FALSE)</f>
        <v>Escola Básica Gil Vicente, Urgeses, Guimarães</v>
      </c>
    </row>
    <row r="182" spans="1:3" x14ac:dyDescent="0.3">
      <c r="A182" s="29">
        <v>308408</v>
      </c>
      <c r="B182" t="s">
        <v>204</v>
      </c>
      <c r="C182" t="str">
        <f>VLOOKUP(A182,[2]Folha1!$A:$B,2,FALSE)</f>
        <v>Escola Básica Professor Abel Salazar, Guimarães</v>
      </c>
    </row>
    <row r="183" spans="1:3" x14ac:dyDescent="0.3">
      <c r="A183" s="29">
        <v>308432</v>
      </c>
      <c r="B183" t="s">
        <v>205</v>
      </c>
      <c r="C183" t="str">
        <f>VLOOKUP(A183,[2]Folha1!$A:$B,2,FALSE)</f>
        <v>Escola Básica Professor João de Meira, Guimarães</v>
      </c>
    </row>
    <row r="184" spans="1:3" x14ac:dyDescent="0.3">
      <c r="A184" s="29">
        <v>308445</v>
      </c>
      <c r="B184" t="s">
        <v>206</v>
      </c>
      <c r="C184" t="str">
        <f>VLOOKUP(A184,[2]Folha1!$A:$B,2,FALSE)</f>
        <v>Escola Básica Egas Moniz, Guimarães</v>
      </c>
    </row>
    <row r="185" spans="1:3" x14ac:dyDescent="0.3">
      <c r="A185" s="29">
        <v>308553</v>
      </c>
      <c r="B185" t="s">
        <v>207</v>
      </c>
      <c r="C185" t="str">
        <f>VLOOKUP(A185,[2]Folha1!$A:$B,2,FALSE)</f>
        <v>Escola Básica e Secundária Santos Simões, Guimarães</v>
      </c>
    </row>
    <row r="186" spans="1:3" x14ac:dyDescent="0.3">
      <c r="A186" s="29">
        <v>308664</v>
      </c>
      <c r="B186" t="s">
        <v>208</v>
      </c>
      <c r="C186" t="str">
        <f>VLOOKUP(A186,[2]Folha1!$A:$B,2,FALSE)</f>
        <v>Colégio de Nossa Senhora da Conceição</v>
      </c>
    </row>
    <row r="187" spans="1:3" x14ac:dyDescent="0.3">
      <c r="A187" s="29">
        <v>308768</v>
      </c>
      <c r="B187" t="s">
        <v>209</v>
      </c>
      <c r="C187" t="str">
        <f>VLOOKUP(A187,[2]Folha1!$A:$B,2,FALSE)</f>
        <v>Escola Básica de Caldas de Vizela, Vizela</v>
      </c>
    </row>
    <row r="188" spans="1:3" x14ac:dyDescent="0.3">
      <c r="A188" s="29">
        <v>308788</v>
      </c>
      <c r="B188" t="s">
        <v>210</v>
      </c>
      <c r="C188" t="str">
        <f>VLOOKUP(A188,[2]Folha1!$A:$B,2,FALSE)</f>
        <v>Escola Básica de Briteiros, Guimarães</v>
      </c>
    </row>
    <row r="189" spans="1:3" x14ac:dyDescent="0.3">
      <c r="A189" s="29">
        <v>308823</v>
      </c>
      <c r="B189" t="s">
        <v>211</v>
      </c>
      <c r="C189" t="str">
        <f>VLOOKUP(A189,[2]Folha1!$A:$B,2,FALSE)</f>
        <v>Escola Secundária de Caldas de Vizela</v>
      </c>
    </row>
    <row r="190" spans="1:3" x14ac:dyDescent="0.3">
      <c r="A190" s="29">
        <v>308854</v>
      </c>
      <c r="B190" t="s">
        <v>212</v>
      </c>
      <c r="C190" t="str">
        <f>VLOOKUP(A190,[2]Folha1!$A:$B,2,FALSE)</f>
        <v>Escola Básica das Taipas, Caldas das Taipas, Guimarães</v>
      </c>
    </row>
    <row r="191" spans="1:3" x14ac:dyDescent="0.3">
      <c r="A191" s="29">
        <v>308875</v>
      </c>
      <c r="B191" t="s">
        <v>213</v>
      </c>
      <c r="C191" t="str">
        <f>VLOOKUP(A191,[2]Folha1!$A:$B,2,FALSE)</f>
        <v>Colégio do Ave</v>
      </c>
    </row>
    <row r="192" spans="1:3" x14ac:dyDescent="0.3">
      <c r="A192" s="29">
        <v>308937</v>
      </c>
      <c r="B192" t="s">
        <v>214</v>
      </c>
      <c r="C192" t="str">
        <f>VLOOKUP(A192,[2]Folha1!$A:$B,2,FALSE)</f>
        <v>Colégio Arautos do Evangelho</v>
      </c>
    </row>
    <row r="193" spans="1:3" x14ac:dyDescent="0.3">
      <c r="A193" s="29">
        <v>308980</v>
      </c>
      <c r="B193" t="s">
        <v>215</v>
      </c>
      <c r="C193" t="str">
        <f>VLOOKUP(A193,[2]Folha1!$A:$B,2,FALSE)</f>
        <v>Escola Básica e Secundária Arqueólogo Mário Cardoso, Ponte, Guimarães</v>
      </c>
    </row>
    <row r="194" spans="1:3" x14ac:dyDescent="0.3">
      <c r="A194" s="29">
        <v>309167</v>
      </c>
      <c r="B194" t="s">
        <v>216</v>
      </c>
      <c r="C194" t="str">
        <f>VLOOKUP(A194,[2]Folha1!$A:$B,2,FALSE)</f>
        <v>Escola Secundária de Póvoa de Lanhoso</v>
      </c>
    </row>
    <row r="195" spans="1:3" x14ac:dyDescent="0.3">
      <c r="A195" s="29">
        <v>309719</v>
      </c>
      <c r="B195" t="s">
        <v>217</v>
      </c>
      <c r="C195" t="str">
        <f>VLOOKUP(A195,[2]Folha1!$A:$B,2,FALSE)</f>
        <v>Escola Básica do Ave, Póvoa de Lanhoso</v>
      </c>
    </row>
    <row r="196" spans="1:3" x14ac:dyDescent="0.3">
      <c r="A196" s="29">
        <v>309979</v>
      </c>
      <c r="B196" t="s">
        <v>218</v>
      </c>
      <c r="C196" t="str">
        <f>VLOOKUP(A196,[2]Folha1!$A:$B,2,FALSE)</f>
        <v>Escola Básica Gonçalo Sampaio, Póvoa de Lanhoso</v>
      </c>
    </row>
    <row r="197" spans="1:3" x14ac:dyDescent="0.3">
      <c r="A197" s="29">
        <v>310057</v>
      </c>
      <c r="B197" t="s">
        <v>219</v>
      </c>
      <c r="C197" t="str">
        <f>VLOOKUP(A197,[2]Folha1!$A:$B,2,FALSE)</f>
        <v>Escola Básica de Rio Caldo, Terras de Bouro</v>
      </c>
    </row>
    <row r="198" spans="1:3" x14ac:dyDescent="0.3">
      <c r="A198" s="29">
        <v>310736</v>
      </c>
      <c r="B198" t="s">
        <v>220</v>
      </c>
      <c r="C198" t="str">
        <f>VLOOKUP(A198,[2]Folha1!$A:$B,2,FALSE)</f>
        <v>Escola Básica e Secundária de Terras de Bouro</v>
      </c>
    </row>
    <row r="199" spans="1:3" x14ac:dyDescent="0.3">
      <c r="A199" s="29">
        <v>311345</v>
      </c>
      <c r="B199" t="s">
        <v>221</v>
      </c>
      <c r="C199" t="str">
        <f>VLOOKUP(A199,[2]Folha1!$A:$B,2,FALSE)</f>
        <v>Escola Básica e Secundária Vieira de Araújo, Vieira do Minho</v>
      </c>
    </row>
    <row r="200" spans="1:3" x14ac:dyDescent="0.3">
      <c r="A200" s="29">
        <v>312179</v>
      </c>
      <c r="B200" t="s">
        <v>222</v>
      </c>
      <c r="C200" t="str">
        <f>VLOOKUP(A200,[2]Folha1!$A:$B,2,FALSE)</f>
        <v>Escola Básica Terras do Ave, Vila Nova de Famalicão</v>
      </c>
    </row>
    <row r="201" spans="1:3" x14ac:dyDescent="0.3">
      <c r="A201" s="29">
        <v>312187</v>
      </c>
      <c r="B201" t="s">
        <v>223</v>
      </c>
      <c r="C201" t="str">
        <f>VLOOKUP(A201,[2]Folha1!$A:$B,2,FALSE)</f>
        <v>Escola Básica de Ribeirão, Vila Nova de Famalicão</v>
      </c>
    </row>
    <row r="202" spans="1:3" x14ac:dyDescent="0.3">
      <c r="A202" s="29">
        <v>312323</v>
      </c>
      <c r="B202" t="s">
        <v>224</v>
      </c>
      <c r="C202" t="e">
        <f>VLOOKUP(A202,[2]Folha1!$A:$B,2,FALSE)</f>
        <v>#N/A</v>
      </c>
    </row>
    <row r="203" spans="1:3" x14ac:dyDescent="0.3">
      <c r="A203" s="29">
        <v>312391</v>
      </c>
      <c r="B203" t="s">
        <v>225</v>
      </c>
      <c r="C203" t="e">
        <f>VLOOKUP(A203,[2]Folha1!$A:$B,2,FALSE)</f>
        <v>#N/A</v>
      </c>
    </row>
    <row r="204" spans="1:3" x14ac:dyDescent="0.3">
      <c r="A204" s="29">
        <v>312395</v>
      </c>
      <c r="B204" t="s">
        <v>226</v>
      </c>
      <c r="C204" t="str">
        <f>VLOOKUP(A204,[2]Folha1!$A:$B,2,FALSE)</f>
        <v>Colégio Didáxis - Riba D' Ave</v>
      </c>
    </row>
    <row r="205" spans="1:3" x14ac:dyDescent="0.3">
      <c r="A205" s="29">
        <v>312521</v>
      </c>
      <c r="B205" t="s">
        <v>227</v>
      </c>
      <c r="C205" t="str">
        <f>VLOOKUP(A205,[2]Folha1!$A:$B,2,FALSE)</f>
        <v>Escola Secundária D. Sancho I, Vila Nova de Famalicão</v>
      </c>
    </row>
    <row r="206" spans="1:3" x14ac:dyDescent="0.3">
      <c r="A206" s="29">
        <v>312604</v>
      </c>
      <c r="B206" t="s">
        <v>228</v>
      </c>
      <c r="C206" t="str">
        <f>VLOOKUP(A206,[2]Folha1!$A:$B,2,FALSE)</f>
        <v>Escola Básica D. Maria II, Gavião, Vila Nova de Famalicão</v>
      </c>
    </row>
    <row r="207" spans="1:3" x14ac:dyDescent="0.3">
      <c r="A207" s="29">
        <v>312640</v>
      </c>
      <c r="B207" t="s">
        <v>229</v>
      </c>
      <c r="C207" t="str">
        <f>VLOOKUP(A207,[2]Folha1!$A:$B,2,FALSE)</f>
        <v>Escola Básica Conde de Arnoso, Vila Nova de Famalicão</v>
      </c>
    </row>
    <row r="208" spans="1:3" x14ac:dyDescent="0.3">
      <c r="A208" s="29">
        <v>312746</v>
      </c>
      <c r="B208" t="s">
        <v>230</v>
      </c>
      <c r="C208" t="str">
        <f>VLOOKUP(A208,[2]Folha1!$A:$B,2,FALSE)</f>
        <v>Escola Básica Júlio Brandão, Vila Nova de Famalicão</v>
      </c>
    </row>
    <row r="209" spans="1:3" x14ac:dyDescent="0.3">
      <c r="A209" s="29">
        <v>312787</v>
      </c>
      <c r="B209" t="s">
        <v>231</v>
      </c>
      <c r="C209" t="str">
        <f>VLOOKUP(A209,[2]Folha1!$A:$B,2,FALSE)</f>
        <v>Escola Básica de Gondifelos, Vila Nova de Famalicão</v>
      </c>
    </row>
    <row r="210" spans="1:3" x14ac:dyDescent="0.3">
      <c r="A210" s="29">
        <v>312851</v>
      </c>
      <c r="B210" t="s">
        <v>232</v>
      </c>
      <c r="C210" t="str">
        <f>VLOOKUP(A210,[2]Folha1!$A:$B,2,FALSE)</f>
        <v>Escola Secundária Padre Benjamim Salgado, Vila Nova de Famalicão</v>
      </c>
    </row>
    <row r="211" spans="1:3" x14ac:dyDescent="0.3">
      <c r="A211" s="29">
        <v>313126</v>
      </c>
      <c r="B211" t="s">
        <v>233</v>
      </c>
      <c r="C211" t="str">
        <f>VLOOKUP(A211,[2]Folha1!$A:$B,2,FALSE)</f>
        <v>Escola Básica de Prado, Vila Verde</v>
      </c>
    </row>
    <row r="212" spans="1:3" x14ac:dyDescent="0.3">
      <c r="A212" s="29">
        <v>313135</v>
      </c>
      <c r="B212" t="s">
        <v>234</v>
      </c>
      <c r="C212" t="str">
        <f>VLOOKUP(A212,[2]Folha1!$A:$B,2,FALSE)</f>
        <v>Escola Básica de Moure e Ribeira do Neiva, Ribeira, Vila Verde</v>
      </c>
    </row>
    <row r="213" spans="1:3" x14ac:dyDescent="0.3">
      <c r="A213" s="29">
        <v>313507</v>
      </c>
      <c r="B213" t="s">
        <v>235</v>
      </c>
      <c r="C213" t="str">
        <f>VLOOKUP(A213,[2]Folha1!$A:$B,2,FALSE)</f>
        <v>Escola Básica de Vila Verde</v>
      </c>
    </row>
    <row r="214" spans="1:3" x14ac:dyDescent="0.3">
      <c r="A214" s="29">
        <v>313540</v>
      </c>
      <c r="B214" t="s">
        <v>236</v>
      </c>
      <c r="C214" t="str">
        <f>VLOOKUP(A214,[2]Folha1!$A:$B,2,FALSE)</f>
        <v>Escola Básica Monsenhor Elísio Araújo, Vila Verde</v>
      </c>
    </row>
    <row r="215" spans="1:3" x14ac:dyDescent="0.3">
      <c r="A215" s="29">
        <v>313611</v>
      </c>
      <c r="B215" t="s">
        <v>237</v>
      </c>
      <c r="C215" t="str">
        <f>VLOOKUP(A215,[2]Folha1!$A:$B,2,FALSE)</f>
        <v>Escola Básica de Ribeira do Neiva, Vila Verde</v>
      </c>
    </row>
    <row r="216" spans="1:3" x14ac:dyDescent="0.3">
      <c r="A216" s="29">
        <v>313847</v>
      </c>
      <c r="B216" t="s">
        <v>238</v>
      </c>
      <c r="C216" t="str">
        <f>VLOOKUP(A216,[2]Folha1!$A:$B,2,FALSE)</f>
        <v>Escola Secundária de Vila Verde</v>
      </c>
    </row>
    <row r="217" spans="1:3" x14ac:dyDescent="0.3">
      <c r="A217" s="29">
        <v>314182</v>
      </c>
      <c r="B217" t="s">
        <v>239</v>
      </c>
      <c r="C217" t="str">
        <f>VLOOKUP(A217,[2]Folha1!$A:$B,2,FALSE)</f>
        <v>Escola Básica e Secundária de S. Bento, Vizela</v>
      </c>
    </row>
    <row r="218" spans="1:3" x14ac:dyDescent="0.3">
      <c r="A218" s="29">
        <v>401878</v>
      </c>
      <c r="B218" t="s">
        <v>240</v>
      </c>
      <c r="C218" t="str">
        <f>VLOOKUP(A218,[2]Folha1!$A:$B,2,FALSE)</f>
        <v>Escola Básica e Secundária de Alfândega da Fé</v>
      </c>
    </row>
    <row r="219" spans="1:3" x14ac:dyDescent="0.3">
      <c r="A219" s="29">
        <v>402268</v>
      </c>
      <c r="B219" t="s">
        <v>241</v>
      </c>
      <c r="C219" t="str">
        <f>VLOOKUP(A219,[2]Folha1!$A:$B,2,FALSE)</f>
        <v>Escola Secundária Emídio Garcia, Bragança</v>
      </c>
    </row>
    <row r="220" spans="1:3" x14ac:dyDescent="0.3">
      <c r="A220" s="29">
        <v>402272</v>
      </c>
      <c r="B220" t="s">
        <v>242</v>
      </c>
      <c r="C220" t="str">
        <f>VLOOKUP(A220,[2]Folha1!$A:$B,2,FALSE)</f>
        <v>Escola Secundária Abade de Baçal, Bragança</v>
      </c>
    </row>
    <row r="221" spans="1:3" x14ac:dyDescent="0.3">
      <c r="A221" s="29">
        <v>402347</v>
      </c>
      <c r="B221" t="s">
        <v>243</v>
      </c>
      <c r="C221" t="str">
        <f>VLOOKUP(A221,[2]Folha1!$A:$B,2,FALSE)</f>
        <v>Escola Básica e Secundária Miguel Torga, Bragança</v>
      </c>
    </row>
    <row r="222" spans="1:3" x14ac:dyDescent="0.3">
      <c r="A222" s="29">
        <v>402554</v>
      </c>
      <c r="B222" t="s">
        <v>244</v>
      </c>
      <c r="C222" t="e">
        <f>VLOOKUP(A222,[2]Folha1!$A:$B,2,FALSE)</f>
        <v>#N/A</v>
      </c>
    </row>
    <row r="223" spans="1:3" x14ac:dyDescent="0.3">
      <c r="A223" s="29">
        <v>403561</v>
      </c>
      <c r="B223" t="s">
        <v>245</v>
      </c>
      <c r="C223" t="str">
        <f>VLOOKUP(A223,[2]Folha1!$A:$B,2,FALSE)</f>
        <v>Escola Básica e Secundária de Carrazeda de Ansiães</v>
      </c>
    </row>
    <row r="224" spans="1:3" x14ac:dyDescent="0.3">
      <c r="A224" s="29">
        <v>404745</v>
      </c>
      <c r="B224" t="s">
        <v>246</v>
      </c>
      <c r="C224" t="str">
        <f>VLOOKUP(A224,[2]Folha1!$A:$B,2,FALSE)</f>
        <v>Escola Básica Guerra Junqueiro, Freixo de Espada à Cinta</v>
      </c>
    </row>
    <row r="225" spans="1:3" x14ac:dyDescent="0.3">
      <c r="A225" s="29">
        <v>405195</v>
      </c>
      <c r="B225" t="s">
        <v>247</v>
      </c>
      <c r="C225" t="str">
        <f>VLOOKUP(A225,[2]Folha1!$A:$B,2,FALSE)</f>
        <v>Escola Básica e Secundária de Macedo de Cavaleiros</v>
      </c>
    </row>
    <row r="226" spans="1:3" x14ac:dyDescent="0.3">
      <c r="A226" s="29">
        <v>406691</v>
      </c>
      <c r="B226" t="s">
        <v>248</v>
      </c>
      <c r="C226" t="str">
        <f>VLOOKUP(A226,[2]Folha1!$A:$B,2,FALSE)</f>
        <v>Escola Básica e Secundária de Miranda do Douro</v>
      </c>
    </row>
    <row r="227" spans="1:3" x14ac:dyDescent="0.3">
      <c r="A227" s="29">
        <v>406761</v>
      </c>
      <c r="B227" t="s">
        <v>249</v>
      </c>
      <c r="C227" t="str">
        <f>VLOOKUP(A227,[2]Folha1!$A:$B,2,FALSE)</f>
        <v>Escola Básica de Sendim, Miranda do Douro</v>
      </c>
    </row>
    <row r="228" spans="1:3" x14ac:dyDescent="0.3">
      <c r="A228" s="29">
        <v>407754</v>
      </c>
      <c r="B228" t="s">
        <v>250</v>
      </c>
      <c r="C228" t="str">
        <f>VLOOKUP(A228,[2]Folha1!$A:$B,2,FALSE)</f>
        <v>Escola Secundária de Mirandela</v>
      </c>
    </row>
    <row r="229" spans="1:3" x14ac:dyDescent="0.3">
      <c r="A229" s="29">
        <v>407897</v>
      </c>
      <c r="B229" t="s">
        <v>251</v>
      </c>
      <c r="C229" t="str">
        <f>VLOOKUP(A229,[2]Folha1!$A:$B,2,FALSE)</f>
        <v>Escola Básica Torre Dona Chama</v>
      </c>
    </row>
    <row r="230" spans="1:3" x14ac:dyDescent="0.3">
      <c r="A230" s="29">
        <v>408677</v>
      </c>
      <c r="B230" t="s">
        <v>252</v>
      </c>
      <c r="C230" t="str">
        <f>VLOOKUP(A230,[2]Folha1!$A:$B,2,FALSE)</f>
        <v>Escola Básica e Secundária do Mogadouro</v>
      </c>
    </row>
    <row r="231" spans="1:3" x14ac:dyDescent="0.3">
      <c r="A231" s="29">
        <v>409629</v>
      </c>
      <c r="B231" t="s">
        <v>253</v>
      </c>
      <c r="C231" t="str">
        <f>VLOOKUP(A231,[2]Folha1!$A:$B,2,FALSE)</f>
        <v>Escola Básica e Secundária Dr. Ramiro Salgado, Torre de Moncorvo</v>
      </c>
    </row>
    <row r="232" spans="1:3" x14ac:dyDescent="0.3">
      <c r="A232" s="29">
        <v>410378</v>
      </c>
      <c r="B232" t="s">
        <v>254</v>
      </c>
      <c r="C232" t="str">
        <f>VLOOKUP(A232,[2]Folha1!$A:$B,2,FALSE)</f>
        <v>Escola Básica e Secundária de Vila Flor</v>
      </c>
    </row>
    <row r="233" spans="1:3" x14ac:dyDescent="0.3">
      <c r="A233" s="29">
        <v>411953</v>
      </c>
      <c r="B233" t="s">
        <v>255</v>
      </c>
      <c r="C233" t="str">
        <f>VLOOKUP(A233,[2]Folha1!$A:$B,2,FALSE)</f>
        <v>Escola Básica de Vimioso</v>
      </c>
    </row>
    <row r="234" spans="1:3" x14ac:dyDescent="0.3">
      <c r="A234" s="29">
        <v>412497</v>
      </c>
      <c r="B234" t="s">
        <v>256</v>
      </c>
      <c r="C234" t="str">
        <f>VLOOKUP(A234,[2]Folha1!$A:$B,2,FALSE)</f>
        <v>Escola Básica e Secundária D. Afonso III, Vinhais</v>
      </c>
    </row>
    <row r="235" spans="1:3" x14ac:dyDescent="0.3">
      <c r="A235" s="29">
        <v>501605</v>
      </c>
      <c r="B235" t="s">
        <v>257</v>
      </c>
      <c r="C235" t="str">
        <f>VLOOKUP(A235,[2]Folha1!$A:$B,2,FALSE)</f>
        <v>Escola Básica e Secundária Pedro Álvares Cabral, Belmonte</v>
      </c>
    </row>
    <row r="236" spans="1:3" x14ac:dyDescent="0.3">
      <c r="A236" s="29">
        <v>502266</v>
      </c>
      <c r="B236" t="s">
        <v>258</v>
      </c>
      <c r="C236" t="str">
        <f>VLOOKUP(A236,[2]Folha1!$A:$B,2,FALSE)</f>
        <v>Escola Básica Cidade de Castelo Branco</v>
      </c>
    </row>
    <row r="237" spans="1:3" x14ac:dyDescent="0.3">
      <c r="A237" s="29">
        <v>502272</v>
      </c>
      <c r="B237" t="s">
        <v>259</v>
      </c>
      <c r="C237" t="str">
        <f>VLOOKUP(A237,[2]Folha1!$A:$B,2,FALSE)</f>
        <v>Escola Secundária Amato Lusitano, Castelo Branco</v>
      </c>
    </row>
    <row r="238" spans="1:3" x14ac:dyDescent="0.3">
      <c r="A238" s="29">
        <v>502392</v>
      </c>
      <c r="B238" t="s">
        <v>260</v>
      </c>
      <c r="C238" t="str">
        <f>VLOOKUP(A238,[2]Folha1!$A:$B,2,FALSE)</f>
        <v>Escola Básica Prof. Dr. António Sena Faria de Vasconcelos, Castelo Branco</v>
      </c>
    </row>
    <row r="239" spans="1:3" x14ac:dyDescent="0.3">
      <c r="A239" s="29">
        <v>502518</v>
      </c>
      <c r="B239" t="s">
        <v>261</v>
      </c>
      <c r="C239" t="str">
        <f>VLOOKUP(A239,[2]Folha1!$A:$B,2,FALSE)</f>
        <v>Escola Básica e Secundária de Alcains, Castelo Branco</v>
      </c>
    </row>
    <row r="240" spans="1:3" x14ac:dyDescent="0.3">
      <c r="A240" s="29">
        <v>502744</v>
      </c>
      <c r="B240" t="s">
        <v>262</v>
      </c>
      <c r="C240" t="str">
        <f>VLOOKUP(A240,[2]Folha1!$A:$B,2,FALSE)</f>
        <v>Escola Básica de S. Vicente da Beira</v>
      </c>
    </row>
    <row r="241" spans="1:3" x14ac:dyDescent="0.3">
      <c r="A241" s="29">
        <v>502755</v>
      </c>
      <c r="B241" t="s">
        <v>263</v>
      </c>
      <c r="C241" t="str">
        <f>VLOOKUP(A241,[2]Folha1!$A:$B,2,FALSE)</f>
        <v>Escola Secundária Nuno Álvares, Castelo Branco</v>
      </c>
    </row>
    <row r="242" spans="1:3" x14ac:dyDescent="0.3">
      <c r="A242" s="29">
        <v>502837</v>
      </c>
      <c r="B242" t="s">
        <v>264</v>
      </c>
      <c r="C242" t="str">
        <f>VLOOKUP(A242,[2]Folha1!$A:$B,2,FALSE)</f>
        <v>Escola Básica Afonso de Paiva, Castelo Branco</v>
      </c>
    </row>
    <row r="243" spans="1:3" x14ac:dyDescent="0.3">
      <c r="A243" s="29">
        <v>502967</v>
      </c>
      <c r="B243" t="s">
        <v>265</v>
      </c>
      <c r="C243" t="e">
        <f>VLOOKUP(A243,[2]Folha1!$A:$B,2,FALSE)</f>
        <v>#N/A</v>
      </c>
    </row>
    <row r="244" spans="1:3" x14ac:dyDescent="0.3">
      <c r="A244" s="29">
        <v>503050</v>
      </c>
      <c r="B244" t="s">
        <v>266</v>
      </c>
      <c r="C244" t="str">
        <f>VLOOKUP(A244,[2]Folha1!$A:$B,2,FALSE)</f>
        <v>Escola Básica n.º 2 de Teixoso, Covilhã</v>
      </c>
    </row>
    <row r="245" spans="1:3" x14ac:dyDescent="0.3">
      <c r="A245" s="29">
        <v>503098</v>
      </c>
      <c r="B245" t="s">
        <v>267</v>
      </c>
      <c r="C245" t="str">
        <f>VLOOKUP(A245,[2]Folha1!$A:$B,2,FALSE)</f>
        <v>Escola Básica de Tortosendo, Covilhã</v>
      </c>
    </row>
    <row r="246" spans="1:3" x14ac:dyDescent="0.3">
      <c r="A246" s="29">
        <v>503153</v>
      </c>
      <c r="B246" t="s">
        <v>268</v>
      </c>
      <c r="C246" t="str">
        <f>VLOOKUP(A246,[2]Folha1!$A:$B,2,FALSE)</f>
        <v>Escola Básica de São Domingos, Cantar-Galo, S. Domingos, Covilhã</v>
      </c>
    </row>
    <row r="247" spans="1:3" x14ac:dyDescent="0.3">
      <c r="A247" s="29">
        <v>503563</v>
      </c>
      <c r="B247" t="s">
        <v>269</v>
      </c>
      <c r="C247" t="str">
        <f>VLOOKUP(A247,[2]Folha1!$A:$B,2,FALSE)</f>
        <v>Escola Básica n.º 2 de Paúl, Covilhã</v>
      </c>
    </row>
    <row r="248" spans="1:3" x14ac:dyDescent="0.3">
      <c r="A248" s="29">
        <v>503784</v>
      </c>
      <c r="B248" t="s">
        <v>270</v>
      </c>
      <c r="C248" t="str">
        <f>VLOOKUP(A248,[2]Folha1!$A:$B,2,FALSE)</f>
        <v>Escola Secundária Campos de Melo, Covilhã</v>
      </c>
    </row>
    <row r="249" spans="1:3" x14ac:dyDescent="0.3">
      <c r="A249" s="29">
        <v>503865</v>
      </c>
      <c r="B249" t="s">
        <v>271</v>
      </c>
      <c r="C249" t="str">
        <f>VLOOKUP(A249,[2]Folha1!$A:$B,2,FALSE)</f>
        <v>Escola Secundária Quinta das Palmeiras, Covilhã</v>
      </c>
    </row>
    <row r="250" spans="1:3" x14ac:dyDescent="0.3">
      <c r="A250" s="29">
        <v>503911</v>
      </c>
      <c r="B250" t="s">
        <v>272</v>
      </c>
      <c r="C250" t="str">
        <f>VLOOKUP(A250,[2]Folha1!$A:$B,2,FALSE)</f>
        <v>Escola Secundária Frei Heitor Pinto, Covilhã</v>
      </c>
    </row>
    <row r="251" spans="1:3" x14ac:dyDescent="0.3">
      <c r="A251" s="29">
        <v>504074</v>
      </c>
      <c r="B251" t="s">
        <v>273</v>
      </c>
      <c r="C251" t="str">
        <f>VLOOKUP(A251,[2]Folha1!$A:$B,2,FALSE)</f>
        <v>Escola Secundária de Fundão</v>
      </c>
    </row>
    <row r="252" spans="1:3" x14ac:dyDescent="0.3">
      <c r="A252" s="29">
        <v>504205</v>
      </c>
      <c r="B252" t="s">
        <v>274</v>
      </c>
      <c r="C252" t="str">
        <f>VLOOKUP(A252,[2]Folha1!$A:$B,2,FALSE)</f>
        <v>Escola Básica de Silvares, Fundão</v>
      </c>
    </row>
    <row r="253" spans="1:3" x14ac:dyDescent="0.3">
      <c r="A253" s="29">
        <v>504507</v>
      </c>
      <c r="B253" t="s">
        <v>275</v>
      </c>
      <c r="C253" t="str">
        <f>VLOOKUP(A253,[2]Folha1!$A:$B,2,FALSE)</f>
        <v>Escola Básica Serra da Gardunha, Fundão</v>
      </c>
    </row>
    <row r="254" spans="1:3" x14ac:dyDescent="0.3">
      <c r="A254" s="29">
        <v>504766</v>
      </c>
      <c r="B254" t="s">
        <v>276</v>
      </c>
      <c r="C254" t="e">
        <f>VLOOKUP(A254,[2]Folha1!$A:$B,2,FALSE)</f>
        <v>#N/A</v>
      </c>
    </row>
    <row r="255" spans="1:3" x14ac:dyDescent="0.3">
      <c r="A255" s="29">
        <v>504900</v>
      </c>
      <c r="B255" t="s">
        <v>1294</v>
      </c>
      <c r="C255" t="str">
        <f>VLOOKUP(A255,[2]Folha1!$A:$B,2,FALSE)</f>
        <v>Externato Capitão Santiago de Carvalho</v>
      </c>
    </row>
    <row r="256" spans="1:3" x14ac:dyDescent="0.3">
      <c r="A256" s="29">
        <v>505437</v>
      </c>
      <c r="B256" t="s">
        <v>277</v>
      </c>
      <c r="C256" t="str">
        <f>VLOOKUP(A256,[2]Folha1!$A:$B,2,FALSE)</f>
        <v>Escola Básica e Secundária José Silvestre Ribeiro, Idanha-a-Nova</v>
      </c>
    </row>
    <row r="257" spans="1:3" x14ac:dyDescent="0.3">
      <c r="A257" s="29">
        <v>506188</v>
      </c>
      <c r="B257" t="s">
        <v>278</v>
      </c>
      <c r="C257" t="str">
        <f>VLOOKUP(A257,[2]Folha1!$A:$B,2,FALSE)</f>
        <v>Escola Básica e Secundária Padre António de Andrade, Oleiros</v>
      </c>
    </row>
    <row r="258" spans="1:3" x14ac:dyDescent="0.3">
      <c r="A258" s="29">
        <v>507106</v>
      </c>
      <c r="B258" t="s">
        <v>279</v>
      </c>
      <c r="C258" t="str">
        <f>VLOOKUP(A258,[2]Folha1!$A:$B,2,FALSE)</f>
        <v>Escola Básica e Secundária Ribeiro Sanches, Penamacor</v>
      </c>
    </row>
    <row r="259" spans="1:3" x14ac:dyDescent="0.3">
      <c r="A259" s="29">
        <v>508242</v>
      </c>
      <c r="B259" t="s">
        <v>280</v>
      </c>
      <c r="C259" t="str">
        <f>VLOOKUP(A259,[2]Folha1!$A:$B,2,FALSE)</f>
        <v>Escola Básica e Secundária Pedro da Fonseca, Proença-a-Nova</v>
      </c>
    </row>
    <row r="260" spans="1:3" x14ac:dyDescent="0.3">
      <c r="A260" s="29">
        <v>509151</v>
      </c>
      <c r="B260" t="s">
        <v>1295</v>
      </c>
      <c r="C260" t="str">
        <f>VLOOKUP(A260,[2]Folha1!$A:$B,2,FALSE)</f>
        <v>Instituto Vaz Serra</v>
      </c>
    </row>
    <row r="261" spans="1:3" x14ac:dyDescent="0.3">
      <c r="A261" s="29">
        <v>509602</v>
      </c>
      <c r="B261" t="s">
        <v>281</v>
      </c>
      <c r="C261" t="str">
        <f>VLOOKUP(A261,[2]Folha1!$A:$B,2,FALSE)</f>
        <v>Escola Básica Padre António Lourenço Farinha, Sertã</v>
      </c>
    </row>
    <row r="262" spans="1:3" x14ac:dyDescent="0.3">
      <c r="A262" s="29">
        <v>510409</v>
      </c>
      <c r="B262" t="s">
        <v>282</v>
      </c>
      <c r="C262" t="str">
        <f>VLOOKUP(A262,[2]Folha1!$A:$B,2,FALSE)</f>
        <v>Escola Básica e Secundária do Centro de Portugal, Vila de Rei</v>
      </c>
    </row>
    <row r="263" spans="1:3" x14ac:dyDescent="0.3">
      <c r="A263" s="29">
        <v>511471</v>
      </c>
      <c r="B263" t="s">
        <v>283</v>
      </c>
      <c r="C263" t="str">
        <f>VLOOKUP(A263,[2]Folha1!$A:$B,2,FALSE)</f>
        <v>Escola Básica de Vila Velha de Ródão</v>
      </c>
    </row>
    <row r="264" spans="1:3" x14ac:dyDescent="0.3">
      <c r="A264" s="29">
        <v>601215</v>
      </c>
      <c r="B264" t="s">
        <v>284</v>
      </c>
      <c r="C264" t="str">
        <f>VLOOKUP(A264,[2]Folha1!$A:$B,2,FALSE)</f>
        <v>Escola Básica Professor Mendes Ferrão, Coja, Arganil</v>
      </c>
    </row>
    <row r="265" spans="1:3" x14ac:dyDescent="0.3">
      <c r="A265" s="29">
        <v>601549</v>
      </c>
      <c r="B265" t="s">
        <v>285</v>
      </c>
      <c r="C265" t="str">
        <f>VLOOKUP(A265,[2]Folha1!$A:$B,2,FALSE)</f>
        <v>Escola Básica n.º 2 de Arganil</v>
      </c>
    </row>
    <row r="266" spans="1:3" x14ac:dyDescent="0.3">
      <c r="A266" s="29">
        <v>602263</v>
      </c>
      <c r="B266" t="s">
        <v>286</v>
      </c>
      <c r="C266" t="str">
        <f>VLOOKUP(A266,[2]Folha1!$A:$B,2,FALSE)</f>
        <v>Academia de Música de Cantanhede</v>
      </c>
    </row>
    <row r="267" spans="1:3" x14ac:dyDescent="0.3">
      <c r="A267" s="29">
        <v>602289</v>
      </c>
      <c r="B267" t="s">
        <v>287</v>
      </c>
      <c r="C267" t="str">
        <f>VLOOKUP(A267,[2]Folha1!$A:$B,2,FALSE)</f>
        <v>Escola Básica e Secundária João Garcia Bacelar, Tocha, Cantanhede</v>
      </c>
    </row>
    <row r="268" spans="1:3" x14ac:dyDescent="0.3">
      <c r="A268" s="29">
        <v>602324</v>
      </c>
      <c r="B268" t="s">
        <v>288</v>
      </c>
      <c r="C268" t="str">
        <f>VLOOKUP(A268,[2]Folha1!$A:$B,2,FALSE)</f>
        <v>Escola Básica Carlos de Oliveira, Febres, Cantanhede</v>
      </c>
    </row>
    <row r="269" spans="1:3" x14ac:dyDescent="0.3">
      <c r="A269" s="29">
        <v>602804</v>
      </c>
      <c r="B269" t="s">
        <v>289</v>
      </c>
      <c r="C269" t="str">
        <f>VLOOKUP(A269,[2]Folha1!$A:$B,2,FALSE)</f>
        <v>Escola Secundária Lima-de-Faria, Cantanhede</v>
      </c>
    </row>
    <row r="270" spans="1:3" x14ac:dyDescent="0.3">
      <c r="A270" s="29">
        <v>602909</v>
      </c>
      <c r="B270" t="s">
        <v>290</v>
      </c>
      <c r="C270" t="str">
        <f>VLOOKUP(A270,[2]Folha1!$A:$B,2,FALSE)</f>
        <v>Escola Básica Marquês de Marialva, Cantanhede</v>
      </c>
    </row>
    <row r="271" spans="1:3" x14ac:dyDescent="0.3">
      <c r="A271" s="29">
        <v>603009</v>
      </c>
      <c r="B271" t="s">
        <v>291</v>
      </c>
      <c r="C271" t="str">
        <f>VLOOKUP(A271,[2]Folha1!$A:$B,2,FALSE)</f>
        <v>Escola Básica n.º 2 de São Silvestre, Coimbra</v>
      </c>
    </row>
    <row r="272" spans="1:3" x14ac:dyDescent="0.3">
      <c r="A272" s="29">
        <v>603052</v>
      </c>
      <c r="B272" t="s">
        <v>292</v>
      </c>
      <c r="C272" t="str">
        <f>VLOOKUP(A272,[2]Folha1!$A:$B,2,FALSE)</f>
        <v>Escola Básica Poeta Manuel da Silva Gaio, Santa Clara, Coimbra</v>
      </c>
    </row>
    <row r="273" spans="1:3" x14ac:dyDescent="0.3">
      <c r="A273" s="29">
        <v>603065</v>
      </c>
      <c r="B273" t="s">
        <v>293</v>
      </c>
      <c r="C273" t="str">
        <f>VLOOKUP(A273,[2]Folha1!$A:$B,2,FALSE)</f>
        <v>Colégio de S. José</v>
      </c>
    </row>
    <row r="274" spans="1:3" x14ac:dyDescent="0.3">
      <c r="A274" s="29">
        <v>603176</v>
      </c>
      <c r="B274" t="s">
        <v>294</v>
      </c>
      <c r="C274" t="str">
        <f>VLOOKUP(A274,[2]Folha1!$A:$B,2,FALSE)</f>
        <v>Colégio St. Paul`s School</v>
      </c>
    </row>
    <row r="275" spans="1:3" x14ac:dyDescent="0.3">
      <c r="A275" s="29">
        <v>603177</v>
      </c>
      <c r="B275" t="s">
        <v>295</v>
      </c>
      <c r="C275" t="str">
        <f>VLOOKUP(A275,[2]Folha1!$A:$B,2,FALSE)</f>
        <v>Escola Básica Rainha Santa Isabel, Pedrulha, Coimbra</v>
      </c>
    </row>
    <row r="276" spans="1:3" x14ac:dyDescent="0.3">
      <c r="A276" s="29">
        <v>603321</v>
      </c>
      <c r="B276" t="s">
        <v>296</v>
      </c>
      <c r="C276" t="str">
        <f>VLOOKUP(A276,[2]Folha1!$A:$B,2,FALSE)</f>
        <v>Escola Básica de Ceira</v>
      </c>
    </row>
    <row r="277" spans="1:3" x14ac:dyDescent="0.3">
      <c r="A277" s="29">
        <v>603332</v>
      </c>
      <c r="B277" t="s">
        <v>297</v>
      </c>
      <c r="C277" t="str">
        <f>VLOOKUP(A277,[2]Folha1!$A:$B,2,FALSE)</f>
        <v>Colégio da Rainha Stª Isabel</v>
      </c>
    </row>
    <row r="278" spans="1:3" x14ac:dyDescent="0.3">
      <c r="A278" s="29">
        <v>603341</v>
      </c>
      <c r="B278" t="s">
        <v>298</v>
      </c>
      <c r="C278" t="str">
        <f>VLOOKUP(A278,[2]Folha1!$A:$B,2,FALSE)</f>
        <v>Colégio Bissaya Barreto</v>
      </c>
    </row>
    <row r="279" spans="1:3" x14ac:dyDescent="0.3">
      <c r="A279" s="29">
        <v>603355</v>
      </c>
      <c r="B279" t="s">
        <v>299</v>
      </c>
      <c r="C279" t="str">
        <f>VLOOKUP(A279,[2]Folha1!$A:$B,2,FALSE)</f>
        <v>Escola Básica Eugénio de Castro, Coimbra</v>
      </c>
    </row>
    <row r="280" spans="1:3" x14ac:dyDescent="0.3">
      <c r="A280" s="29">
        <v>603405</v>
      </c>
      <c r="B280" t="s">
        <v>300</v>
      </c>
      <c r="C280" t="str">
        <f>VLOOKUP(A280,[2]Folha1!$A:$B,2,FALSE)</f>
        <v>Escola Básica e Secundária da Quinta das Flores, Coimbra</v>
      </c>
    </row>
    <row r="281" spans="1:3" x14ac:dyDescent="0.3">
      <c r="A281" s="29">
        <v>603409</v>
      </c>
      <c r="B281" t="s">
        <v>301</v>
      </c>
      <c r="C281" t="str">
        <f>VLOOKUP(A281,[2]Folha1!$A:$B,2,FALSE)</f>
        <v>Escola de Música São Teotónio</v>
      </c>
    </row>
    <row r="282" spans="1:3" x14ac:dyDescent="0.3">
      <c r="A282" s="29">
        <v>603444</v>
      </c>
      <c r="B282" t="s">
        <v>302</v>
      </c>
      <c r="C282" t="str">
        <f>VLOOKUP(A282,[2]Folha1!$A:$B,2,FALSE)</f>
        <v>Escola Básica Martim de Freitas, Coimbra</v>
      </c>
    </row>
    <row r="283" spans="1:3" x14ac:dyDescent="0.3">
      <c r="A283" s="29">
        <v>603511</v>
      </c>
      <c r="B283" t="s">
        <v>303</v>
      </c>
      <c r="C283" t="str">
        <f>VLOOKUP(A283,[2]Folha1!$A:$B,2,FALSE)</f>
        <v>Escola Secundária Infanta D. Maria, Coimbra</v>
      </c>
    </row>
    <row r="284" spans="1:3" x14ac:dyDescent="0.3">
      <c r="A284" s="29">
        <v>603582</v>
      </c>
      <c r="B284" t="s">
        <v>304</v>
      </c>
      <c r="C284" t="str">
        <f>VLOOKUP(A284,[2]Folha1!$A:$B,2,FALSE)</f>
        <v>Escola Secundária D. Duarte, Coimbra</v>
      </c>
    </row>
    <row r="285" spans="1:3" x14ac:dyDescent="0.3">
      <c r="A285" s="29">
        <v>603749</v>
      </c>
      <c r="B285" t="s">
        <v>305</v>
      </c>
      <c r="C285" t="str">
        <f>VLOOKUP(A285,[2]Folha1!$A:$B,2,FALSE)</f>
        <v>Escola Básica n.º 2 de Taveiro, Coimbra</v>
      </c>
    </row>
    <row r="286" spans="1:3" x14ac:dyDescent="0.3">
      <c r="A286" s="29">
        <v>603775</v>
      </c>
      <c r="B286" t="s">
        <v>306</v>
      </c>
      <c r="C286" t="str">
        <f>VLOOKUP(A286,[2]Folha1!$A:$B,2,FALSE)</f>
        <v>Escola Básica Inês de Castro, S. Martinho do Bispo, Coimbra</v>
      </c>
    </row>
    <row r="287" spans="1:3" x14ac:dyDescent="0.3">
      <c r="A287" s="29">
        <v>603779</v>
      </c>
      <c r="B287" t="s">
        <v>307</v>
      </c>
      <c r="C287" t="str">
        <f>VLOOKUP(A287,[2]Folha1!$A:$B,2,FALSE)</f>
        <v>Escola Secundária D. Dinis, Coimbra</v>
      </c>
    </row>
    <row r="288" spans="1:3" x14ac:dyDescent="0.3">
      <c r="A288" s="29">
        <v>603872</v>
      </c>
      <c r="B288" t="s">
        <v>308</v>
      </c>
      <c r="C288" t="str">
        <f>VLOOKUP(A288,[2]Folha1!$A:$B,2,FALSE)</f>
        <v>Escola Secundária José Falcão, Coimbra</v>
      </c>
    </row>
    <row r="289" spans="1:3" x14ac:dyDescent="0.3">
      <c r="A289" s="29">
        <v>603954</v>
      </c>
      <c r="B289" t="s">
        <v>309</v>
      </c>
      <c r="C289" t="str">
        <f>VLOOKUP(A289,[2]Folha1!$A:$B,2,FALSE)</f>
        <v>Colégio de S. Teotónio</v>
      </c>
    </row>
    <row r="290" spans="1:3" x14ac:dyDescent="0.3">
      <c r="A290" s="29">
        <v>603970</v>
      </c>
      <c r="B290" t="s">
        <v>310</v>
      </c>
      <c r="C290" t="str">
        <f>VLOOKUP(A290,[2]Folha1!$A:$B,2,FALSE)</f>
        <v>Escola Básica Dr.ª Maria Alice Gouveia, Coimbra</v>
      </c>
    </row>
    <row r="291" spans="1:3" x14ac:dyDescent="0.3">
      <c r="A291" s="29">
        <v>604191</v>
      </c>
      <c r="B291" t="s">
        <v>311</v>
      </c>
      <c r="C291" t="str">
        <f>VLOOKUP(A291,[2]Folha1!$A:$B,2,FALSE)</f>
        <v>Escola Secundária de Fernando Namora, Condeixa-a-Nova</v>
      </c>
    </row>
    <row r="292" spans="1:3" x14ac:dyDescent="0.3">
      <c r="A292" s="29">
        <v>604908</v>
      </c>
      <c r="B292" t="s">
        <v>312</v>
      </c>
      <c r="C292" t="e">
        <f>VLOOKUP(A292,[2]Folha1!$A:$B,2,FALSE)</f>
        <v>#N/A</v>
      </c>
    </row>
    <row r="293" spans="1:3" x14ac:dyDescent="0.3">
      <c r="A293" s="29">
        <v>605017</v>
      </c>
      <c r="B293" t="s">
        <v>313</v>
      </c>
      <c r="C293" t="str">
        <f>VLOOKUP(A293,[2]Folha1!$A:$B,2,FALSE)</f>
        <v>Escola Básica Pintor Mário Augusto, Alhadas, Figueira da Foz</v>
      </c>
    </row>
    <row r="294" spans="1:3" x14ac:dyDescent="0.3">
      <c r="A294" s="29">
        <v>605082</v>
      </c>
      <c r="B294" t="s">
        <v>314</v>
      </c>
      <c r="C294" t="str">
        <f>VLOOKUP(A294,[2]Folha1!$A:$B,2,FALSE)</f>
        <v>Escola Básica Dr. Pedrosa Veríssimo, Paião, Figueira da Foz</v>
      </c>
    </row>
    <row r="295" spans="1:3" x14ac:dyDescent="0.3">
      <c r="A295" s="29">
        <v>605296</v>
      </c>
      <c r="B295" t="s">
        <v>315</v>
      </c>
      <c r="C295" t="str">
        <f>VLOOKUP(A295,[2]Folha1!$A:$B,2,FALSE)</f>
        <v>Escola Básica João de Barros, Figueira da Foz</v>
      </c>
    </row>
    <row r="296" spans="1:3" x14ac:dyDescent="0.3">
      <c r="A296" s="29">
        <v>605319</v>
      </c>
      <c r="B296" t="s">
        <v>316</v>
      </c>
      <c r="C296" t="str">
        <f>VLOOKUP(A296,[2]Folha1!$A:$B,2,FALSE)</f>
        <v>Escola Secundária Cristina Torres, Figueira da Foz</v>
      </c>
    </row>
    <row r="297" spans="1:3" x14ac:dyDescent="0.3">
      <c r="A297" s="29">
        <v>605390</v>
      </c>
      <c r="B297" t="s">
        <v>317</v>
      </c>
      <c r="C297" t="str">
        <f>VLOOKUP(A297,[2]Folha1!$A:$B,2,FALSE)</f>
        <v>Escola Básica Infante D. Pedro, Buarcos, Figueira da Foz</v>
      </c>
    </row>
    <row r="298" spans="1:3" x14ac:dyDescent="0.3">
      <c r="A298" s="29">
        <v>605462</v>
      </c>
      <c r="B298" t="s">
        <v>318</v>
      </c>
      <c r="C298" t="str">
        <f>VLOOKUP(A298,[2]Folha1!$A:$B,2,FALSE)</f>
        <v>Escola Secundária Dr. Joaquim de Carvalho, Figueira da Foz</v>
      </c>
    </row>
    <row r="299" spans="1:3" x14ac:dyDescent="0.3">
      <c r="A299" s="29">
        <v>605976</v>
      </c>
      <c r="B299" t="s">
        <v>319</v>
      </c>
      <c r="C299" t="str">
        <f>VLOOKUP(A299,[2]Folha1!$A:$B,2,FALSE)</f>
        <v>Escola Secundária Dr. Bernardino Machado, Figueira da Foz</v>
      </c>
    </row>
    <row r="300" spans="1:3" x14ac:dyDescent="0.3">
      <c r="A300" s="29">
        <v>606992</v>
      </c>
      <c r="B300" t="s">
        <v>320</v>
      </c>
      <c r="C300" t="str">
        <f>VLOOKUP(A300,[2]Folha1!$A:$B,2,FALSE)</f>
        <v>Escola Básica de Góis</v>
      </c>
    </row>
    <row r="301" spans="1:3" x14ac:dyDescent="0.3">
      <c r="A301" s="29">
        <v>607001</v>
      </c>
      <c r="B301" t="s">
        <v>321</v>
      </c>
      <c r="C301" t="str">
        <f>VLOOKUP(A301,[2]Folha1!$A:$B,2,FALSE)</f>
        <v>Escola Básica n.º 1 de Lousã</v>
      </c>
    </row>
    <row r="302" spans="1:3" x14ac:dyDescent="0.3">
      <c r="A302" s="29">
        <v>607473</v>
      </c>
      <c r="B302" t="s">
        <v>322</v>
      </c>
      <c r="C302" t="str">
        <f>VLOOKUP(A302,[2]Folha1!$A:$B,2,FALSE)</f>
        <v>Escola Secundária de Lousã</v>
      </c>
    </row>
    <row r="303" spans="1:3" x14ac:dyDescent="0.3">
      <c r="A303" s="29">
        <v>608447</v>
      </c>
      <c r="B303" t="s">
        <v>323</v>
      </c>
      <c r="C303" t="str">
        <f>VLOOKUP(A303,[2]Folha1!$A:$B,2,FALSE)</f>
        <v>Escola Secundária Dr.ª Maria Cândida, Mira</v>
      </c>
    </row>
    <row r="304" spans="1:3" x14ac:dyDescent="0.3">
      <c r="A304" s="29">
        <v>609579</v>
      </c>
      <c r="B304" t="s">
        <v>324</v>
      </c>
      <c r="C304" t="str">
        <f>VLOOKUP(A304,[2]Folha1!$A:$B,2,FALSE)</f>
        <v>Escola Básica e Secundária José Falcão, Miranda do Corvo</v>
      </c>
    </row>
    <row r="305" spans="1:3" x14ac:dyDescent="0.3">
      <c r="A305" s="29">
        <v>609819</v>
      </c>
      <c r="B305" t="s">
        <v>325</v>
      </c>
      <c r="C305" t="str">
        <f>VLOOKUP(A305,[2]Folha1!$A:$B,2,FALSE)</f>
        <v>Escola Básica Professor Doutor Ferrer Correia, Senhor da Serra, Miranda do Corvo</v>
      </c>
    </row>
    <row r="306" spans="1:3" x14ac:dyDescent="0.3">
      <c r="A306" s="29">
        <v>610020</v>
      </c>
      <c r="B306" t="s">
        <v>326</v>
      </c>
      <c r="C306" t="str">
        <f>VLOOKUP(A306,[2]Folha1!$A:$B,2,FALSE)</f>
        <v>Escola Básica de Pereira, Montemor-o-Velho</v>
      </c>
    </row>
    <row r="307" spans="1:3" x14ac:dyDescent="0.3">
      <c r="A307" s="29">
        <v>610035</v>
      </c>
      <c r="B307" t="s">
        <v>327</v>
      </c>
      <c r="C307" t="str">
        <f>VLOOKUP(A307,[2]Folha1!$A:$B,2,FALSE)</f>
        <v>Escola Básica Dr. José dos Santos Bessa, Carapinheira, Montemor-o-Velho</v>
      </c>
    </row>
    <row r="308" spans="1:3" x14ac:dyDescent="0.3">
      <c r="A308" s="29">
        <v>610807</v>
      </c>
      <c r="B308" t="s">
        <v>328</v>
      </c>
      <c r="C308" t="str">
        <f>VLOOKUP(A308,[2]Folha1!$A:$B,2,FALSE)</f>
        <v>Escola Básica de Arazede, Montemor-o-Velho</v>
      </c>
    </row>
    <row r="309" spans="1:3" x14ac:dyDescent="0.3">
      <c r="A309" s="29">
        <v>610991</v>
      </c>
      <c r="B309" t="s">
        <v>329</v>
      </c>
      <c r="C309" t="str">
        <f>VLOOKUP(A309,[2]Folha1!$A:$B,2,FALSE)</f>
        <v>Escola Básica e Secundária de Montemor-o-Velho</v>
      </c>
    </row>
    <row r="310" spans="1:3" x14ac:dyDescent="0.3">
      <c r="A310" s="29">
        <v>611009</v>
      </c>
      <c r="B310" t="s">
        <v>330</v>
      </c>
      <c r="C310" t="str">
        <f>VLOOKUP(A310,[2]Folha1!$A:$B,2,FALSE)</f>
        <v>Escola Básica de Cordinha, Oliveira do Hospital</v>
      </c>
    </row>
    <row r="311" spans="1:3" x14ac:dyDescent="0.3">
      <c r="A311" s="29">
        <v>611698</v>
      </c>
      <c r="B311" t="s">
        <v>331</v>
      </c>
      <c r="C311" t="str">
        <f>VLOOKUP(A311,[2]Folha1!$A:$B,2,FALSE)</f>
        <v>Escola Básica de Ponte das Três Entradas, Oliveira do Hospital</v>
      </c>
    </row>
    <row r="312" spans="1:3" x14ac:dyDescent="0.3">
      <c r="A312" s="29">
        <v>611850</v>
      </c>
      <c r="B312" t="s">
        <v>332</v>
      </c>
      <c r="C312" t="str">
        <f>VLOOKUP(A312,[2]Folha1!$A:$B,2,FALSE)</f>
        <v>Escola Básica de Lagares da Beira, Oliveira do Hospital</v>
      </c>
    </row>
    <row r="313" spans="1:3" x14ac:dyDescent="0.3">
      <c r="A313" s="29">
        <v>611865</v>
      </c>
      <c r="B313" t="s">
        <v>333</v>
      </c>
      <c r="C313" t="str">
        <f>VLOOKUP(A313,[2]Folha1!$A:$B,2,FALSE)</f>
        <v>Escola Básica N.º 2 de Oliveira do Hospital</v>
      </c>
    </row>
    <row r="314" spans="1:3" x14ac:dyDescent="0.3">
      <c r="A314" s="29">
        <v>612842</v>
      </c>
      <c r="B314" t="s">
        <v>334</v>
      </c>
      <c r="C314" t="str">
        <f>VLOOKUP(A314,[2]Folha1!$A:$B,2,FALSE)</f>
        <v>Escola Básica e Secundária Escalada, Pampilhosa da Serra</v>
      </c>
    </row>
    <row r="315" spans="1:3" x14ac:dyDescent="0.3">
      <c r="A315" s="29">
        <v>613159</v>
      </c>
      <c r="B315" t="s">
        <v>335</v>
      </c>
      <c r="C315" t="str">
        <f>VLOOKUP(A315,[2]Folha1!$A:$B,2,FALSE)</f>
        <v>Escola Básica e Secundária de Penacova</v>
      </c>
    </row>
    <row r="316" spans="1:3" x14ac:dyDescent="0.3">
      <c r="A316" s="29">
        <v>613180</v>
      </c>
      <c r="B316" t="s">
        <v>336</v>
      </c>
      <c r="C316" t="str">
        <f>VLOOKUP(A316,[2]Folha1!$A:$B,2,FALSE)</f>
        <v>Escola Básica de São Pedro de Alva, Penacova</v>
      </c>
    </row>
    <row r="317" spans="1:3" x14ac:dyDescent="0.3">
      <c r="A317" s="29">
        <v>614467</v>
      </c>
      <c r="B317" t="s">
        <v>337</v>
      </c>
      <c r="C317" t="str">
        <f>VLOOKUP(A317,[2]Folha1!$A:$B,2,FALSE)</f>
        <v>Escola Básica Infante D. Pedro, Penela</v>
      </c>
    </row>
    <row r="318" spans="1:3" x14ac:dyDescent="0.3">
      <c r="A318" s="29">
        <v>615185</v>
      </c>
      <c r="B318" t="s">
        <v>338</v>
      </c>
      <c r="C318" t="e">
        <f>VLOOKUP(A318,[2]Folha1!$A:$B,2,FALSE)</f>
        <v>#N/A</v>
      </c>
    </row>
    <row r="319" spans="1:3" x14ac:dyDescent="0.3">
      <c r="A319" s="29">
        <v>615304</v>
      </c>
      <c r="B319" t="s">
        <v>339</v>
      </c>
      <c r="C319" t="str">
        <f>VLOOKUP(A319,[2]Folha1!$A:$B,2,FALSE)</f>
        <v>Escola Básica e Secundária Martinho Árias, Soure</v>
      </c>
    </row>
    <row r="320" spans="1:3" x14ac:dyDescent="0.3">
      <c r="A320" s="29">
        <v>615733</v>
      </c>
      <c r="B320" t="s">
        <v>1296</v>
      </c>
      <c r="C320" t="str">
        <f>VLOOKUP(A320,[2]Folha1!$A:$B,2,FALSE)</f>
        <v>Instituto Pedro Hispano</v>
      </c>
    </row>
    <row r="321" spans="1:3" x14ac:dyDescent="0.3">
      <c r="A321" s="29">
        <v>616029</v>
      </c>
      <c r="B321" t="s">
        <v>340</v>
      </c>
      <c r="C321" t="str">
        <f>VLOOKUP(A321,[2]Folha1!$A:$B,2,FALSE)</f>
        <v>Escola Básica Margarida Fierro Caeiro da Matta, Midões, Tábua</v>
      </c>
    </row>
    <row r="322" spans="1:3" x14ac:dyDescent="0.3">
      <c r="A322" s="29">
        <v>616943</v>
      </c>
      <c r="B322" t="s">
        <v>341</v>
      </c>
      <c r="C322" t="str">
        <f>VLOOKUP(A322,[2]Folha1!$A:$B,2,FALSE)</f>
        <v>Escola Secundária de Tábua</v>
      </c>
    </row>
    <row r="323" spans="1:3" x14ac:dyDescent="0.3">
      <c r="A323" s="29">
        <v>617192</v>
      </c>
      <c r="B323" t="s">
        <v>342</v>
      </c>
      <c r="C323" t="str">
        <f>VLOOKUP(A323,[2]Folha1!$A:$B,2,FALSE)</f>
        <v>Escola Básica e Secundária Dr. Daniel de Matos, Vila Nova de Poiares</v>
      </c>
    </row>
    <row r="324" spans="1:3" x14ac:dyDescent="0.3">
      <c r="A324" s="29">
        <v>701167</v>
      </c>
      <c r="B324" t="s">
        <v>343</v>
      </c>
      <c r="C324" t="str">
        <f>VLOOKUP(A324,[2]Folha1!$A:$B,2,FALSE)</f>
        <v>Escola Básica Diogo Lopes Sequeira, Alandroal</v>
      </c>
    </row>
    <row r="325" spans="1:3" x14ac:dyDescent="0.3">
      <c r="A325" s="29">
        <v>702889</v>
      </c>
      <c r="B325" t="s">
        <v>344</v>
      </c>
      <c r="C325" t="str">
        <f>VLOOKUP(A325,[2]Folha1!$A:$B,2,FALSE)</f>
        <v>Escola Básica e Secundária Cunha Rivara, Arraiolos</v>
      </c>
    </row>
    <row r="326" spans="1:3" x14ac:dyDescent="0.3">
      <c r="A326" s="29">
        <v>703591</v>
      </c>
      <c r="B326" t="s">
        <v>345</v>
      </c>
      <c r="C326" t="str">
        <f>VLOOKUP(A326,[2]Folha1!$A:$B,2,FALSE)</f>
        <v>Escola Básica Padre Bento Pereira, Borba</v>
      </c>
    </row>
    <row r="327" spans="1:3" x14ac:dyDescent="0.3">
      <c r="A327" s="29">
        <v>704665</v>
      </c>
      <c r="B327" t="s">
        <v>346</v>
      </c>
      <c r="C327" t="str">
        <f>VLOOKUP(A327,[2]Folha1!$A:$B,2,FALSE)</f>
        <v>Escola Secundária Rainha Santa Isabel, Estremoz</v>
      </c>
    </row>
    <row r="328" spans="1:3" x14ac:dyDescent="0.3">
      <c r="A328" s="29">
        <v>704719</v>
      </c>
      <c r="B328" t="s">
        <v>347</v>
      </c>
      <c r="C328" t="str">
        <f>VLOOKUP(A328,[2]Folha1!$A:$B,2,FALSE)</f>
        <v>Escola Básica Sebastião da Gama, Estremoz</v>
      </c>
    </row>
    <row r="329" spans="1:3" x14ac:dyDescent="0.3">
      <c r="A329" s="29">
        <v>705009</v>
      </c>
      <c r="B329" t="s">
        <v>348</v>
      </c>
      <c r="C329" t="str">
        <f>VLOOKUP(A329,[2]Folha1!$A:$B,2,FALSE)</f>
        <v>Escola Básica Conde de Vilalva, Évora</v>
      </c>
    </row>
    <row r="330" spans="1:3" x14ac:dyDescent="0.3">
      <c r="A330" s="29">
        <v>705100</v>
      </c>
      <c r="B330" t="s">
        <v>349</v>
      </c>
      <c r="C330" t="str">
        <f>VLOOKUP(A330,[2]Folha1!$A:$B,2,FALSE)</f>
        <v>Escola Secundária André de Gouveia, Évora</v>
      </c>
    </row>
    <row r="331" spans="1:3" x14ac:dyDescent="0.3">
      <c r="A331" s="29">
        <v>705209</v>
      </c>
      <c r="B331" t="s">
        <v>350</v>
      </c>
      <c r="C331" t="str">
        <f>VLOOKUP(A331,[2]Folha1!$A:$B,2,FALSE)</f>
        <v>Escola Secundária Severim de Faria, Évora</v>
      </c>
    </row>
    <row r="332" spans="1:3" x14ac:dyDescent="0.3">
      <c r="A332" s="29">
        <v>705306</v>
      </c>
      <c r="B332" t="s">
        <v>351</v>
      </c>
      <c r="C332" t="str">
        <f>VLOOKUP(A332,[2]Folha1!$A:$B,2,FALSE)</f>
        <v>Escola Básica Manuel Ferreira Patrício, Évora</v>
      </c>
    </row>
    <row r="333" spans="1:3" x14ac:dyDescent="0.3">
      <c r="A333" s="29">
        <v>705389</v>
      </c>
      <c r="B333" t="s">
        <v>352</v>
      </c>
      <c r="C333" t="e">
        <f>VLOOKUP(A333,[2]Folha1!$A:$B,2,FALSE)</f>
        <v>#N/A</v>
      </c>
    </row>
    <row r="334" spans="1:3" x14ac:dyDescent="0.3">
      <c r="A334" s="29">
        <v>705644</v>
      </c>
      <c r="B334" t="s">
        <v>353</v>
      </c>
      <c r="C334" t="str">
        <f>VLOOKUP(A334,[2]Folha1!$A:$B,2,FALSE)</f>
        <v>Escola Básica de Santa Clara, Évora</v>
      </c>
    </row>
    <row r="335" spans="1:3" x14ac:dyDescent="0.3">
      <c r="A335" s="29">
        <v>705740</v>
      </c>
      <c r="B335" t="s">
        <v>354</v>
      </c>
      <c r="C335" t="str">
        <f>VLOOKUP(A335,[2]Folha1!$A:$B,2,FALSE)</f>
        <v>Colégio Salesianos - Évora</v>
      </c>
    </row>
    <row r="336" spans="1:3" x14ac:dyDescent="0.3">
      <c r="A336" s="29">
        <v>705810</v>
      </c>
      <c r="B336" t="s">
        <v>355</v>
      </c>
      <c r="C336" t="str">
        <f>VLOOKUP(A336,[2]Folha1!$A:$B,2,FALSE)</f>
        <v>Escola Secundária Gabriel Pereira, Évora</v>
      </c>
    </row>
    <row r="337" spans="1:3" x14ac:dyDescent="0.3">
      <c r="A337" s="29">
        <v>706601</v>
      </c>
      <c r="B337" t="s">
        <v>356</v>
      </c>
      <c r="C337" t="str">
        <f>VLOOKUP(A337,[2]Folha1!$A:$B,2,FALSE)</f>
        <v>Escola Secundária de Montemor-o-Novo</v>
      </c>
    </row>
    <row r="338" spans="1:3" x14ac:dyDescent="0.3">
      <c r="A338" s="29">
        <v>706800</v>
      </c>
      <c r="B338" t="s">
        <v>357</v>
      </c>
      <c r="C338" t="e">
        <f>VLOOKUP(A338,[2]Folha1!$A:$B,2,FALSE)</f>
        <v>#N/A</v>
      </c>
    </row>
    <row r="339" spans="1:3" x14ac:dyDescent="0.3">
      <c r="A339" s="29">
        <v>707735</v>
      </c>
      <c r="B339" t="s">
        <v>358</v>
      </c>
      <c r="C339" t="str">
        <f>VLOOKUP(A339,[2]Folha1!$A:$B,2,FALSE)</f>
        <v>Escola Básica e Secundária de Mora</v>
      </c>
    </row>
    <row r="340" spans="1:3" x14ac:dyDescent="0.3">
      <c r="A340" s="29">
        <v>708504</v>
      </c>
      <c r="B340" t="s">
        <v>359</v>
      </c>
      <c r="C340" t="str">
        <f>VLOOKUP(A340,[2]Folha1!$A:$B,2,FALSE)</f>
        <v>Escola Básica de Mourão</v>
      </c>
    </row>
    <row r="341" spans="1:3" x14ac:dyDescent="0.3">
      <c r="A341" s="29">
        <v>709026</v>
      </c>
      <c r="B341" t="s">
        <v>360</v>
      </c>
      <c r="C341" t="str">
        <f>VLOOKUP(A341,[2]Folha1!$A:$B,2,FALSE)</f>
        <v>Escola Básica e Secundária D. João de Portel, Portel</v>
      </c>
    </row>
    <row r="342" spans="1:3" x14ac:dyDescent="0.3">
      <c r="A342" s="29">
        <v>710605</v>
      </c>
      <c r="B342" t="s">
        <v>361</v>
      </c>
      <c r="C342" t="str">
        <f>VLOOKUP(A342,[2]Folha1!$A:$B,2,FALSE)</f>
        <v>Escola Básica e Secundária Dr. Hernâni Cidade, Redondo</v>
      </c>
    </row>
    <row r="343" spans="1:3" x14ac:dyDescent="0.3">
      <c r="A343" s="29">
        <v>711254</v>
      </c>
      <c r="B343" t="s">
        <v>362</v>
      </c>
      <c r="C343" t="e">
        <f>VLOOKUP(A343,[2]Folha1!$A:$B,2,FALSE)</f>
        <v>#N/A</v>
      </c>
    </row>
    <row r="344" spans="1:3" x14ac:dyDescent="0.3">
      <c r="A344" s="29">
        <v>711267</v>
      </c>
      <c r="B344" t="s">
        <v>363</v>
      </c>
      <c r="C344" t="str">
        <f>VLOOKUP(A344,[2]Folha1!$A:$B,2,FALSE)</f>
        <v>Escola Secundária Conde de Monsaraz, Reguengos de Monsaraz</v>
      </c>
    </row>
    <row r="345" spans="1:3" x14ac:dyDescent="0.3">
      <c r="A345" s="29">
        <v>712269</v>
      </c>
      <c r="B345" t="s">
        <v>364</v>
      </c>
      <c r="C345" t="e">
        <f>VLOOKUP(A345,[2]Folha1!$A:$B,2,FALSE)</f>
        <v>#N/A</v>
      </c>
    </row>
    <row r="346" spans="1:3" x14ac:dyDescent="0.3">
      <c r="A346" s="29">
        <v>712292</v>
      </c>
      <c r="B346" t="s">
        <v>365</v>
      </c>
      <c r="C346" t="str">
        <f>VLOOKUP(A346,[2]Folha1!$A:$B,2,FALSE)</f>
        <v>Escola Secundária de Vendas Novas</v>
      </c>
    </row>
    <row r="347" spans="1:3" x14ac:dyDescent="0.3">
      <c r="A347" s="29">
        <v>712805</v>
      </c>
      <c r="B347" t="s">
        <v>366</v>
      </c>
      <c r="C347" t="e">
        <f>VLOOKUP(A347,[2]Folha1!$A:$B,2,FALSE)</f>
        <v>#N/A</v>
      </c>
    </row>
    <row r="348" spans="1:3" x14ac:dyDescent="0.3">
      <c r="A348" s="29">
        <v>713124</v>
      </c>
      <c r="B348" t="s">
        <v>367</v>
      </c>
      <c r="C348" t="str">
        <f>VLOOKUP(A348,[2]Folha1!$A:$B,2,FALSE)</f>
        <v>Escola Básica de Alcáçovas, Viana do Alentejo</v>
      </c>
    </row>
    <row r="349" spans="1:3" x14ac:dyDescent="0.3">
      <c r="A349" s="29">
        <v>713804</v>
      </c>
      <c r="B349" t="s">
        <v>368</v>
      </c>
      <c r="C349" t="str">
        <f>VLOOKUP(A349,[2]Folha1!$A:$B,2,FALSE)</f>
        <v>Escola Básica e Secundária Dr. Isidoro de Sousa, Viana do Alentejo</v>
      </c>
    </row>
    <row r="350" spans="1:3" x14ac:dyDescent="0.3">
      <c r="A350" s="29">
        <v>714317</v>
      </c>
      <c r="B350" t="s">
        <v>369</v>
      </c>
      <c r="C350" t="str">
        <f>VLOOKUP(A350,[2]Folha1!$A:$B,2,FALSE)</f>
        <v>Escola Secundária Públia Hortênsia de Castro, Vila Viçosa</v>
      </c>
    </row>
    <row r="351" spans="1:3" x14ac:dyDescent="0.3">
      <c r="A351" s="29">
        <v>801001</v>
      </c>
      <c r="B351" t="s">
        <v>370</v>
      </c>
      <c r="C351" t="str">
        <f>VLOOKUP(A351,[2]Folha1!$A:$B,2,FALSE)</f>
        <v>Escola Básica da Guia, Albufeira</v>
      </c>
    </row>
    <row r="352" spans="1:3" x14ac:dyDescent="0.3">
      <c r="A352" s="29">
        <v>801532</v>
      </c>
      <c r="B352" t="s">
        <v>371</v>
      </c>
      <c r="C352" t="str">
        <f>VLOOKUP(A352,[2]Folha1!$A:$B,2,FALSE)</f>
        <v>Escola Básica Prof.ª Diamantina Negrão, Albufeira</v>
      </c>
    </row>
    <row r="353" spans="1:3" x14ac:dyDescent="0.3">
      <c r="A353" s="29">
        <v>801587</v>
      </c>
      <c r="B353" t="s">
        <v>372</v>
      </c>
      <c r="C353" t="str">
        <f>VLOOKUP(A353,[2]Folha1!$A:$B,2,FALSE)</f>
        <v>Escola Básica e Secundária de Albufeira</v>
      </c>
    </row>
    <row r="354" spans="1:3" x14ac:dyDescent="0.3">
      <c r="A354" s="29">
        <v>801596</v>
      </c>
      <c r="B354" t="s">
        <v>373</v>
      </c>
      <c r="C354" t="str">
        <f>VLOOKUP(A354,[2]Folha1!$A:$B,2,FALSE)</f>
        <v>Escola Básica de Ferreiras, Albufeira</v>
      </c>
    </row>
    <row r="355" spans="1:3" x14ac:dyDescent="0.3">
      <c r="A355" s="29">
        <v>801667</v>
      </c>
      <c r="B355" t="s">
        <v>374</v>
      </c>
      <c r="C355" t="str">
        <f>VLOOKUP(A355,[2]Folha1!$A:$B,2,FALSE)</f>
        <v>Escola Básica D. Martim Fernandes, Albufeira</v>
      </c>
    </row>
    <row r="356" spans="1:3" x14ac:dyDescent="0.3">
      <c r="A356" s="29">
        <v>801790</v>
      </c>
      <c r="B356" t="s">
        <v>375</v>
      </c>
      <c r="C356" t="e">
        <f>VLOOKUP(A356,[2]Folha1!$A:$B,2,FALSE)</f>
        <v>#N/A</v>
      </c>
    </row>
    <row r="357" spans="1:3" x14ac:dyDescent="0.3">
      <c r="A357" s="29">
        <v>801888</v>
      </c>
      <c r="B357" t="s">
        <v>376</v>
      </c>
      <c r="C357" t="str">
        <f>VLOOKUP(A357,[2]Folha1!$A:$B,2,FALSE)</f>
        <v>Escola Básica de Paderne, Albufeira</v>
      </c>
    </row>
    <row r="358" spans="1:3" x14ac:dyDescent="0.3">
      <c r="A358" s="29">
        <v>802696</v>
      </c>
      <c r="B358" t="s">
        <v>377</v>
      </c>
      <c r="C358" t="str">
        <f>VLOOKUP(A358,[2]Folha1!$A:$B,2,FALSE)</f>
        <v>Escola Básica Prof. Joaquim Moreira, Martinlongo, Alcoutim</v>
      </c>
    </row>
    <row r="359" spans="1:3" x14ac:dyDescent="0.3">
      <c r="A359" s="29">
        <v>803258</v>
      </c>
      <c r="B359" t="s">
        <v>378</v>
      </c>
      <c r="C359" t="str">
        <f>VLOOKUP(A359,[2]Folha1!$A:$B,2,FALSE)</f>
        <v>Escola Básica Professora Piedade Matoso, Aljezur</v>
      </c>
    </row>
    <row r="360" spans="1:3" x14ac:dyDescent="0.3">
      <c r="A360" s="29">
        <v>804973</v>
      </c>
      <c r="B360" t="s">
        <v>379</v>
      </c>
      <c r="C360" t="str">
        <f>VLOOKUP(A360,[2]Folha1!$A:$B,2,FALSE)</f>
        <v>Escola Básica de Castro Marim</v>
      </c>
    </row>
    <row r="361" spans="1:3" x14ac:dyDescent="0.3">
      <c r="A361" s="29">
        <v>805009</v>
      </c>
      <c r="B361" t="s">
        <v>380</v>
      </c>
      <c r="C361" t="str">
        <f>VLOOKUP(A361,[2]Folha1!$A:$B,2,FALSE)</f>
        <v>Escola Básica D. Afonso III, Faro</v>
      </c>
    </row>
    <row r="362" spans="1:3" x14ac:dyDescent="0.3">
      <c r="A362" s="29">
        <v>805100</v>
      </c>
      <c r="B362" t="s">
        <v>381</v>
      </c>
      <c r="C362" t="str">
        <f>VLOOKUP(A362,[2]Folha1!$A:$B,2,FALSE)</f>
        <v>Colégio de Nossa Senhora do Alto</v>
      </c>
    </row>
    <row r="363" spans="1:3" x14ac:dyDescent="0.3">
      <c r="A363" s="29">
        <v>805415</v>
      </c>
      <c r="B363" t="s">
        <v>382</v>
      </c>
      <c r="C363" t="str">
        <f>VLOOKUP(A363,[2]Folha1!$A:$B,2,FALSE)</f>
        <v>Escola Básica Poeta Emiliano da Costa, Estoi, Faro</v>
      </c>
    </row>
    <row r="364" spans="1:3" x14ac:dyDescent="0.3">
      <c r="A364" s="29">
        <v>805473</v>
      </c>
      <c r="B364" t="s">
        <v>383</v>
      </c>
      <c r="C364" t="str">
        <f>VLOOKUP(A364,[2]Folha1!$A:$B,2,FALSE)</f>
        <v>Escola Básica de Montenegro, Faro</v>
      </c>
    </row>
    <row r="365" spans="1:3" x14ac:dyDescent="0.3">
      <c r="A365" s="29">
        <v>805585</v>
      </c>
      <c r="B365" t="s">
        <v>384</v>
      </c>
      <c r="C365" t="str">
        <f>VLOOKUP(A365,[2]Folha1!$A:$B,2,FALSE)</f>
        <v>Escola Básica Santo António, Faro</v>
      </c>
    </row>
    <row r="366" spans="1:3" x14ac:dyDescent="0.3">
      <c r="A366" s="29">
        <v>805660</v>
      </c>
      <c r="B366" t="s">
        <v>385</v>
      </c>
      <c r="C366" t="str">
        <f>VLOOKUP(A366,[2]Folha1!$A:$B,2,FALSE)</f>
        <v>Escola Básica Dr. José de Jesus Neves Júnior, Faro</v>
      </c>
    </row>
    <row r="367" spans="1:3" x14ac:dyDescent="0.3">
      <c r="A367" s="29">
        <v>805823</v>
      </c>
      <c r="B367" t="s">
        <v>386</v>
      </c>
      <c r="C367" t="str">
        <f>VLOOKUP(A367,[2]Folha1!$A:$B,2,FALSE)</f>
        <v>Escola Básica Dr. Joaquim Rocha Peixoto Magalhães, Faro</v>
      </c>
    </row>
    <row r="368" spans="1:3" x14ac:dyDescent="0.3">
      <c r="A368" s="29">
        <v>806059</v>
      </c>
      <c r="B368" t="s">
        <v>387</v>
      </c>
      <c r="C368" t="str">
        <f>VLOOKUP(A368,[2]Folha1!$A:$B,2,FALSE)</f>
        <v>Escola NOBEL - International School Algarve</v>
      </c>
    </row>
    <row r="369" spans="1:3" x14ac:dyDescent="0.3">
      <c r="A369" s="29">
        <v>806284</v>
      </c>
      <c r="B369" t="s">
        <v>388</v>
      </c>
      <c r="C369" t="e">
        <f>VLOOKUP(A369,[2]Folha1!$A:$B,2,FALSE)</f>
        <v>#N/A</v>
      </c>
    </row>
    <row r="370" spans="1:3" x14ac:dyDescent="0.3">
      <c r="A370" s="29">
        <v>806296</v>
      </c>
      <c r="B370" t="s">
        <v>389</v>
      </c>
      <c r="C370" t="str">
        <f>VLOOKUP(A370,[2]Folha1!$A:$B,2,FALSE)</f>
        <v>Escola Básica Rio Arade, Parchal, Lagoa</v>
      </c>
    </row>
    <row r="371" spans="1:3" x14ac:dyDescent="0.3">
      <c r="A371" s="29">
        <v>806460</v>
      </c>
      <c r="B371" t="s">
        <v>390</v>
      </c>
      <c r="C371" t="str">
        <f>VLOOKUP(A371,[2]Folha1!$A:$B,2,FALSE)</f>
        <v>Escola Secundária Padre António Martins de Oliveira, Lagoa</v>
      </c>
    </row>
    <row r="372" spans="1:3" x14ac:dyDescent="0.3">
      <c r="A372" s="29">
        <v>806719</v>
      </c>
      <c r="B372" t="s">
        <v>391</v>
      </c>
      <c r="C372" t="str">
        <f>VLOOKUP(A372,[2]Folha1!$A:$B,2,FALSE)</f>
        <v>Escola Básica Professor João Conim, Estombar</v>
      </c>
    </row>
    <row r="373" spans="1:3" x14ac:dyDescent="0.3">
      <c r="A373" s="29">
        <v>807000</v>
      </c>
      <c r="B373" t="s">
        <v>392</v>
      </c>
      <c r="C373" t="e">
        <f>VLOOKUP(A373,[2]Folha1!$A:$B,2,FALSE)</f>
        <v>#N/A</v>
      </c>
    </row>
    <row r="374" spans="1:3" x14ac:dyDescent="0.3">
      <c r="A374" s="29">
        <v>807008</v>
      </c>
      <c r="B374" t="s">
        <v>393</v>
      </c>
      <c r="C374" t="e">
        <f>VLOOKUP(A374,[2]Folha1!$A:$B,2,FALSE)</f>
        <v>#N/A</v>
      </c>
    </row>
    <row r="375" spans="1:3" x14ac:dyDescent="0.3">
      <c r="A375" s="29">
        <v>807773</v>
      </c>
      <c r="B375" t="s">
        <v>394</v>
      </c>
      <c r="C375" t="str">
        <f>VLOOKUP(A375,[2]Folha1!$A:$B,2,FALSE)</f>
        <v>Escola Secundária Gil Eanes, Lagos</v>
      </c>
    </row>
    <row r="376" spans="1:3" x14ac:dyDescent="0.3">
      <c r="A376" s="29">
        <v>807981</v>
      </c>
      <c r="B376" t="s">
        <v>395</v>
      </c>
      <c r="C376" t="str">
        <f>VLOOKUP(A376,[2]Folha1!$A:$B,2,FALSE)</f>
        <v>Escola Secundária Júlio Dantas, Lagos</v>
      </c>
    </row>
    <row r="377" spans="1:3" x14ac:dyDescent="0.3">
      <c r="A377" s="29">
        <v>808032</v>
      </c>
      <c r="B377" t="s">
        <v>396</v>
      </c>
      <c r="C377" t="str">
        <f>VLOOKUP(A377,[2]Folha1!$A:$B,2,FALSE)</f>
        <v>Escola Básica Eng. Duarte Pacheco, Loulé</v>
      </c>
    </row>
    <row r="378" spans="1:3" x14ac:dyDescent="0.3">
      <c r="A378" s="29">
        <v>808038</v>
      </c>
      <c r="B378" t="s">
        <v>397</v>
      </c>
      <c r="C378" t="str">
        <f>VLOOKUP(A378,[2]Folha1!$A:$B,2,FALSE)</f>
        <v>Colégio Internacional de Vilamoura</v>
      </c>
    </row>
    <row r="379" spans="1:3" x14ac:dyDescent="0.3">
      <c r="A379" s="29">
        <v>808125</v>
      </c>
      <c r="B379" t="s">
        <v>398</v>
      </c>
      <c r="C379" t="str">
        <f>VLOOKUP(A379,[2]Folha1!$A:$B,2,FALSE)</f>
        <v>Escola Básica Prof. Dr. Aníbal Cavaco Silva, Boliqueime, Loulé</v>
      </c>
    </row>
    <row r="380" spans="1:3" x14ac:dyDescent="0.3">
      <c r="A380" s="29">
        <v>808306</v>
      </c>
      <c r="B380" t="s">
        <v>399</v>
      </c>
      <c r="C380" t="str">
        <f>VLOOKUP(A380,[2]Folha1!$A:$B,2,FALSE)</f>
        <v>Escola Básica Dr. António de Sousa Agostinho, Almancil, Loulé</v>
      </c>
    </row>
    <row r="381" spans="1:3" x14ac:dyDescent="0.3">
      <c r="A381" s="29">
        <v>808497</v>
      </c>
      <c r="B381" t="s">
        <v>400</v>
      </c>
      <c r="C381" t="e">
        <f>VLOOKUP(A381,[2]Folha1!$A:$B,2,FALSE)</f>
        <v>#N/A</v>
      </c>
    </row>
    <row r="382" spans="1:3" x14ac:dyDescent="0.3">
      <c r="A382" s="29">
        <v>808509</v>
      </c>
      <c r="B382" t="s">
        <v>401</v>
      </c>
      <c r="C382" t="str">
        <f>VLOOKUP(A382,[2]Folha1!$A:$B,2,FALSE)</f>
        <v>Escola Secundária Dr.ª Laura Ayres, Quarteira, Loulé</v>
      </c>
    </row>
    <row r="383" spans="1:3" x14ac:dyDescent="0.3">
      <c r="A383" s="29">
        <v>808627</v>
      </c>
      <c r="B383" t="s">
        <v>402</v>
      </c>
      <c r="C383" t="str">
        <f>VLOOKUP(A383,[2]Folha1!$A:$B,2,FALSE)</f>
        <v>Escola Básica D. Dinis, Quarteira, Loulé</v>
      </c>
    </row>
    <row r="384" spans="1:3" x14ac:dyDescent="0.3">
      <c r="A384" s="29">
        <v>808651</v>
      </c>
      <c r="B384" t="s">
        <v>403</v>
      </c>
      <c r="C384" t="str">
        <f>VLOOKUP(A384,[2]Folha1!$A:$B,2,FALSE)</f>
        <v>Escola Básica Professor Sebastião José Pires Teixeira, Salir,  Loulé</v>
      </c>
    </row>
    <row r="385" spans="1:3" x14ac:dyDescent="0.3">
      <c r="A385" s="29">
        <v>808923</v>
      </c>
      <c r="B385" t="s">
        <v>404</v>
      </c>
      <c r="C385" t="str">
        <f>VLOOKUP(A385,[2]Folha1!$A:$B,2,FALSE)</f>
        <v>Escola Básica Padre João Coelho Cabanita, Loulé</v>
      </c>
    </row>
    <row r="386" spans="1:3" x14ac:dyDescent="0.3">
      <c r="A386" s="29">
        <v>809941</v>
      </c>
      <c r="B386" t="s">
        <v>405</v>
      </c>
      <c r="C386" t="str">
        <f>VLOOKUP(A386,[2]Folha1!$A:$B,2,FALSE)</f>
        <v>Escola Básica Manuel do Nascimento, Monchique</v>
      </c>
    </row>
    <row r="387" spans="1:3" x14ac:dyDescent="0.3">
      <c r="A387" s="29">
        <v>810114</v>
      </c>
      <c r="B387" t="s">
        <v>406</v>
      </c>
      <c r="C387" t="str">
        <f>VLOOKUP(A387,[2]Folha1!$A:$B,2,FALSE)</f>
        <v>Escola Básica João da Rosa, Olhão</v>
      </c>
    </row>
    <row r="388" spans="1:3" x14ac:dyDescent="0.3">
      <c r="A388" s="29">
        <v>810394</v>
      </c>
      <c r="B388" t="s">
        <v>407</v>
      </c>
      <c r="C388" t="str">
        <f>VLOOKUP(A388,[2]Folha1!$A:$B,2,FALSE)</f>
        <v>Escola Básica e Secundária Dr. João Lúcio, Fuseta, Olhão</v>
      </c>
    </row>
    <row r="389" spans="1:3" x14ac:dyDescent="0.3">
      <c r="A389" s="29">
        <v>810409</v>
      </c>
      <c r="B389" t="s">
        <v>408</v>
      </c>
      <c r="C389" t="str">
        <f>VLOOKUP(A389,[2]Folha1!$A:$B,2,FALSE)</f>
        <v>Escola Básica Dr. António João Eusébio, Moncarapacho, Olhão</v>
      </c>
    </row>
    <row r="390" spans="1:3" x14ac:dyDescent="0.3">
      <c r="A390" s="29">
        <v>810452</v>
      </c>
      <c r="B390" t="s">
        <v>409</v>
      </c>
      <c r="C390" t="str">
        <f>VLOOKUP(A390,[2]Folha1!$A:$B,2,FALSE)</f>
        <v>Escola Básica Dr. Alberto Iria, Olhão</v>
      </c>
    </row>
    <row r="391" spans="1:3" x14ac:dyDescent="0.3">
      <c r="A391" s="29">
        <v>810464</v>
      </c>
      <c r="B391" t="s">
        <v>410</v>
      </c>
      <c r="C391" t="str">
        <f>VLOOKUP(A391,[2]Folha1!$A:$B,2,FALSE)</f>
        <v>Escola Básica Professora Paula Nogueira, Olhão</v>
      </c>
    </row>
    <row r="392" spans="1:3" x14ac:dyDescent="0.3">
      <c r="A392" s="29">
        <v>810637</v>
      </c>
      <c r="B392" t="s">
        <v>411</v>
      </c>
      <c r="C392" t="str">
        <f>VLOOKUP(A392,[2]Folha1!$A:$B,2,FALSE)</f>
        <v>Escola Básica José Carlos da Maia, Olhão</v>
      </c>
    </row>
    <row r="393" spans="1:3" x14ac:dyDescent="0.3">
      <c r="A393" s="29">
        <v>810790</v>
      </c>
      <c r="B393" t="s">
        <v>412</v>
      </c>
      <c r="C393" t="str">
        <f>VLOOKUP(A393,[2]Folha1!$A:$B,2,FALSE)</f>
        <v>Colégio Bernardette de Jesus Romeira</v>
      </c>
    </row>
    <row r="394" spans="1:3" x14ac:dyDescent="0.3">
      <c r="A394" s="29">
        <v>811000</v>
      </c>
      <c r="B394" t="s">
        <v>413</v>
      </c>
      <c r="C394" t="str">
        <f>VLOOKUP(A394,[2]Folha1!$A:$B,2,FALSE)</f>
        <v>Escola Básica e Secundária da Bemposta, Portimão</v>
      </c>
    </row>
    <row r="395" spans="1:3" x14ac:dyDescent="0.3">
      <c r="A395" s="29">
        <v>811049</v>
      </c>
      <c r="B395" t="s">
        <v>414</v>
      </c>
      <c r="C395" t="str">
        <f>VLOOKUP(A395,[2]Folha1!$A:$B,2,FALSE)</f>
        <v>Escola Básica José Sobral, Mexilhoeira Grande, Portimão</v>
      </c>
    </row>
    <row r="396" spans="1:3" x14ac:dyDescent="0.3">
      <c r="A396" s="29">
        <v>811445</v>
      </c>
      <c r="B396" t="s">
        <v>415</v>
      </c>
      <c r="C396" t="str">
        <f>VLOOKUP(A396,[2]Folha1!$A:$B,2,FALSE)</f>
        <v>Escola Básica Júdice Fialho, Portimão</v>
      </c>
    </row>
    <row r="397" spans="1:3" x14ac:dyDescent="0.3">
      <c r="A397" s="29">
        <v>811550</v>
      </c>
      <c r="B397" t="s">
        <v>416</v>
      </c>
      <c r="C397" t="str">
        <f>VLOOKUP(A397,[2]Folha1!$A:$B,2,FALSE)</f>
        <v>Escola Básica Eng. Nuno Mergulhão, Portimão</v>
      </c>
    </row>
    <row r="398" spans="1:3" x14ac:dyDescent="0.3">
      <c r="A398" s="29">
        <v>811674</v>
      </c>
      <c r="B398" t="s">
        <v>417</v>
      </c>
      <c r="C398" t="str">
        <f>VLOOKUP(A398,[2]Folha1!$A:$B,2,FALSE)</f>
        <v>Escola Básica D. Martinho de Castelo Branco, Portimão</v>
      </c>
    </row>
    <row r="399" spans="1:3" x14ac:dyDescent="0.3">
      <c r="A399" s="29">
        <v>811868</v>
      </c>
      <c r="B399" t="s">
        <v>418</v>
      </c>
      <c r="C399" t="str">
        <f>VLOOKUP(A399,[2]Folha1!$A:$B,2,FALSE)</f>
        <v>Escola Básica Prof. José Buísel, Portimão</v>
      </c>
    </row>
    <row r="400" spans="1:3" x14ac:dyDescent="0.3">
      <c r="A400" s="29">
        <v>811902</v>
      </c>
      <c r="B400" t="s">
        <v>419</v>
      </c>
      <c r="C400" t="str">
        <f>VLOOKUP(A400,[2]Folha1!$A:$B,2,FALSE)</f>
        <v>Escola Básica D. João II, Alvor, Portimão</v>
      </c>
    </row>
    <row r="401" spans="1:3" x14ac:dyDescent="0.3">
      <c r="A401" s="29">
        <v>812010</v>
      </c>
      <c r="B401" t="s">
        <v>420</v>
      </c>
      <c r="C401" t="str">
        <f>VLOOKUP(A401,[2]Folha1!$A:$B,2,FALSE)</f>
        <v>Escola Básica Poeta Bernardo de Passos, São Brás de Alportel</v>
      </c>
    </row>
    <row r="402" spans="1:3" x14ac:dyDescent="0.3">
      <c r="A402" s="29">
        <v>813121</v>
      </c>
      <c r="B402" t="s">
        <v>421</v>
      </c>
      <c r="C402" t="str">
        <f>VLOOKUP(A402,[2]Folha1!$A:$B,2,FALSE)</f>
        <v>Escola Básica de Algoz, Silves</v>
      </c>
    </row>
    <row r="403" spans="1:3" x14ac:dyDescent="0.3">
      <c r="A403" s="29">
        <v>813354</v>
      </c>
      <c r="B403" t="s">
        <v>422</v>
      </c>
      <c r="C403" t="str">
        <f>VLOOKUP(A403,[2]Folha1!$A:$B,2,FALSE)</f>
        <v>Escola Básica Dr. António da Costa Contreiras, Armação de Pêra, Silves</v>
      </c>
    </row>
    <row r="404" spans="1:3" x14ac:dyDescent="0.3">
      <c r="A404" s="29">
        <v>813825</v>
      </c>
      <c r="B404" t="s">
        <v>423</v>
      </c>
      <c r="C404" t="str">
        <f>VLOOKUP(A404,[2]Folha1!$A:$B,2,FALSE)</f>
        <v>Escola Básica Dr. Garcia Domingues, Silves</v>
      </c>
    </row>
    <row r="405" spans="1:3" x14ac:dyDescent="0.3">
      <c r="A405" s="29">
        <v>813897</v>
      </c>
      <c r="B405" t="s">
        <v>424</v>
      </c>
      <c r="C405" t="str">
        <f>VLOOKUP(A405,[2]Folha1!$A:$B,2,FALSE)</f>
        <v>Escola Básica João de Deus, São Bartolomeu de Messines, Silves</v>
      </c>
    </row>
    <row r="406" spans="1:3" x14ac:dyDescent="0.3">
      <c r="A406" s="29">
        <v>814040</v>
      </c>
      <c r="B406" t="s">
        <v>425</v>
      </c>
      <c r="C406" t="str">
        <f>VLOOKUP(A406,[2]Folha1!$A:$B,2,FALSE)</f>
        <v>Escola Básica D. Paio Peres Correia, Tavira</v>
      </c>
    </row>
    <row r="407" spans="1:3" x14ac:dyDescent="0.3">
      <c r="A407" s="29">
        <v>814995</v>
      </c>
      <c r="B407" t="s">
        <v>426</v>
      </c>
      <c r="C407" t="str">
        <f>VLOOKUP(A407,[2]Folha1!$A:$B,2,FALSE)</f>
        <v>Escola Básica D. Manuel I, Tavira</v>
      </c>
    </row>
    <row r="408" spans="1:3" x14ac:dyDescent="0.3">
      <c r="A408" s="29">
        <v>815558</v>
      </c>
      <c r="B408" t="s">
        <v>427</v>
      </c>
      <c r="C408" t="e">
        <f>VLOOKUP(A408,[2]Folha1!$A:$B,2,FALSE)</f>
        <v>#N/A</v>
      </c>
    </row>
    <row r="409" spans="1:3" x14ac:dyDescent="0.3">
      <c r="A409" s="29">
        <v>815934</v>
      </c>
      <c r="B409" t="s">
        <v>428</v>
      </c>
      <c r="C409" t="str">
        <f>VLOOKUP(A409,[2]Folha1!$A:$B,2,FALSE)</f>
        <v>Escola Básica São Vicente, Vila do Bispo</v>
      </c>
    </row>
    <row r="410" spans="1:3" x14ac:dyDescent="0.3">
      <c r="A410" s="29">
        <v>816159</v>
      </c>
      <c r="B410" t="s">
        <v>429</v>
      </c>
      <c r="C410" t="str">
        <f>VLOOKUP(A410,[2]Folha1!$A:$B,2,FALSE)</f>
        <v>Escola Básica D. José I, Vila Real de Santo António</v>
      </c>
    </row>
    <row r="411" spans="1:3" x14ac:dyDescent="0.3">
      <c r="A411" s="29">
        <v>816345</v>
      </c>
      <c r="B411" t="s">
        <v>430</v>
      </c>
      <c r="C411" t="str">
        <f>VLOOKUP(A411,[2]Folha1!$A:$B,2,FALSE)</f>
        <v>Escola Básica Infante D. Fernando, Vila Nova de Cacela,Vila Real de Santo António</v>
      </c>
    </row>
    <row r="412" spans="1:3" x14ac:dyDescent="0.3">
      <c r="A412" s="29">
        <v>816411</v>
      </c>
      <c r="B412" t="s">
        <v>431</v>
      </c>
      <c r="C412" t="str">
        <f>VLOOKUP(A412,[2]Folha1!$A:$B,2,FALSE)</f>
        <v>Escola Básica de Monte Gordo, Vila Real de Santo António</v>
      </c>
    </row>
    <row r="413" spans="1:3" x14ac:dyDescent="0.3">
      <c r="A413" s="29">
        <v>816980</v>
      </c>
      <c r="B413" t="s">
        <v>432</v>
      </c>
      <c r="C413" t="str">
        <f>VLOOKUP(A413,[2]Folha1!$A:$B,2,FALSE)</f>
        <v>Escola Secundária de Vila Real de Santo António</v>
      </c>
    </row>
    <row r="414" spans="1:3" x14ac:dyDescent="0.3">
      <c r="A414" s="29">
        <v>901707</v>
      </c>
      <c r="B414" t="s">
        <v>433</v>
      </c>
      <c r="C414" t="str">
        <f>VLOOKUP(A414,[2]Folha1!$A:$B,2,FALSE)</f>
        <v>Escola Básica e Secundária Padre José Augusto da Fonseca, Aguiar da Beira</v>
      </c>
    </row>
    <row r="415" spans="1:3" x14ac:dyDescent="0.3">
      <c r="A415" s="29">
        <v>902600</v>
      </c>
      <c r="B415" t="s">
        <v>434</v>
      </c>
      <c r="C415" t="str">
        <f>VLOOKUP(A415,[2]Folha1!$A:$B,2,FALSE)</f>
        <v>Escola Básica e Secundária Dr. José Casimiro Matias, Almeida</v>
      </c>
    </row>
    <row r="416" spans="1:3" x14ac:dyDescent="0.3">
      <c r="A416" s="29">
        <v>902777</v>
      </c>
      <c r="B416" t="s">
        <v>435</v>
      </c>
      <c r="C416" t="str">
        <f>VLOOKUP(A416,[2]Folha1!$A:$B,2,FALSE)</f>
        <v>Escola Básica e Secundária de Vilar Formoso, Almeida</v>
      </c>
    </row>
    <row r="417" spans="1:3" x14ac:dyDescent="0.3">
      <c r="A417" s="29">
        <v>903883</v>
      </c>
      <c r="B417" t="s">
        <v>436</v>
      </c>
      <c r="C417" t="str">
        <f>VLOOKUP(A417,[2]Folha1!$A:$B,2,FALSE)</f>
        <v>Escola Básica e Secundária Sacadura Cabral, Celorico da Beira</v>
      </c>
    </row>
    <row r="418" spans="1:3" x14ac:dyDescent="0.3">
      <c r="A418" s="29">
        <v>904816</v>
      </c>
      <c r="B418" t="s">
        <v>437</v>
      </c>
      <c r="C418" t="str">
        <f>VLOOKUP(A418,[2]Folha1!$A:$B,2,FALSE)</f>
        <v>Escola Secundária de Figueira de Castelo Rodrigo</v>
      </c>
    </row>
    <row r="419" spans="1:3" x14ac:dyDescent="0.3">
      <c r="A419" s="29">
        <v>905382</v>
      </c>
      <c r="B419" t="s">
        <v>438</v>
      </c>
      <c r="C419" t="str">
        <f>VLOOKUP(A419,[2]Folha1!$A:$B,2,FALSE)</f>
        <v>Escola Básica e Secundária de Fornos de Algodres</v>
      </c>
    </row>
    <row r="420" spans="1:3" x14ac:dyDescent="0.3">
      <c r="A420" s="29">
        <v>906646</v>
      </c>
      <c r="B420" t="s">
        <v>439</v>
      </c>
      <c r="C420" t="str">
        <f>VLOOKUP(A420,[2]Folha1!$A:$B,2,FALSE)</f>
        <v>Escola Básica de Vila Nova de Tazem, Gouveia</v>
      </c>
    </row>
    <row r="421" spans="1:3" x14ac:dyDescent="0.3">
      <c r="A421" s="29">
        <v>906690</v>
      </c>
      <c r="B421" t="s">
        <v>440</v>
      </c>
      <c r="C421" t="str">
        <f>VLOOKUP(A421,[2]Folha1!$A:$B,2,FALSE)</f>
        <v>Escola Secundária de Gouveia</v>
      </c>
    </row>
    <row r="422" spans="1:3" x14ac:dyDescent="0.3">
      <c r="A422" s="29">
        <v>907186</v>
      </c>
      <c r="B422" t="s">
        <v>441</v>
      </c>
      <c r="C422" t="str">
        <f>VLOOKUP(A422,[2]Folha1!$A:$B,2,FALSE)</f>
        <v>Escola Básica Carolina Beatriz Ângelo, Guarda</v>
      </c>
    </row>
    <row r="423" spans="1:3" x14ac:dyDescent="0.3">
      <c r="A423" s="29">
        <v>907230</v>
      </c>
      <c r="B423" t="s">
        <v>442</v>
      </c>
      <c r="C423" t="str">
        <f>VLOOKUP(A423,[2]Folha1!$A:$B,2,FALSE)</f>
        <v>Escola Básica e Secundária da Sé, Guarda</v>
      </c>
    </row>
    <row r="424" spans="1:3" x14ac:dyDescent="0.3">
      <c r="A424" s="29">
        <v>907334</v>
      </c>
      <c r="B424" t="s">
        <v>443</v>
      </c>
      <c r="C424" t="str">
        <f>VLOOKUP(A424,[2]Folha1!$A:$B,2,FALSE)</f>
        <v>Escola Secundária Afonso de Albuquerque, Guarda</v>
      </c>
    </row>
    <row r="425" spans="1:3" x14ac:dyDescent="0.3">
      <c r="A425" s="29">
        <v>907986</v>
      </c>
      <c r="B425" t="s">
        <v>444</v>
      </c>
      <c r="C425" t="str">
        <f>VLOOKUP(A425,[2]Folha1!$A:$B,2,FALSE)</f>
        <v>Escola Básica de São Miguel, Guarda</v>
      </c>
    </row>
    <row r="426" spans="1:3" x14ac:dyDescent="0.3">
      <c r="A426" s="29">
        <v>908063</v>
      </c>
      <c r="B426" t="s">
        <v>445</v>
      </c>
      <c r="C426" t="str">
        <f>VLOOKUP(A426,[2]Folha1!$A:$B,2,FALSE)</f>
        <v>Escola Básica e Secundária de Manteigas</v>
      </c>
    </row>
    <row r="427" spans="1:3" x14ac:dyDescent="0.3">
      <c r="A427" s="29">
        <v>909050</v>
      </c>
      <c r="B427" t="s">
        <v>446</v>
      </c>
      <c r="C427" t="str">
        <f>VLOOKUP(A427,[2]Folha1!$A:$B,2,FALSE)</f>
        <v>Escola Básica e Secundária de Mêda</v>
      </c>
    </row>
    <row r="428" spans="1:3" x14ac:dyDescent="0.3">
      <c r="A428" s="29">
        <v>910279</v>
      </c>
      <c r="B428" t="s">
        <v>447</v>
      </c>
      <c r="C428" t="str">
        <f>VLOOKUP(A428,[2]Folha1!$A:$B,2,FALSE)</f>
        <v>Escola Secundária de Pinhel</v>
      </c>
    </row>
    <row r="429" spans="1:3" x14ac:dyDescent="0.3">
      <c r="A429" s="29">
        <v>911065</v>
      </c>
      <c r="B429" t="s">
        <v>448</v>
      </c>
      <c r="C429" t="str">
        <f>VLOOKUP(A429,[2]Folha1!$A:$B,2,FALSE)</f>
        <v>Escola Regional Dr. José Dinis da Fonseca, Cerdeira</v>
      </c>
    </row>
    <row r="430" spans="1:3" x14ac:dyDescent="0.3">
      <c r="A430" s="29">
        <v>911829</v>
      </c>
      <c r="B430" t="s">
        <v>449</v>
      </c>
      <c r="C430" t="str">
        <f>VLOOKUP(A430,[2]Folha1!$A:$B,2,FALSE)</f>
        <v>Escola Secundária de Sabugal</v>
      </c>
    </row>
    <row r="431" spans="1:3" x14ac:dyDescent="0.3">
      <c r="A431" s="29">
        <v>912009</v>
      </c>
      <c r="B431" t="s">
        <v>450</v>
      </c>
      <c r="C431" t="str">
        <f>VLOOKUP(A431,[2]Folha1!$A:$B,2,FALSE)</f>
        <v>Escola Básica Dr. Abranches Ferrão, Seia</v>
      </c>
    </row>
    <row r="432" spans="1:3" x14ac:dyDescent="0.3">
      <c r="A432" s="29">
        <v>912010</v>
      </c>
      <c r="B432" t="s">
        <v>451</v>
      </c>
      <c r="C432" t="str">
        <f>VLOOKUP(A432,[2]Folha1!$A:$B,2,FALSE)</f>
        <v>Escola Básica Dr. Guilherme Correia de Carvallho, Seia</v>
      </c>
    </row>
    <row r="433" spans="1:3" x14ac:dyDescent="0.3">
      <c r="A433" s="29">
        <v>912797</v>
      </c>
      <c r="B433" t="s">
        <v>452</v>
      </c>
      <c r="C433" t="str">
        <f>VLOOKUP(A433,[2]Folha1!$A:$B,2,FALSE)</f>
        <v>Escola Básica de Tourais-Paranhos, Seia</v>
      </c>
    </row>
    <row r="434" spans="1:3" x14ac:dyDescent="0.3">
      <c r="A434" s="29">
        <v>913034</v>
      </c>
      <c r="B434" t="s">
        <v>453</v>
      </c>
      <c r="C434" t="str">
        <f>VLOOKUP(A434,[2]Folha1!$A:$B,2,FALSE)</f>
        <v>Escola Secundária Gonçalo Anes Bandarra, Trancoso</v>
      </c>
    </row>
    <row r="435" spans="1:3" x14ac:dyDescent="0.3">
      <c r="A435" s="29">
        <v>913322</v>
      </c>
      <c r="B435" t="s">
        <v>454</v>
      </c>
      <c r="C435" t="e">
        <f>VLOOKUP(A435,[2]Folha1!$A:$B,2,FALSE)</f>
        <v>#N/A</v>
      </c>
    </row>
    <row r="436" spans="1:3" x14ac:dyDescent="0.3">
      <c r="A436" s="29">
        <v>913463</v>
      </c>
      <c r="B436" t="s">
        <v>455</v>
      </c>
      <c r="C436" t="str">
        <f>VLOOKUP(A436,[2]Folha1!$A:$B,2,FALSE)</f>
        <v>Escola Básica de Vila Franca das Naves, Trancoso</v>
      </c>
    </row>
    <row r="437" spans="1:3" x14ac:dyDescent="0.3">
      <c r="A437" s="29">
        <v>914907</v>
      </c>
      <c r="B437" t="s">
        <v>456</v>
      </c>
      <c r="C437" t="str">
        <f>VLOOKUP(A437,[2]Folha1!$A:$B,2,FALSE)</f>
        <v>Escola Básica e Secundária Tenente Coronel Adão Carrapatoso, Vila Nova de Foz Côa</v>
      </c>
    </row>
    <row r="438" spans="1:3" x14ac:dyDescent="0.3">
      <c r="A438" s="29">
        <v>1001204</v>
      </c>
      <c r="B438" t="s">
        <v>457</v>
      </c>
      <c r="C438" t="str">
        <f>VLOOKUP(A438,[2]Folha1!$A:$B,2,FALSE)</f>
        <v>Escola Básica de Pataias, Alcobaça</v>
      </c>
    </row>
    <row r="439" spans="1:3" x14ac:dyDescent="0.3">
      <c r="A439" s="29">
        <v>1001452</v>
      </c>
      <c r="B439" t="s">
        <v>458</v>
      </c>
      <c r="C439" t="str">
        <f>VLOOKUP(A439,[2]Folha1!$A:$B,2,FALSE)</f>
        <v>Escola Básica Frei Estevão Martins, Alcobaça</v>
      </c>
    </row>
    <row r="440" spans="1:3" x14ac:dyDescent="0.3">
      <c r="A440" s="29">
        <v>1001807</v>
      </c>
      <c r="B440" t="s">
        <v>459</v>
      </c>
      <c r="C440" t="str">
        <f>VLOOKUP(A440,[2]Folha1!$A:$B,2,FALSE)</f>
        <v>Externato Cooperativo da Benedita</v>
      </c>
    </row>
    <row r="441" spans="1:3" x14ac:dyDescent="0.3">
      <c r="A441" s="29">
        <v>1001811</v>
      </c>
      <c r="B441" t="s">
        <v>460</v>
      </c>
      <c r="C441" t="str">
        <f>VLOOKUP(A441,[2]Folha1!$A:$B,2,FALSE)</f>
        <v>Escola Básica e Secundária D. Pedro I, Alcobaça</v>
      </c>
    </row>
    <row r="442" spans="1:3" x14ac:dyDescent="0.3">
      <c r="A442" s="29">
        <v>1001951</v>
      </c>
      <c r="B442" t="s">
        <v>461</v>
      </c>
      <c r="C442" t="str">
        <f>VLOOKUP(A442,[2]Folha1!$A:$B,2,FALSE)</f>
        <v>Escola Básica e Secundária de São Martinho do Porto, Alcobaça</v>
      </c>
    </row>
    <row r="443" spans="1:3" x14ac:dyDescent="0.3">
      <c r="A443" s="29">
        <v>1002365</v>
      </c>
      <c r="B443" t="s">
        <v>462</v>
      </c>
      <c r="C443" t="str">
        <f>VLOOKUP(A443,[2]Folha1!$A:$B,2,FALSE)</f>
        <v>Escola Básica e Secundária Dr. Manuel Ribeiro Ferreira, Alvaiázere</v>
      </c>
    </row>
    <row r="444" spans="1:3" x14ac:dyDescent="0.3">
      <c r="A444" s="29">
        <v>1003068</v>
      </c>
      <c r="B444" t="s">
        <v>463</v>
      </c>
      <c r="C444" t="str">
        <f>VLOOKUP(A444,[2]Folha1!$A:$B,2,FALSE)</f>
        <v>Escola Básica n.º 2 de Avelar, Ansião</v>
      </c>
    </row>
    <row r="445" spans="1:3" x14ac:dyDescent="0.3">
      <c r="A445" s="29">
        <v>1003989</v>
      </c>
      <c r="B445" t="s">
        <v>464</v>
      </c>
      <c r="C445" t="str">
        <f>VLOOKUP(A445,[2]Folha1!$A:$B,2,FALSE)</f>
        <v>Escola Básica e Secundária Dr. Pascoal José de Mello, Ansião</v>
      </c>
    </row>
    <row r="446" spans="1:3" x14ac:dyDescent="0.3">
      <c r="A446" s="29">
        <v>1004191</v>
      </c>
      <c r="B446" t="s">
        <v>465</v>
      </c>
      <c r="C446" t="str">
        <f>VLOOKUP(A446,[2]Folha1!$A:$B,2,FALSE)</f>
        <v>Escola Básica e Secundária da Batalha</v>
      </c>
    </row>
    <row r="447" spans="1:3" x14ac:dyDescent="0.3">
      <c r="A447" s="29">
        <v>1005666</v>
      </c>
      <c r="B447" t="s">
        <v>466</v>
      </c>
      <c r="C447" t="str">
        <f>VLOOKUP(A447,[2]Folha1!$A:$B,2,FALSE)</f>
        <v>Escola Básica e Secundária Fernão do Pó, Bombarral</v>
      </c>
    </row>
    <row r="448" spans="1:3" x14ac:dyDescent="0.3">
      <c r="A448" s="29">
        <v>1006002</v>
      </c>
      <c r="B448" t="s">
        <v>467</v>
      </c>
      <c r="C448" t="str">
        <f>VLOOKUP(A448,[2]Folha1!$A:$B,2,FALSE)</f>
        <v>Escola Secundária Raul Proença, Caldas da Rainha</v>
      </c>
    </row>
    <row r="449" spans="1:3" x14ac:dyDescent="0.3">
      <c r="A449" s="29">
        <v>1006011</v>
      </c>
      <c r="B449" t="s">
        <v>468</v>
      </c>
      <c r="C449" t="str">
        <f>VLOOKUP(A449,[2]Folha1!$A:$B,2,FALSE)</f>
        <v>Escola Básica D. João II, Caldas da Rainha</v>
      </c>
    </row>
    <row r="450" spans="1:3" x14ac:dyDescent="0.3">
      <c r="A450" s="29">
        <v>1006058</v>
      </c>
      <c r="B450" t="s">
        <v>469</v>
      </c>
      <c r="C450" t="str">
        <f>VLOOKUP(A450,[2]Folha1!$A:$B,2,FALSE)</f>
        <v>Colégio Rainha D. Leonor</v>
      </c>
    </row>
    <row r="451" spans="1:3" x14ac:dyDescent="0.3">
      <c r="A451" s="29">
        <v>1006317</v>
      </c>
      <c r="B451" t="s">
        <v>470</v>
      </c>
      <c r="C451" t="str">
        <f>VLOOKUP(A451,[2]Folha1!$A:$B,2,FALSE)</f>
        <v>Escola Básica de Santa Catarina, Caldas da Rainha</v>
      </c>
    </row>
    <row r="452" spans="1:3" x14ac:dyDescent="0.3">
      <c r="A452" s="29">
        <v>1006383</v>
      </c>
      <c r="B452" t="s">
        <v>471</v>
      </c>
      <c r="C452" t="str">
        <f>VLOOKUP(A452,[2]Folha1!$A:$B,2,FALSE)</f>
        <v>Escola Secundária Rafael Bordalo Pinheiro, Caldas da Rainha</v>
      </c>
    </row>
    <row r="453" spans="1:3" x14ac:dyDescent="0.3">
      <c r="A453" s="29">
        <v>1006571</v>
      </c>
      <c r="B453" t="s">
        <v>472</v>
      </c>
      <c r="C453" t="str">
        <f>VLOOKUP(A453,[2]Folha1!$A:$B,2,FALSE)</f>
        <v>Colégio Frei Cristóvão</v>
      </c>
    </row>
    <row r="454" spans="1:3" x14ac:dyDescent="0.3">
      <c r="A454" s="29">
        <v>1006719</v>
      </c>
      <c r="B454" t="s">
        <v>473</v>
      </c>
      <c r="C454" t="str">
        <f>VLOOKUP(A454,[2]Folha1!$A:$B,2,FALSE)</f>
        <v>Escola Básica de Santo Onofre, Caldas da Rainha</v>
      </c>
    </row>
    <row r="455" spans="1:3" x14ac:dyDescent="0.3">
      <c r="A455" s="29">
        <v>1007156</v>
      </c>
      <c r="B455" t="s">
        <v>474</v>
      </c>
      <c r="C455" t="str">
        <f>VLOOKUP(A455,[2]Folha1!$A:$B,2,FALSE)</f>
        <v>Escola Básica Dr. Bissaya Barreto, Castanheira de Pêra</v>
      </c>
    </row>
    <row r="456" spans="1:3" x14ac:dyDescent="0.3">
      <c r="A456" s="29">
        <v>1008861</v>
      </c>
      <c r="B456" t="s">
        <v>475</v>
      </c>
      <c r="C456" t="str">
        <f>VLOOKUP(A456,[2]Folha1!$A:$B,2,FALSE)</f>
        <v>Escola Secundária de Figueiró dos Vinhos</v>
      </c>
    </row>
    <row r="457" spans="1:3" x14ac:dyDescent="0.3">
      <c r="A457" s="29">
        <v>1009014</v>
      </c>
      <c r="B457" t="s">
        <v>476</v>
      </c>
      <c r="C457" t="str">
        <f>VLOOKUP(A457,[2]Folha1!$A:$B,2,FALSE)</f>
        <v>Escola Básica Dr. Correia Mateus, Leiria</v>
      </c>
    </row>
    <row r="458" spans="1:3" x14ac:dyDescent="0.3">
      <c r="A458" s="29">
        <v>1009042</v>
      </c>
      <c r="B458" t="s">
        <v>477</v>
      </c>
      <c r="C458" t="str">
        <f>VLOOKUP(A458,[2]Folha1!$A:$B,2,FALSE)</f>
        <v>Escola Básica de Santa Catarina da Serra, Leiria</v>
      </c>
    </row>
    <row r="459" spans="1:3" x14ac:dyDescent="0.3">
      <c r="A459" s="29">
        <v>1009075</v>
      </c>
      <c r="B459" t="s">
        <v>478</v>
      </c>
      <c r="C459" t="str">
        <f>VLOOKUP(A459,[2]Folha1!$A:$B,2,FALSE)</f>
        <v>Colégio Senhor dos Milagres</v>
      </c>
    </row>
    <row r="460" spans="1:3" x14ac:dyDescent="0.3">
      <c r="A460" s="29">
        <v>1009116</v>
      </c>
      <c r="B460" t="s">
        <v>479</v>
      </c>
      <c r="C460" t="str">
        <f>VLOOKUP(A460,[2]Folha1!$A:$B,2,FALSE)</f>
        <v>Escola Básica e Secundária Henrique Sommer, Maceira, Leiria</v>
      </c>
    </row>
    <row r="461" spans="1:3" x14ac:dyDescent="0.3">
      <c r="A461" s="29">
        <v>1009142</v>
      </c>
      <c r="B461" t="s">
        <v>480</v>
      </c>
      <c r="C461" t="str">
        <f>VLOOKUP(A461,[2]Folha1!$A:$B,2,FALSE)</f>
        <v>Escola Básica n.º 2 de Marrazes, Leiria</v>
      </c>
    </row>
    <row r="462" spans="1:3" x14ac:dyDescent="0.3">
      <c r="A462" s="29">
        <v>1009182</v>
      </c>
      <c r="B462" t="s">
        <v>481</v>
      </c>
      <c r="C462" t="str">
        <f>VLOOKUP(A462,[2]Folha1!$A:$B,2,FALSE)</f>
        <v>Escola Básica e Secundária Rainha Santa Isabel, Carreira, Leiria</v>
      </c>
    </row>
    <row r="463" spans="1:3" x14ac:dyDescent="0.3">
      <c r="A463" s="29">
        <v>1009234</v>
      </c>
      <c r="B463" t="s">
        <v>482</v>
      </c>
      <c r="C463" t="str">
        <f>VLOOKUP(A463,[2]Folha1!$A:$B,2,FALSE)</f>
        <v>Colégio Dinis de Melo</v>
      </c>
    </row>
    <row r="464" spans="1:3" x14ac:dyDescent="0.3">
      <c r="A464" s="29">
        <v>1009346</v>
      </c>
      <c r="B464" t="s">
        <v>483</v>
      </c>
      <c r="C464" t="str">
        <f>VLOOKUP(A464,[2]Folha1!$A:$B,2,FALSE)</f>
        <v>Colégio Dr. Luís Pereira da Costa</v>
      </c>
    </row>
    <row r="465" spans="1:3" x14ac:dyDescent="0.3">
      <c r="A465" s="29">
        <v>1009432</v>
      </c>
      <c r="B465" t="s">
        <v>484</v>
      </c>
      <c r="C465" t="str">
        <f>VLOOKUP(A465,[2]Folha1!$A:$B,2,FALSE)</f>
        <v>Colégio Conciliar de Maria Imaculada</v>
      </c>
    </row>
    <row r="466" spans="1:3" x14ac:dyDescent="0.3">
      <c r="A466" s="29">
        <v>1009618</v>
      </c>
      <c r="B466" t="s">
        <v>485</v>
      </c>
      <c r="C466" t="str">
        <f>VLOOKUP(A466,[2]Folha1!$A:$B,2,FALSE)</f>
        <v>Colégio de Nossa Senhora de Fátima</v>
      </c>
    </row>
    <row r="467" spans="1:3" x14ac:dyDescent="0.3">
      <c r="A467" s="29">
        <v>1009655</v>
      </c>
      <c r="B467" t="s">
        <v>486</v>
      </c>
      <c r="C467" t="str">
        <f>VLOOKUP(A467,[2]Folha1!$A:$B,2,FALSE)</f>
        <v>Escola Secundária de Afonso Lopes Vieira, Leiria</v>
      </c>
    </row>
    <row r="468" spans="1:3" x14ac:dyDescent="0.3">
      <c r="A468" s="29">
        <v>1009684</v>
      </c>
      <c r="B468" t="s">
        <v>487</v>
      </c>
      <c r="C468" t="str">
        <f>VLOOKUP(A468,[2]Folha1!$A:$B,2,FALSE)</f>
        <v>Escola Básica de Colmeias, Leiria</v>
      </c>
    </row>
    <row r="469" spans="1:3" x14ac:dyDescent="0.3">
      <c r="A469" s="29">
        <v>1009694</v>
      </c>
      <c r="B469" t="s">
        <v>488</v>
      </c>
      <c r="C469" t="str">
        <f>VLOOKUP(A469,[2]Folha1!$A:$B,2,FALSE)</f>
        <v>Escola Básica José Saraiva, Leiria</v>
      </c>
    </row>
    <row r="470" spans="1:3" x14ac:dyDescent="0.3">
      <c r="A470" s="29">
        <v>1009858</v>
      </c>
      <c r="B470" t="s">
        <v>489</v>
      </c>
      <c r="C470" t="str">
        <f>VLOOKUP(A470,[2]Folha1!$A:$B,2,FALSE)</f>
        <v>Escola Básica D. Dinis, Leiria</v>
      </c>
    </row>
    <row r="471" spans="1:3" x14ac:dyDescent="0.3">
      <c r="A471" s="29">
        <v>1009863</v>
      </c>
      <c r="B471" t="s">
        <v>490</v>
      </c>
      <c r="C471" t="str">
        <f>VLOOKUP(A471,[2]Folha1!$A:$B,2,FALSE)</f>
        <v>Escola Básica Dr. Correia Alexandre, Caranguejeira, Leiria</v>
      </c>
    </row>
    <row r="472" spans="1:3" x14ac:dyDescent="0.3">
      <c r="A472" s="29">
        <v>1010128</v>
      </c>
      <c r="B472" t="s">
        <v>491</v>
      </c>
      <c r="C472" t="e">
        <f>VLOOKUP(A472,[2]Folha1!$A:$B,2,FALSE)</f>
        <v>#N/A</v>
      </c>
    </row>
    <row r="473" spans="1:3" x14ac:dyDescent="0.3">
      <c r="A473" s="29">
        <v>1010147</v>
      </c>
      <c r="B473" t="s">
        <v>492</v>
      </c>
      <c r="C473" t="str">
        <f>VLOOKUP(A473,[2]Folha1!$A:$B,2,FALSE)</f>
        <v>Escola Secundária José Loureiro Botas, Vieira de Leiria, Marinha Grande</v>
      </c>
    </row>
    <row r="474" spans="1:3" x14ac:dyDescent="0.3">
      <c r="A474" s="29">
        <v>1010623</v>
      </c>
      <c r="B474" t="s">
        <v>493</v>
      </c>
      <c r="C474" t="str">
        <f>VLOOKUP(A474,[2]Folha1!$A:$B,2,FALSE)</f>
        <v>Escola Secundária Eng. Acácio Calazans Duarte, Marinha Grande</v>
      </c>
    </row>
    <row r="475" spans="1:3" x14ac:dyDescent="0.3">
      <c r="A475" s="29">
        <v>1010674</v>
      </c>
      <c r="B475" t="s">
        <v>494</v>
      </c>
      <c r="C475" t="e">
        <f>VLOOKUP(A475,[2]Folha1!$A:$B,2,FALSE)</f>
        <v>#N/A</v>
      </c>
    </row>
    <row r="476" spans="1:3" x14ac:dyDescent="0.3">
      <c r="A476" s="29">
        <v>1010987</v>
      </c>
      <c r="B476" t="s">
        <v>495</v>
      </c>
      <c r="C476" t="str">
        <f>VLOOKUP(A476,[2]Folha1!$A:$B,2,FALSE)</f>
        <v>Escola Secundária de Pinhal do Rei, Marinha Grande</v>
      </c>
    </row>
    <row r="477" spans="1:3" x14ac:dyDescent="0.3">
      <c r="A477" s="29">
        <v>1011933</v>
      </c>
      <c r="B477" t="s">
        <v>496</v>
      </c>
      <c r="C477" t="str">
        <f>VLOOKUP(A477,[2]Folha1!$A:$B,2,FALSE)</f>
        <v>Escola Básica e Secundária Amadeu Gaudêncio, Nazaré</v>
      </c>
    </row>
    <row r="478" spans="1:3" x14ac:dyDescent="0.3">
      <c r="A478" s="29">
        <v>1012003</v>
      </c>
      <c r="B478" t="s">
        <v>497</v>
      </c>
      <c r="C478" t="str">
        <f>VLOOKUP(A478,[2]Folha1!$A:$B,2,FALSE)</f>
        <v>Escola Básica e Secundária Josefa de Óbidos, Óbidos</v>
      </c>
    </row>
    <row r="479" spans="1:3" x14ac:dyDescent="0.3">
      <c r="A479" s="29">
        <v>1013656</v>
      </c>
      <c r="B479" t="s">
        <v>498</v>
      </c>
      <c r="C479" t="str">
        <f>VLOOKUP(A479,[2]Folha1!$A:$B,2,FALSE)</f>
        <v>Escola Básica Miguel Leitão de Andrada, Pedrógão Grande</v>
      </c>
    </row>
    <row r="480" spans="1:3" x14ac:dyDescent="0.3">
      <c r="A480" s="29">
        <v>1014390</v>
      </c>
      <c r="B480" t="s">
        <v>499</v>
      </c>
      <c r="C480" t="str">
        <f>VLOOKUP(A480,[2]Folha1!$A:$B,2,FALSE)</f>
        <v>Escola Básica D. Luís de Ataíde, Peniche</v>
      </c>
    </row>
    <row r="481" spans="1:3" x14ac:dyDescent="0.3">
      <c r="A481" s="29">
        <v>1014620</v>
      </c>
      <c r="B481" t="s">
        <v>500</v>
      </c>
      <c r="C481" t="str">
        <f>VLOOKUP(A481,[2]Folha1!$A:$B,2,FALSE)</f>
        <v>Escola Básica de Peniche</v>
      </c>
    </row>
    <row r="482" spans="1:3" x14ac:dyDescent="0.3">
      <c r="A482" s="29">
        <v>1014858</v>
      </c>
      <c r="B482" t="s">
        <v>501</v>
      </c>
      <c r="C482" t="str">
        <f>VLOOKUP(A482,[2]Folha1!$A:$B,2,FALSE)</f>
        <v>Escola Básica de Atouguia da Baleia, Peniche</v>
      </c>
    </row>
    <row r="483" spans="1:3" x14ac:dyDescent="0.3">
      <c r="A483" s="29">
        <v>1015017</v>
      </c>
      <c r="B483" t="s">
        <v>502</v>
      </c>
      <c r="C483" t="e">
        <f>VLOOKUP(A483,[2]Folha1!$A:$B,2,FALSE)</f>
        <v>#N/A</v>
      </c>
    </row>
    <row r="484" spans="1:3" x14ac:dyDescent="0.3">
      <c r="A484" s="29">
        <v>1015089</v>
      </c>
      <c r="B484" t="s">
        <v>503</v>
      </c>
      <c r="C484" t="str">
        <f>VLOOKUP(A484,[2]Folha1!$A:$B,2,FALSE)</f>
        <v>Escola Básica Gualdim Pais, Pombal</v>
      </c>
    </row>
    <row r="485" spans="1:3" x14ac:dyDescent="0.3">
      <c r="A485" s="29">
        <v>1015274</v>
      </c>
      <c r="B485" t="s">
        <v>504</v>
      </c>
      <c r="C485" t="str">
        <f>VLOOKUP(A485,[2]Folha1!$A:$B,2,FALSE)</f>
        <v>Instituto D. João V</v>
      </c>
    </row>
    <row r="486" spans="1:3" x14ac:dyDescent="0.3">
      <c r="A486" s="29">
        <v>1015283</v>
      </c>
      <c r="B486" t="s">
        <v>505</v>
      </c>
      <c r="C486" t="str">
        <f>VLOOKUP(A486,[2]Folha1!$A:$B,2,FALSE)</f>
        <v>Externato Liceal de Albergaria dos Doze</v>
      </c>
    </row>
    <row r="487" spans="1:3" x14ac:dyDescent="0.3">
      <c r="A487" s="29">
        <v>1015619</v>
      </c>
      <c r="B487" t="s">
        <v>506</v>
      </c>
      <c r="C487" t="str">
        <f>VLOOKUP(A487,[2]Folha1!$A:$B,2,FALSE)</f>
        <v>Escola Secundária de Pombal</v>
      </c>
    </row>
    <row r="488" spans="1:3" x14ac:dyDescent="0.3">
      <c r="A488" s="29">
        <v>1015672</v>
      </c>
      <c r="B488" t="s">
        <v>1297</v>
      </c>
      <c r="C488" t="str">
        <f>VLOOKUP(A488,[2]Folha1!$A:$B,2,FALSE)</f>
        <v>Colégio João de Barros</v>
      </c>
    </row>
    <row r="489" spans="1:3" x14ac:dyDescent="0.3">
      <c r="A489" s="29">
        <v>1015747</v>
      </c>
      <c r="B489" t="s">
        <v>507</v>
      </c>
      <c r="C489" t="str">
        <f>VLOOKUP(A489,[2]Folha1!$A:$B,2,FALSE)</f>
        <v>Escola Básica e Secundária de Guia, Pombal</v>
      </c>
    </row>
    <row r="490" spans="1:3" x14ac:dyDescent="0.3">
      <c r="A490" s="29">
        <v>1016010</v>
      </c>
      <c r="B490" t="s">
        <v>508</v>
      </c>
      <c r="C490" t="str">
        <f>VLOOKUP(A490,[2]Folha1!$A:$B,2,FALSE)</f>
        <v>Escola Secundária de Porto de Mós</v>
      </c>
    </row>
    <row r="491" spans="1:3" x14ac:dyDescent="0.3">
      <c r="A491" s="29">
        <v>1016869</v>
      </c>
      <c r="B491" t="s">
        <v>509</v>
      </c>
      <c r="C491" t="str">
        <f>VLOOKUP(A491,[2]Folha1!$A:$B,2,FALSE)</f>
        <v>Instituto Educativo do Juncal</v>
      </c>
    </row>
    <row r="492" spans="1:3" x14ac:dyDescent="0.3">
      <c r="A492" s="29">
        <v>1016975</v>
      </c>
      <c r="B492" t="s">
        <v>510</v>
      </c>
      <c r="C492" t="str">
        <f>VLOOKUP(A492,[2]Folha1!$A:$B,2,FALSE)</f>
        <v>Escola Básica e Secundária de Mira de Aire, Porto de Mós</v>
      </c>
    </row>
    <row r="493" spans="1:3" x14ac:dyDescent="0.3">
      <c r="A493" s="29">
        <v>1101009</v>
      </c>
      <c r="B493" t="s">
        <v>511</v>
      </c>
      <c r="C493" t="str">
        <f>VLOOKUP(A493,[2]Folha1!$A:$B,2,FALSE)</f>
        <v>Escola Básica do Carregado, Alenquer</v>
      </c>
    </row>
    <row r="494" spans="1:3" x14ac:dyDescent="0.3">
      <c r="A494" s="29">
        <v>1101653</v>
      </c>
      <c r="B494" t="s">
        <v>512</v>
      </c>
      <c r="C494" t="str">
        <f>VLOOKUP(A494,[2]Folha1!$A:$B,2,FALSE)</f>
        <v>Escola Básica Pêro de Alenquer, Alenquer</v>
      </c>
    </row>
    <row r="495" spans="1:3" x14ac:dyDescent="0.3">
      <c r="A495" s="29">
        <v>1101757</v>
      </c>
      <c r="B495" t="s">
        <v>513</v>
      </c>
      <c r="C495" t="str">
        <f>VLOOKUP(A495,[2]Folha1!$A:$B,2,FALSE)</f>
        <v>Escola Básica Visconde de Chanceleiros, Merceana, Alenquer</v>
      </c>
    </row>
    <row r="496" spans="1:3" x14ac:dyDescent="0.3">
      <c r="A496" s="29">
        <v>1101992</v>
      </c>
      <c r="B496" t="s">
        <v>514</v>
      </c>
      <c r="C496" t="str">
        <f>VLOOKUP(A496,[2]Folha1!$A:$B,2,FALSE)</f>
        <v>Escola Básica de Abrigada, Alenquer</v>
      </c>
    </row>
    <row r="497" spans="1:3" x14ac:dyDescent="0.3">
      <c r="A497" s="29">
        <v>1102623</v>
      </c>
      <c r="B497" t="s">
        <v>515</v>
      </c>
      <c r="C497" t="str">
        <f>VLOOKUP(A497,[2]Folha1!$A:$B,2,FALSE)</f>
        <v>Externato João Alberto Faria</v>
      </c>
    </row>
    <row r="498" spans="1:3" x14ac:dyDescent="0.3">
      <c r="A498" s="29">
        <v>1103010</v>
      </c>
      <c r="B498" t="s">
        <v>516</v>
      </c>
      <c r="C498" t="e">
        <f>VLOOKUP(A498,[2]Folha1!$A:$B,2,FALSE)</f>
        <v>#N/A</v>
      </c>
    </row>
    <row r="499" spans="1:3" x14ac:dyDescent="0.3">
      <c r="A499" s="29">
        <v>1103488</v>
      </c>
      <c r="B499" t="s">
        <v>517</v>
      </c>
      <c r="C499" t="str">
        <f>VLOOKUP(A499,[2]Folha1!$A:$B,2,FALSE)</f>
        <v>Escola Básica de Manique do Intendente, Azambuja</v>
      </c>
    </row>
    <row r="500" spans="1:3" x14ac:dyDescent="0.3">
      <c r="A500" s="29">
        <v>1103801</v>
      </c>
      <c r="B500" t="s">
        <v>518</v>
      </c>
      <c r="C500" t="str">
        <f>VLOOKUP(A500,[2]Folha1!$A:$B,2,FALSE)</f>
        <v>Escola Básica Vale Aveiras, Aveiras de Cima, Azambuja</v>
      </c>
    </row>
    <row r="501" spans="1:3" x14ac:dyDescent="0.3">
      <c r="A501" s="29">
        <v>1103901</v>
      </c>
      <c r="B501" t="s">
        <v>519</v>
      </c>
      <c r="C501" t="str">
        <f>VLOOKUP(A501,[2]Folha1!$A:$B,2,FALSE)</f>
        <v>Escola Secundária da Azambuja</v>
      </c>
    </row>
    <row r="502" spans="1:3" x14ac:dyDescent="0.3">
      <c r="A502" s="29">
        <v>1104039</v>
      </c>
      <c r="B502" t="s">
        <v>520</v>
      </c>
      <c r="C502" t="str">
        <f>VLOOKUP(A502,[2]Folha1!$A:$B,2,FALSE)</f>
        <v>Escola Básica e Secundária do Cadaval</v>
      </c>
    </row>
    <row r="503" spans="1:3" x14ac:dyDescent="0.3">
      <c r="A503" s="29">
        <v>1105005</v>
      </c>
      <c r="B503" t="s">
        <v>521</v>
      </c>
      <c r="C503" t="str">
        <f>VLOOKUP(A503,[2]Folha1!$A:$B,2,FALSE)</f>
        <v>Colégio Marista de Carcavelos</v>
      </c>
    </row>
    <row r="504" spans="1:3" x14ac:dyDescent="0.3">
      <c r="A504" s="29">
        <v>1105041</v>
      </c>
      <c r="B504" t="s">
        <v>522</v>
      </c>
      <c r="C504" t="e">
        <f>VLOOKUP(A504,[2]Folha1!$A:$B,2,FALSE)</f>
        <v>#N/A</v>
      </c>
    </row>
    <row r="505" spans="1:3" x14ac:dyDescent="0.3">
      <c r="A505" s="29">
        <v>1105105</v>
      </c>
      <c r="B505" t="s">
        <v>523</v>
      </c>
      <c r="C505" t="str">
        <f>VLOOKUP(A505,[2]Folha1!$A:$B,2,FALSE)</f>
        <v>Salesianos do Estoril - Escola</v>
      </c>
    </row>
    <row r="506" spans="1:3" x14ac:dyDescent="0.3">
      <c r="A506" s="29">
        <v>1105116</v>
      </c>
      <c r="B506" t="s">
        <v>524</v>
      </c>
      <c r="C506" t="str">
        <f>VLOOKUP(A506,[2]Folha1!$A:$B,2,FALSE)</f>
        <v>Colégio Amor de Deus</v>
      </c>
    </row>
    <row r="507" spans="1:3" x14ac:dyDescent="0.3">
      <c r="A507" s="29">
        <v>1105122</v>
      </c>
      <c r="B507" t="s">
        <v>525</v>
      </c>
      <c r="C507" t="str">
        <f>VLOOKUP(A507,[2]Folha1!$A:$B,2,FALSE)</f>
        <v>Escola Básica e Secundária de Alvide, Cascais</v>
      </c>
    </row>
    <row r="508" spans="1:3" x14ac:dyDescent="0.3">
      <c r="A508" s="29">
        <v>1105158</v>
      </c>
      <c r="B508" t="s">
        <v>526</v>
      </c>
      <c r="C508" t="str">
        <f>VLOOKUP(A508,[2]Folha1!$A:$B,2,FALSE)</f>
        <v>Salesianos de Manique - Escola</v>
      </c>
    </row>
    <row r="509" spans="1:3" x14ac:dyDescent="0.3">
      <c r="A509" s="29">
        <v>1105159</v>
      </c>
      <c r="B509" t="s">
        <v>527</v>
      </c>
      <c r="C509" t="str">
        <f>VLOOKUP(A509,[2]Folha1!$A:$B,2,FALSE)</f>
        <v>Externato de Nª Srª do Rosário</v>
      </c>
    </row>
    <row r="510" spans="1:3" x14ac:dyDescent="0.3">
      <c r="A510" s="29">
        <v>1105186</v>
      </c>
      <c r="B510" t="s">
        <v>528</v>
      </c>
      <c r="C510" t="str">
        <f>VLOOKUP(A510,[2]Folha1!$A:$B,2,FALSE)</f>
        <v>Escola Básica e Secundária Matilde Rosa Araújo, Matarraque, Cascais</v>
      </c>
    </row>
    <row r="511" spans="1:3" x14ac:dyDescent="0.3">
      <c r="A511" s="29">
        <v>1105291</v>
      </c>
      <c r="B511" t="s">
        <v>529</v>
      </c>
      <c r="C511" t="str">
        <f>VLOOKUP(A511,[2]Folha1!$A:$B,2,FALSE)</f>
        <v>Colégio D. Luísa Sigea</v>
      </c>
    </row>
    <row r="512" spans="1:3" x14ac:dyDescent="0.3">
      <c r="A512" s="29">
        <v>1105301</v>
      </c>
      <c r="B512" t="s">
        <v>530</v>
      </c>
      <c r="C512" t="str">
        <f>VLOOKUP(A512,[2]Folha1!$A:$B,2,FALSE)</f>
        <v>Colégio Senhora da Boa Nova</v>
      </c>
    </row>
    <row r="513" spans="1:3" x14ac:dyDescent="0.3">
      <c r="A513" s="29">
        <v>1105342</v>
      </c>
      <c r="B513" t="s">
        <v>531</v>
      </c>
      <c r="C513" t="str">
        <f>VLOOKUP(A513,[2]Folha1!$A:$B,2,FALSE)</f>
        <v>Associação Escola 31 de Janeiro</v>
      </c>
    </row>
    <row r="514" spans="1:3" x14ac:dyDescent="0.3">
      <c r="A514" s="29">
        <v>1105403</v>
      </c>
      <c r="B514" t="s">
        <v>532</v>
      </c>
      <c r="C514" t="str">
        <f>VLOOKUP(A514,[2]Folha1!$A:$B,2,FALSE)</f>
        <v>Escola Básica e Secundária Ibn Mucana, Alcabideche, Cascais</v>
      </c>
    </row>
    <row r="515" spans="1:3" x14ac:dyDescent="0.3">
      <c r="A515" s="29">
        <v>1105531</v>
      </c>
      <c r="B515" t="s">
        <v>533</v>
      </c>
      <c r="C515" t="str">
        <f>VLOOKUP(A515,[2]Folha1!$A:$B,2,FALSE)</f>
        <v>Escola Secundária Fernando Lopes Graça, Parede, Cascais</v>
      </c>
    </row>
    <row r="516" spans="1:3" x14ac:dyDescent="0.3">
      <c r="A516" s="29">
        <v>1105549</v>
      </c>
      <c r="B516" t="s">
        <v>1298</v>
      </c>
      <c r="C516" t="str">
        <f>VLOOKUP(A516,[2]Folha1!$A:$B,2,FALSE)</f>
        <v>Colégio Quinta do Lago</v>
      </c>
    </row>
    <row r="517" spans="1:3" x14ac:dyDescent="0.3">
      <c r="A517" s="29">
        <v>1105597</v>
      </c>
      <c r="B517" t="s">
        <v>534</v>
      </c>
      <c r="C517" t="str">
        <f>VLOOKUP(A517,[2]Folha1!$A:$B,2,FALSE)</f>
        <v>Escola Básica de São João do Estoril, Cascais</v>
      </c>
    </row>
    <row r="518" spans="1:3" x14ac:dyDescent="0.3">
      <c r="A518" s="29">
        <v>1105601</v>
      </c>
      <c r="B518" t="s">
        <v>535</v>
      </c>
      <c r="C518" t="str">
        <f>VLOOKUP(A518,[2]Folha1!$A:$B,2,FALSE)</f>
        <v>Escola Básica de Cascais</v>
      </c>
    </row>
    <row r="519" spans="1:3" x14ac:dyDescent="0.3">
      <c r="A519" s="29">
        <v>1105612</v>
      </c>
      <c r="B519" t="s">
        <v>536</v>
      </c>
      <c r="C519" t="str">
        <f>VLOOKUP(A519,[2]Folha1!$A:$B,2,FALSE)</f>
        <v>Escola Básica e Secundária de Carcavelos, Cascais</v>
      </c>
    </row>
    <row r="520" spans="1:3" x14ac:dyDescent="0.3">
      <c r="A520" s="29">
        <v>1105672</v>
      </c>
      <c r="B520" t="s">
        <v>537</v>
      </c>
      <c r="C520" t="str">
        <f>VLOOKUP(A520,[2]Folha1!$A:$B,2,FALSE)</f>
        <v>Escola Básica e Secundária da Cidadela, Cascais</v>
      </c>
    </row>
    <row r="521" spans="1:3" x14ac:dyDescent="0.3">
      <c r="A521" s="29">
        <v>1105727</v>
      </c>
      <c r="B521" t="s">
        <v>538</v>
      </c>
      <c r="C521" t="e">
        <f>VLOOKUP(A521,[2]Folha1!$A:$B,2,FALSE)</f>
        <v>#N/A</v>
      </c>
    </row>
    <row r="522" spans="1:3" x14ac:dyDescent="0.3">
      <c r="A522" s="29">
        <v>1105732</v>
      </c>
      <c r="B522" t="s">
        <v>539</v>
      </c>
      <c r="C522" t="str">
        <f>VLOOKUP(A522,[2]Folha1!$A:$B,2,FALSE)</f>
        <v>Escola Inglesa de S. Julião</v>
      </c>
    </row>
    <row r="523" spans="1:3" x14ac:dyDescent="0.3">
      <c r="A523" s="29">
        <v>1105820</v>
      </c>
      <c r="B523" t="s">
        <v>540</v>
      </c>
      <c r="C523" t="str">
        <f>VLOOKUP(A523,[2]Folha1!$A:$B,2,FALSE)</f>
        <v>Escola Básica Santo António, Parede, Cascais</v>
      </c>
    </row>
    <row r="524" spans="1:3" x14ac:dyDescent="0.3">
      <c r="A524" s="29">
        <v>1105860</v>
      </c>
      <c r="B524" t="s">
        <v>541</v>
      </c>
      <c r="C524" t="str">
        <f>VLOOKUP(A524,[2]Folha1!$A:$B,2,FALSE)</f>
        <v>Escola Básica e Secundária Frei Gonçalo de Azevedo, São Domingos de Rana, Cascais</v>
      </c>
    </row>
    <row r="525" spans="1:3" x14ac:dyDescent="0.3">
      <c r="A525" s="29">
        <v>1105896</v>
      </c>
      <c r="B525" t="s">
        <v>542</v>
      </c>
      <c r="C525" t="str">
        <f>VLOOKUP(A525,[2]Folha1!$A:$B,2,FALSE)</f>
        <v>Escola Básica de Alapraia, Cascais</v>
      </c>
    </row>
    <row r="526" spans="1:3" x14ac:dyDescent="0.3">
      <c r="A526" s="29">
        <v>1106004</v>
      </c>
      <c r="B526" t="s">
        <v>543</v>
      </c>
      <c r="C526" t="e">
        <f>VLOOKUP(A526,[2]Folha1!$A:$B,2,FALSE)</f>
        <v>#N/A</v>
      </c>
    </row>
    <row r="527" spans="1:3" x14ac:dyDescent="0.3">
      <c r="A527" s="29">
        <v>1106019</v>
      </c>
      <c r="B527" t="s">
        <v>544</v>
      </c>
      <c r="C527" t="str">
        <f>VLOOKUP(A527,[2]Folha1!$A:$B,2,FALSE)</f>
        <v>Escola Básica e Secundária Passos Manuel, Lisboa</v>
      </c>
    </row>
    <row r="528" spans="1:3" x14ac:dyDescent="0.3">
      <c r="A528" s="29">
        <v>1106024</v>
      </c>
      <c r="B528" t="s">
        <v>545</v>
      </c>
      <c r="C528" t="e">
        <f>VLOOKUP(A528,[2]Folha1!$A:$B,2,FALSE)</f>
        <v>#N/A</v>
      </c>
    </row>
    <row r="529" spans="1:3" x14ac:dyDescent="0.3">
      <c r="A529" s="29">
        <v>1106033</v>
      </c>
      <c r="B529" t="s">
        <v>546</v>
      </c>
      <c r="C529" t="str">
        <f>VLOOKUP(A529,[2]Folha1!$A:$B,2,FALSE)</f>
        <v>Escola Secundária D. Dinis, Lisboa</v>
      </c>
    </row>
    <row r="530" spans="1:3" x14ac:dyDescent="0.3">
      <c r="A530" s="29">
        <v>1106046</v>
      </c>
      <c r="B530" t="s">
        <v>547</v>
      </c>
      <c r="C530" t="str">
        <f>VLOOKUP(A530,[2]Folha1!$A:$B,2,FALSE)</f>
        <v>Escola Básica Vasco da Gama, Lisboa</v>
      </c>
    </row>
    <row r="531" spans="1:3" x14ac:dyDescent="0.3">
      <c r="A531" s="29">
        <v>1106053</v>
      </c>
      <c r="B531" t="s">
        <v>548</v>
      </c>
      <c r="C531" t="str">
        <f>VLOOKUP(A531,[2]Folha1!$A:$B,2,FALSE)</f>
        <v>Escola Básica e Secundária Gil Vicente, Lisboa</v>
      </c>
    </row>
    <row r="532" spans="1:3" x14ac:dyDescent="0.3">
      <c r="A532" s="29">
        <v>1106059</v>
      </c>
      <c r="B532" t="s">
        <v>549</v>
      </c>
      <c r="C532" t="e">
        <f>VLOOKUP(A532,[2]Folha1!$A:$B,2,FALSE)</f>
        <v>#N/A</v>
      </c>
    </row>
    <row r="533" spans="1:3" x14ac:dyDescent="0.3">
      <c r="A533" s="29">
        <v>1106094</v>
      </c>
      <c r="B533" t="s">
        <v>550</v>
      </c>
      <c r="C533" t="str">
        <f>VLOOKUP(A533,[2]Folha1!$A:$B,2,FALSE)</f>
        <v>Colégio Mira Rio</v>
      </c>
    </row>
    <row r="534" spans="1:3" x14ac:dyDescent="0.3">
      <c r="A534" s="29">
        <v>1106111</v>
      </c>
      <c r="B534" t="s">
        <v>551</v>
      </c>
      <c r="C534" t="str">
        <f>VLOOKUP(A534,[2]Folha1!$A:$B,2,FALSE)</f>
        <v>Externato As Descobertas</v>
      </c>
    </row>
    <row r="535" spans="1:3" x14ac:dyDescent="0.3">
      <c r="A535" s="29">
        <v>1106123</v>
      </c>
      <c r="B535" t="s">
        <v>552</v>
      </c>
      <c r="C535" t="str">
        <f>VLOOKUP(A535,[2]Folha1!$A:$B,2,FALSE)</f>
        <v>Escola Básica Francisco de Arruda, Lisboa</v>
      </c>
    </row>
    <row r="536" spans="1:3" x14ac:dyDescent="0.3">
      <c r="A536" s="29">
        <v>1106126</v>
      </c>
      <c r="B536" t="s">
        <v>553</v>
      </c>
      <c r="C536" t="str">
        <f>VLOOKUP(A536,[2]Folha1!$A:$B,2,FALSE)</f>
        <v>Escola Básica de Marvila, Lisboa</v>
      </c>
    </row>
    <row r="537" spans="1:3" x14ac:dyDescent="0.3">
      <c r="A537" s="29">
        <v>1106157</v>
      </c>
      <c r="B537" t="s">
        <v>554</v>
      </c>
      <c r="C537" t="str">
        <f>VLOOKUP(A537,[2]Folha1!$A:$B,2,FALSE)</f>
        <v>Colégio de S. Tomás</v>
      </c>
    </row>
    <row r="538" spans="1:3" x14ac:dyDescent="0.3">
      <c r="A538" s="29">
        <v>1106158</v>
      </c>
      <c r="B538" t="s">
        <v>555</v>
      </c>
      <c r="C538" t="str">
        <f>VLOOKUP(A538,[2]Folha1!$A:$B,2,FALSE)</f>
        <v>Escola Básica Patrício Prazeres, Lisboa</v>
      </c>
    </row>
    <row r="539" spans="1:3" x14ac:dyDescent="0.3">
      <c r="A539" s="29">
        <v>1106161</v>
      </c>
      <c r="B539" t="s">
        <v>1299</v>
      </c>
      <c r="C539" t="str">
        <f>VLOOKUP(A539,[2]Folha1!$A:$B,2,FALSE)</f>
        <v>Externato João XXIII</v>
      </c>
    </row>
    <row r="540" spans="1:3" x14ac:dyDescent="0.3">
      <c r="A540" s="29">
        <v>1106184</v>
      </c>
      <c r="B540" t="s">
        <v>1300</v>
      </c>
      <c r="C540" t="e">
        <f>VLOOKUP(A540,[2]Folha1!$A:$B,2,FALSE)</f>
        <v>#N/A</v>
      </c>
    </row>
    <row r="541" spans="1:3" x14ac:dyDescent="0.3">
      <c r="A541" s="29">
        <v>1106204</v>
      </c>
      <c r="B541" t="s">
        <v>556</v>
      </c>
      <c r="C541" t="str">
        <f>VLOOKUP(A541,[2]Folha1!$A:$B,2,FALSE)</f>
        <v>Escola Básica dos Olivais, Lisboa</v>
      </c>
    </row>
    <row r="542" spans="1:3" x14ac:dyDescent="0.3">
      <c r="A542" s="29">
        <v>1106215</v>
      </c>
      <c r="B542" t="s">
        <v>557</v>
      </c>
      <c r="C542" t="str">
        <f>VLOOKUP(A542,[2]Folha1!$A:$B,2,FALSE)</f>
        <v>Escola Básica Pintor Almada Negreiros, Lisboa</v>
      </c>
    </row>
    <row r="543" spans="1:3" x14ac:dyDescent="0.3">
      <c r="A543" s="29">
        <v>1106216</v>
      </c>
      <c r="B543" t="s">
        <v>558</v>
      </c>
      <c r="C543" t="str">
        <f>VLOOKUP(A543,[2]Folha1!$A:$B,2,FALSE)</f>
        <v>Escola Secundária Vergílio Ferreira, Lisboa</v>
      </c>
    </row>
    <row r="544" spans="1:3" x14ac:dyDescent="0.3">
      <c r="A544" s="29">
        <v>1106235</v>
      </c>
      <c r="B544" t="s">
        <v>559</v>
      </c>
      <c r="C544" t="str">
        <f>VLOOKUP(A544,[2]Folha1!$A:$B,2,FALSE)</f>
        <v>Escola Básica Manuel da Maia, Lisboa</v>
      </c>
    </row>
    <row r="545" spans="1:3" x14ac:dyDescent="0.3">
      <c r="A545" s="29">
        <v>1106255</v>
      </c>
      <c r="B545" t="s">
        <v>560</v>
      </c>
      <c r="C545" t="str">
        <f>VLOOKUP(A545,[2]Folha1!$A:$B,2,FALSE)</f>
        <v>Escola Básica da Quinta de Marrocos, Lisboa</v>
      </c>
    </row>
    <row r="546" spans="1:3" x14ac:dyDescent="0.3">
      <c r="A546" s="29">
        <v>1106260</v>
      </c>
      <c r="B546" t="s">
        <v>561</v>
      </c>
      <c r="C546" t="str">
        <f>VLOOKUP(A546,[2]Folha1!$A:$B,2,FALSE)</f>
        <v>Escola Básica de Telheiras, Lisboa</v>
      </c>
    </row>
    <row r="547" spans="1:3" x14ac:dyDescent="0.3">
      <c r="A547" s="29">
        <v>1106262</v>
      </c>
      <c r="B547" t="s">
        <v>562</v>
      </c>
      <c r="C547" t="str">
        <f>VLOOKUP(A547,[2]Folha1!$A:$B,2,FALSE)</f>
        <v>Colégio Planalto</v>
      </c>
    </row>
    <row r="548" spans="1:3" x14ac:dyDescent="0.3">
      <c r="A548" s="29">
        <v>1106271</v>
      </c>
      <c r="B548" t="s">
        <v>563</v>
      </c>
      <c r="C548" t="str">
        <f>VLOOKUP(A548,[2]Folha1!$A:$B,2,FALSE)</f>
        <v>Colégio do Sagrado Coração de Maria</v>
      </c>
    </row>
    <row r="549" spans="1:3" x14ac:dyDescent="0.3">
      <c r="A549" s="29">
        <v>1106272</v>
      </c>
      <c r="B549" t="s">
        <v>1301</v>
      </c>
      <c r="C549" t="str">
        <f>VLOOKUP(A549,[2]Folha1!$A:$B,2,FALSE)</f>
        <v>Centro de Pedagogia Terapêutica Bola de Neve</v>
      </c>
    </row>
    <row r="550" spans="1:3" x14ac:dyDescent="0.3">
      <c r="A550" s="29">
        <v>1106275</v>
      </c>
      <c r="B550" t="s">
        <v>564</v>
      </c>
      <c r="C550" t="str">
        <f>VLOOKUP(A550,[2]Folha1!$A:$B,2,FALSE)</f>
        <v>Externato de Nª Srª da Penha de França</v>
      </c>
    </row>
    <row r="551" spans="1:3" x14ac:dyDescent="0.3">
      <c r="A551" s="29">
        <v>1106288</v>
      </c>
      <c r="B551" t="s">
        <v>565</v>
      </c>
      <c r="C551" t="str">
        <f>VLOOKUP(A551,[2]Folha1!$A:$B,2,FALSE)</f>
        <v>Colégio Manuel Bernardes</v>
      </c>
    </row>
    <row r="552" spans="1:3" x14ac:dyDescent="0.3">
      <c r="A552" s="29">
        <v>1106295</v>
      </c>
      <c r="B552" t="s">
        <v>566</v>
      </c>
      <c r="C552" t="str">
        <f>VLOOKUP(A552,[2]Folha1!$A:$B,2,FALSE)</f>
        <v>Escola Básica das Olaias, Lisboa</v>
      </c>
    </row>
    <row r="553" spans="1:3" x14ac:dyDescent="0.3">
      <c r="A553" s="29">
        <v>1106304</v>
      </c>
      <c r="B553" t="s">
        <v>567</v>
      </c>
      <c r="C553" t="str">
        <f>VLOOKUP(A553,[2]Folha1!$A:$B,2,FALSE)</f>
        <v>Escola Básica e Secundária Luís António Verney, Lisboa</v>
      </c>
    </row>
    <row r="554" spans="1:3" x14ac:dyDescent="0.3">
      <c r="A554" s="29">
        <v>1106340</v>
      </c>
      <c r="B554" t="s">
        <v>568</v>
      </c>
      <c r="C554" t="str">
        <f>VLOOKUP(A554,[2]Folha1!$A:$B,2,FALSE)</f>
        <v>Salesianos de Lisboa - Colégio Oficinas de São José</v>
      </c>
    </row>
    <row r="555" spans="1:3" x14ac:dyDescent="0.3">
      <c r="A555" s="29">
        <v>1106344</v>
      </c>
      <c r="B555" t="s">
        <v>569</v>
      </c>
      <c r="C555" t="str">
        <f>VLOOKUP(A555,[2]Folha1!$A:$B,2,FALSE)</f>
        <v>Centro de Educação e Desenvolvimento Nossa Senhora da Conceição (Casa Pia)</v>
      </c>
    </row>
    <row r="556" spans="1:3" x14ac:dyDescent="0.3">
      <c r="A556" s="29">
        <v>1106364</v>
      </c>
      <c r="B556" t="s">
        <v>570</v>
      </c>
      <c r="C556" t="str">
        <f>VLOOKUP(A556,[2]Folha1!$A:$B,2,FALSE)</f>
        <v>Colégio Helen Keller</v>
      </c>
    </row>
    <row r="557" spans="1:3" x14ac:dyDescent="0.3">
      <c r="A557" s="29">
        <v>1106365</v>
      </c>
      <c r="B557" t="s">
        <v>571</v>
      </c>
      <c r="C557" t="e">
        <f>VLOOKUP(A557,[2]Folha1!$A:$B,2,FALSE)</f>
        <v>#N/A</v>
      </c>
    </row>
    <row r="558" spans="1:3" x14ac:dyDescent="0.3">
      <c r="A558" s="29">
        <v>1106389</v>
      </c>
      <c r="B558" t="s">
        <v>572</v>
      </c>
      <c r="C558" t="str">
        <f>VLOOKUP(A558,[2]Folha1!$A:$B,2,FALSE)</f>
        <v>Escola Artística de Música do Conservatório Nacional, Lisboa</v>
      </c>
    </row>
    <row r="559" spans="1:3" x14ac:dyDescent="0.3">
      <c r="A559" s="29">
        <v>1106392</v>
      </c>
      <c r="B559" t="s">
        <v>573</v>
      </c>
      <c r="C559" t="str">
        <f>VLOOKUP(A559,[2]Folha1!$A:$B,2,FALSE)</f>
        <v>Colégio Militar</v>
      </c>
    </row>
    <row r="560" spans="1:3" x14ac:dyDescent="0.3">
      <c r="A560" s="29">
        <v>1106394</v>
      </c>
      <c r="B560" t="s">
        <v>574</v>
      </c>
      <c r="C560" t="str">
        <f>VLOOKUP(A560,[2]Folha1!$A:$B,2,FALSE)</f>
        <v>Escola Básica e Secundária Josefa de Óbidos, Lisboa</v>
      </c>
    </row>
    <row r="561" spans="1:3" x14ac:dyDescent="0.3">
      <c r="A561" s="29">
        <v>1106402</v>
      </c>
      <c r="B561" t="s">
        <v>575</v>
      </c>
      <c r="C561" t="str">
        <f>VLOOKUP(A561,[2]Folha1!$A:$B,2,FALSE)</f>
        <v>Escola Básica e Secundária D. Filipa de Lencastre, Lisboa</v>
      </c>
    </row>
    <row r="562" spans="1:3" x14ac:dyDescent="0.3">
      <c r="A562" s="29">
        <v>1106404</v>
      </c>
      <c r="B562" t="s">
        <v>576</v>
      </c>
      <c r="C562" t="e">
        <f>VLOOKUP(A562,[2]Folha1!$A:$B,2,FALSE)</f>
        <v>#N/A</v>
      </c>
    </row>
    <row r="563" spans="1:3" x14ac:dyDescent="0.3">
      <c r="A563" s="29">
        <v>1106425</v>
      </c>
      <c r="B563" t="s">
        <v>577</v>
      </c>
      <c r="C563" t="str">
        <f>VLOOKUP(A563,[2]Folha1!$A:$B,2,FALSE)</f>
        <v>Escola do Grémio de Instrução Liberal de Campo de Ourique</v>
      </c>
    </row>
    <row r="564" spans="1:3" x14ac:dyDescent="0.3">
      <c r="A564" s="29">
        <v>1106449</v>
      </c>
      <c r="B564" t="s">
        <v>578</v>
      </c>
      <c r="C564" t="str">
        <f>VLOOKUP(A564,[2]Folha1!$A:$B,2,FALSE)</f>
        <v>Escola Básica do Alto do Lumiar, Lisboa</v>
      </c>
    </row>
    <row r="565" spans="1:3" x14ac:dyDescent="0.3">
      <c r="A565" s="29">
        <v>1106454</v>
      </c>
      <c r="B565" t="s">
        <v>579</v>
      </c>
      <c r="C565" t="str">
        <f>VLOOKUP(A565,[2]Folha1!$A:$B,2,FALSE)</f>
        <v>Escola Secundária Rainha Dona Leonor, Lisboa</v>
      </c>
    </row>
    <row r="566" spans="1:3" x14ac:dyDescent="0.3">
      <c r="A566" s="29">
        <v>1106458</v>
      </c>
      <c r="B566" t="s">
        <v>580</v>
      </c>
      <c r="C566" t="str">
        <f>VLOOKUP(A566,[2]Folha1!$A:$B,2,FALSE)</f>
        <v>Escola Artística de Dança do Conservatório Nacional, Lisboa</v>
      </c>
    </row>
    <row r="567" spans="1:3" x14ac:dyDescent="0.3">
      <c r="A567" s="29">
        <v>1106462</v>
      </c>
      <c r="B567" t="s">
        <v>581</v>
      </c>
      <c r="C567" t="str">
        <f>VLOOKUP(A567,[2]Folha1!$A:$B,2,FALSE)</f>
        <v>Colégio Real Colégio de Portugal</v>
      </c>
    </row>
    <row r="568" spans="1:3" x14ac:dyDescent="0.3">
      <c r="A568" s="29">
        <v>1106482</v>
      </c>
      <c r="B568" t="s">
        <v>582</v>
      </c>
      <c r="C568" t="str">
        <f>VLOOKUP(A568,[2]Folha1!$A:$B,2,FALSE)</f>
        <v>Escola Selecta Amadeu Andrés</v>
      </c>
    </row>
    <row r="569" spans="1:3" x14ac:dyDescent="0.3">
      <c r="A569" s="29">
        <v>1106494</v>
      </c>
      <c r="B569" t="s">
        <v>583</v>
      </c>
      <c r="C569" t="str">
        <f>VLOOKUP(A569,[2]Folha1!$A:$B,2,FALSE)</f>
        <v>Colégio de Stª Doroteia</v>
      </c>
    </row>
    <row r="570" spans="1:3" x14ac:dyDescent="0.3">
      <c r="A570" s="29">
        <v>1106497</v>
      </c>
      <c r="B570" t="s">
        <v>584</v>
      </c>
      <c r="C570" t="str">
        <f>VLOOKUP(A570,[2]Folha1!$A:$B,2,FALSE)</f>
        <v>Escola Secundária do Restelo, Lisboa</v>
      </c>
    </row>
    <row r="571" spans="1:3" x14ac:dyDescent="0.3">
      <c r="A571" s="29">
        <v>1106499</v>
      </c>
      <c r="B571" t="s">
        <v>585</v>
      </c>
      <c r="C571" t="str">
        <f>VLOOKUP(A571,[2]Folha1!$A:$B,2,FALSE)</f>
        <v>Escola Básica Pedro de Santarém</v>
      </c>
    </row>
    <row r="572" spans="1:3" x14ac:dyDescent="0.3">
      <c r="A572" s="29">
        <v>1106504</v>
      </c>
      <c r="B572" t="s">
        <v>586</v>
      </c>
      <c r="C572" t="str">
        <f>VLOOKUP(A572,[2]Folha1!$A:$B,2,FALSE)</f>
        <v>Colégio Valsassina</v>
      </c>
    </row>
    <row r="573" spans="1:3" x14ac:dyDescent="0.3">
      <c r="A573" s="29">
        <v>1106508</v>
      </c>
      <c r="B573" t="s">
        <v>587</v>
      </c>
      <c r="C573" t="str">
        <f>VLOOKUP(A573,[2]Folha1!$A:$B,2,FALSE)</f>
        <v>Colégio Astória International School - Secção I</v>
      </c>
    </row>
    <row r="574" spans="1:3" x14ac:dyDescent="0.3">
      <c r="A574" s="29">
        <v>1106509</v>
      </c>
      <c r="B574" t="s">
        <v>588</v>
      </c>
      <c r="C574" t="str">
        <f>VLOOKUP(A574,[2]Folha1!$A:$B,2,FALSE)</f>
        <v>Centro de Educação e Desenvolvimento Jacob Rodrigues Pereira (Casa Pia)</v>
      </c>
    </row>
    <row r="575" spans="1:3" x14ac:dyDescent="0.3">
      <c r="A575" s="29">
        <v>1106517</v>
      </c>
      <c r="B575" t="s">
        <v>589</v>
      </c>
      <c r="C575" t="str">
        <f>VLOOKUP(A575,[2]Folha1!$A:$B,2,FALSE)</f>
        <v>Escola Secundária do Lumiar, Lisboa</v>
      </c>
    </row>
    <row r="576" spans="1:3" x14ac:dyDescent="0.3">
      <c r="A576" s="29">
        <v>1106518</v>
      </c>
      <c r="B576" t="s">
        <v>590</v>
      </c>
      <c r="C576" t="str">
        <f>VLOOKUP(A576,[2]Folha1!$A:$B,2,FALSE)</f>
        <v>Escola Básica Almirante Gago Coutinho, Lisboa</v>
      </c>
    </row>
    <row r="577" spans="1:3" x14ac:dyDescent="0.3">
      <c r="A577" s="29">
        <v>1106536</v>
      </c>
      <c r="B577" t="s">
        <v>591</v>
      </c>
      <c r="C577" t="str">
        <f>VLOOKUP(A577,[2]Folha1!$A:$B,2,FALSE)</f>
        <v>Instituto Militar dos Pupilos do Exército</v>
      </c>
    </row>
    <row r="578" spans="1:3" x14ac:dyDescent="0.3">
      <c r="A578" s="29">
        <v>1106569</v>
      </c>
      <c r="B578" t="s">
        <v>592</v>
      </c>
      <c r="C578" t="str">
        <f>VLOOKUP(A578,[2]Folha1!$A:$B,2,FALSE)</f>
        <v>Externato Liceal das Casas de S. Vicente de Paulo</v>
      </c>
    </row>
    <row r="579" spans="1:3" x14ac:dyDescent="0.3">
      <c r="A579" s="29">
        <v>1106570</v>
      </c>
      <c r="B579" t="s">
        <v>593</v>
      </c>
      <c r="C579" t="str">
        <f>VLOOKUP(A579,[2]Folha1!$A:$B,2,FALSE)</f>
        <v>Academia de Música de Santa Cecília</v>
      </c>
    </row>
    <row r="580" spans="1:3" x14ac:dyDescent="0.3">
      <c r="A580" s="29">
        <v>1106576</v>
      </c>
      <c r="B580" t="s">
        <v>594</v>
      </c>
      <c r="C580" t="str">
        <f>VLOOKUP(A580,[2]Folha1!$A:$B,2,FALSE)</f>
        <v>Externato Marcelino Champagnat</v>
      </c>
    </row>
    <row r="581" spans="1:3" x14ac:dyDescent="0.3">
      <c r="A581" s="29">
        <v>1106606</v>
      </c>
      <c r="B581" t="s">
        <v>595</v>
      </c>
      <c r="C581" t="str">
        <f>VLOOKUP(A581,[2]Folha1!$A:$B,2,FALSE)</f>
        <v>Colégio Académico</v>
      </c>
    </row>
    <row r="582" spans="1:3" x14ac:dyDescent="0.3">
      <c r="A582" s="29">
        <v>1106607</v>
      </c>
      <c r="B582" t="s">
        <v>596</v>
      </c>
      <c r="C582" t="str">
        <f>VLOOKUP(A582,[2]Folha1!$A:$B,2,FALSE)</f>
        <v>Escola Secundária Rainha Dona Amélia, Lisboa</v>
      </c>
    </row>
    <row r="583" spans="1:3" x14ac:dyDescent="0.3">
      <c r="A583" s="29">
        <v>1106615</v>
      </c>
      <c r="B583" t="s">
        <v>597</v>
      </c>
      <c r="C583" t="str">
        <f>VLOOKUP(A583,[2]Folha1!$A:$B,2,FALSE)</f>
        <v>Escola Secundária Padre António Vieira, Lisboa</v>
      </c>
    </row>
    <row r="584" spans="1:3" x14ac:dyDescent="0.3">
      <c r="A584" s="29">
        <v>1106620</v>
      </c>
      <c r="B584" t="s">
        <v>598</v>
      </c>
      <c r="C584" t="str">
        <f>VLOOKUP(A584,[2]Folha1!$A:$B,2,FALSE)</f>
        <v>Centro de Educação e Desenvolvimento D. Nuno Álvares (Casa Pia)</v>
      </c>
    </row>
    <row r="585" spans="1:3" x14ac:dyDescent="0.3">
      <c r="A585" s="29">
        <v>1106623</v>
      </c>
      <c r="B585" t="s">
        <v>599</v>
      </c>
      <c r="C585" t="str">
        <f>VLOOKUP(A585,[2]Folha1!$A:$B,2,FALSE)</f>
        <v>Escola Secundária Pedro Nunes, Lisboa</v>
      </c>
    </row>
    <row r="586" spans="1:3" x14ac:dyDescent="0.3">
      <c r="A586" s="29">
        <v>1106630</v>
      </c>
      <c r="B586" t="s">
        <v>600</v>
      </c>
      <c r="C586" t="str">
        <f>VLOOKUP(A586,[2]Folha1!$A:$B,2,FALSE)</f>
        <v>Escola Básica Prof. Delfim Santos, Lisboa</v>
      </c>
    </row>
    <row r="587" spans="1:3" x14ac:dyDescent="0.3">
      <c r="A587" s="29">
        <v>1106646</v>
      </c>
      <c r="B587" t="s">
        <v>601</v>
      </c>
      <c r="C587" t="e">
        <f>VLOOKUP(A587,[2]Folha1!$A:$B,2,FALSE)</f>
        <v>#N/A</v>
      </c>
    </row>
    <row r="588" spans="1:3" x14ac:dyDescent="0.3">
      <c r="A588" s="29">
        <v>1106667</v>
      </c>
      <c r="B588" t="s">
        <v>602</v>
      </c>
      <c r="C588" t="str">
        <f>VLOOKUP(A588,[2]Folha1!$A:$B,2,FALSE)</f>
        <v>Escola Secundária José Gomes Ferreira, Lisboa</v>
      </c>
    </row>
    <row r="589" spans="1:3" x14ac:dyDescent="0.3">
      <c r="A589" s="29">
        <v>1106672</v>
      </c>
      <c r="B589" t="s">
        <v>603</v>
      </c>
      <c r="C589" t="str">
        <f>VLOOKUP(A589,[2]Folha1!$A:$B,2,FALSE)</f>
        <v>Colégio Moderno</v>
      </c>
    </row>
    <row r="590" spans="1:3" x14ac:dyDescent="0.3">
      <c r="A590" s="29">
        <v>1106689</v>
      </c>
      <c r="B590" t="s">
        <v>604</v>
      </c>
      <c r="C590" t="str">
        <f>VLOOKUP(A590,[2]Folha1!$A:$B,2,FALSE)</f>
        <v>Escola Básica Damião de Góis, Lisboa</v>
      </c>
    </row>
    <row r="591" spans="1:3" x14ac:dyDescent="0.3">
      <c r="A591" s="29">
        <v>1106712</v>
      </c>
      <c r="B591" t="s">
        <v>605</v>
      </c>
      <c r="C591" t="str">
        <f>VLOOKUP(A591,[2]Folha1!$A:$B,2,FALSE)</f>
        <v>Externato Marista de Lisboa</v>
      </c>
    </row>
    <row r="592" spans="1:3" x14ac:dyDescent="0.3">
      <c r="A592" s="29">
        <v>1106713</v>
      </c>
      <c r="B592" t="s">
        <v>606</v>
      </c>
      <c r="C592" t="str">
        <f>VLOOKUP(A592,[2]Folha1!$A:$B,2,FALSE)</f>
        <v>Escola Secundária Fonseca Benevides, Lisboa</v>
      </c>
    </row>
    <row r="593" spans="1:3" x14ac:dyDescent="0.3">
      <c r="A593" s="29">
        <v>1106716</v>
      </c>
      <c r="B593" t="s">
        <v>607</v>
      </c>
      <c r="C593" t="str">
        <f>VLOOKUP(A593,[2]Folha1!$A:$B,2,FALSE)</f>
        <v>Colégio de Santa Maria</v>
      </c>
    </row>
    <row r="594" spans="1:3" x14ac:dyDescent="0.3">
      <c r="A594" s="29">
        <v>1106718</v>
      </c>
      <c r="B594" t="s">
        <v>608</v>
      </c>
      <c r="C594" t="str">
        <f>VLOOKUP(A594,[2]Folha1!$A:$B,2,FALSE)</f>
        <v>Escola Básica de Piscinas, Lisboa</v>
      </c>
    </row>
    <row r="595" spans="1:3" x14ac:dyDescent="0.3">
      <c r="A595" s="29">
        <v>1106730</v>
      </c>
      <c r="B595" t="s">
        <v>609</v>
      </c>
      <c r="C595" t="str">
        <f>VLOOKUP(A595,[2]Folha1!$A:$B,2,FALSE)</f>
        <v>Centro de Educação e Desenvolvimento D. Maria Pia (Casa Pia)</v>
      </c>
    </row>
    <row r="596" spans="1:3" x14ac:dyDescent="0.3">
      <c r="A596" s="29">
        <v>1106740</v>
      </c>
      <c r="B596" t="s">
        <v>610</v>
      </c>
      <c r="C596" t="str">
        <f>VLOOKUP(A596,[2]Folha1!$A:$B,2,FALSE)</f>
        <v>Escola Secundária Eça de Queirós, Lisboa</v>
      </c>
    </row>
    <row r="597" spans="1:3" x14ac:dyDescent="0.3">
      <c r="A597" s="29">
        <v>1106762</v>
      </c>
      <c r="B597" t="s">
        <v>611</v>
      </c>
      <c r="C597" t="str">
        <f>VLOOKUP(A597,[2]Folha1!$A:$B,2,FALSE)</f>
        <v>Escola Secundária António Damásio, Lisboa</v>
      </c>
    </row>
    <row r="598" spans="1:3" x14ac:dyDescent="0.3">
      <c r="A598" s="29">
        <v>1106769</v>
      </c>
      <c r="B598" t="s">
        <v>612</v>
      </c>
      <c r="C598" t="str">
        <f>VLOOKUP(A598,[2]Folha1!$A:$B,2,FALSE)</f>
        <v>Externato da Luz</v>
      </c>
    </row>
    <row r="599" spans="1:3" x14ac:dyDescent="0.3">
      <c r="A599" s="29">
        <v>1106803</v>
      </c>
      <c r="B599" t="s">
        <v>613</v>
      </c>
      <c r="C599" t="str">
        <f>VLOOKUP(A599,[2]Folha1!$A:$B,2,FALSE)</f>
        <v>Escola Básica de São Vicente/Telheiras, Lisboa</v>
      </c>
    </row>
    <row r="600" spans="1:3" x14ac:dyDescent="0.3">
      <c r="A600" s="29">
        <v>1106805</v>
      </c>
      <c r="B600" t="s">
        <v>614</v>
      </c>
      <c r="C600" t="str">
        <f>VLOOKUP(A600,[2]Folha1!$A:$B,2,FALSE)</f>
        <v>Escola Básica Eugénio dos Santos, Lisboa</v>
      </c>
    </row>
    <row r="601" spans="1:3" x14ac:dyDescent="0.3">
      <c r="A601" s="29">
        <v>1106812</v>
      </c>
      <c r="B601" t="s">
        <v>615</v>
      </c>
      <c r="C601" t="str">
        <f>VLOOKUP(A601,[2]Folha1!$A:$B,2,FALSE)</f>
        <v>Escola Básica Marquesa de Alorna, Lisboa</v>
      </c>
    </row>
    <row r="602" spans="1:3" x14ac:dyDescent="0.3">
      <c r="A602" s="29">
        <v>1106817</v>
      </c>
      <c r="B602" t="s">
        <v>616</v>
      </c>
      <c r="C602" t="str">
        <f>VLOOKUP(A602,[2]Folha1!$A:$B,2,FALSE)</f>
        <v>Escola Secundária D. Luísa de Gusmão, Lisboa</v>
      </c>
    </row>
    <row r="603" spans="1:3" x14ac:dyDescent="0.3">
      <c r="A603" s="29">
        <v>1106837</v>
      </c>
      <c r="B603" t="s">
        <v>617</v>
      </c>
      <c r="C603" t="str">
        <f>VLOOKUP(A603,[2]Folha1!$A:$B,2,FALSE)</f>
        <v>Externato de S. José</v>
      </c>
    </row>
    <row r="604" spans="1:3" x14ac:dyDescent="0.3">
      <c r="A604" s="29">
        <v>1106841</v>
      </c>
      <c r="B604" t="s">
        <v>618</v>
      </c>
      <c r="C604" t="str">
        <f>VLOOKUP(A604,[2]Folha1!$A:$B,2,FALSE)</f>
        <v>Escola Básica dos 2º e 3º Ciclos Fernando Pessoa, Lisboa</v>
      </c>
    </row>
    <row r="605" spans="1:3" x14ac:dyDescent="0.3">
      <c r="A605" s="29">
        <v>1106844</v>
      </c>
      <c r="B605" t="s">
        <v>619</v>
      </c>
      <c r="C605" t="str">
        <f>VLOOKUP(A605,[2]Folha1!$A:$B,2,FALSE)</f>
        <v>Escola Básica Luís de Camões, Lisboa</v>
      </c>
    </row>
    <row r="606" spans="1:3" x14ac:dyDescent="0.3">
      <c r="A606" s="29">
        <v>1106863</v>
      </c>
      <c r="B606" t="s">
        <v>620</v>
      </c>
      <c r="C606" t="str">
        <f>VLOOKUP(A606,[2]Folha1!$A:$B,2,FALSE)</f>
        <v>Colégio do Bom Sucesso</v>
      </c>
    </row>
    <row r="607" spans="1:3" x14ac:dyDescent="0.3">
      <c r="A607" s="29">
        <v>1106864</v>
      </c>
      <c r="B607" t="s">
        <v>1302</v>
      </c>
      <c r="C607" t="str">
        <f>VLOOKUP(A607,[2]Folha1!$A:$B,2,FALSE)</f>
        <v>Escola São Francisco Xavier</v>
      </c>
    </row>
    <row r="608" spans="1:3" x14ac:dyDescent="0.3">
      <c r="A608" s="29">
        <v>1106900</v>
      </c>
      <c r="B608" t="s">
        <v>621</v>
      </c>
      <c r="C608" t="str">
        <f>VLOOKUP(A608,[2]Folha1!$A:$B,2,FALSE)</f>
        <v>Colégio de São João de Brito</v>
      </c>
    </row>
    <row r="609" spans="1:3" x14ac:dyDescent="0.3">
      <c r="A609" s="29">
        <v>1106922</v>
      </c>
      <c r="B609" t="s">
        <v>622</v>
      </c>
      <c r="C609" t="e">
        <f>VLOOKUP(A609,[2]Folha1!$A:$B,2,FALSE)</f>
        <v>#N/A</v>
      </c>
    </row>
    <row r="610" spans="1:3" x14ac:dyDescent="0.3">
      <c r="A610" s="29">
        <v>1106944</v>
      </c>
      <c r="B610" t="s">
        <v>623</v>
      </c>
      <c r="C610" t="str">
        <f>VLOOKUP(A610,[2]Folha1!$A:$B,2,FALSE)</f>
        <v>Escola Ave Maria</v>
      </c>
    </row>
    <row r="611" spans="1:3" x14ac:dyDescent="0.3">
      <c r="A611" s="29">
        <v>1106946</v>
      </c>
      <c r="B611" t="s">
        <v>624</v>
      </c>
      <c r="C611" t="str">
        <f>VLOOKUP(A611,[2]Folha1!$A:$B,2,FALSE)</f>
        <v>Escola Básica do Bairro Padre Cruz, Lisboa</v>
      </c>
    </row>
    <row r="612" spans="1:3" x14ac:dyDescent="0.3">
      <c r="A612" s="29">
        <v>1106986</v>
      </c>
      <c r="B612" t="s">
        <v>625</v>
      </c>
      <c r="C612" t="str">
        <f>VLOOKUP(A612,[2]Folha1!$A:$B,2,FALSE)</f>
        <v>Externato Educação Popular</v>
      </c>
    </row>
    <row r="613" spans="1:3" x14ac:dyDescent="0.3">
      <c r="A613" s="29">
        <v>1107021</v>
      </c>
      <c r="B613" t="s">
        <v>626</v>
      </c>
      <c r="C613" t="str">
        <f>VLOOKUP(A613,[2]Folha1!$A:$B,2,FALSE)</f>
        <v>Escola Básica Maria Veleda, Loures</v>
      </c>
    </row>
    <row r="614" spans="1:3" x14ac:dyDescent="0.3">
      <c r="A614" s="29">
        <v>1107039</v>
      </c>
      <c r="B614" t="s">
        <v>627</v>
      </c>
      <c r="C614" t="str">
        <f>VLOOKUP(A614,[2]Folha1!$A:$B,2,FALSE)</f>
        <v>Escola Básica da Bobadela, Loures</v>
      </c>
    </row>
    <row r="615" spans="1:3" x14ac:dyDescent="0.3">
      <c r="A615" s="29">
        <v>1107068</v>
      </c>
      <c r="B615" t="s">
        <v>628</v>
      </c>
      <c r="C615" t="str">
        <f>VLOOKUP(A615,[2]Folha1!$A:$B,2,FALSE)</f>
        <v>Escola Secundária de Camarate, Loures</v>
      </c>
    </row>
    <row r="616" spans="1:3" x14ac:dyDescent="0.3">
      <c r="A616" s="29">
        <v>1107078</v>
      </c>
      <c r="B616" t="s">
        <v>629</v>
      </c>
      <c r="C616" t="e">
        <f>VLOOKUP(A616,[2]Folha1!$A:$B,2,FALSE)</f>
        <v>#N/A</v>
      </c>
    </row>
    <row r="617" spans="1:3" x14ac:dyDescent="0.3">
      <c r="A617" s="29">
        <v>1107082</v>
      </c>
      <c r="B617" t="s">
        <v>630</v>
      </c>
      <c r="C617" t="str">
        <f>VLOOKUP(A617,[2]Folha1!$A:$B,2,FALSE)</f>
        <v>Escola Secundária de Odivelas</v>
      </c>
    </row>
    <row r="618" spans="1:3" x14ac:dyDescent="0.3">
      <c r="A618" s="29">
        <v>1107117</v>
      </c>
      <c r="B618" t="s">
        <v>631</v>
      </c>
      <c r="C618" t="str">
        <f>VLOOKUP(A618,[2]Folha1!$A:$B,2,FALSE)</f>
        <v>Escola Secundária de São João da Talha, Loures</v>
      </c>
    </row>
    <row r="619" spans="1:3" x14ac:dyDescent="0.3">
      <c r="A619" s="29">
        <v>1107183</v>
      </c>
      <c r="B619" t="s">
        <v>632</v>
      </c>
      <c r="C619" t="str">
        <f>VLOOKUP(A619,[2]Folha1!$A:$B,2,FALSE)</f>
        <v>Escola Básica de Camarate, Loures</v>
      </c>
    </row>
    <row r="620" spans="1:3" x14ac:dyDescent="0.3">
      <c r="A620" s="29">
        <v>1107198</v>
      </c>
      <c r="B620" t="s">
        <v>633</v>
      </c>
      <c r="C620" t="str">
        <f>VLOOKUP(A620,[2]Folha1!$A:$B,2,FALSE)</f>
        <v>Colégio Bartolomeu Dias</v>
      </c>
    </row>
    <row r="621" spans="1:3" x14ac:dyDescent="0.3">
      <c r="A621" s="29">
        <v>1107214</v>
      </c>
      <c r="B621" t="s">
        <v>634</v>
      </c>
      <c r="C621" t="str">
        <f>VLOOKUP(A621,[2]Folha1!$A:$B,2,FALSE)</f>
        <v>Colégio Cesário Verde</v>
      </c>
    </row>
    <row r="622" spans="1:3" x14ac:dyDescent="0.3">
      <c r="A622" s="29">
        <v>1107235</v>
      </c>
      <c r="B622" t="s">
        <v>635</v>
      </c>
      <c r="C622" t="str">
        <f>VLOOKUP(A622,[2]Folha1!$A:$B,2,FALSE)</f>
        <v>Escola Básica de Moinhos da Arroja, Odivelas</v>
      </c>
    </row>
    <row r="623" spans="1:3" x14ac:dyDescent="0.3">
      <c r="A623" s="29">
        <v>1107239</v>
      </c>
      <c r="B623" t="s">
        <v>636</v>
      </c>
      <c r="C623" t="str">
        <f>VLOOKUP(A623,[2]Folha1!$A:$B,2,FALSE)</f>
        <v>Escola Básica General Humberto Delgado, Santo António dos Cavaleiros, Loures</v>
      </c>
    </row>
    <row r="624" spans="1:3" x14ac:dyDescent="0.3">
      <c r="A624" s="29">
        <v>1107245</v>
      </c>
      <c r="B624" t="s">
        <v>637</v>
      </c>
      <c r="C624" t="str">
        <f>VLOOKUP(A624,[2]Folha1!$A:$B,2,FALSE)</f>
        <v>Escola Secundária Braamcamp Freire, Pontinha, Odivelas</v>
      </c>
    </row>
    <row r="625" spans="1:3" x14ac:dyDescent="0.3">
      <c r="A625" s="29">
        <v>1107251</v>
      </c>
      <c r="B625" t="s">
        <v>638</v>
      </c>
      <c r="C625" t="str">
        <f>VLOOKUP(A625,[2]Folha1!$A:$B,2,FALSE)</f>
        <v>Escola Básica D. Dinis, Odivelas</v>
      </c>
    </row>
    <row r="626" spans="1:3" x14ac:dyDescent="0.3">
      <c r="A626" s="29">
        <v>1107296</v>
      </c>
      <c r="B626" t="s">
        <v>639</v>
      </c>
      <c r="C626" t="str">
        <f>VLOOKUP(A626,[2]Folha1!$A:$B,2,FALSE)</f>
        <v>Colégio Pedro Arrupe</v>
      </c>
    </row>
    <row r="627" spans="1:3" x14ac:dyDescent="0.3">
      <c r="A627" s="29">
        <v>1107313</v>
      </c>
      <c r="B627" t="s">
        <v>640</v>
      </c>
      <c r="C627" t="e">
        <f>VLOOKUP(A627,[2]Folha1!$A:$B,2,FALSE)</f>
        <v>#N/A</v>
      </c>
    </row>
    <row r="628" spans="1:3" x14ac:dyDescent="0.3">
      <c r="A628" s="29">
        <v>1107403</v>
      </c>
      <c r="B628" t="s">
        <v>641</v>
      </c>
      <c r="C628" t="str">
        <f>VLOOKUP(A628,[2]Folha1!$A:$B,2,FALSE)</f>
        <v>Escola Secundária da Ramada, Odivelas</v>
      </c>
    </row>
    <row r="629" spans="1:3" x14ac:dyDescent="0.3">
      <c r="A629" s="29">
        <v>1107416</v>
      </c>
      <c r="B629" t="s">
        <v>642</v>
      </c>
      <c r="C629" t="str">
        <f>VLOOKUP(A629,[2]Folha1!$A:$B,2,FALSE)</f>
        <v>Escola Secundária Dr. António Carvalho Figueiredo, Loures</v>
      </c>
    </row>
    <row r="630" spans="1:3" x14ac:dyDescent="0.3">
      <c r="A630" s="29">
        <v>1107453</v>
      </c>
      <c r="B630" t="s">
        <v>643</v>
      </c>
      <c r="C630" t="str">
        <f>VLOOKUP(A630,[2]Folha1!$A:$B,2,FALSE)</f>
        <v>Escola Básica Gaspar Correia, Portela, Loures</v>
      </c>
    </row>
    <row r="631" spans="1:3" x14ac:dyDescent="0.3">
      <c r="A631" s="29">
        <v>1107474</v>
      </c>
      <c r="B631" t="s">
        <v>644</v>
      </c>
      <c r="C631" t="str">
        <f>VLOOKUP(A631,[2]Folha1!$A:$B,2,FALSE)</f>
        <v>Escola Secundária José Cardoso Pires, Loures</v>
      </c>
    </row>
    <row r="632" spans="1:3" x14ac:dyDescent="0.3">
      <c r="A632" s="29">
        <v>1107486</v>
      </c>
      <c r="B632" t="s">
        <v>645</v>
      </c>
      <c r="C632" t="e">
        <f>VLOOKUP(A632,[2]Folha1!$A:$B,2,FALSE)</f>
        <v>#N/A</v>
      </c>
    </row>
    <row r="633" spans="1:3" x14ac:dyDescent="0.3">
      <c r="A633" s="29">
        <v>1107534</v>
      </c>
      <c r="B633" t="s">
        <v>646</v>
      </c>
      <c r="C633" t="str">
        <f>VLOOKUP(A633,[2]Folha1!$A:$B,2,FALSE)</f>
        <v>Escola Básica Luís de Sttau Monteiro, Loures</v>
      </c>
    </row>
    <row r="634" spans="1:3" x14ac:dyDescent="0.3">
      <c r="A634" s="29">
        <v>1107540</v>
      </c>
      <c r="B634" t="s">
        <v>647</v>
      </c>
      <c r="C634" t="str">
        <f>VLOOKUP(A634,[2]Folha1!$A:$B,2,FALSE)</f>
        <v>Escola Básica de Apelação, Loures</v>
      </c>
    </row>
    <row r="635" spans="1:3" x14ac:dyDescent="0.3">
      <c r="A635" s="29">
        <v>1107543</v>
      </c>
      <c r="B635" t="s">
        <v>648</v>
      </c>
      <c r="C635" t="str">
        <f>VLOOKUP(A635,[2]Folha1!$A:$B,2,FALSE)</f>
        <v>Colégio Integrado de Monte Maior</v>
      </c>
    </row>
    <row r="636" spans="1:3" x14ac:dyDescent="0.3">
      <c r="A636" s="29">
        <v>1107558</v>
      </c>
      <c r="B636" t="s">
        <v>649</v>
      </c>
      <c r="C636" t="str">
        <f>VLOOKUP(A636,[2]Folha1!$A:$B,2,FALSE)</f>
        <v>Escola Secundária Pedro Alexandrino, Póvoa de Santo Adrião, Odivelas</v>
      </c>
    </row>
    <row r="637" spans="1:3" x14ac:dyDescent="0.3">
      <c r="A637" s="29">
        <v>1107568</v>
      </c>
      <c r="B637" t="s">
        <v>650</v>
      </c>
      <c r="C637" t="str">
        <f>VLOOKUP(A637,[2]Folha1!$A:$B,2,FALSE)</f>
        <v>Escola Secundária de Sacavém, Loures</v>
      </c>
    </row>
    <row r="638" spans="1:3" x14ac:dyDescent="0.3">
      <c r="A638" s="29">
        <v>1107632</v>
      </c>
      <c r="B638" t="s">
        <v>651</v>
      </c>
      <c r="C638" t="str">
        <f>VLOOKUP(A638,[2]Folha1!$A:$B,2,FALSE)</f>
        <v>Escola Básica Vasco Santana, Ramada, Odivelas</v>
      </c>
    </row>
    <row r="639" spans="1:3" x14ac:dyDescent="0.3">
      <c r="A639" s="29">
        <v>1107720</v>
      </c>
      <c r="B639" t="s">
        <v>652</v>
      </c>
      <c r="C639" t="str">
        <f>VLOOKUP(A639,[2]Folha1!$A:$B,2,FALSE)</f>
        <v>Colégio do Oriente</v>
      </c>
    </row>
    <row r="640" spans="1:3" x14ac:dyDescent="0.3">
      <c r="A640" s="29">
        <v>1107756</v>
      </c>
      <c r="B640" t="s">
        <v>653</v>
      </c>
      <c r="C640" t="str">
        <f>VLOOKUP(A640,[2]Folha1!$A:$B,2,FALSE)</f>
        <v>Escola Básica António Gedeão, Odivelas</v>
      </c>
    </row>
    <row r="641" spans="1:3" x14ac:dyDescent="0.3">
      <c r="A641" s="29">
        <v>1107809</v>
      </c>
      <c r="B641" t="s">
        <v>654</v>
      </c>
      <c r="C641" t="str">
        <f>VLOOKUP(A641,[2]Folha1!$A:$B,2,FALSE)</f>
        <v>Externato Flor do Campo</v>
      </c>
    </row>
    <row r="642" spans="1:3" x14ac:dyDescent="0.3">
      <c r="A642" s="29">
        <v>1107812</v>
      </c>
      <c r="B642" t="s">
        <v>655</v>
      </c>
      <c r="C642" t="str">
        <f>VLOOKUP(A642,[2]Folha1!$A:$B,2,FALSE)</f>
        <v>Escola Secundária de Caneças, Odivelas</v>
      </c>
    </row>
    <row r="643" spans="1:3" x14ac:dyDescent="0.3">
      <c r="A643" s="29">
        <v>1107824</v>
      </c>
      <c r="B643" t="s">
        <v>656</v>
      </c>
      <c r="C643" t="str">
        <f>VLOOKUP(A643,[2]Folha1!$A:$B,2,FALSE)</f>
        <v>Instituto de Ciências Educativas</v>
      </c>
    </row>
    <row r="644" spans="1:3" x14ac:dyDescent="0.3">
      <c r="A644" s="29">
        <v>1107838</v>
      </c>
      <c r="B644" t="s">
        <v>657</v>
      </c>
      <c r="C644" t="str">
        <f>VLOOKUP(A644,[2]Folha1!$A:$B,2,FALSE)</f>
        <v>Escola Básica de Santa Iria de Azoia, Loures</v>
      </c>
    </row>
    <row r="645" spans="1:3" x14ac:dyDescent="0.3">
      <c r="A645" s="29">
        <v>1107864</v>
      </c>
      <c r="B645" t="s">
        <v>658</v>
      </c>
      <c r="C645" t="str">
        <f>VLOOKUP(A645,[2]Folha1!$A:$B,2,FALSE)</f>
        <v>Escola Básica João Villaret, Loures</v>
      </c>
    </row>
    <row r="646" spans="1:3" x14ac:dyDescent="0.3">
      <c r="A646" s="29">
        <v>1107905</v>
      </c>
      <c r="B646" t="s">
        <v>659</v>
      </c>
      <c r="C646" t="str">
        <f>VLOOKUP(A646,[2]Folha1!$A:$B,2,FALSE)</f>
        <v>Escola Básica de Bucelas, Loures</v>
      </c>
    </row>
    <row r="647" spans="1:3" x14ac:dyDescent="0.3">
      <c r="A647" s="29">
        <v>1107922</v>
      </c>
      <c r="B647" t="s">
        <v>660</v>
      </c>
      <c r="C647" t="str">
        <f>VLOOKUP(A647,[2]Folha1!$A:$B,2,FALSE)</f>
        <v>Escola Básica do Catujal, Loures</v>
      </c>
    </row>
    <row r="648" spans="1:3" x14ac:dyDescent="0.3">
      <c r="A648" s="29">
        <v>1107926</v>
      </c>
      <c r="B648" t="s">
        <v>661</v>
      </c>
      <c r="C648" t="e">
        <f>VLOOKUP(A648,[2]Folha1!$A:$B,2,FALSE)</f>
        <v>#N/A</v>
      </c>
    </row>
    <row r="649" spans="1:3" x14ac:dyDescent="0.3">
      <c r="A649" s="29">
        <v>1107969</v>
      </c>
      <c r="B649" t="s">
        <v>662</v>
      </c>
      <c r="C649" t="e">
        <f>VLOOKUP(A649,[2]Folha1!$A:$B,2,FALSE)</f>
        <v>#N/A</v>
      </c>
    </row>
    <row r="650" spans="1:3" x14ac:dyDescent="0.3">
      <c r="A650" s="29">
        <v>1107993</v>
      </c>
      <c r="B650" t="s">
        <v>663</v>
      </c>
      <c r="C650" t="str">
        <f>VLOOKUP(A650,[2]Folha1!$A:$B,2,FALSE)</f>
        <v>Escola Secundária do Arco-Íris, Portela, Loures</v>
      </c>
    </row>
    <row r="651" spans="1:3" x14ac:dyDescent="0.3">
      <c r="A651" s="29">
        <v>1108209</v>
      </c>
      <c r="B651" t="s">
        <v>664</v>
      </c>
      <c r="C651" t="str">
        <f>VLOOKUP(A651,[2]Folha1!$A:$B,2,FALSE)</f>
        <v>Escola Básica Dr. João das Regras, Lourinhã</v>
      </c>
    </row>
    <row r="652" spans="1:3" x14ac:dyDescent="0.3">
      <c r="A652" s="29">
        <v>1108468</v>
      </c>
      <c r="B652" t="s">
        <v>665</v>
      </c>
      <c r="C652" t="str">
        <f>VLOOKUP(A652,[2]Folha1!$A:$B,2,FALSE)</f>
        <v>Escola Básica de Ribamar, Lourinhã</v>
      </c>
    </row>
    <row r="653" spans="1:3" x14ac:dyDescent="0.3">
      <c r="A653" s="29">
        <v>1108896</v>
      </c>
      <c r="B653" t="s">
        <v>666</v>
      </c>
      <c r="C653" t="str">
        <f>VLOOKUP(A653,[2]Folha1!$A:$B,2,FALSE)</f>
        <v>Escola Básica Dr. Afonso Rodrigues Pereira, Lourinhã</v>
      </c>
    </row>
    <row r="654" spans="1:3" x14ac:dyDescent="0.3">
      <c r="A654" s="29">
        <v>1109038</v>
      </c>
      <c r="B654" t="s">
        <v>667</v>
      </c>
      <c r="C654" t="str">
        <f>VLOOKUP(A654,[2]Folha1!$A:$B,2,FALSE)</f>
        <v>Escola Básica e Secundária Professor Armando de Lucena, Malveira, Mafra</v>
      </c>
    </row>
    <row r="655" spans="1:3" x14ac:dyDescent="0.3">
      <c r="A655" s="29">
        <v>1109288</v>
      </c>
      <c r="B655" t="s">
        <v>668</v>
      </c>
      <c r="C655" t="str">
        <f>VLOOKUP(A655,[2]Folha1!$A:$B,2,FALSE)</f>
        <v>Colégio Verde Água</v>
      </c>
    </row>
    <row r="656" spans="1:3" x14ac:dyDescent="0.3">
      <c r="A656" s="29">
        <v>1109292</v>
      </c>
      <c r="B656" t="s">
        <v>669</v>
      </c>
      <c r="C656" t="str">
        <f>VLOOKUP(A656,[2]Folha1!$A:$B,2,FALSE)</f>
        <v>Escola Básica da Venda do Pinheiro, Mafra</v>
      </c>
    </row>
    <row r="657" spans="1:3" x14ac:dyDescent="0.3">
      <c r="A657" s="29">
        <v>1109406</v>
      </c>
      <c r="B657" t="s">
        <v>670</v>
      </c>
      <c r="C657" t="str">
        <f>VLOOKUP(A657,[2]Folha1!$A:$B,2,FALSE)</f>
        <v>Escola Básica e Secundária António Bento Franco, Ericeira, Mafra</v>
      </c>
    </row>
    <row r="658" spans="1:3" x14ac:dyDescent="0.3">
      <c r="A658" s="29">
        <v>1109507</v>
      </c>
      <c r="B658" t="s">
        <v>671</v>
      </c>
      <c r="C658" t="str">
        <f>VLOOKUP(A658,[2]Folha1!$A:$B,2,FALSE)</f>
        <v>Escola Básica de Mafra</v>
      </c>
    </row>
    <row r="659" spans="1:3" x14ac:dyDescent="0.3">
      <c r="A659" s="29">
        <v>1109661</v>
      </c>
      <c r="B659" t="s">
        <v>672</v>
      </c>
      <c r="C659" t="str">
        <f>VLOOKUP(A659,[2]Folha1!$A:$B,2,FALSE)</f>
        <v>Colégio Miramar</v>
      </c>
    </row>
    <row r="660" spans="1:3" x14ac:dyDescent="0.3">
      <c r="A660" s="29">
        <v>1109902</v>
      </c>
      <c r="B660" t="s">
        <v>673</v>
      </c>
      <c r="C660" t="str">
        <f>VLOOKUP(A660,[2]Folha1!$A:$B,2,FALSE)</f>
        <v>Colégio Santo André</v>
      </c>
    </row>
    <row r="661" spans="1:3" x14ac:dyDescent="0.3">
      <c r="A661" s="29">
        <v>1110010</v>
      </c>
      <c r="B661" t="s">
        <v>674</v>
      </c>
      <c r="C661" t="str">
        <f>VLOOKUP(A661,[2]Folha1!$A:$B,2,FALSE)</f>
        <v>Escola Básica Professor Noronha Feio, Queijas, Oeiras</v>
      </c>
    </row>
    <row r="662" spans="1:3" x14ac:dyDescent="0.3">
      <c r="A662" s="29">
        <v>1110044</v>
      </c>
      <c r="B662" t="s">
        <v>675</v>
      </c>
      <c r="C662" t="e">
        <f>VLOOKUP(A662,[2]Folha1!$A:$B,2,FALSE)</f>
        <v>#N/A</v>
      </c>
    </row>
    <row r="663" spans="1:3" x14ac:dyDescent="0.3">
      <c r="A663" s="29">
        <v>1110069</v>
      </c>
      <c r="B663" t="s">
        <v>676</v>
      </c>
      <c r="C663" t="str">
        <f>VLOOKUP(A663,[2]Folha1!$A:$B,2,FALSE)</f>
        <v>Escola Secundária Luís de Freitas Branco, Paço de Arcos, Oeiras</v>
      </c>
    </row>
    <row r="664" spans="1:3" x14ac:dyDescent="0.3">
      <c r="A664" s="29">
        <v>1110156</v>
      </c>
      <c r="B664" t="s">
        <v>677</v>
      </c>
      <c r="C664" t="str">
        <f>VLOOKUP(A664,[2]Folha1!$A:$B,2,FALSE)</f>
        <v>Escola Básica Sophia de Mello Breyner, Portela, Oeiras</v>
      </c>
    </row>
    <row r="665" spans="1:3" x14ac:dyDescent="0.3">
      <c r="A665" s="29">
        <v>1110238</v>
      </c>
      <c r="B665" t="s">
        <v>678</v>
      </c>
      <c r="C665" t="str">
        <f>VLOOKUP(A665,[2]Folha1!$A:$B,2,FALSE)</f>
        <v>Escola Secundária Professor José Augusto Lucas, Linda-a-Velha, Oeiras</v>
      </c>
    </row>
    <row r="666" spans="1:3" x14ac:dyDescent="0.3">
      <c r="A666" s="29">
        <v>1110273</v>
      </c>
      <c r="B666" t="s">
        <v>679</v>
      </c>
      <c r="C666" t="str">
        <f>VLOOKUP(A666,[2]Folha1!$A:$B,2,FALSE)</f>
        <v>Escola Básica Conde de Oeiras, Oeiras</v>
      </c>
    </row>
    <row r="667" spans="1:3" x14ac:dyDescent="0.3">
      <c r="A667" s="29">
        <v>1110309</v>
      </c>
      <c r="B667" t="s">
        <v>680</v>
      </c>
      <c r="C667" t="str">
        <f>VLOOKUP(A667,[2]Folha1!$A:$B,2,FALSE)</f>
        <v>Escola Básica de São Bruno, Caxias, Oeiras</v>
      </c>
    </row>
    <row r="668" spans="1:3" x14ac:dyDescent="0.3">
      <c r="A668" s="29">
        <v>1110531</v>
      </c>
      <c r="B668" t="s">
        <v>681</v>
      </c>
      <c r="C668" t="str">
        <f>VLOOKUP(A668,[2]Folha1!$A:$B,2,FALSE)</f>
        <v>Escola Secundária Camilo Castelo Branco, Carnaxide, Oeiras</v>
      </c>
    </row>
    <row r="669" spans="1:3" x14ac:dyDescent="0.3">
      <c r="A669" s="29">
        <v>1110579</v>
      </c>
      <c r="B669" t="s">
        <v>682</v>
      </c>
      <c r="C669" t="str">
        <f>VLOOKUP(A669,[2]Folha1!$A:$B,2,FALSE)</f>
        <v>Escola Básica e Secundária Aquilino Ribeiro, Leião, Oeiras</v>
      </c>
    </row>
    <row r="670" spans="1:3" x14ac:dyDescent="0.3">
      <c r="A670" s="29">
        <v>1110646</v>
      </c>
      <c r="B670" t="s">
        <v>683</v>
      </c>
      <c r="C670" t="str">
        <f>VLOOKUP(A670,[2]Folha1!$A:$B,2,FALSE)</f>
        <v>Escola Secundária Sebastião e Silva, Oeiras</v>
      </c>
    </row>
    <row r="671" spans="1:3" x14ac:dyDescent="0.3">
      <c r="A671" s="29">
        <v>1110737</v>
      </c>
      <c r="B671" t="s">
        <v>684</v>
      </c>
      <c r="C671" t="str">
        <f>VLOOKUP(A671,[2]Folha1!$A:$B,2,FALSE)</f>
        <v>Escola Secundária de Miraflores, Algés, Oeiras</v>
      </c>
    </row>
    <row r="672" spans="1:3" x14ac:dyDescent="0.3">
      <c r="A672" s="29">
        <v>1110746</v>
      </c>
      <c r="B672" t="s">
        <v>685</v>
      </c>
      <c r="C672" t="str">
        <f>VLOOKUP(A672,[2]Folha1!$A:$B,2,FALSE)</f>
        <v>Escola Básica e Secundária Amélia Rey Colaço, Linda-a-Velha, Oeiras</v>
      </c>
    </row>
    <row r="673" spans="1:3" x14ac:dyDescent="0.3">
      <c r="A673" s="29">
        <v>1110885</v>
      </c>
      <c r="B673" t="s">
        <v>686</v>
      </c>
      <c r="C673" t="str">
        <f>VLOOKUP(A673,[2]Folha1!$A:$B,2,FALSE)</f>
        <v>Escola Secundária da Quinta do Marquês, Oeiras</v>
      </c>
    </row>
    <row r="674" spans="1:3" x14ac:dyDescent="0.3">
      <c r="A674" s="29">
        <v>1111050</v>
      </c>
      <c r="B674" t="s">
        <v>687</v>
      </c>
      <c r="C674" t="str">
        <f>VLOOKUP(A674,[2]Folha1!$A:$B,2,FALSE)</f>
        <v>Colégio dos Plátanos</v>
      </c>
    </row>
    <row r="675" spans="1:3" x14ac:dyDescent="0.3">
      <c r="A675" s="29">
        <v>1111163</v>
      </c>
      <c r="B675" t="s">
        <v>688</v>
      </c>
      <c r="C675" t="str">
        <f>VLOOKUP(A675,[2]Folha1!$A:$B,2,FALSE)</f>
        <v>Escola Básica António Sérgio, Cacém, Sintra</v>
      </c>
    </row>
    <row r="676" spans="1:3" x14ac:dyDescent="0.3">
      <c r="A676" s="29">
        <v>1111202</v>
      </c>
      <c r="B676" t="s">
        <v>689</v>
      </c>
      <c r="C676" t="str">
        <f>VLOOKUP(A676,[2]Folha1!$A:$B,2,FALSE)</f>
        <v>Escola Básica e Secundária Rainha D. Leonor de Lencastre, São Marcos, Sintra</v>
      </c>
    </row>
    <row r="677" spans="1:3" x14ac:dyDescent="0.3">
      <c r="A677" s="29">
        <v>1111203</v>
      </c>
      <c r="B677" t="s">
        <v>690</v>
      </c>
      <c r="C677" t="str">
        <f>VLOOKUP(A677,[2]Folha1!$A:$B,2,FALSE)</f>
        <v>Escola Básica Padre Alberto Neto, Rio de Mouro, Sintra</v>
      </c>
    </row>
    <row r="678" spans="1:3" x14ac:dyDescent="0.3">
      <c r="A678" s="29">
        <v>1111215</v>
      </c>
      <c r="B678" t="s">
        <v>691</v>
      </c>
      <c r="C678" t="str">
        <f>VLOOKUP(A678,[2]Folha1!$A:$B,2,FALSE)</f>
        <v>Escola Básica e Secundária Gama Barros, Cacém, Sintra</v>
      </c>
    </row>
    <row r="679" spans="1:3" x14ac:dyDescent="0.3">
      <c r="A679" s="29">
        <v>1111226</v>
      </c>
      <c r="B679" t="s">
        <v>692</v>
      </c>
      <c r="C679" t="str">
        <f>VLOOKUP(A679,[2]Folha1!$A:$B,2,FALSE)</f>
        <v>Escola Básica e Secundária Padre Alberto Neto, Queluz, Sintra</v>
      </c>
    </row>
    <row r="680" spans="1:3" x14ac:dyDescent="0.3">
      <c r="A680" s="29">
        <v>1111311</v>
      </c>
      <c r="B680" t="s">
        <v>693</v>
      </c>
      <c r="C680" t="str">
        <f>VLOOKUP(A680,[2]Folha1!$A:$B,2,FALSE)</f>
        <v>Escola Básica D. Fernando II, Sintra</v>
      </c>
    </row>
    <row r="681" spans="1:3" x14ac:dyDescent="0.3">
      <c r="A681" s="29">
        <v>1111360</v>
      </c>
      <c r="B681" t="s">
        <v>694</v>
      </c>
      <c r="C681" t="e">
        <f>VLOOKUP(A681,[2]Folha1!$A:$B,2,FALSE)</f>
        <v>#N/A</v>
      </c>
    </row>
    <row r="682" spans="1:3" x14ac:dyDescent="0.3">
      <c r="A682" s="29">
        <v>1111403</v>
      </c>
      <c r="B682" t="s">
        <v>695</v>
      </c>
      <c r="C682" t="str">
        <f>VLOOKUP(A682,[2]Folha1!$A:$B,2,FALSE)</f>
        <v>Escola Básica Ruy Belo, Queluz, Sintra</v>
      </c>
    </row>
    <row r="683" spans="1:3" x14ac:dyDescent="0.3">
      <c r="A683" s="29">
        <v>1111424</v>
      </c>
      <c r="B683" t="s">
        <v>696</v>
      </c>
      <c r="C683" t="str">
        <f>VLOOKUP(A683,[2]Folha1!$A:$B,2,FALSE)</f>
        <v>Escola Básica D. Carlos I, Sintra</v>
      </c>
    </row>
    <row r="684" spans="1:3" x14ac:dyDescent="0.3">
      <c r="A684" s="29">
        <v>1111471</v>
      </c>
      <c r="B684" t="s">
        <v>697</v>
      </c>
      <c r="C684" t="e">
        <f>VLOOKUP(A684,[2]Folha1!$A:$B,2,FALSE)</f>
        <v>#N/A</v>
      </c>
    </row>
    <row r="685" spans="1:3" x14ac:dyDescent="0.3">
      <c r="A685" s="29">
        <v>1111487</v>
      </c>
      <c r="B685" t="s">
        <v>698</v>
      </c>
      <c r="C685" t="str">
        <f>VLOOKUP(A685,[2]Folha1!$A:$B,2,FALSE)</f>
        <v>Escola Secundária Matias Aires, Agualva, Sintra</v>
      </c>
    </row>
    <row r="686" spans="1:3" x14ac:dyDescent="0.3">
      <c r="A686" s="29">
        <v>1111505</v>
      </c>
      <c r="B686" t="s">
        <v>699</v>
      </c>
      <c r="C686" t="str">
        <f>VLOOKUP(A686,[2]Folha1!$A:$B,2,FALSE)</f>
        <v>Escola Secundária Stuart Carvalhais, Massamá, Sintra</v>
      </c>
    </row>
    <row r="687" spans="1:3" x14ac:dyDescent="0.3">
      <c r="A687" s="29">
        <v>1111507</v>
      </c>
      <c r="B687" t="s">
        <v>700</v>
      </c>
      <c r="C687" t="str">
        <f>VLOOKUP(A687,[2]Folha1!$A:$B,2,FALSE)</f>
        <v>Escola Secundária Ferreira Dias, Agualva, Sintra</v>
      </c>
    </row>
    <row r="688" spans="1:3" x14ac:dyDescent="0.3">
      <c r="A688" s="29">
        <v>1111519</v>
      </c>
      <c r="B688" t="s">
        <v>701</v>
      </c>
      <c r="C688" t="str">
        <f>VLOOKUP(A688,[2]Folha1!$A:$B,2,FALSE)</f>
        <v>Escola Básica Professor Agostinho da Silva, Casal de Cambra, Sintra</v>
      </c>
    </row>
    <row r="689" spans="1:3" x14ac:dyDescent="0.3">
      <c r="A689" s="29">
        <v>1111541</v>
      </c>
      <c r="B689" t="s">
        <v>702</v>
      </c>
      <c r="C689" t="str">
        <f>VLOOKUP(A689,[2]Folha1!$A:$B,2,FALSE)</f>
        <v>Colégio A Quinta de Sintra</v>
      </c>
    </row>
    <row r="690" spans="1:3" x14ac:dyDescent="0.3">
      <c r="A690" s="29">
        <v>1111558</v>
      </c>
      <c r="B690" t="s">
        <v>703</v>
      </c>
      <c r="C690" t="str">
        <f>VLOOKUP(A690,[2]Folha1!$A:$B,2,FALSE)</f>
        <v>Colégio Mem Martins</v>
      </c>
    </row>
    <row r="691" spans="1:3" x14ac:dyDescent="0.3">
      <c r="A691" s="29">
        <v>1111592</v>
      </c>
      <c r="B691" t="s">
        <v>704</v>
      </c>
      <c r="C691" t="str">
        <f>VLOOKUP(A691,[2]Folha1!$A:$B,2,FALSE)</f>
        <v>Escola Básica e Secundária Mestre Domingos Saraiva, Algueirão, Sintra</v>
      </c>
    </row>
    <row r="692" spans="1:3" x14ac:dyDescent="0.3">
      <c r="A692" s="29">
        <v>1111602</v>
      </c>
      <c r="B692" t="s">
        <v>705</v>
      </c>
      <c r="C692" t="str">
        <f>VLOOKUP(A692,[2]Folha1!$A:$B,2,FALSE)</f>
        <v>Escola Básica Professor Galopim de Carvalho, Pendão, Sintra</v>
      </c>
    </row>
    <row r="693" spans="1:3" x14ac:dyDescent="0.3">
      <c r="A693" s="29">
        <v>1111612</v>
      </c>
      <c r="B693" t="s">
        <v>706</v>
      </c>
      <c r="C693" t="str">
        <f>VLOOKUP(A693,[2]Folha1!$A:$B,2,FALSE)</f>
        <v>Escola Básica de Colares, Sintra</v>
      </c>
    </row>
    <row r="694" spans="1:3" x14ac:dyDescent="0.3">
      <c r="A694" s="29">
        <v>1111613</v>
      </c>
      <c r="B694" t="s">
        <v>707</v>
      </c>
      <c r="C694" t="e">
        <f>VLOOKUP(A694,[2]Folha1!$A:$B,2,FALSE)</f>
        <v>#N/A</v>
      </c>
    </row>
    <row r="695" spans="1:3" x14ac:dyDescent="0.3">
      <c r="A695" s="29">
        <v>1111625</v>
      </c>
      <c r="B695" t="s">
        <v>708</v>
      </c>
      <c r="C695" t="str">
        <f>VLOOKUP(A695,[2]Folha1!$A:$B,2,FALSE)</f>
        <v>Escola Básica e Secundária do Alto dos Moinhos, Terrugem, Sintra</v>
      </c>
    </row>
    <row r="696" spans="1:3" x14ac:dyDescent="0.3">
      <c r="A696" s="29">
        <v>1111637</v>
      </c>
      <c r="B696" t="s">
        <v>709</v>
      </c>
      <c r="C696" t="str">
        <f>VLOOKUP(A696,[2]Folha1!$A:$B,2,FALSE)</f>
        <v>Escola Básica Escultor Francisco dos Santos, Fitares, Sintra</v>
      </c>
    </row>
    <row r="697" spans="1:3" x14ac:dyDescent="0.3">
      <c r="A697" s="29">
        <v>1111712</v>
      </c>
      <c r="B697" t="s">
        <v>710</v>
      </c>
      <c r="C697" t="str">
        <f>VLOOKUP(A697,[2]Folha1!$A:$B,2,FALSE)</f>
        <v>Escola Básica Visconde de Juromenha, Mem Martins, Sintra</v>
      </c>
    </row>
    <row r="698" spans="1:3" x14ac:dyDescent="0.3">
      <c r="A698" s="29">
        <v>1111724</v>
      </c>
      <c r="B698" t="s">
        <v>711</v>
      </c>
      <c r="C698" t="str">
        <f>VLOOKUP(A698,[2]Folha1!$A:$B,2,FALSE)</f>
        <v>Colégio Vasco da Gama</v>
      </c>
    </row>
    <row r="699" spans="1:3" x14ac:dyDescent="0.3">
      <c r="A699" s="29">
        <v>1111734</v>
      </c>
      <c r="B699" t="s">
        <v>712</v>
      </c>
      <c r="C699" t="str">
        <f>VLOOKUP(A699,[2]Folha1!$A:$B,2,FALSE)</f>
        <v>Escola Secundária Miguel Torga, Monte Abraão, Sintra</v>
      </c>
    </row>
    <row r="700" spans="1:3" x14ac:dyDescent="0.3">
      <c r="A700" s="29">
        <v>1111883</v>
      </c>
      <c r="B700" t="s">
        <v>713</v>
      </c>
      <c r="C700" t="str">
        <f>VLOOKUP(A700,[2]Folha1!$A:$B,2,FALSE)</f>
        <v>Escola Básica Ferreira de Castro, Ouressa, Sintra</v>
      </c>
    </row>
    <row r="701" spans="1:3" x14ac:dyDescent="0.3">
      <c r="A701" s="29">
        <v>1111892</v>
      </c>
      <c r="B701" t="s">
        <v>714</v>
      </c>
      <c r="C701" t="str">
        <f>VLOOKUP(A701,[2]Folha1!$A:$B,2,FALSE)</f>
        <v>Escola Básica e Secundária Dr. Rui Grácio, Montelavar, Sintra</v>
      </c>
    </row>
    <row r="702" spans="1:3" x14ac:dyDescent="0.3">
      <c r="A702" s="29">
        <v>1111898</v>
      </c>
      <c r="B702" t="s">
        <v>715</v>
      </c>
      <c r="C702" t="e">
        <f>VLOOKUP(A702,[2]Folha1!$A:$B,2,FALSE)</f>
        <v>#N/A</v>
      </c>
    </row>
    <row r="703" spans="1:3" x14ac:dyDescent="0.3">
      <c r="A703" s="29">
        <v>1111905</v>
      </c>
      <c r="B703" t="s">
        <v>716</v>
      </c>
      <c r="C703" t="str">
        <f>VLOOKUP(A703,[2]Folha1!$A:$B,2,FALSE)</f>
        <v>Colégio de São José - Ramalhão</v>
      </c>
    </row>
    <row r="704" spans="1:3" x14ac:dyDescent="0.3">
      <c r="A704" s="29">
        <v>1111928</v>
      </c>
      <c r="B704" t="s">
        <v>717</v>
      </c>
      <c r="C704" t="str">
        <f>VLOOKUP(A704,[2]Folha1!$A:$B,2,FALSE)</f>
        <v>Escola Secundária de Mem Martins, Sintra</v>
      </c>
    </row>
    <row r="705" spans="1:3" x14ac:dyDescent="0.3">
      <c r="A705" s="29">
        <v>1111993</v>
      </c>
      <c r="B705" t="s">
        <v>718</v>
      </c>
      <c r="C705" t="str">
        <f>VLOOKUP(A705,[2]Folha1!$A:$B,2,FALSE)</f>
        <v>Escola Básica Alfredo da Silva, Albarraque, Sintra</v>
      </c>
    </row>
    <row r="706" spans="1:3" x14ac:dyDescent="0.3">
      <c r="A706" s="29">
        <v>1112383</v>
      </c>
      <c r="B706" t="s">
        <v>719</v>
      </c>
      <c r="C706" t="str">
        <f>VLOOKUP(A706,[2]Folha1!$A:$B,2,FALSE)</f>
        <v>Escola Básica e Secundária Joaquim Inácio da Cruz Sobral, Sobral de Monte Agraço</v>
      </c>
    </row>
    <row r="707" spans="1:3" x14ac:dyDescent="0.3">
      <c r="A707" s="29">
        <v>1113045</v>
      </c>
      <c r="B707" t="s">
        <v>720</v>
      </c>
      <c r="C707" t="str">
        <f>VLOOKUP(A707,[2]Folha1!$A:$B,2,FALSE)</f>
        <v>Externato de Penafirme</v>
      </c>
    </row>
    <row r="708" spans="1:3" x14ac:dyDescent="0.3">
      <c r="A708" s="29">
        <v>1113120</v>
      </c>
      <c r="B708" t="s">
        <v>721</v>
      </c>
      <c r="C708" t="str">
        <f>VLOOKUP(A708,[2]Folha1!$A:$B,2,FALSE)</f>
        <v>Escola Básica Gaspar Campello, Torres Vedras</v>
      </c>
    </row>
    <row r="709" spans="1:3" x14ac:dyDescent="0.3">
      <c r="A709" s="29">
        <v>1113277</v>
      </c>
      <c r="B709" t="s">
        <v>722</v>
      </c>
      <c r="C709" t="str">
        <f>VLOOKUP(A709,[2]Folha1!$A:$B,2,FALSE)</f>
        <v>Escola Secundária Madeira Torres, Torres Vedras</v>
      </c>
    </row>
    <row r="710" spans="1:3" x14ac:dyDescent="0.3">
      <c r="A710" s="29">
        <v>1113335</v>
      </c>
      <c r="B710" t="s">
        <v>723</v>
      </c>
      <c r="C710" t="e">
        <f>VLOOKUP(A710,[2]Folha1!$A:$B,2,FALSE)</f>
        <v>#N/A</v>
      </c>
    </row>
    <row r="711" spans="1:3" x14ac:dyDescent="0.3">
      <c r="A711" s="29">
        <v>1113451</v>
      </c>
      <c r="B711" t="s">
        <v>724</v>
      </c>
      <c r="C711" t="str">
        <f>VLOOKUP(A711,[2]Folha1!$A:$B,2,FALSE)</f>
        <v>Escola Básica de Freiria, Torres Vedras</v>
      </c>
    </row>
    <row r="712" spans="1:3" x14ac:dyDescent="0.3">
      <c r="A712" s="29">
        <v>1113692</v>
      </c>
      <c r="B712" t="s">
        <v>725</v>
      </c>
      <c r="C712" t="str">
        <f>VLOOKUP(A712,[2]Folha1!$A:$B,2,FALSE)</f>
        <v>Escola Secundária Henriques Nogueira, Torres Vedras</v>
      </c>
    </row>
    <row r="713" spans="1:3" x14ac:dyDescent="0.3">
      <c r="A713" s="29">
        <v>1113789</v>
      </c>
      <c r="B713" t="s">
        <v>726</v>
      </c>
      <c r="C713" t="str">
        <f>VLOOKUP(A713,[2]Folha1!$A:$B,2,FALSE)</f>
        <v>Escola Básica São Gonçalo, Torres Vedras</v>
      </c>
    </row>
    <row r="714" spans="1:3" x14ac:dyDescent="0.3">
      <c r="A714" s="29">
        <v>1113881</v>
      </c>
      <c r="B714" t="s">
        <v>727</v>
      </c>
      <c r="C714" t="str">
        <f>VLOOKUP(A714,[2]Folha1!$A:$B,2,FALSE)</f>
        <v>Escola Básica do Maxial, Torres Vedras</v>
      </c>
    </row>
    <row r="715" spans="1:3" x14ac:dyDescent="0.3">
      <c r="A715" s="29">
        <v>1113952</v>
      </c>
      <c r="B715" t="s">
        <v>728</v>
      </c>
      <c r="C715" t="str">
        <f>VLOOKUP(A715,[2]Folha1!$A:$B,2,FALSE)</f>
        <v>Escola Básica Padre Vítor Melícias, Torres Vedras</v>
      </c>
    </row>
    <row r="716" spans="1:3" x14ac:dyDescent="0.3">
      <c r="A716" s="29">
        <v>1113977</v>
      </c>
      <c r="B716" t="s">
        <v>729</v>
      </c>
      <c r="C716" t="str">
        <f>VLOOKUP(A716,[2]Folha1!$A:$B,2,FALSE)</f>
        <v>Escola Internacional de Torres Vedras</v>
      </c>
    </row>
    <row r="717" spans="1:3" x14ac:dyDescent="0.3">
      <c r="A717" s="29">
        <v>1114251</v>
      </c>
      <c r="B717" t="s">
        <v>730</v>
      </c>
      <c r="C717" t="str">
        <f>VLOOKUP(A717,[2]Folha1!$A:$B,2,FALSE)</f>
        <v>Escola Secundária Alves Redol, Vila Franca de Xira</v>
      </c>
    </row>
    <row r="718" spans="1:3" x14ac:dyDescent="0.3">
      <c r="A718" s="29">
        <v>1114277</v>
      </c>
      <c r="B718" t="s">
        <v>731</v>
      </c>
      <c r="C718" t="str">
        <f>VLOOKUP(A718,[2]Folha1!$A:$B,2,FALSE)</f>
        <v>Escola Básica Pedro Jacques de Magalhães, Alverca do Ribatejo, Vila Franca de Xira</v>
      </c>
    </row>
    <row r="719" spans="1:3" x14ac:dyDescent="0.3">
      <c r="A719" s="29">
        <v>1114301</v>
      </c>
      <c r="B719" t="s">
        <v>732</v>
      </c>
      <c r="C719" t="str">
        <f>VLOOKUP(A719,[2]Folha1!$A:$B,2,FALSE)</f>
        <v>Escola Básica do Bom Sucesso, Alverca do Ribatejo, Vila Franca de Xira</v>
      </c>
    </row>
    <row r="720" spans="1:3" x14ac:dyDescent="0.3">
      <c r="A720" s="29">
        <v>1114316</v>
      </c>
      <c r="B720" t="s">
        <v>733</v>
      </c>
      <c r="C720" t="str">
        <f>VLOOKUP(A720,[2]Folha1!$A:$B,2,FALSE)</f>
        <v>Escola Básica e Secundária D. Martinho Vaz de Castelo Branco, Póvoa de Santa Iria, Vila Franca de</v>
      </c>
    </row>
    <row r="721" spans="1:3" x14ac:dyDescent="0.3">
      <c r="A721" s="29">
        <v>1114483</v>
      </c>
      <c r="B721" t="s">
        <v>734</v>
      </c>
      <c r="C721" t="str">
        <f>VLOOKUP(A721,[2]Folha1!$A:$B,2,FALSE)</f>
        <v>Escola Básica e Secundária Professor Reynaldo dos Santos, Vila Franca de Xira</v>
      </c>
    </row>
    <row r="722" spans="1:3" x14ac:dyDescent="0.3">
      <c r="A722" s="29">
        <v>1114540</v>
      </c>
      <c r="B722" t="s">
        <v>735</v>
      </c>
      <c r="C722" t="str">
        <f>VLOOKUP(A722,[2]Folha1!$A:$B,2,FALSE)</f>
        <v>Escola Básica Padre José Rota, Forte da Casa, Vila Franca de Xira</v>
      </c>
    </row>
    <row r="723" spans="1:3" x14ac:dyDescent="0.3">
      <c r="A723" s="29">
        <v>1114544</v>
      </c>
      <c r="B723" t="s">
        <v>736</v>
      </c>
      <c r="C723" t="str">
        <f>VLOOKUP(A723,[2]Folha1!$A:$B,2,FALSE)</f>
        <v>Colégio José Álvaro Vidal</v>
      </c>
    </row>
    <row r="724" spans="1:3" x14ac:dyDescent="0.3">
      <c r="A724" s="29">
        <v>1114607</v>
      </c>
      <c r="B724" t="s">
        <v>737</v>
      </c>
      <c r="C724" t="str">
        <f>VLOOKUP(A724,[2]Folha1!$A:$B,2,FALSE)</f>
        <v>Escola Básica D. António de Ataíde, Castanheira do Ribatejo, Vila Franca de Xira</v>
      </c>
    </row>
    <row r="725" spans="1:3" x14ac:dyDescent="0.3">
      <c r="A725" s="29">
        <v>1114678</v>
      </c>
      <c r="B725" t="s">
        <v>738</v>
      </c>
      <c r="C725" t="str">
        <f>VLOOKUP(A725,[2]Folha1!$A:$B,2,FALSE)</f>
        <v>Escola Básica Soeiro Pereira Gomes, Alhandra, Vila Franca de Xira</v>
      </c>
    </row>
    <row r="726" spans="1:3" x14ac:dyDescent="0.3">
      <c r="A726" s="29">
        <v>1114761</v>
      </c>
      <c r="B726" t="s">
        <v>739</v>
      </c>
      <c r="C726" t="str">
        <f>VLOOKUP(A726,[2]Folha1!$A:$B,2,FALSE)</f>
        <v>Escola Básica e Secundária de Vialonga, Vila Franca de Xira</v>
      </c>
    </row>
    <row r="727" spans="1:3" x14ac:dyDescent="0.3">
      <c r="A727" s="29">
        <v>1115029</v>
      </c>
      <c r="B727" t="s">
        <v>740</v>
      </c>
      <c r="C727" t="str">
        <f>VLOOKUP(A727,[2]Folha1!$A:$B,2,FALSE)</f>
        <v>Escola Básica Cardoso Lopes, Amadora</v>
      </c>
    </row>
    <row r="728" spans="1:3" x14ac:dyDescent="0.3">
      <c r="A728" s="29">
        <v>1115234</v>
      </c>
      <c r="B728" t="s">
        <v>741</v>
      </c>
      <c r="C728" t="str">
        <f>VLOOKUP(A728,[2]Folha1!$A:$B,2,FALSE)</f>
        <v>Escola Básica Prof. Pedro d'Orey da Cunha, Damaia, Amadora</v>
      </c>
    </row>
    <row r="729" spans="1:3" x14ac:dyDescent="0.3">
      <c r="A729" s="29">
        <v>1115235</v>
      </c>
      <c r="B729" t="s">
        <v>742</v>
      </c>
      <c r="C729" t="str">
        <f>VLOOKUP(A729,[2]Folha1!$A:$B,2,FALSE)</f>
        <v>Escola Básica Roque Gameiro, Reboleira, Amadora</v>
      </c>
    </row>
    <row r="730" spans="1:3" x14ac:dyDescent="0.3">
      <c r="A730" s="29">
        <v>1115267</v>
      </c>
      <c r="B730" t="s">
        <v>743</v>
      </c>
      <c r="C730" t="str">
        <f>VLOOKUP(A730,[2]Folha1!$A:$B,2,FALSE)</f>
        <v>Escola Luís Madureira (Stª Casa Misericórdia Da Amadora)</v>
      </c>
    </row>
    <row r="731" spans="1:3" x14ac:dyDescent="0.3">
      <c r="A731" s="29">
        <v>1115353</v>
      </c>
      <c r="B731" t="s">
        <v>744</v>
      </c>
      <c r="C731" t="str">
        <f>VLOOKUP(A731,[2]Folha1!$A:$B,2,FALSE)</f>
        <v>Escola Secundária Seomara da Costa Primo, Amadora</v>
      </c>
    </row>
    <row r="732" spans="1:3" x14ac:dyDescent="0.3">
      <c r="A732" s="29">
        <v>1115390</v>
      </c>
      <c r="B732" t="s">
        <v>745</v>
      </c>
      <c r="C732" t="e">
        <f>VLOOKUP(A732,[2]Folha1!$A:$B,2,FALSE)</f>
        <v>#N/A</v>
      </c>
    </row>
    <row r="733" spans="1:3" x14ac:dyDescent="0.3">
      <c r="A733" s="29">
        <v>1115424</v>
      </c>
      <c r="B733" t="s">
        <v>746</v>
      </c>
      <c r="C733" t="e">
        <f>VLOOKUP(A733,[2]Folha1!$A:$B,2,FALSE)</f>
        <v>#N/A</v>
      </c>
    </row>
    <row r="734" spans="1:3" x14ac:dyDescent="0.3">
      <c r="A734" s="29">
        <v>1115431</v>
      </c>
      <c r="B734" t="s">
        <v>747</v>
      </c>
      <c r="C734" t="str">
        <f>VLOOKUP(A734,[2]Folha1!$A:$B,2,FALSE)</f>
        <v>Escola Secundária Fernando Namora, Amadora</v>
      </c>
    </row>
    <row r="735" spans="1:3" x14ac:dyDescent="0.3">
      <c r="A735" s="29">
        <v>1115498</v>
      </c>
      <c r="B735" t="s">
        <v>748</v>
      </c>
      <c r="C735" t="str">
        <f>VLOOKUP(A735,[2]Folha1!$A:$B,2,FALSE)</f>
        <v>Escola Básica Miguel Torga, São Brás, Amadora</v>
      </c>
    </row>
    <row r="736" spans="1:3" x14ac:dyDescent="0.3">
      <c r="A736" s="29">
        <v>1115554</v>
      </c>
      <c r="B736" t="s">
        <v>749</v>
      </c>
      <c r="C736" t="str">
        <f>VLOOKUP(A736,[2]Folha1!$A:$B,2,FALSE)</f>
        <v>Escola Básica Almeida Garrett, Alfragide, Amadora</v>
      </c>
    </row>
    <row r="737" spans="1:3" x14ac:dyDescent="0.3">
      <c r="A737" s="29">
        <v>1115606</v>
      </c>
      <c r="B737" t="s">
        <v>750</v>
      </c>
      <c r="C737" t="str">
        <f>VLOOKUP(A737,[2]Folha1!$A:$B,2,FALSE)</f>
        <v>Escola Básica e Secundária Dr. Azevedo Neves, Damaia, Amadora</v>
      </c>
    </row>
    <row r="738" spans="1:3" x14ac:dyDescent="0.3">
      <c r="A738" s="29">
        <v>1115817</v>
      </c>
      <c r="B738" t="s">
        <v>751</v>
      </c>
      <c r="C738" t="str">
        <f>VLOOKUP(A738,[2]Folha1!$A:$B,2,FALSE)</f>
        <v>Colégio Dona Filipa</v>
      </c>
    </row>
    <row r="739" spans="1:3" x14ac:dyDescent="0.3">
      <c r="A739" s="29">
        <v>1115822</v>
      </c>
      <c r="B739" t="s">
        <v>752</v>
      </c>
      <c r="C739" t="str">
        <f>VLOOKUP(A739,[2]Folha1!$A:$B,2,FALSE)</f>
        <v>Escola Básica e Secundária de Mães d'Água, Falagueira, Amadora</v>
      </c>
    </row>
    <row r="740" spans="1:3" x14ac:dyDescent="0.3">
      <c r="A740" s="29">
        <v>1115839</v>
      </c>
      <c r="B740" t="s">
        <v>753</v>
      </c>
      <c r="C740" t="str">
        <f>VLOOKUP(A740,[2]Folha1!$A:$B,2,FALSE)</f>
        <v>Escola Básica José Cardoso Pires, São Brás, Amadora</v>
      </c>
    </row>
    <row r="741" spans="1:3" x14ac:dyDescent="0.3">
      <c r="A741" s="29">
        <v>1115905</v>
      </c>
      <c r="B741" t="s">
        <v>754</v>
      </c>
      <c r="C741" t="str">
        <f>VLOOKUP(A741,[2]Folha1!$A:$B,2,FALSE)</f>
        <v>Escola Básica de Alfornelos, Amadora</v>
      </c>
    </row>
    <row r="742" spans="1:3" x14ac:dyDescent="0.3">
      <c r="A742" s="29">
        <v>1115984</v>
      </c>
      <c r="B742" t="s">
        <v>755</v>
      </c>
      <c r="C742" t="str">
        <f>VLOOKUP(A742,[2]Folha1!$A:$B,2,FALSE)</f>
        <v>Escola Básica e Secundária D. João V, Damaia, Amadora</v>
      </c>
    </row>
    <row r="743" spans="1:3" x14ac:dyDescent="0.3">
      <c r="A743" s="29">
        <v>1201458</v>
      </c>
      <c r="B743" t="s">
        <v>756</v>
      </c>
      <c r="C743" t="str">
        <f>VLOOKUP(A743,[2]Folha1!$A:$B,2,FALSE)</f>
        <v>Escola Básica e Secundária Padre José Agostinho Rodrigues, Alter do Chão</v>
      </c>
    </row>
    <row r="744" spans="1:3" x14ac:dyDescent="0.3">
      <c r="A744" s="29">
        <v>1202143</v>
      </c>
      <c r="B744" t="s">
        <v>757</v>
      </c>
      <c r="C744" t="str">
        <f>VLOOKUP(A744,[2]Folha1!$A:$B,2,FALSE)</f>
        <v>Escola Básica e Secundária Nossa Senhora da Luz, Arronches</v>
      </c>
    </row>
    <row r="745" spans="1:3" x14ac:dyDescent="0.3">
      <c r="A745" s="29">
        <v>1203036</v>
      </c>
      <c r="B745" t="s">
        <v>758</v>
      </c>
      <c r="C745" t="str">
        <f>VLOOKUP(A745,[2]Folha1!$A:$B,2,FALSE)</f>
        <v>Escola Básica Mestre de Avis, Avis</v>
      </c>
    </row>
    <row r="746" spans="1:3" x14ac:dyDescent="0.3">
      <c r="A746" s="29">
        <v>1204743</v>
      </c>
      <c r="B746" t="s">
        <v>759</v>
      </c>
      <c r="C746" t="str">
        <f>VLOOKUP(A746,[2]Folha1!$A:$B,2,FALSE)</f>
        <v>Escola Secundária de Campo Maior</v>
      </c>
    </row>
    <row r="747" spans="1:3" x14ac:dyDescent="0.3">
      <c r="A747" s="29">
        <v>1205172</v>
      </c>
      <c r="B747" t="s">
        <v>760</v>
      </c>
      <c r="C747" t="str">
        <f>VLOOKUP(A747,[2]Folha1!$A:$B,2,FALSE)</f>
        <v>Escola Básica Garcia da Orta, Castelo de Vide</v>
      </c>
    </row>
    <row r="748" spans="1:3" x14ac:dyDescent="0.3">
      <c r="A748" s="29">
        <v>1206960</v>
      </c>
      <c r="B748" t="s">
        <v>761</v>
      </c>
      <c r="C748" t="str">
        <f>VLOOKUP(A748,[2]Folha1!$A:$B,2,FALSE)</f>
        <v>Escola Básica Ana Maria Ferreira Gordo, Crato</v>
      </c>
    </row>
    <row r="749" spans="1:3" x14ac:dyDescent="0.3">
      <c r="A749" s="29">
        <v>1207010</v>
      </c>
      <c r="B749" t="s">
        <v>762</v>
      </c>
      <c r="C749" t="str">
        <f>VLOOKUP(A749,[2]Folha1!$A:$B,2,FALSE)</f>
        <v>Escola Básica n.º 2 de Elvas</v>
      </c>
    </row>
    <row r="750" spans="1:3" x14ac:dyDescent="0.3">
      <c r="A750" s="29">
        <v>1207112</v>
      </c>
      <c r="B750" t="s">
        <v>763</v>
      </c>
      <c r="C750" t="str">
        <f>VLOOKUP(A750,[2]Folha1!$A:$B,2,FALSE)</f>
        <v>Colégio Luso Britânico - Elvas</v>
      </c>
    </row>
    <row r="751" spans="1:3" x14ac:dyDescent="0.3">
      <c r="A751" s="29">
        <v>1207287</v>
      </c>
      <c r="B751" t="s">
        <v>764</v>
      </c>
      <c r="C751" t="str">
        <f>VLOOKUP(A751,[2]Folha1!$A:$B,2,FALSE)</f>
        <v>Escola Básica n.º 1 de Elvas</v>
      </c>
    </row>
    <row r="752" spans="1:3" x14ac:dyDescent="0.3">
      <c r="A752" s="29">
        <v>1207836</v>
      </c>
      <c r="B752" t="s">
        <v>765</v>
      </c>
      <c r="C752" t="e">
        <f>VLOOKUP(A752,[2]Folha1!$A:$B,2,FALSE)</f>
        <v>#N/A</v>
      </c>
    </row>
    <row r="753" spans="1:3" x14ac:dyDescent="0.3">
      <c r="A753" s="29">
        <v>1208312</v>
      </c>
      <c r="B753" t="s">
        <v>766</v>
      </c>
      <c r="C753" t="str">
        <f>VLOOKUP(A753,[2]Folha1!$A:$B,2,FALSE)</f>
        <v>Escola Básica Frei Manuel Cardoso, Fronteira</v>
      </c>
    </row>
    <row r="754" spans="1:3" x14ac:dyDescent="0.3">
      <c r="A754" s="29">
        <v>1209689</v>
      </c>
      <c r="B754" t="s">
        <v>767</v>
      </c>
      <c r="C754" t="str">
        <f>VLOOKUP(A754,[2]Folha1!$A:$B,2,FALSE)</f>
        <v>Escola Básica e Secundária de Gavião</v>
      </c>
    </row>
    <row r="755" spans="1:3" x14ac:dyDescent="0.3">
      <c r="A755" s="29">
        <v>1210789</v>
      </c>
      <c r="B755" t="s">
        <v>768</v>
      </c>
      <c r="C755" t="e">
        <f>VLOOKUP(A755,[2]Folha1!$A:$B,2,FALSE)</f>
        <v>#N/A</v>
      </c>
    </row>
    <row r="756" spans="1:3" x14ac:dyDescent="0.3">
      <c r="A756" s="29">
        <v>1211428</v>
      </c>
      <c r="B756" t="s">
        <v>769</v>
      </c>
      <c r="C756" t="str">
        <f>VLOOKUP(A756,[2]Folha1!$A:$B,2,FALSE)</f>
        <v>Escola Básica n.º 1 de Monforte</v>
      </c>
    </row>
    <row r="757" spans="1:3" x14ac:dyDescent="0.3">
      <c r="A757" s="29">
        <v>1212795</v>
      </c>
      <c r="B757" t="s">
        <v>770</v>
      </c>
      <c r="C757" t="str">
        <f>VLOOKUP(A757,[2]Folha1!$A:$B,2,FALSE)</f>
        <v>Escola Básica e Secundária Prof. Mendes dos Remédios, Nisa</v>
      </c>
    </row>
    <row r="758" spans="1:3" x14ac:dyDescent="0.3">
      <c r="A758" s="29">
        <v>1213106</v>
      </c>
      <c r="B758" t="s">
        <v>771</v>
      </c>
      <c r="C758" t="str">
        <f>VLOOKUP(A758,[2]Folha1!$A:$B,2,FALSE)</f>
        <v>Escola Básica n.º 1 de Montargil, Ponte de Sor</v>
      </c>
    </row>
    <row r="759" spans="1:3" x14ac:dyDescent="0.3">
      <c r="A759" s="29">
        <v>1213791</v>
      </c>
      <c r="B759" t="s">
        <v>772</v>
      </c>
      <c r="C759" t="str">
        <f>VLOOKUP(A759,[2]Folha1!$A:$B,2,FALSE)</f>
        <v>Escola Secundária de Ponte de Sor</v>
      </c>
    </row>
    <row r="760" spans="1:3" x14ac:dyDescent="0.3">
      <c r="A760" s="29">
        <v>1214002</v>
      </c>
      <c r="B760" t="s">
        <v>773</v>
      </c>
      <c r="C760" t="str">
        <f>VLOOKUP(A760,[2]Folha1!$A:$B,2,FALSE)</f>
        <v>Escola Secundária Mouzinho da Silveira, Portalegre</v>
      </c>
    </row>
    <row r="761" spans="1:3" x14ac:dyDescent="0.3">
      <c r="A761" s="29">
        <v>1214234</v>
      </c>
      <c r="B761" t="s">
        <v>774</v>
      </c>
      <c r="C761" t="str">
        <f>VLOOKUP(A761,[2]Folha1!$A:$B,2,FALSE)</f>
        <v>Escola Secundária S. Lourenço, Portalegre</v>
      </c>
    </row>
    <row r="762" spans="1:3" x14ac:dyDescent="0.3">
      <c r="A762" s="29">
        <v>1214630</v>
      </c>
      <c r="B762" t="s">
        <v>775</v>
      </c>
      <c r="C762" t="str">
        <f>VLOOKUP(A762,[2]Folha1!$A:$B,2,FALSE)</f>
        <v>Escola Básica José Régio, Portalegre</v>
      </c>
    </row>
    <row r="763" spans="1:3" x14ac:dyDescent="0.3">
      <c r="A763" s="29">
        <v>1215987</v>
      </c>
      <c r="B763" t="s">
        <v>776</v>
      </c>
      <c r="C763" t="str">
        <f>VLOOKUP(A763,[2]Folha1!$A:$B,2,FALSE)</f>
        <v>Escola Básica e Secundária Padre Joaquim Maria Fernandes, Sousel</v>
      </c>
    </row>
    <row r="764" spans="1:3" x14ac:dyDescent="0.3">
      <c r="A764" s="29">
        <v>1301013</v>
      </c>
      <c r="B764" t="s">
        <v>777</v>
      </c>
      <c r="C764" t="str">
        <f>VLOOKUP(A764,[2]Folha1!$A:$B,2,FALSE)</f>
        <v>Escola Básica do Marão, Várzea, Amarante</v>
      </c>
    </row>
    <row r="765" spans="1:3" x14ac:dyDescent="0.3">
      <c r="A765" s="29">
        <v>1301064</v>
      </c>
      <c r="B765" t="s">
        <v>778</v>
      </c>
      <c r="C765" t="str">
        <f>VLOOKUP(A765,[2]Folha1!$A:$B,2,FALSE)</f>
        <v>Escola Secundária de Amarante</v>
      </c>
    </row>
    <row r="766" spans="1:3" x14ac:dyDescent="0.3">
      <c r="A766" s="29">
        <v>1301086</v>
      </c>
      <c r="B766" t="s">
        <v>779</v>
      </c>
      <c r="C766" t="str">
        <f>VLOOKUP(A766,[2]Folha1!$A:$B,2,FALSE)</f>
        <v>Escola Básica Amadeo de Souza Cardoso, Telões, Amarante</v>
      </c>
    </row>
    <row r="767" spans="1:3" x14ac:dyDescent="0.3">
      <c r="A767" s="29">
        <v>1301129</v>
      </c>
      <c r="B767" t="s">
        <v>780</v>
      </c>
      <c r="C767" t="str">
        <f>VLOOKUP(A767,[2]Folha1!$A:$B,2,FALSE)</f>
        <v>Colégio de S. Gonçalo de Amarante</v>
      </c>
    </row>
    <row r="768" spans="1:3" x14ac:dyDescent="0.3">
      <c r="A768" s="29">
        <v>1301405</v>
      </c>
      <c r="B768" t="s">
        <v>781</v>
      </c>
      <c r="C768" t="str">
        <f>VLOOKUP(A768,[2]Folha1!$A:$B,2,FALSE)</f>
        <v>Escola Básica de Vila Caiz, Amarante</v>
      </c>
    </row>
    <row r="769" spans="1:3" x14ac:dyDescent="0.3">
      <c r="A769" s="29">
        <v>1301633</v>
      </c>
      <c r="B769" t="s">
        <v>782</v>
      </c>
      <c r="C769" t="str">
        <f>VLOOKUP(A769,[2]Folha1!$A:$B,2,FALSE)</f>
        <v>Externato de Vila Meã</v>
      </c>
    </row>
    <row r="770" spans="1:3" x14ac:dyDescent="0.3">
      <c r="A770" s="29">
        <v>1301968</v>
      </c>
      <c r="B770" t="s">
        <v>783</v>
      </c>
      <c r="C770" t="str">
        <f>VLOOKUP(A770,[2]Folha1!$A:$B,2,FALSE)</f>
        <v>Escola Básica Teixeira de Pascoaes, Amarante</v>
      </c>
    </row>
    <row r="771" spans="1:3" x14ac:dyDescent="0.3">
      <c r="A771" s="29">
        <v>1302182</v>
      </c>
      <c r="B771" t="s">
        <v>784</v>
      </c>
      <c r="C771" t="str">
        <f>VLOOKUP(A771,[2]Folha1!$A:$B,2,FALSE)</f>
        <v>Escola Básica de Eiriz, Baião</v>
      </c>
    </row>
    <row r="772" spans="1:3" x14ac:dyDescent="0.3">
      <c r="A772" s="29">
        <v>1302721</v>
      </c>
      <c r="B772" t="s">
        <v>785</v>
      </c>
      <c r="C772" t="str">
        <f>VLOOKUP(A772,[2]Folha1!$A:$B,2,FALSE)</f>
        <v>Escola Básica e Secundária de Vale de Ovil, Baião</v>
      </c>
    </row>
    <row r="773" spans="1:3" x14ac:dyDescent="0.3">
      <c r="A773" s="29">
        <v>1302882</v>
      </c>
      <c r="B773" t="s">
        <v>786</v>
      </c>
      <c r="C773" t="str">
        <f>VLOOKUP(A773,[2]Folha1!$A:$B,2,FALSE)</f>
        <v>Escola Básica do Sudeste de Baião</v>
      </c>
    </row>
    <row r="774" spans="1:3" x14ac:dyDescent="0.3">
      <c r="A774" s="29">
        <v>1303011</v>
      </c>
      <c r="B774" t="s">
        <v>787</v>
      </c>
      <c r="C774" t="str">
        <f>VLOOKUP(A774,[2]Folha1!$A:$B,2,FALSE)</f>
        <v>Escola Básica e Secundária Dr. Machado de Matos, Felgueiras</v>
      </c>
    </row>
    <row r="775" spans="1:3" x14ac:dyDescent="0.3">
      <c r="A775" s="29">
        <v>1303127</v>
      </c>
      <c r="B775" t="s">
        <v>788</v>
      </c>
      <c r="C775" t="str">
        <f>VLOOKUP(A775,[2]Folha1!$A:$B,2,FALSE)</f>
        <v>Escola Secundária de Felgueiras</v>
      </c>
    </row>
    <row r="776" spans="1:3" x14ac:dyDescent="0.3">
      <c r="A776" s="29">
        <v>1303465</v>
      </c>
      <c r="B776" t="s">
        <v>789</v>
      </c>
      <c r="C776" t="e">
        <f>VLOOKUP(A776,[2]Folha1!$A:$B,2,FALSE)</f>
        <v>#N/A</v>
      </c>
    </row>
    <row r="777" spans="1:3" x14ac:dyDescent="0.3">
      <c r="A777" s="29">
        <v>1303635</v>
      </c>
      <c r="B777" t="s">
        <v>790</v>
      </c>
      <c r="C777" t="str">
        <f>VLOOKUP(A777,[2]Folha1!$A:$B,2,FALSE)</f>
        <v>Escola Básica e Secundária de Idães, Felgueiras</v>
      </c>
    </row>
    <row r="778" spans="1:3" x14ac:dyDescent="0.3">
      <c r="A778" s="29">
        <v>1303819</v>
      </c>
      <c r="B778" t="s">
        <v>791</v>
      </c>
      <c r="C778" t="str">
        <f>VLOOKUP(A778,[2]Folha1!$A:$B,2,FALSE)</f>
        <v>Escola Básica e Secundária de Airães, Felgueiras</v>
      </c>
    </row>
    <row r="779" spans="1:3" x14ac:dyDescent="0.3">
      <c r="A779" s="29">
        <v>1303844</v>
      </c>
      <c r="B779" t="s">
        <v>792</v>
      </c>
      <c r="C779" t="str">
        <f>VLOOKUP(A779,[2]Folha1!$A:$B,2,FALSE)</f>
        <v>Escola Básica de Lagares, Felgueiras</v>
      </c>
    </row>
    <row r="780" spans="1:3" x14ac:dyDescent="0.3">
      <c r="A780" s="29">
        <v>1303850</v>
      </c>
      <c r="B780" t="s">
        <v>793</v>
      </c>
      <c r="C780" t="str">
        <f>VLOOKUP(A780,[2]Folha1!$A:$B,2,FALSE)</f>
        <v>Escola Básica D. Manuel de Faria e Sousa, Margaride, Felgueiras</v>
      </c>
    </row>
    <row r="781" spans="1:3" x14ac:dyDescent="0.3">
      <c r="A781" s="29">
        <v>1303905</v>
      </c>
      <c r="B781" t="s">
        <v>794</v>
      </c>
      <c r="C781" t="str">
        <f>VLOOKUP(A781,[2]Folha1!$A:$B,2,FALSE)</f>
        <v>Escola Secundária da Lixa, Felgueiras</v>
      </c>
    </row>
    <row r="782" spans="1:3" x14ac:dyDescent="0.3">
      <c r="A782" s="29">
        <v>1304119</v>
      </c>
      <c r="B782" t="s">
        <v>795</v>
      </c>
      <c r="C782" t="str">
        <f>VLOOKUP(A782,[2]Folha1!$A:$B,2,FALSE)</f>
        <v>Externato Camões</v>
      </c>
    </row>
    <row r="783" spans="1:3" x14ac:dyDescent="0.3">
      <c r="A783" s="29">
        <v>1304279</v>
      </c>
      <c r="B783" t="s">
        <v>796</v>
      </c>
      <c r="C783" t="str">
        <f>VLOOKUP(A783,[2]Folha1!$A:$B,2,FALSE)</f>
        <v>Escola Básica de Jovim e Foz do Sousa, Gondomar</v>
      </c>
    </row>
    <row r="784" spans="1:3" x14ac:dyDescent="0.3">
      <c r="A784" s="29">
        <v>1304322</v>
      </c>
      <c r="B784" t="s">
        <v>797</v>
      </c>
      <c r="C784" t="str">
        <f>VLOOKUP(A784,[2]Folha1!$A:$B,2,FALSE)</f>
        <v>Escola Básica Santa Bárbara, Fânzeres, Gondomar</v>
      </c>
    </row>
    <row r="785" spans="1:3" x14ac:dyDescent="0.3">
      <c r="A785" s="29">
        <v>1304328</v>
      </c>
      <c r="B785" t="s">
        <v>798</v>
      </c>
      <c r="C785" t="str">
        <f>VLOOKUP(A785,[2]Folha1!$A:$B,2,FALSE)</f>
        <v>Escola Secundária de São Pedro da Cova, Gondomar</v>
      </c>
    </row>
    <row r="786" spans="1:3" x14ac:dyDescent="0.3">
      <c r="A786" s="29">
        <v>1304335</v>
      </c>
      <c r="B786" t="s">
        <v>799</v>
      </c>
      <c r="C786" t="str">
        <f>VLOOKUP(A786,[2]Folha1!$A:$B,2,FALSE)</f>
        <v>Escola Básica Júlio Dinis, Gondomar</v>
      </c>
    </row>
    <row r="787" spans="1:3" x14ac:dyDescent="0.3">
      <c r="A787" s="29">
        <v>1304516</v>
      </c>
      <c r="B787" t="s">
        <v>800</v>
      </c>
      <c r="C787" t="str">
        <f>VLOOKUP(A787,[2]Folha1!$A:$B,2,FALSE)</f>
        <v>Escola Básica Frei Manuel de Santa Inês, Baguim do Monte, Gondomar</v>
      </c>
    </row>
    <row r="788" spans="1:3" x14ac:dyDescent="0.3">
      <c r="A788" s="29">
        <v>1304553</v>
      </c>
      <c r="B788" t="s">
        <v>801</v>
      </c>
      <c r="C788" t="str">
        <f>VLOOKUP(A788,[2]Folha1!$A:$B,2,FALSE)</f>
        <v>Escola Secundária de Rio Tinto, Gondomar</v>
      </c>
    </row>
    <row r="789" spans="1:3" x14ac:dyDescent="0.3">
      <c r="A789" s="29">
        <v>1304679</v>
      </c>
      <c r="B789" t="s">
        <v>802</v>
      </c>
      <c r="C789" t="str">
        <f>VLOOKUP(A789,[2]Folha1!$A:$B,2,FALSE)</f>
        <v>Escola Básica e Secundária À Beira Douro, Gondomar</v>
      </c>
    </row>
    <row r="790" spans="1:3" x14ac:dyDescent="0.3">
      <c r="A790" s="29">
        <v>1304727</v>
      </c>
      <c r="B790" t="s">
        <v>803</v>
      </c>
      <c r="C790" t="e">
        <f>VLOOKUP(A790,[2]Folha1!$A:$B,2,FALSE)</f>
        <v>#N/A</v>
      </c>
    </row>
    <row r="791" spans="1:3" x14ac:dyDescent="0.3">
      <c r="A791" s="29">
        <v>1304775</v>
      </c>
      <c r="B791" t="s">
        <v>804</v>
      </c>
      <c r="C791" t="str">
        <f>VLOOKUP(A791,[2]Folha1!$A:$B,2,FALSE)</f>
        <v>Escola Básica Infanta D. Mafalda, Rio Tinto, Gondomar</v>
      </c>
    </row>
    <row r="792" spans="1:3" x14ac:dyDescent="0.3">
      <c r="A792" s="29">
        <v>1304792</v>
      </c>
      <c r="B792" t="s">
        <v>805</v>
      </c>
      <c r="C792" t="str">
        <f>VLOOKUP(A792,[2]Folha1!$A:$B,2,FALSE)</f>
        <v>Colégio Paulo VI de Gondomar</v>
      </c>
    </row>
    <row r="793" spans="1:3" x14ac:dyDescent="0.3">
      <c r="A793" s="29">
        <v>1304806</v>
      </c>
      <c r="B793" t="s">
        <v>806</v>
      </c>
      <c r="C793" t="str">
        <f>VLOOKUP(A793,[2]Folha1!$A:$B,2,FALSE)</f>
        <v>Escola Secundária de Valbom, Gondomar</v>
      </c>
    </row>
    <row r="794" spans="1:3" x14ac:dyDescent="0.3">
      <c r="A794" s="29">
        <v>1304823</v>
      </c>
      <c r="B794" t="s">
        <v>807</v>
      </c>
      <c r="C794" t="str">
        <f>VLOOKUP(A794,[2]Folha1!$A:$B,2,FALSE)</f>
        <v>Escola Básica de Rio Tinto, Gondomar</v>
      </c>
    </row>
    <row r="795" spans="1:3" x14ac:dyDescent="0.3">
      <c r="A795" s="29">
        <v>1304945</v>
      </c>
      <c r="B795" t="s">
        <v>808</v>
      </c>
      <c r="C795" t="str">
        <f>VLOOKUP(A795,[2]Folha1!$A:$B,2,FALSE)</f>
        <v>Escola Básica de São Pedro da Cova, Gondomar</v>
      </c>
    </row>
    <row r="796" spans="1:3" x14ac:dyDescent="0.3">
      <c r="A796" s="29">
        <v>1304960</v>
      </c>
      <c r="B796" t="s">
        <v>809</v>
      </c>
      <c r="C796" t="str">
        <f>VLOOKUP(A796,[2]Folha1!$A:$B,2,FALSE)</f>
        <v>Escola Secundária de Gondomar</v>
      </c>
    </row>
    <row r="797" spans="1:3" x14ac:dyDescent="0.3">
      <c r="A797" s="29">
        <v>1305004</v>
      </c>
      <c r="B797" t="s">
        <v>810</v>
      </c>
      <c r="C797" t="str">
        <f>VLOOKUP(A797,[2]Folha1!$A:$B,2,FALSE)</f>
        <v>Escola Básica e Secundária Dr. Mário Fonseca, Nogueira, Lousada</v>
      </c>
    </row>
    <row r="798" spans="1:3" x14ac:dyDescent="0.3">
      <c r="A798" s="29">
        <v>1305009</v>
      </c>
      <c r="B798" t="s">
        <v>811</v>
      </c>
      <c r="C798" t="str">
        <f>VLOOKUP(A798,[2]Folha1!$A:$B,2,FALSE)</f>
        <v>Escola Básica de Lousada Este, Lousada</v>
      </c>
    </row>
    <row r="799" spans="1:3" x14ac:dyDescent="0.3">
      <c r="A799" s="29">
        <v>1305010</v>
      </c>
      <c r="B799" t="s">
        <v>812</v>
      </c>
      <c r="C799" t="str">
        <f>VLOOKUP(A799,[2]Folha1!$A:$B,2,FALSE)</f>
        <v>Externato Senhora do Carmo</v>
      </c>
    </row>
    <row r="800" spans="1:3" x14ac:dyDescent="0.3">
      <c r="A800" s="29">
        <v>1305015</v>
      </c>
      <c r="B800" t="s">
        <v>813</v>
      </c>
      <c r="C800" t="str">
        <f>VLOOKUP(A800,[2]Folha1!$A:$B,2,FALSE)</f>
        <v>Escola Secundária de Lousada</v>
      </c>
    </row>
    <row r="801" spans="1:3" x14ac:dyDescent="0.3">
      <c r="A801" s="29">
        <v>1305136</v>
      </c>
      <c r="B801" t="s">
        <v>814</v>
      </c>
      <c r="C801" t="str">
        <f>VLOOKUP(A801,[2]Folha1!$A:$B,2,FALSE)</f>
        <v>Colégio de S. José de Bairros</v>
      </c>
    </row>
    <row r="802" spans="1:3" x14ac:dyDescent="0.3">
      <c r="A802" s="29">
        <v>1305606</v>
      </c>
      <c r="B802" t="s">
        <v>815</v>
      </c>
      <c r="C802" t="str">
        <f>VLOOKUP(A802,[2]Folha1!$A:$B,2,FALSE)</f>
        <v>Escola Básica de Lousada Centro</v>
      </c>
    </row>
    <row r="803" spans="1:3" x14ac:dyDescent="0.3">
      <c r="A803" s="29">
        <v>1305904</v>
      </c>
      <c r="B803" t="s">
        <v>816</v>
      </c>
      <c r="C803" t="str">
        <f>VLOOKUP(A803,[2]Folha1!$A:$B,2,FALSE)</f>
        <v>Escola Básica e Secundária de Lousada Norte</v>
      </c>
    </row>
    <row r="804" spans="1:3" x14ac:dyDescent="0.3">
      <c r="A804" s="29">
        <v>1305928</v>
      </c>
      <c r="B804" t="s">
        <v>817</v>
      </c>
      <c r="C804" t="str">
        <f>VLOOKUP(A804,[2]Folha1!$A:$B,2,FALSE)</f>
        <v>Escola Básica e Secundária de Lousada Oeste</v>
      </c>
    </row>
    <row r="805" spans="1:3" x14ac:dyDescent="0.3">
      <c r="A805" s="29">
        <v>1306017</v>
      </c>
      <c r="B805" t="s">
        <v>818</v>
      </c>
      <c r="C805" t="str">
        <f>VLOOKUP(A805,[2]Folha1!$A:$B,2,FALSE)</f>
        <v>Escola Secundária do Castêlo da Maia, Maia</v>
      </c>
    </row>
    <row r="806" spans="1:3" x14ac:dyDescent="0.3">
      <c r="A806" s="29">
        <v>1306342</v>
      </c>
      <c r="B806" t="s">
        <v>819</v>
      </c>
      <c r="C806" t="str">
        <f>VLOOKUP(A806,[2]Folha1!$A:$B,2,FALSE)</f>
        <v>Escola Básica Gonçalo Mendes da Maia, Vermoim, Maia</v>
      </c>
    </row>
    <row r="807" spans="1:3" x14ac:dyDescent="0.3">
      <c r="A807" s="29">
        <v>1306561</v>
      </c>
      <c r="B807" t="s">
        <v>820</v>
      </c>
      <c r="C807" t="str">
        <f>VLOOKUP(A807,[2]Folha1!$A:$B,2,FALSE)</f>
        <v>Escola Básica de Gueifães, Maia</v>
      </c>
    </row>
    <row r="808" spans="1:3" x14ac:dyDescent="0.3">
      <c r="A808" s="29">
        <v>1306564</v>
      </c>
      <c r="B808" t="s">
        <v>821</v>
      </c>
      <c r="C808" t="str">
        <f>VLOOKUP(A808,[2]Folha1!$A:$B,2,FALSE)</f>
        <v>Escola Básica e Secundária Dr. Vieira de Carvalho, Moreira da Maia, Maia</v>
      </c>
    </row>
    <row r="809" spans="1:3" x14ac:dyDescent="0.3">
      <c r="A809" s="29">
        <v>1306608</v>
      </c>
      <c r="B809" t="s">
        <v>822</v>
      </c>
      <c r="C809" t="str">
        <f>VLOOKUP(A809,[2]Folha1!$A:$B,2,FALSE)</f>
        <v>Escola Secundária da Maia</v>
      </c>
    </row>
    <row r="810" spans="1:3" x14ac:dyDescent="0.3">
      <c r="A810" s="29">
        <v>1306753</v>
      </c>
      <c r="B810" t="s">
        <v>823</v>
      </c>
      <c r="C810" t="str">
        <f>VLOOKUP(A810,[2]Folha1!$A:$B,2,FALSE)</f>
        <v>Escola Básica e Secundária de Pedrouços, Maia</v>
      </c>
    </row>
    <row r="811" spans="1:3" x14ac:dyDescent="0.3">
      <c r="A811" s="29">
        <v>1306885</v>
      </c>
      <c r="B811" t="s">
        <v>824</v>
      </c>
      <c r="C811" t="str">
        <f>VLOOKUP(A811,[2]Folha1!$A:$B,2,FALSE)</f>
        <v>Colégio Novo da Maia</v>
      </c>
    </row>
    <row r="812" spans="1:3" x14ac:dyDescent="0.3">
      <c r="A812" s="29">
        <v>1306933</v>
      </c>
      <c r="B812" t="s">
        <v>825</v>
      </c>
      <c r="C812" t="str">
        <f>VLOOKUP(A812,[2]Folha1!$A:$B,2,FALSE)</f>
        <v>Escola Básica e Secundária do Levante da Maia, Nogueira da Maia, Maia</v>
      </c>
    </row>
    <row r="813" spans="1:3" x14ac:dyDescent="0.3">
      <c r="A813" s="29">
        <v>1306934</v>
      </c>
      <c r="B813" t="s">
        <v>826</v>
      </c>
      <c r="C813" t="str">
        <f>VLOOKUP(A813,[2]Folha1!$A:$B,2,FALSE)</f>
        <v>Escola Básica e Secundária de Águas Santas, Maia</v>
      </c>
    </row>
    <row r="814" spans="1:3" x14ac:dyDescent="0.3">
      <c r="A814" s="29">
        <v>1307150</v>
      </c>
      <c r="B814" t="s">
        <v>827</v>
      </c>
      <c r="C814" t="str">
        <f>VLOOKUP(A814,[2]Folha1!$A:$B,2,FALSE)</f>
        <v>Escola Secundária de Alpendurada, Marco de Canaveses</v>
      </c>
    </row>
    <row r="815" spans="1:3" x14ac:dyDescent="0.3">
      <c r="A815" s="29">
        <v>1307248</v>
      </c>
      <c r="B815" t="s">
        <v>828</v>
      </c>
      <c r="C815" t="str">
        <f>VLOOKUP(A815,[2]Folha1!$A:$B,2,FALSE)</f>
        <v>Escola Secundária de Marco de Canaveses</v>
      </c>
    </row>
    <row r="816" spans="1:3" x14ac:dyDescent="0.3">
      <c r="A816" s="29">
        <v>1307502</v>
      </c>
      <c r="B816" t="s">
        <v>829</v>
      </c>
      <c r="C816" t="e">
        <f>VLOOKUP(A816,[2]Folha1!$A:$B,2,FALSE)</f>
        <v>#N/A</v>
      </c>
    </row>
    <row r="817" spans="1:3" x14ac:dyDescent="0.3">
      <c r="A817" s="29">
        <v>1307664</v>
      </c>
      <c r="B817" t="s">
        <v>830</v>
      </c>
      <c r="C817" t="str">
        <f>VLOOKUP(A817,[2]Folha1!$A:$B,2,FALSE)</f>
        <v>Escola Básica de Toutosa, Marco de Canaveses</v>
      </c>
    </row>
    <row r="818" spans="1:3" x14ac:dyDescent="0.3">
      <c r="A818" s="29">
        <v>1307787</v>
      </c>
      <c r="B818" t="s">
        <v>831</v>
      </c>
      <c r="C818" t="str">
        <f>VLOOKUP(A818,[2]Folha1!$A:$B,2,FALSE)</f>
        <v>Escola Básica de Marco de Canaveses</v>
      </c>
    </row>
    <row r="819" spans="1:3" x14ac:dyDescent="0.3">
      <c r="A819" s="29">
        <v>1307907</v>
      </c>
      <c r="B819" t="s">
        <v>832</v>
      </c>
      <c r="C819" t="str">
        <f>VLOOKUP(A819,[2]Folha1!$A:$B,2,FALSE)</f>
        <v>Escola Básica de Sande, Marco de Canaveses</v>
      </c>
    </row>
    <row r="820" spans="1:3" x14ac:dyDescent="0.3">
      <c r="A820" s="29">
        <v>1308021</v>
      </c>
      <c r="B820" t="s">
        <v>833</v>
      </c>
      <c r="C820" t="e">
        <f>VLOOKUP(A820,[2]Folha1!$A:$B,2,FALSE)</f>
        <v>#N/A</v>
      </c>
    </row>
    <row r="821" spans="1:3" x14ac:dyDescent="0.3">
      <c r="A821" s="29">
        <v>1308047</v>
      </c>
      <c r="B821" t="s">
        <v>1303</v>
      </c>
      <c r="C821" t="str">
        <f>VLOOKUP(A821,[2]Folha1!$A:$B,2,FALSE)</f>
        <v>Externato S. João Bosco</v>
      </c>
    </row>
    <row r="822" spans="1:3" x14ac:dyDescent="0.3">
      <c r="A822" s="29">
        <v>1308069</v>
      </c>
      <c r="B822" t="s">
        <v>834</v>
      </c>
      <c r="C822" t="str">
        <f>VLOOKUP(A822,[2]Folha1!$A:$B,2,FALSE)</f>
        <v>Escola Básica da Senhora da Hora, Matosinhos</v>
      </c>
    </row>
    <row r="823" spans="1:3" x14ac:dyDescent="0.3">
      <c r="A823" s="29">
        <v>1308100</v>
      </c>
      <c r="B823" t="s">
        <v>835</v>
      </c>
      <c r="C823" t="str">
        <f>VLOOKUP(A823,[2]Folha1!$A:$B,2,FALSE)</f>
        <v>Escola Básica Professor Óscar Lopes, Matosinhos</v>
      </c>
    </row>
    <row r="824" spans="1:3" x14ac:dyDescent="0.3">
      <c r="A824" s="29">
        <v>1308245</v>
      </c>
      <c r="B824" t="s">
        <v>836</v>
      </c>
      <c r="C824" t="str">
        <f>VLOOKUP(A824,[2]Folha1!$A:$B,2,FALSE)</f>
        <v>Escola Básica de Leça do Balio, Matosinhos</v>
      </c>
    </row>
    <row r="825" spans="1:3" x14ac:dyDescent="0.3">
      <c r="A825" s="29">
        <v>1308261</v>
      </c>
      <c r="B825" t="s">
        <v>837</v>
      </c>
      <c r="C825" t="str">
        <f>VLOOKUP(A825,[2]Folha1!$A:$B,2,FALSE)</f>
        <v>Escola Básica e Secundária de Padrão da Légua, Matosinhos</v>
      </c>
    </row>
    <row r="826" spans="1:3" x14ac:dyDescent="0.3">
      <c r="A826" s="29">
        <v>1308280</v>
      </c>
      <c r="B826" t="s">
        <v>838</v>
      </c>
      <c r="C826" t="str">
        <f>VLOOKUP(A826,[2]Folha1!$A:$B,2,FALSE)</f>
        <v>Escola Básica Dr. José Domingues dos Santos, Cabanelas, Matosinhos</v>
      </c>
    </row>
    <row r="827" spans="1:3" x14ac:dyDescent="0.3">
      <c r="A827" s="29">
        <v>1308345</v>
      </c>
      <c r="B827" t="s">
        <v>839</v>
      </c>
      <c r="C827" t="str">
        <f>VLOOKUP(A827,[2]Folha1!$A:$B,2,FALSE)</f>
        <v>Escola Secundária João Gonçalves Zarco, Matosinhos</v>
      </c>
    </row>
    <row r="828" spans="1:3" x14ac:dyDescent="0.3">
      <c r="A828" s="29">
        <v>1308419</v>
      </c>
      <c r="B828" t="s">
        <v>840</v>
      </c>
      <c r="C828" t="str">
        <f>VLOOKUP(A828,[2]Folha1!$A:$B,2,FALSE)</f>
        <v>Escola Secundária da Boa Nova, Leça da Palmeira, Matosinhos</v>
      </c>
    </row>
    <row r="829" spans="1:3" x14ac:dyDescent="0.3">
      <c r="A829" s="29">
        <v>1308589</v>
      </c>
      <c r="B829" t="s">
        <v>841</v>
      </c>
      <c r="C829" t="str">
        <f>VLOOKUP(A829,[2]Folha1!$A:$B,2,FALSE)</f>
        <v>Escola Básica de Custóias, Matosinhos</v>
      </c>
    </row>
    <row r="830" spans="1:3" x14ac:dyDescent="0.3">
      <c r="A830" s="29">
        <v>1308615</v>
      </c>
      <c r="B830" t="s">
        <v>842</v>
      </c>
      <c r="C830" t="str">
        <f>VLOOKUP(A830,[2]Folha1!$A:$B,2,FALSE)</f>
        <v>Escola Básica Eng. Fernando Pinto de Oliveira, Leça da Palmeira, Matosinhos</v>
      </c>
    </row>
    <row r="831" spans="1:3" x14ac:dyDescent="0.3">
      <c r="A831" s="29">
        <v>1308641</v>
      </c>
      <c r="B831" t="s">
        <v>843</v>
      </c>
      <c r="C831" t="str">
        <f>VLOOKUP(A831,[2]Folha1!$A:$B,2,FALSE)</f>
        <v>Escola Básica Irmãos Passos, Guifões, Matosinhos</v>
      </c>
    </row>
    <row r="832" spans="1:3" x14ac:dyDescent="0.3">
      <c r="A832" s="29">
        <v>1308675</v>
      </c>
      <c r="B832" t="s">
        <v>844</v>
      </c>
      <c r="C832" t="str">
        <f>VLOOKUP(A832,[2]Folha1!$A:$B,2,FALSE)</f>
        <v>Escola Secundária de Senhora da Hora, Matosinhos</v>
      </c>
    </row>
    <row r="833" spans="1:3" x14ac:dyDescent="0.3">
      <c r="A833" s="29">
        <v>1308693</v>
      </c>
      <c r="B833" t="s">
        <v>845</v>
      </c>
      <c r="C833" t="str">
        <f>VLOOKUP(A833,[2]Folha1!$A:$B,2,FALSE)</f>
        <v>Escola Básica de Perafita, Matosinhos</v>
      </c>
    </row>
    <row r="834" spans="1:3" x14ac:dyDescent="0.3">
      <c r="A834" s="29">
        <v>1308792</v>
      </c>
      <c r="B834" t="s">
        <v>846</v>
      </c>
      <c r="C834" t="str">
        <f>VLOOKUP(A834,[2]Folha1!$A:$B,2,FALSE)</f>
        <v>Escola Secundária Augusto Gomes, Matosinhos</v>
      </c>
    </row>
    <row r="835" spans="1:3" x14ac:dyDescent="0.3">
      <c r="A835" s="29">
        <v>1308847</v>
      </c>
      <c r="B835" t="s">
        <v>847</v>
      </c>
      <c r="C835" t="str">
        <f>VLOOKUP(A835,[2]Folha1!$A:$B,2,FALSE)</f>
        <v>Colégio EFANOR</v>
      </c>
    </row>
    <row r="836" spans="1:3" x14ac:dyDescent="0.3">
      <c r="A836" s="29">
        <v>1308872</v>
      </c>
      <c r="B836" t="s">
        <v>848</v>
      </c>
      <c r="C836" t="str">
        <f>VLOOKUP(A836,[2]Folha1!$A:$B,2,FALSE)</f>
        <v>Escola Secundária Abel Salazar, São Mamede de Infesta, Matosinhos</v>
      </c>
    </row>
    <row r="837" spans="1:3" x14ac:dyDescent="0.3">
      <c r="A837" s="29">
        <v>1308930</v>
      </c>
      <c r="B837" t="s">
        <v>849</v>
      </c>
      <c r="C837" t="str">
        <f>VLOOKUP(A837,[2]Folha1!$A:$B,2,FALSE)</f>
        <v>Escola Básica de Matosinhos</v>
      </c>
    </row>
    <row r="838" spans="1:3" x14ac:dyDescent="0.3">
      <c r="A838" s="29">
        <v>1309008</v>
      </c>
      <c r="B838" t="s">
        <v>850</v>
      </c>
      <c r="C838" t="str">
        <f>VLOOKUP(A838,[2]Folha1!$A:$B,2,FALSE)</f>
        <v>Escola Básica de Paços de Ferreira</v>
      </c>
    </row>
    <row r="839" spans="1:3" x14ac:dyDescent="0.3">
      <c r="A839" s="29">
        <v>1309013</v>
      </c>
      <c r="B839" t="s">
        <v>851</v>
      </c>
      <c r="C839" t="str">
        <f>VLOOKUP(A839,[2]Folha1!$A:$B,2,FALSE)</f>
        <v>Escola Secundária D. António Taipa, Freamunde, Paços de Ferreira</v>
      </c>
    </row>
    <row r="840" spans="1:3" x14ac:dyDescent="0.3">
      <c r="A840" s="29">
        <v>1309093</v>
      </c>
      <c r="B840" t="s">
        <v>852</v>
      </c>
      <c r="C840" t="e">
        <f>VLOOKUP(A840,[2]Folha1!$A:$B,2,FALSE)</f>
        <v>#N/A</v>
      </c>
    </row>
    <row r="841" spans="1:3" x14ac:dyDescent="0.3">
      <c r="A841" s="29">
        <v>1309245</v>
      </c>
      <c r="B841" t="s">
        <v>853</v>
      </c>
      <c r="C841" t="str">
        <f>VLOOKUP(A841,[2]Folha1!$A:$B,2,FALSE)</f>
        <v>Escola Básica de Eiriz, Paços de Ferreira</v>
      </c>
    </row>
    <row r="842" spans="1:3" x14ac:dyDescent="0.3">
      <c r="A842" s="29">
        <v>1309386</v>
      </c>
      <c r="B842" t="s">
        <v>854</v>
      </c>
      <c r="C842" t="str">
        <f>VLOOKUP(A842,[2]Folha1!$A:$B,2,FALSE)</f>
        <v>Colégio Marca d'Água</v>
      </c>
    </row>
    <row r="843" spans="1:3" x14ac:dyDescent="0.3">
      <c r="A843" s="29">
        <v>1309479</v>
      </c>
      <c r="B843" t="s">
        <v>855</v>
      </c>
      <c r="C843" t="str">
        <f>VLOOKUP(A843,[2]Folha1!$A:$B,2,FALSE)</f>
        <v>Colégio Nova Encosta</v>
      </c>
    </row>
    <row r="844" spans="1:3" x14ac:dyDescent="0.3">
      <c r="A844" s="29">
        <v>1309528</v>
      </c>
      <c r="B844" t="s">
        <v>856</v>
      </c>
      <c r="C844" t="str">
        <f>VLOOKUP(A844,[2]Folha1!$A:$B,2,FALSE)</f>
        <v>Escola Secundária de Paços de Ferreira</v>
      </c>
    </row>
    <row r="845" spans="1:3" x14ac:dyDescent="0.3">
      <c r="A845" s="29">
        <v>1309931</v>
      </c>
      <c r="B845" t="s">
        <v>857</v>
      </c>
      <c r="C845" t="str">
        <f>VLOOKUP(A845,[2]Folha1!$A:$B,2,FALSE)</f>
        <v>Escola Básica de Frazão, Paços de Ferreira</v>
      </c>
    </row>
    <row r="846" spans="1:3" x14ac:dyDescent="0.3">
      <c r="A846" s="29">
        <v>1310041</v>
      </c>
      <c r="B846" t="s">
        <v>858</v>
      </c>
      <c r="C846" t="str">
        <f>VLOOKUP(A846,[2]Folha1!$A:$B,2,FALSE)</f>
        <v>Escola Básica e Secundária de Cristelo, Paredes</v>
      </c>
    </row>
    <row r="847" spans="1:3" x14ac:dyDescent="0.3">
      <c r="A847" s="29">
        <v>1310046</v>
      </c>
      <c r="B847" t="s">
        <v>859</v>
      </c>
      <c r="C847" t="str">
        <f>VLOOKUP(A847,[2]Folha1!$A:$B,2,FALSE)</f>
        <v>Escola Básica e Secundária de Lordelo, Paredes</v>
      </c>
    </row>
    <row r="848" spans="1:3" x14ac:dyDescent="0.3">
      <c r="A848" s="29">
        <v>1310115</v>
      </c>
      <c r="B848" t="s">
        <v>860</v>
      </c>
      <c r="C848" t="str">
        <f>VLOOKUP(A848,[2]Folha1!$A:$B,2,FALSE)</f>
        <v>Escola Básica e Secundária de Sobreira, Paredes</v>
      </c>
    </row>
    <row r="849" spans="1:3" x14ac:dyDescent="0.3">
      <c r="A849" s="29">
        <v>1310500</v>
      </c>
      <c r="B849" t="s">
        <v>861</v>
      </c>
      <c r="C849" t="str">
        <f>VLOOKUP(A849,[2]Folha1!$A:$B,2,FALSE)</f>
        <v>Escola Básica e Secundária de Paredes</v>
      </c>
    </row>
    <row r="850" spans="1:3" x14ac:dyDescent="0.3">
      <c r="A850" s="29">
        <v>1310527</v>
      </c>
      <c r="B850" t="s">
        <v>862</v>
      </c>
      <c r="C850" t="str">
        <f>VLOOKUP(A850,[2]Folha1!$A:$B,2,FALSE)</f>
        <v>Escola Secundária Daniel Faria, Baltar, Paredes</v>
      </c>
    </row>
    <row r="851" spans="1:3" x14ac:dyDescent="0.3">
      <c r="A851" s="29">
        <v>1310582</v>
      </c>
      <c r="B851" t="s">
        <v>863</v>
      </c>
      <c r="C851" t="str">
        <f>VLOOKUP(A851,[2]Folha1!$A:$B,2,FALSE)</f>
        <v>Escola Secundária de Paredes</v>
      </c>
    </row>
    <row r="852" spans="1:3" x14ac:dyDescent="0.3">
      <c r="A852" s="29">
        <v>1310758</v>
      </c>
      <c r="B852" t="s">
        <v>864</v>
      </c>
      <c r="C852" t="str">
        <f>VLOOKUP(A852,[2]Folha1!$A:$B,2,FALSE)</f>
        <v>Escola Básica e Secundária de Rebordosa, Paredes</v>
      </c>
    </row>
    <row r="853" spans="1:3" x14ac:dyDescent="0.3">
      <c r="A853" s="29">
        <v>1310869</v>
      </c>
      <c r="B853" t="s">
        <v>865</v>
      </c>
      <c r="C853" t="str">
        <f>VLOOKUP(A853,[2]Folha1!$A:$B,2,FALSE)</f>
        <v>Escola Básica de Baltar, Paredes</v>
      </c>
    </row>
    <row r="854" spans="1:3" x14ac:dyDescent="0.3">
      <c r="A854" s="29">
        <v>1310955</v>
      </c>
      <c r="B854" t="s">
        <v>866</v>
      </c>
      <c r="C854" t="str">
        <f>VLOOKUP(A854,[2]Folha1!$A:$B,2,FALSE)</f>
        <v>Escola Básica e Secundária de Vilela, Paredes</v>
      </c>
    </row>
    <row r="855" spans="1:3" x14ac:dyDescent="0.3">
      <c r="A855" s="29">
        <v>1310973</v>
      </c>
      <c r="B855" t="s">
        <v>1304</v>
      </c>
      <c r="C855" t="str">
        <f>VLOOKUP(A855,[2]Folha1!$A:$B,2,FALSE)</f>
        <v>Colégio Casa Mãe</v>
      </c>
    </row>
    <row r="856" spans="1:3" x14ac:dyDescent="0.3">
      <c r="A856" s="29">
        <v>1311034</v>
      </c>
      <c r="B856" t="s">
        <v>867</v>
      </c>
      <c r="C856" t="str">
        <f>VLOOKUP(A856,[2]Folha1!$A:$B,2,FALSE)</f>
        <v>Escola Secundária de Penafiel</v>
      </c>
    </row>
    <row r="857" spans="1:3" x14ac:dyDescent="0.3">
      <c r="A857" s="29">
        <v>1311212</v>
      </c>
      <c r="B857" t="s">
        <v>868</v>
      </c>
      <c r="C857" t="str">
        <f>VLOOKUP(A857,[2]Folha1!$A:$B,2,FALSE)</f>
        <v>Escola Básica e Secundária de Pinheiro, Penafiel</v>
      </c>
    </row>
    <row r="858" spans="1:3" x14ac:dyDescent="0.3">
      <c r="A858" s="29">
        <v>1311314</v>
      </c>
      <c r="B858" t="s">
        <v>869</v>
      </c>
      <c r="C858" t="e">
        <f>VLOOKUP(A858,[2]Folha1!$A:$B,2,FALSE)</f>
        <v>#N/A</v>
      </c>
    </row>
    <row r="859" spans="1:3" x14ac:dyDescent="0.3">
      <c r="A859" s="29">
        <v>1311524</v>
      </c>
      <c r="B859" t="s">
        <v>870</v>
      </c>
      <c r="C859" t="str">
        <f>VLOOKUP(A859,[2]Folha1!$A:$B,2,FALSE)</f>
        <v>Escola Básica D. António Ferreira Gomes, Milhundos, Penafiel</v>
      </c>
    </row>
    <row r="860" spans="1:3" x14ac:dyDescent="0.3">
      <c r="A860" s="29">
        <v>1311567</v>
      </c>
      <c r="B860" t="s">
        <v>871</v>
      </c>
      <c r="C860" t="str">
        <f>VLOOKUP(A860,[2]Folha1!$A:$B,2,FALSE)</f>
        <v>Escola Secundária Joaquim de Araújo, Guilhufe, Penafiel</v>
      </c>
    </row>
    <row r="861" spans="1:3" x14ac:dyDescent="0.3">
      <c r="A861" s="29">
        <v>1311754</v>
      </c>
      <c r="B861" t="s">
        <v>872</v>
      </c>
      <c r="C861" t="str">
        <f>VLOOKUP(A861,[2]Folha1!$A:$B,2,FALSE)</f>
        <v>Escola Básica de Paço de Sousa, Penafiel</v>
      </c>
    </row>
    <row r="862" spans="1:3" x14ac:dyDescent="0.3">
      <c r="A862" s="29">
        <v>1311784</v>
      </c>
      <c r="B862" t="s">
        <v>873</v>
      </c>
      <c r="C862" t="str">
        <f>VLOOKUP(A862,[2]Folha1!$A:$B,2,FALSE)</f>
        <v>Escola Básica de Penafiel Sudeste</v>
      </c>
    </row>
    <row r="863" spans="1:3" x14ac:dyDescent="0.3">
      <c r="A863" s="29">
        <v>1312002</v>
      </c>
      <c r="B863" t="s">
        <v>874</v>
      </c>
      <c r="C863" t="str">
        <f>VLOOKUP(A863,[2]Folha1!$A:$B,2,FALSE)</f>
        <v>Escola Básica e Secundária Clara de Resende, Porto</v>
      </c>
    </row>
    <row r="864" spans="1:3" x14ac:dyDescent="0.3">
      <c r="A864" s="29">
        <v>1312010</v>
      </c>
      <c r="B864" t="s">
        <v>875</v>
      </c>
      <c r="C864" t="str">
        <f>VLOOKUP(A864,[2]Folha1!$A:$B,2,FALSE)</f>
        <v>Escola Básica Manoel de Oliveira, Porto</v>
      </c>
    </row>
    <row r="865" spans="1:3" x14ac:dyDescent="0.3">
      <c r="A865" s="29">
        <v>1312027</v>
      </c>
      <c r="B865" t="s">
        <v>876</v>
      </c>
      <c r="C865" t="str">
        <f>VLOOKUP(A865,[2]Folha1!$A:$B,2,FALSE)</f>
        <v>Escola Básica Nicolau Nasoni, Porto</v>
      </c>
    </row>
    <row r="866" spans="1:3" x14ac:dyDescent="0.3">
      <c r="A866" s="29">
        <v>1312033</v>
      </c>
      <c r="B866" t="s">
        <v>877</v>
      </c>
      <c r="C866" t="str">
        <f>VLOOKUP(A866,[2]Folha1!$A:$B,2,FALSE)</f>
        <v>Colégio D. Duarte</v>
      </c>
    </row>
    <row r="867" spans="1:3" x14ac:dyDescent="0.3">
      <c r="A867" s="29">
        <v>1312054</v>
      </c>
      <c r="B867" t="s">
        <v>878</v>
      </c>
      <c r="C867" t="str">
        <f>VLOOKUP(A867,[2]Folha1!$A:$B,2,FALSE)</f>
        <v>Escola Básica e Secundária Carolina Michaelis, Porto</v>
      </c>
    </row>
    <row r="868" spans="1:3" x14ac:dyDescent="0.3">
      <c r="A868" s="29">
        <v>1312089</v>
      </c>
      <c r="B868" t="s">
        <v>879</v>
      </c>
      <c r="C868" t="str">
        <f>VLOOKUP(A868,[2]Folha1!$A:$B,2,FALSE)</f>
        <v>Escola Secundária Infante D. Henrique, Porto</v>
      </c>
    </row>
    <row r="869" spans="1:3" x14ac:dyDescent="0.3">
      <c r="A869" s="29">
        <v>1312109</v>
      </c>
      <c r="B869" t="s">
        <v>1305</v>
      </c>
      <c r="C869" t="str">
        <f>VLOOKUP(A869,[2]Folha1!$A:$B,2,FALSE)</f>
        <v>Externato Nossa Senhora do Perpétuo Socorro</v>
      </c>
    </row>
    <row r="870" spans="1:3" x14ac:dyDescent="0.3">
      <c r="A870" s="29">
        <v>1312111</v>
      </c>
      <c r="B870" t="s">
        <v>880</v>
      </c>
      <c r="C870" t="str">
        <f>VLOOKUP(A870,[2]Folha1!$A:$B,2,FALSE)</f>
        <v>Colégio CEBES</v>
      </c>
    </row>
    <row r="871" spans="1:3" x14ac:dyDescent="0.3">
      <c r="A871" s="29">
        <v>1312113</v>
      </c>
      <c r="B871" t="s">
        <v>881</v>
      </c>
      <c r="C871" t="str">
        <f>VLOOKUP(A871,[2]Folha1!$A:$B,2,FALSE)</f>
        <v>Escola Básica Eugénio de Andrade, Porto</v>
      </c>
    </row>
    <row r="872" spans="1:3" x14ac:dyDescent="0.3">
      <c r="A872" s="29">
        <v>1312121</v>
      </c>
      <c r="B872" t="s">
        <v>882</v>
      </c>
      <c r="C872" t="str">
        <f>VLOOKUP(A872,[2]Folha1!$A:$B,2,FALSE)</f>
        <v>Academia de Música Costa Cabral</v>
      </c>
    </row>
    <row r="873" spans="1:3" x14ac:dyDescent="0.3">
      <c r="A873" s="29">
        <v>1312128</v>
      </c>
      <c r="B873" t="s">
        <v>883</v>
      </c>
      <c r="C873" t="str">
        <f>VLOOKUP(A873,[2]Folha1!$A:$B,2,FALSE)</f>
        <v>Escola Básica e Secundária de Miragaia, Porto</v>
      </c>
    </row>
    <row r="874" spans="1:3" x14ac:dyDescent="0.3">
      <c r="A874" s="29">
        <v>1312146</v>
      </c>
      <c r="B874" t="s">
        <v>884</v>
      </c>
      <c r="C874" t="str">
        <f>VLOOKUP(A874,[2]Folha1!$A:$B,2,FALSE)</f>
        <v>Colégio de Nossa Senhora da Esperança</v>
      </c>
    </row>
    <row r="875" spans="1:3" x14ac:dyDescent="0.3">
      <c r="A875" s="29">
        <v>1312149</v>
      </c>
      <c r="B875" t="s">
        <v>885</v>
      </c>
      <c r="C875" t="str">
        <f>VLOOKUP(A875,[2]Folha1!$A:$B,2,FALSE)</f>
        <v>Escola Básica e Secundária Dr. Augusto César Pires de Lima, Porto</v>
      </c>
    </row>
    <row r="876" spans="1:3" x14ac:dyDescent="0.3">
      <c r="A876" s="29">
        <v>1312156</v>
      </c>
      <c r="B876" t="s">
        <v>1306</v>
      </c>
      <c r="C876" t="str">
        <f>VLOOKUP(A876,[2]Folha1!$A:$B,2,FALSE)</f>
        <v>Colégio Luso-Francês</v>
      </c>
    </row>
    <row r="877" spans="1:3" x14ac:dyDescent="0.3">
      <c r="A877" s="29">
        <v>1312165</v>
      </c>
      <c r="B877" t="s">
        <v>886</v>
      </c>
      <c r="C877" t="str">
        <f>VLOOKUP(A877,[2]Folha1!$A:$B,2,FALSE)</f>
        <v>Externato das Escravas Sagrado Coração de Jesus</v>
      </c>
    </row>
    <row r="878" spans="1:3" x14ac:dyDescent="0.3">
      <c r="A878" s="29">
        <v>1312225</v>
      </c>
      <c r="B878" t="s">
        <v>887</v>
      </c>
      <c r="C878" t="str">
        <f>VLOOKUP(A878,[2]Folha1!$A:$B,2,FALSE)</f>
        <v>Escola Secundária António Nobre, Porto</v>
      </c>
    </row>
    <row r="879" spans="1:3" x14ac:dyDescent="0.3">
      <c r="A879" s="29">
        <v>1312289</v>
      </c>
      <c r="B879" t="s">
        <v>888</v>
      </c>
      <c r="C879" t="str">
        <f>VLOOKUP(A879,[2]Folha1!$A:$B,2,FALSE)</f>
        <v>Escola Básica e Secundária Leonardo Coimbra - Filho, Porto</v>
      </c>
    </row>
    <row r="880" spans="1:3" x14ac:dyDescent="0.3">
      <c r="A880" s="29">
        <v>1312346</v>
      </c>
      <c r="B880" t="s">
        <v>889</v>
      </c>
      <c r="C880" t="str">
        <f>VLOOKUP(A880,[2]Folha1!$A:$B,2,FALSE)</f>
        <v>Escola Básica e Secundária do Cerco do Porto, Porto</v>
      </c>
    </row>
    <row r="881" spans="1:3" x14ac:dyDescent="0.3">
      <c r="A881" s="29">
        <v>1312351</v>
      </c>
      <c r="B881" t="s">
        <v>890</v>
      </c>
      <c r="C881" t="str">
        <f>VLOOKUP(A881,[2]Folha1!$A:$B,2,FALSE)</f>
        <v>Escola Básica Augusto Gil, Porto</v>
      </c>
    </row>
    <row r="882" spans="1:3" x14ac:dyDescent="0.3">
      <c r="A882" s="29">
        <v>1312398</v>
      </c>
      <c r="B882" t="s">
        <v>1307</v>
      </c>
      <c r="C882" t="str">
        <f>VLOOKUP(A882,[2]Folha1!$A:$B,2,FALSE)</f>
        <v>Colégio Nossa Senhora do Rosário</v>
      </c>
    </row>
    <row r="883" spans="1:3" x14ac:dyDescent="0.3">
      <c r="A883" s="29">
        <v>1312412</v>
      </c>
      <c r="B883" t="s">
        <v>1308</v>
      </c>
      <c r="C883" t="str">
        <f>VLOOKUP(A883,[2]Folha1!$A:$B,2,FALSE)</f>
        <v>Colégio Júlio Dinis</v>
      </c>
    </row>
    <row r="884" spans="1:3" x14ac:dyDescent="0.3">
      <c r="A884" s="29">
        <v>1312414</v>
      </c>
      <c r="B884" t="s">
        <v>891</v>
      </c>
      <c r="C884" t="e">
        <f>VLOOKUP(A884,[2]Folha1!$A:$B,2,FALSE)</f>
        <v>#N/A</v>
      </c>
    </row>
    <row r="885" spans="1:3" x14ac:dyDescent="0.3">
      <c r="A885" s="29">
        <v>1312419</v>
      </c>
      <c r="B885" t="s">
        <v>1309</v>
      </c>
      <c r="C885" t="str">
        <f>VLOOKUP(A885,[2]Folha1!$A:$B,2,FALSE)</f>
        <v>Colégio Grande Colégio Universal</v>
      </c>
    </row>
    <row r="886" spans="1:3" x14ac:dyDescent="0.3">
      <c r="A886" s="29">
        <v>1312436</v>
      </c>
      <c r="B886" t="s">
        <v>892</v>
      </c>
      <c r="C886" t="str">
        <f>VLOOKUP(A886,[2]Folha1!$A:$B,2,FALSE)</f>
        <v>Escola Secundária Filipa de Vilhena, Porto</v>
      </c>
    </row>
    <row r="887" spans="1:3" x14ac:dyDescent="0.3">
      <c r="A887" s="29">
        <v>1312477</v>
      </c>
      <c r="B887" t="s">
        <v>1310</v>
      </c>
      <c r="C887" t="str">
        <f>VLOOKUP(A887,[2]Folha1!$A:$B,2,FALSE)</f>
        <v>Externato Ribadouro</v>
      </c>
    </row>
    <row r="888" spans="1:3" x14ac:dyDescent="0.3">
      <c r="A888" s="29">
        <v>1312511</v>
      </c>
      <c r="B888" t="s">
        <v>893</v>
      </c>
      <c r="C888" t="str">
        <f>VLOOKUP(A888,[2]Folha1!$A:$B,2,FALSE)</f>
        <v>Escola Básica e Secundária Fontes Pereira de Melo, Porto</v>
      </c>
    </row>
    <row r="889" spans="1:3" x14ac:dyDescent="0.3">
      <c r="A889" s="29">
        <v>1312528</v>
      </c>
      <c r="B889" t="s">
        <v>894</v>
      </c>
      <c r="C889" t="str">
        <f>VLOOKUP(A889,[2]Folha1!$A:$B,2,FALSE)</f>
        <v>Colégio Nossa Senhora de Lourdes</v>
      </c>
    </row>
    <row r="890" spans="1:3" x14ac:dyDescent="0.3">
      <c r="A890" s="29">
        <v>1312553</v>
      </c>
      <c r="B890" t="s">
        <v>895</v>
      </c>
      <c r="C890" t="str">
        <f>VLOOKUP(A890,[2]Folha1!$A:$B,2,FALSE)</f>
        <v>Escola Básica do Viso, Porto</v>
      </c>
    </row>
    <row r="891" spans="1:3" x14ac:dyDescent="0.3">
      <c r="A891" s="29">
        <v>1312563</v>
      </c>
      <c r="B891" t="s">
        <v>896</v>
      </c>
      <c r="C891" t="str">
        <f>VLOOKUP(A891,[2]Folha1!$A:$B,2,FALSE)</f>
        <v>Escola Básica e Secundária Maria Lamas, Porto</v>
      </c>
    </row>
    <row r="892" spans="1:3" x14ac:dyDescent="0.3">
      <c r="A892" s="29">
        <v>1312592</v>
      </c>
      <c r="B892" t="s">
        <v>897</v>
      </c>
      <c r="C892" t="str">
        <f>VLOOKUP(A892,[2]Folha1!$A:$B,2,FALSE)</f>
        <v>Escola Básica Francisco Torrinha, Porto</v>
      </c>
    </row>
    <row r="893" spans="1:3" x14ac:dyDescent="0.3">
      <c r="A893" s="29">
        <v>1312593</v>
      </c>
      <c r="B893" t="s">
        <v>898</v>
      </c>
      <c r="C893" t="str">
        <f>VLOOKUP(A893,[2]Folha1!$A:$B,2,FALSE)</f>
        <v>Escola Secundária Aurélia de Sousa, Porto</v>
      </c>
    </row>
    <row r="894" spans="1:3" x14ac:dyDescent="0.3">
      <c r="A894" s="29">
        <v>1312640</v>
      </c>
      <c r="B894" t="s">
        <v>899</v>
      </c>
      <c r="C894" t="str">
        <f>VLOOKUP(A894,[2]Folha1!$A:$B,2,FALSE)</f>
        <v>Escola Artística do Conservatório de Música do Porto</v>
      </c>
    </row>
    <row r="895" spans="1:3" x14ac:dyDescent="0.3">
      <c r="A895" s="29">
        <v>1312643</v>
      </c>
      <c r="B895" t="s">
        <v>900</v>
      </c>
      <c r="C895" t="str">
        <f>VLOOKUP(A895,[2]Folha1!$A:$B,2,FALSE)</f>
        <v>Colégio INED - Polo II</v>
      </c>
    </row>
    <row r="896" spans="1:3" x14ac:dyDescent="0.3">
      <c r="A896" s="29">
        <v>1312694</v>
      </c>
      <c r="B896" t="s">
        <v>901</v>
      </c>
      <c r="C896" t="str">
        <f>VLOOKUP(A896,[2]Folha1!$A:$B,2,FALSE)</f>
        <v>Escola Básica Ramalho Ortigão, Porto</v>
      </c>
    </row>
    <row r="897" spans="1:3" x14ac:dyDescent="0.3">
      <c r="A897" s="29">
        <v>1312772</v>
      </c>
      <c r="B897" t="s">
        <v>902</v>
      </c>
      <c r="C897" t="str">
        <f>VLOOKUP(A897,[2]Folha1!$A:$B,2,FALSE)</f>
        <v>Escola Secundária Garcia de Orta, Porto</v>
      </c>
    </row>
    <row r="898" spans="1:3" x14ac:dyDescent="0.3">
      <c r="A898" s="29">
        <v>1312798</v>
      </c>
      <c r="B898" t="s">
        <v>903</v>
      </c>
      <c r="C898" t="str">
        <f>VLOOKUP(A898,[2]Folha1!$A:$B,2,FALSE)</f>
        <v>Salesianos do Porto - Colégio</v>
      </c>
    </row>
    <row r="899" spans="1:3" x14ac:dyDescent="0.3">
      <c r="A899" s="29">
        <v>1312811</v>
      </c>
      <c r="B899" t="s">
        <v>904</v>
      </c>
      <c r="C899" t="str">
        <f>VLOOKUP(A899,[2]Folha1!$A:$B,2,FALSE)</f>
        <v>Escola Básica Pêro Vaz de Caminha, Porto</v>
      </c>
    </row>
    <row r="900" spans="1:3" x14ac:dyDescent="0.3">
      <c r="A900" s="29">
        <v>1312833</v>
      </c>
      <c r="B900" t="s">
        <v>905</v>
      </c>
      <c r="C900" t="str">
        <f>VLOOKUP(A900,[2]Folha1!$A:$B,2,FALSE)</f>
        <v>Escola Básica da Areosa, Porto</v>
      </c>
    </row>
    <row r="901" spans="1:3" x14ac:dyDescent="0.3">
      <c r="A901" s="29">
        <v>1312840</v>
      </c>
      <c r="B901" t="s">
        <v>906</v>
      </c>
      <c r="C901" t="str">
        <f>VLOOKUP(A901,[2]Folha1!$A:$B,2,FALSE)</f>
        <v>Escola Básica Irene Lisboa, Porto</v>
      </c>
    </row>
    <row r="902" spans="1:3" x14ac:dyDescent="0.3">
      <c r="A902" s="29">
        <v>1312899</v>
      </c>
      <c r="B902" t="s">
        <v>907</v>
      </c>
      <c r="C902" t="str">
        <f>VLOOKUP(A902,[2]Folha1!$A:$B,2,FALSE)</f>
        <v>Colégio Horizonte</v>
      </c>
    </row>
    <row r="903" spans="1:3" x14ac:dyDescent="0.3">
      <c r="A903" s="29">
        <v>1312958</v>
      </c>
      <c r="B903" t="s">
        <v>908</v>
      </c>
      <c r="C903" t="str">
        <f>VLOOKUP(A903,[2]Folha1!$A:$B,2,FALSE)</f>
        <v>Escola Básica e Secundária Rodrigues de Freitas, Porto</v>
      </c>
    </row>
    <row r="904" spans="1:3" x14ac:dyDescent="0.3">
      <c r="A904" s="29">
        <v>1312990</v>
      </c>
      <c r="B904" t="s">
        <v>909</v>
      </c>
      <c r="C904" t="str">
        <f>VLOOKUP(A904,[2]Folha1!$A:$B,2,FALSE)</f>
        <v>Colégio Nossa Senhora da Paz</v>
      </c>
    </row>
    <row r="905" spans="1:3" x14ac:dyDescent="0.3">
      <c r="A905" s="29">
        <v>1313003</v>
      </c>
      <c r="B905" t="s">
        <v>910</v>
      </c>
      <c r="C905" t="str">
        <f>VLOOKUP(A905,[2]Folha1!$A:$B,2,FALSE)</f>
        <v>Escola Secundária Rocha Peixoto, Póvoa de Varzim</v>
      </c>
    </row>
    <row r="906" spans="1:3" x14ac:dyDescent="0.3">
      <c r="A906" s="29">
        <v>1313186</v>
      </c>
      <c r="B906" t="s">
        <v>911</v>
      </c>
      <c r="C906" t="str">
        <f>VLOOKUP(A906,[2]Folha1!$A:$B,2,FALSE)</f>
        <v>Escola Básica e Secundária Campo Aberto, Beiriz, Póvoa de Varzim</v>
      </c>
    </row>
    <row r="907" spans="1:3" x14ac:dyDescent="0.3">
      <c r="A907" s="29">
        <v>1313333</v>
      </c>
      <c r="B907" t="s">
        <v>912</v>
      </c>
      <c r="C907" t="str">
        <f>VLOOKUP(A907,[2]Folha1!$A:$B,2,FALSE)</f>
        <v>Escola Básica de Rates, Póvoa de Varzim</v>
      </c>
    </row>
    <row r="908" spans="1:3" x14ac:dyDescent="0.3">
      <c r="A908" s="29">
        <v>1313365</v>
      </c>
      <c r="B908" t="s">
        <v>913</v>
      </c>
      <c r="C908" t="str">
        <f>VLOOKUP(A908,[2]Folha1!$A:$B,2,FALSE)</f>
        <v>Escola Básica de Aver-o-Mar, Póvoa de Varzim</v>
      </c>
    </row>
    <row r="909" spans="1:3" x14ac:dyDescent="0.3">
      <c r="A909" s="29">
        <v>1313392</v>
      </c>
      <c r="B909" t="s">
        <v>914</v>
      </c>
      <c r="C909" t="str">
        <f>VLOOKUP(A909,[2]Folha1!$A:$B,2,FALSE)</f>
        <v>Escola Secundária Eça de Queirós, Póvoa de Varzim</v>
      </c>
    </row>
    <row r="910" spans="1:3" x14ac:dyDescent="0.3">
      <c r="A910" s="29">
        <v>1313582</v>
      </c>
      <c r="B910" t="s">
        <v>915</v>
      </c>
      <c r="C910" t="str">
        <f>VLOOKUP(A910,[2]Folha1!$A:$B,2,FALSE)</f>
        <v>Colégio de Amorim</v>
      </c>
    </row>
    <row r="911" spans="1:3" x14ac:dyDescent="0.3">
      <c r="A911" s="29">
        <v>1313649</v>
      </c>
      <c r="B911" t="s">
        <v>916</v>
      </c>
      <c r="C911" t="str">
        <f>VLOOKUP(A911,[2]Folha1!$A:$B,2,FALSE)</f>
        <v>Escola Básica , Povoa de Varzim</v>
      </c>
    </row>
    <row r="912" spans="1:3" x14ac:dyDescent="0.3">
      <c r="A912" s="29">
        <v>1313691</v>
      </c>
      <c r="B912" t="s">
        <v>917</v>
      </c>
      <c r="C912" t="str">
        <f>VLOOKUP(A912,[2]Folha1!$A:$B,2,FALSE)</f>
        <v>Escola Básica Cego do Maio, Póvoa de Varzim</v>
      </c>
    </row>
    <row r="913" spans="1:3" x14ac:dyDescent="0.3">
      <c r="A913" s="29">
        <v>1314002</v>
      </c>
      <c r="B913" t="s">
        <v>918</v>
      </c>
      <c r="C913" t="str">
        <f>VLOOKUP(A913,[2]Folha1!$A:$B,2,FALSE)</f>
        <v>Escola Básica de S. Tomé de Negrelos, Santo Tirso</v>
      </c>
    </row>
    <row r="914" spans="1:3" x14ac:dyDescent="0.3">
      <c r="A914" s="29">
        <v>1314179</v>
      </c>
      <c r="B914" t="s">
        <v>919</v>
      </c>
      <c r="C914" t="str">
        <f>VLOOKUP(A914,[2]Folha1!$A:$B,2,FALSE)</f>
        <v>Escola Básica do Castro, Alvarelhos, Trofa</v>
      </c>
    </row>
    <row r="915" spans="1:3" x14ac:dyDescent="0.3">
      <c r="A915" s="29">
        <v>1314257</v>
      </c>
      <c r="B915" t="s">
        <v>1311</v>
      </c>
      <c r="C915" t="str">
        <f>VLOOKUP(A915,[2]Folha1!$A:$B,2,FALSE)</f>
        <v>Colégio Santa Teresa de Jesus</v>
      </c>
    </row>
    <row r="916" spans="1:3" x14ac:dyDescent="0.3">
      <c r="A916" s="29">
        <v>1314414</v>
      </c>
      <c r="B916" t="s">
        <v>920</v>
      </c>
      <c r="C916" t="str">
        <f>VLOOKUP(A916,[2]Folha1!$A:$B,2,FALSE)</f>
        <v>Colégio de Lourdes</v>
      </c>
    </row>
    <row r="917" spans="1:3" x14ac:dyDescent="0.3">
      <c r="A917" s="29">
        <v>1314466</v>
      </c>
      <c r="B917" t="s">
        <v>921</v>
      </c>
      <c r="C917" t="str">
        <f>VLOOKUP(A917,[2]Folha1!$A:$B,2,FALSE)</f>
        <v>Escola Secundária da Trofa</v>
      </c>
    </row>
    <row r="918" spans="1:3" x14ac:dyDescent="0.3">
      <c r="A918" s="29">
        <v>1314529</v>
      </c>
      <c r="B918" t="s">
        <v>922</v>
      </c>
      <c r="C918" t="str">
        <f>VLOOKUP(A918,[2]Folha1!$A:$B,2,FALSE)</f>
        <v>Escola Básica da Agrela e Vale do Leça, Santo Tirso</v>
      </c>
    </row>
    <row r="919" spans="1:3" x14ac:dyDescent="0.3">
      <c r="A919" s="29">
        <v>1314540</v>
      </c>
      <c r="B919" t="s">
        <v>923</v>
      </c>
      <c r="C919" t="str">
        <f>VLOOKUP(A919,[2]Folha1!$A:$B,2,FALSE)</f>
        <v>Colégio da Trofa</v>
      </c>
    </row>
    <row r="920" spans="1:3" x14ac:dyDescent="0.3">
      <c r="A920" s="29">
        <v>1314554</v>
      </c>
      <c r="B920" t="s">
        <v>924</v>
      </c>
      <c r="C920" t="str">
        <f>VLOOKUP(A920,[2]Folha1!$A:$B,2,FALSE)</f>
        <v>Escola Básica de Vila das Aves, Santo Tirso</v>
      </c>
    </row>
    <row r="921" spans="1:3" x14ac:dyDescent="0.3">
      <c r="A921" s="29">
        <v>1314556</v>
      </c>
      <c r="B921" t="s">
        <v>925</v>
      </c>
      <c r="C921" t="str">
        <f>VLOOKUP(A921,[2]Folha1!$A:$B,2,FALSE)</f>
        <v>Escola Básica e Secundária de Coronado e Castro, São Romão do Coronado, Trofa</v>
      </c>
    </row>
    <row r="922" spans="1:3" x14ac:dyDescent="0.3">
      <c r="A922" s="29">
        <v>1314647</v>
      </c>
      <c r="B922" t="s">
        <v>926</v>
      </c>
      <c r="C922" t="str">
        <f>VLOOKUP(A922,[2]Folha1!$A:$B,2,FALSE)</f>
        <v>Instituto Nun’Alvres</v>
      </c>
    </row>
    <row r="923" spans="1:3" x14ac:dyDescent="0.3">
      <c r="A923" s="29">
        <v>1314712</v>
      </c>
      <c r="B923" t="s">
        <v>927</v>
      </c>
      <c r="C923" t="e">
        <f>VLOOKUP(A923,[2]Folha1!$A:$B,2,FALSE)</f>
        <v>#N/A</v>
      </c>
    </row>
    <row r="924" spans="1:3" x14ac:dyDescent="0.3">
      <c r="A924" s="29">
        <v>1314752</v>
      </c>
      <c r="B924" t="s">
        <v>928</v>
      </c>
      <c r="C924" t="str">
        <f>VLOOKUP(A924,[2]Folha1!$A:$B,2,FALSE)</f>
        <v>Escola Secundária Tomaz Pelayo, Santo Tirso</v>
      </c>
    </row>
    <row r="925" spans="1:3" x14ac:dyDescent="0.3">
      <c r="A925" s="29">
        <v>1314797</v>
      </c>
      <c r="B925" t="s">
        <v>929</v>
      </c>
      <c r="C925" t="str">
        <f>VLOOKUP(A925,[2]Folha1!$A:$B,2,FALSE)</f>
        <v>Escola Básica da Ponte, Vila das Aves, Santo Tirso</v>
      </c>
    </row>
    <row r="926" spans="1:3" x14ac:dyDescent="0.3">
      <c r="A926" s="29">
        <v>1314807</v>
      </c>
      <c r="B926" t="s">
        <v>930</v>
      </c>
      <c r="C926" t="str">
        <f>VLOOKUP(A926,[2]Folha1!$A:$B,2,FALSE)</f>
        <v>Escola Básica de São Martinho, São Martinho do Campo, Santo Tirso</v>
      </c>
    </row>
    <row r="927" spans="1:3" x14ac:dyDescent="0.3">
      <c r="A927" s="29">
        <v>1314986</v>
      </c>
      <c r="B927" t="s">
        <v>931</v>
      </c>
      <c r="C927" t="str">
        <f>VLOOKUP(A927,[2]Folha1!$A:$B,2,FALSE)</f>
        <v>Escola Básica e Secundária D. Dinis, Santo Tirso</v>
      </c>
    </row>
    <row r="928" spans="1:3" x14ac:dyDescent="0.3">
      <c r="A928" s="29">
        <v>1315042</v>
      </c>
      <c r="B928" t="s">
        <v>932</v>
      </c>
      <c r="C928" t="str">
        <f>VLOOKUP(A928,[2]Folha1!$A:$B,2,FALSE)</f>
        <v>Escola Básica e Secundária de Ermesinde, Valongo</v>
      </c>
    </row>
    <row r="929" spans="1:3" x14ac:dyDescent="0.3">
      <c r="A929" s="29">
        <v>1315058</v>
      </c>
      <c r="B929" t="s">
        <v>933</v>
      </c>
      <c r="C929" t="str">
        <f>VLOOKUP(A929,[2]Folha1!$A:$B,2,FALSE)</f>
        <v>Escola Básica D. António Ferreira Gomes, Ermesinde, Valongo</v>
      </c>
    </row>
    <row r="930" spans="1:3" x14ac:dyDescent="0.3">
      <c r="A930" s="29">
        <v>1315134</v>
      </c>
      <c r="B930" t="s">
        <v>934</v>
      </c>
      <c r="C930" t="str">
        <f>VLOOKUP(A930,[2]Folha1!$A:$B,2,FALSE)</f>
        <v>Escola Secundária de Valongo</v>
      </c>
    </row>
    <row r="931" spans="1:3" x14ac:dyDescent="0.3">
      <c r="A931" s="29">
        <v>1315153</v>
      </c>
      <c r="B931" t="s">
        <v>935</v>
      </c>
      <c r="C931" t="e">
        <f>VLOOKUP(A931,[2]Folha1!$A:$B,2,FALSE)</f>
        <v>#N/A</v>
      </c>
    </row>
    <row r="932" spans="1:3" x14ac:dyDescent="0.3">
      <c r="A932" s="29">
        <v>1315189</v>
      </c>
      <c r="B932" t="s">
        <v>936</v>
      </c>
      <c r="C932" t="str">
        <f>VLOOKUP(A932,[2]Folha1!$A:$B,2,FALSE)</f>
        <v>Escola Básica de São Lourenço, Ermesinde, Valongo</v>
      </c>
    </row>
    <row r="933" spans="1:3" x14ac:dyDescent="0.3">
      <c r="A933" s="29">
        <v>1315549</v>
      </c>
      <c r="B933" t="s">
        <v>1312</v>
      </c>
      <c r="C933" t="str">
        <f>VLOOKUP(A933,[2]Folha1!$A:$B,2,FALSE)</f>
        <v>Externato Maria Droste</v>
      </c>
    </row>
    <row r="934" spans="1:3" x14ac:dyDescent="0.3">
      <c r="A934" s="29">
        <v>1315574</v>
      </c>
      <c r="B934" t="s">
        <v>1313</v>
      </c>
      <c r="C934" t="str">
        <f>VLOOKUP(A934,[2]Folha1!$A:$B,2,FALSE)</f>
        <v>Externato de Santa Joana</v>
      </c>
    </row>
    <row r="935" spans="1:3" x14ac:dyDescent="0.3">
      <c r="A935" s="29">
        <v>1315577</v>
      </c>
      <c r="B935" t="s">
        <v>937</v>
      </c>
      <c r="C935" t="str">
        <f>VLOOKUP(A935,[2]Folha1!$A:$B,2,FALSE)</f>
        <v>Escola Básica e Secundária de Campo, Valongo</v>
      </c>
    </row>
    <row r="936" spans="1:3" x14ac:dyDescent="0.3">
      <c r="A936" s="29">
        <v>1315595</v>
      </c>
      <c r="B936" t="s">
        <v>938</v>
      </c>
      <c r="C936" t="str">
        <f>VLOOKUP(A936,[2]Folha1!$A:$B,2,FALSE)</f>
        <v>Escola Básica de Vallis Longus, Valongo</v>
      </c>
    </row>
    <row r="937" spans="1:3" x14ac:dyDescent="0.3">
      <c r="A937" s="29">
        <v>1315777</v>
      </c>
      <c r="B937" t="s">
        <v>939</v>
      </c>
      <c r="C937" t="str">
        <f>VLOOKUP(A937,[2]Folha1!$A:$B,2,FALSE)</f>
        <v>Escola Básica de São João do Sobrado, Sobrado, Valongo</v>
      </c>
    </row>
    <row r="938" spans="1:3" x14ac:dyDescent="0.3">
      <c r="A938" s="29">
        <v>1315877</v>
      </c>
      <c r="B938" t="s">
        <v>940</v>
      </c>
      <c r="C938" t="str">
        <f>VLOOKUP(A938,[2]Folha1!$A:$B,2,FALSE)</f>
        <v>Colégio Ermesinde - Escola católica</v>
      </c>
    </row>
    <row r="939" spans="1:3" x14ac:dyDescent="0.3">
      <c r="A939" s="29">
        <v>1315926</v>
      </c>
      <c r="B939" t="s">
        <v>941</v>
      </c>
      <c r="C939" t="str">
        <f>VLOOKUP(A939,[2]Folha1!$A:$B,2,FALSE)</f>
        <v>Escola Secundária de Alfena, Valongo</v>
      </c>
    </row>
    <row r="940" spans="1:3" x14ac:dyDescent="0.3">
      <c r="A940" s="29">
        <v>1316003</v>
      </c>
      <c r="B940" t="s">
        <v>942</v>
      </c>
      <c r="C940" t="str">
        <f>VLOOKUP(A940,[2]Folha1!$A:$B,2,FALSE)</f>
        <v>Escola Secundária D. Afonso Sanches, Vila do Conde</v>
      </c>
    </row>
    <row r="941" spans="1:3" x14ac:dyDescent="0.3">
      <c r="A941" s="29">
        <v>1316007</v>
      </c>
      <c r="B941" t="s">
        <v>943</v>
      </c>
      <c r="C941" t="str">
        <f>VLOOKUP(A941,[2]Folha1!$A:$B,2,FALSE)</f>
        <v>Escola Secundária José Régio, Vila do Conde</v>
      </c>
    </row>
    <row r="942" spans="1:3" x14ac:dyDescent="0.3">
      <c r="A942" s="29">
        <v>1316010</v>
      </c>
      <c r="B942" t="s">
        <v>944</v>
      </c>
      <c r="C942" t="str">
        <f>VLOOKUP(A942,[2]Folha1!$A:$B,2,FALSE)</f>
        <v>Escola Básica Maria Pais Ribeiro - A Ribeirinha, Macieira, Vila do Conde</v>
      </c>
    </row>
    <row r="943" spans="1:3" x14ac:dyDescent="0.3">
      <c r="A943" s="29">
        <v>1316275</v>
      </c>
      <c r="B943" t="s">
        <v>945</v>
      </c>
      <c r="C943" t="str">
        <f>VLOOKUP(A943,[2]Folha1!$A:$B,2,FALSE)</f>
        <v>Colégio do Forte</v>
      </c>
    </row>
    <row r="944" spans="1:3" x14ac:dyDescent="0.3">
      <c r="A944" s="29">
        <v>1316433</v>
      </c>
      <c r="B944" t="s">
        <v>946</v>
      </c>
      <c r="C944" t="e">
        <f>VLOOKUP(A944,[2]Folha1!$A:$B,2,FALSE)</f>
        <v>#N/A</v>
      </c>
    </row>
    <row r="945" spans="1:3" x14ac:dyDescent="0.3">
      <c r="A945" s="29">
        <v>1316517</v>
      </c>
      <c r="B945" t="s">
        <v>947</v>
      </c>
      <c r="C945" t="str">
        <f>VLOOKUP(A945,[2]Folha1!$A:$B,2,FALSE)</f>
        <v>Escola Básica Frei João de Vila do Conde, Vila do Conde</v>
      </c>
    </row>
    <row r="946" spans="1:3" x14ac:dyDescent="0.3">
      <c r="A946" s="29">
        <v>1316798</v>
      </c>
      <c r="B946" t="s">
        <v>948</v>
      </c>
      <c r="C946" t="str">
        <f>VLOOKUP(A946,[2]Folha1!$A:$B,2,FALSE)</f>
        <v>Escola Básica D. Pedro IV, Mindelo, Vila do Conde</v>
      </c>
    </row>
    <row r="947" spans="1:3" x14ac:dyDescent="0.3">
      <c r="A947" s="29">
        <v>1316922</v>
      </c>
      <c r="B947" t="s">
        <v>949</v>
      </c>
      <c r="C947" t="str">
        <f>VLOOKUP(A947,[2]Folha1!$A:$B,2,FALSE)</f>
        <v>Escola Básica Dr. Carlos Pinto Ferreira, Junqueira, Vila do Conde</v>
      </c>
    </row>
    <row r="948" spans="1:3" x14ac:dyDescent="0.3">
      <c r="A948" s="29">
        <v>1317002</v>
      </c>
      <c r="B948" t="s">
        <v>950</v>
      </c>
      <c r="C948" t="str">
        <f>VLOOKUP(A948,[2]Folha1!$A:$B,2,FALSE)</f>
        <v>Colégio Adventista de Oliveira do Douro</v>
      </c>
    </row>
    <row r="949" spans="1:3" x14ac:dyDescent="0.3">
      <c r="A949" s="29">
        <v>1317009</v>
      </c>
      <c r="B949" t="s">
        <v>951</v>
      </c>
      <c r="C949" t="str">
        <f>VLOOKUP(A949,[2]Folha1!$A:$B,2,FALSE)</f>
        <v>Academia de Música de Vilar do Paraíso</v>
      </c>
    </row>
    <row r="950" spans="1:3" x14ac:dyDescent="0.3">
      <c r="A950" s="29">
        <v>1317082</v>
      </c>
      <c r="B950" t="s">
        <v>952</v>
      </c>
      <c r="C950" t="str">
        <f>VLOOKUP(A950,[2]Folha1!$A:$B,2,FALSE)</f>
        <v>Colégio de Nossa Senhora da Bonança</v>
      </c>
    </row>
    <row r="951" spans="1:3" x14ac:dyDescent="0.3">
      <c r="A951" s="29">
        <v>1317104</v>
      </c>
      <c r="B951" t="s">
        <v>953</v>
      </c>
      <c r="C951" t="str">
        <f>VLOOKUP(A951,[2]Folha1!$A:$B,2,FALSE)</f>
        <v>Colégio Internato Claret</v>
      </c>
    </row>
    <row r="952" spans="1:3" x14ac:dyDescent="0.3">
      <c r="A952" s="29">
        <v>1317163</v>
      </c>
      <c r="B952" t="s">
        <v>954</v>
      </c>
      <c r="C952" t="str">
        <f>VLOOKUP(A952,[2]Folha1!$A:$B,2,FALSE)</f>
        <v>Escola Básica Anes de Cernache, Vilar de Andorinho, Vila Nova de Gaia</v>
      </c>
    </row>
    <row r="953" spans="1:3" x14ac:dyDescent="0.3">
      <c r="A953" s="29">
        <v>1317178</v>
      </c>
      <c r="B953" t="s">
        <v>955</v>
      </c>
      <c r="C953" t="str">
        <f>VLOOKUP(A953,[2]Folha1!$A:$B,2,FALSE)</f>
        <v>Escola Básica Adriano Correia de Oliveira, Avintes, Vila Nova de Gaia</v>
      </c>
    </row>
    <row r="954" spans="1:3" x14ac:dyDescent="0.3">
      <c r="A954" s="29">
        <v>1317187</v>
      </c>
      <c r="B954" t="s">
        <v>956</v>
      </c>
      <c r="C954" t="str">
        <f>VLOOKUP(A954,[2]Folha1!$A:$B,2,FALSE)</f>
        <v>Escola Básica da Madalena, Vila Nova de Gaia</v>
      </c>
    </row>
    <row r="955" spans="1:3" x14ac:dyDescent="0.3">
      <c r="A955" s="29">
        <v>1317245</v>
      </c>
      <c r="B955" t="s">
        <v>957</v>
      </c>
      <c r="C955" t="e">
        <f>VLOOKUP(A955,[2]Folha1!$A:$B,2,FALSE)</f>
        <v>#N/A</v>
      </c>
    </row>
    <row r="956" spans="1:3" x14ac:dyDescent="0.3">
      <c r="A956" s="29">
        <v>1317256</v>
      </c>
      <c r="B956" t="s">
        <v>958</v>
      </c>
      <c r="C956" t="str">
        <f>VLOOKUP(A956,[2]Folha1!$A:$B,2,FALSE)</f>
        <v>Escola Básica de Valadares, Vila Nova de Gaia</v>
      </c>
    </row>
    <row r="957" spans="1:3" x14ac:dyDescent="0.3">
      <c r="A957" s="29">
        <v>1317332</v>
      </c>
      <c r="B957" t="s">
        <v>959</v>
      </c>
      <c r="C957" t="str">
        <f>VLOOKUP(A957,[2]Folha1!$A:$B,2,FALSE)</f>
        <v>Colégio de Gaia</v>
      </c>
    </row>
    <row r="958" spans="1:3" x14ac:dyDescent="0.3">
      <c r="A958" s="29">
        <v>1317341</v>
      </c>
      <c r="B958" t="s">
        <v>960</v>
      </c>
      <c r="C958" t="str">
        <f>VLOOKUP(A958,[2]Folha1!$A:$B,2,FALSE)</f>
        <v>Escola Secundária Diogo de Macedo, Olival, Vila Nova de Gaia</v>
      </c>
    </row>
    <row r="959" spans="1:3" x14ac:dyDescent="0.3">
      <c r="A959" s="29">
        <v>1317380</v>
      </c>
      <c r="B959" t="s">
        <v>961</v>
      </c>
      <c r="C959" t="str">
        <f>VLOOKUP(A959,[2]Folha1!$A:$B,2,FALSE)</f>
        <v>Escola Secundária Gaia Nascente, Vila Nova de Gaia</v>
      </c>
    </row>
    <row r="960" spans="1:3" x14ac:dyDescent="0.3">
      <c r="A960" s="29">
        <v>1317381</v>
      </c>
      <c r="B960" t="s">
        <v>962</v>
      </c>
      <c r="C960" t="str">
        <f>VLOOKUP(A960,[2]Folha1!$A:$B,2,FALSE)</f>
        <v>Escola Secundária Dr. Joaquim Gomes Ferreira Alves, Valadares, Vila Nova de Gaia</v>
      </c>
    </row>
    <row r="961" spans="1:3" x14ac:dyDescent="0.3">
      <c r="A961" s="29">
        <v>1317553</v>
      </c>
      <c r="B961" t="s">
        <v>963</v>
      </c>
      <c r="C961" t="str">
        <f>VLOOKUP(A961,[2]Folha1!$A:$B,2,FALSE)</f>
        <v>Escola Básica Padre António Luis Moreira, Carvalhos, Vila Nova de Gaia</v>
      </c>
    </row>
    <row r="962" spans="1:3" x14ac:dyDescent="0.3">
      <c r="A962" s="29">
        <v>1317562</v>
      </c>
      <c r="B962" t="s">
        <v>964</v>
      </c>
      <c r="C962" t="str">
        <f>VLOOKUP(A962,[2]Folha1!$A:$B,2,FALSE)</f>
        <v>Escola Básica e Secundária de Canelas, Vila Nova de Gaia</v>
      </c>
    </row>
    <row r="963" spans="1:3" x14ac:dyDescent="0.3">
      <c r="A963" s="29">
        <v>1317564</v>
      </c>
      <c r="B963" t="s">
        <v>965</v>
      </c>
      <c r="C963" t="str">
        <f>VLOOKUP(A963,[2]Folha1!$A:$B,2,FALSE)</f>
        <v>Escola Básica de Vila D`Este, Vilar de Andorinho, Vila Nova de Gaia</v>
      </c>
    </row>
    <row r="964" spans="1:3" x14ac:dyDescent="0.3">
      <c r="A964" s="29">
        <v>1317570</v>
      </c>
      <c r="B964" t="s">
        <v>966</v>
      </c>
      <c r="C964" t="str">
        <f>VLOOKUP(A964,[2]Folha1!$A:$B,2,FALSE)</f>
        <v>Escola Secundária de Carvalhos, Vila Nova de Gaia</v>
      </c>
    </row>
    <row r="965" spans="1:3" x14ac:dyDescent="0.3">
      <c r="A965" s="29">
        <v>1317573</v>
      </c>
      <c r="B965" t="s">
        <v>967</v>
      </c>
      <c r="C965" t="str">
        <f>VLOOKUP(A965,[2]Folha1!$A:$B,2,FALSE)</f>
        <v>Escola Básica de Santa Marinha, Vila Nova de Gaia</v>
      </c>
    </row>
    <row r="966" spans="1:3" x14ac:dyDescent="0.3">
      <c r="A966" s="29">
        <v>1317651</v>
      </c>
      <c r="B966" t="s">
        <v>968</v>
      </c>
      <c r="C966" t="str">
        <f>VLOOKUP(A966,[2]Folha1!$A:$B,2,FALSE)</f>
        <v>Escola Básica Sophia de Mello Breyner, Corvo, Vila Nova de Gaia</v>
      </c>
    </row>
    <row r="967" spans="1:3" x14ac:dyDescent="0.3">
      <c r="A967" s="29">
        <v>1317671</v>
      </c>
      <c r="B967" t="s">
        <v>969</v>
      </c>
      <c r="C967" t="str">
        <f>VLOOKUP(A967,[2]Folha1!$A:$B,2,FALSE)</f>
        <v>Escola Secundária António Sérgio, Vila Nova de Gaia</v>
      </c>
    </row>
    <row r="968" spans="1:3" x14ac:dyDescent="0.3">
      <c r="A968" s="29">
        <v>1317689</v>
      </c>
      <c r="B968" t="s">
        <v>970</v>
      </c>
      <c r="C968" t="str">
        <f>VLOOKUP(A968,[2]Folha1!$A:$B,2,FALSE)</f>
        <v>Escola Básica Escultor António Fernandes Sá, Gervide, Vila Nova de Gaia</v>
      </c>
    </row>
    <row r="969" spans="1:3" x14ac:dyDescent="0.3">
      <c r="A969" s="29">
        <v>1317697</v>
      </c>
      <c r="B969" t="s">
        <v>971</v>
      </c>
      <c r="C969" t="str">
        <f>VLOOKUP(A969,[2]Folha1!$A:$B,2,FALSE)</f>
        <v>Escola Básica Dr. Costa Matos, Vila Nova de Gaia</v>
      </c>
    </row>
    <row r="970" spans="1:3" x14ac:dyDescent="0.3">
      <c r="A970" s="29">
        <v>1317738</v>
      </c>
      <c r="B970" t="s">
        <v>972</v>
      </c>
      <c r="C970" t="str">
        <f>VLOOKUP(A970,[2]Folha1!$A:$B,2,FALSE)</f>
        <v>Escola Secundária Almeida Garrett, Vila Nova de Gaia</v>
      </c>
    </row>
    <row r="971" spans="1:3" x14ac:dyDescent="0.3">
      <c r="A971" s="29">
        <v>1317742</v>
      </c>
      <c r="B971" t="s">
        <v>973</v>
      </c>
      <c r="C971" t="str">
        <f>VLOOKUP(A971,[2]Folha1!$A:$B,2,FALSE)</f>
        <v>Escola Básica Soares dos Reis, Vila Nova de Gaia</v>
      </c>
    </row>
    <row r="972" spans="1:3" x14ac:dyDescent="0.3">
      <c r="A972" s="29">
        <v>1317790</v>
      </c>
      <c r="B972" t="s">
        <v>974</v>
      </c>
      <c r="C972" t="str">
        <f>VLOOKUP(A972,[2]Folha1!$A:$B,2,FALSE)</f>
        <v>Escola Básica Júlio Dinis, Grijó, Vila Nova de Gaia</v>
      </c>
    </row>
    <row r="973" spans="1:3" x14ac:dyDescent="0.3">
      <c r="A973" s="29">
        <v>1317811</v>
      </c>
      <c r="B973" t="s">
        <v>975</v>
      </c>
      <c r="C973" t="str">
        <f>VLOOKUP(A973,[2]Folha1!$A:$B,2,FALSE)</f>
        <v>Escola Básica D. Pedro I, Canidelo, Vila Nova de Gaia</v>
      </c>
    </row>
    <row r="974" spans="1:3" x14ac:dyDescent="0.3">
      <c r="A974" s="29">
        <v>1317837</v>
      </c>
      <c r="B974" t="s">
        <v>976</v>
      </c>
      <c r="C974" t="str">
        <f>VLOOKUP(A974,[2]Folha1!$A:$B,2,FALSE)</f>
        <v>Escola Secundária Inês de Castro, Canidelo, Vila Nova de Gaia</v>
      </c>
    </row>
    <row r="975" spans="1:3" x14ac:dyDescent="0.3">
      <c r="A975" s="29">
        <v>1317929</v>
      </c>
      <c r="B975" t="s">
        <v>977</v>
      </c>
      <c r="C975" t="str">
        <f>VLOOKUP(A975,[2]Folha1!$A:$B,2,FALSE)</f>
        <v>Colégio Cedros</v>
      </c>
    </row>
    <row r="976" spans="1:3" x14ac:dyDescent="0.3">
      <c r="A976" s="29">
        <v>1317975</v>
      </c>
      <c r="B976" t="s">
        <v>978</v>
      </c>
      <c r="C976" t="str">
        <f>VLOOKUP(A976,[2]Folha1!$A:$B,2,FALSE)</f>
        <v>Escola Secundária Arquitecto Oliveira Ferreira, Praia da Granja, Vila Nova de Gaia</v>
      </c>
    </row>
    <row r="977" spans="1:3" x14ac:dyDescent="0.3">
      <c r="A977" s="29">
        <v>1401539</v>
      </c>
      <c r="B977" t="s">
        <v>979</v>
      </c>
      <c r="C977" t="str">
        <f>VLOOKUP(A977,[2]Folha1!$A:$B,2,FALSE)</f>
        <v>Escola Básica e Secundária Dr. Manuel Fernandes, Abrantes</v>
      </c>
    </row>
    <row r="978" spans="1:3" x14ac:dyDescent="0.3">
      <c r="A978" s="29">
        <v>1401565</v>
      </c>
      <c r="B978" t="s">
        <v>980</v>
      </c>
      <c r="C978" t="str">
        <f>VLOOKUP(A978,[2]Folha1!$A:$B,2,FALSE)</f>
        <v>Escola Básica e Secundária D. Miguel de Almeida, Abrantes</v>
      </c>
    </row>
    <row r="979" spans="1:3" x14ac:dyDescent="0.3">
      <c r="A979" s="29">
        <v>1401588</v>
      </c>
      <c r="B979" t="s">
        <v>981</v>
      </c>
      <c r="C979" t="str">
        <f>VLOOKUP(A979,[2]Folha1!$A:$B,2,FALSE)</f>
        <v>Escola Básica e Secundária Dr. Solano de Abreu, Abrantes</v>
      </c>
    </row>
    <row r="980" spans="1:3" x14ac:dyDescent="0.3">
      <c r="A980" s="29">
        <v>1401606</v>
      </c>
      <c r="B980" t="s">
        <v>982</v>
      </c>
      <c r="C980" t="str">
        <f>VLOOKUP(A980,[2]Folha1!$A:$B,2,FALSE)</f>
        <v>Escola Básica e Secundária Octávio Duarte Ferreira, Tramagal, Abrantes</v>
      </c>
    </row>
    <row r="981" spans="1:3" x14ac:dyDescent="0.3">
      <c r="A981" s="29">
        <v>1402627</v>
      </c>
      <c r="B981" t="s">
        <v>983</v>
      </c>
      <c r="C981" t="str">
        <f>VLOOKUP(A981,[2]Folha1!$A:$B,2,FALSE)</f>
        <v>Escola Secundária de Alcanena</v>
      </c>
    </row>
    <row r="982" spans="1:3" x14ac:dyDescent="0.3">
      <c r="A982" s="29">
        <v>1402827</v>
      </c>
      <c r="B982" t="s">
        <v>984</v>
      </c>
      <c r="C982" t="str">
        <f>VLOOKUP(A982,[2]Folha1!$A:$B,2,FALSE)</f>
        <v>Escola Básica de Minde, Alcanena</v>
      </c>
    </row>
    <row r="983" spans="1:3" x14ac:dyDescent="0.3">
      <c r="A983" s="29">
        <v>1403002</v>
      </c>
      <c r="B983" t="s">
        <v>985</v>
      </c>
      <c r="C983" t="e">
        <f>VLOOKUP(A983,[2]Folha1!$A:$B,2,FALSE)</f>
        <v>#N/A</v>
      </c>
    </row>
    <row r="984" spans="1:3" x14ac:dyDescent="0.3">
      <c r="A984" s="29">
        <v>1403268</v>
      </c>
      <c r="B984" t="s">
        <v>986</v>
      </c>
      <c r="C984" t="str">
        <f>VLOOKUP(A984,[2]Folha1!$A:$B,2,FALSE)</f>
        <v>Escola Secundária Marquesa de Alorna, Almeirim</v>
      </c>
    </row>
    <row r="985" spans="1:3" x14ac:dyDescent="0.3">
      <c r="A985" s="29">
        <v>1403646</v>
      </c>
      <c r="B985" t="s">
        <v>987</v>
      </c>
      <c r="C985" t="str">
        <f>VLOOKUP(A985,[2]Folha1!$A:$B,2,FALSE)</f>
        <v>Escola Básica de Fazendas de Almeirim, Almeirim</v>
      </c>
    </row>
    <row r="986" spans="1:3" x14ac:dyDescent="0.3">
      <c r="A986" s="29">
        <v>1404524</v>
      </c>
      <c r="B986" t="s">
        <v>988</v>
      </c>
      <c r="C986" t="str">
        <f>VLOOKUP(A986,[2]Folha1!$A:$B,2,FALSE)</f>
        <v>Escola Básica e Secundária José Relvas, Alpiarça</v>
      </c>
    </row>
    <row r="987" spans="1:3" x14ac:dyDescent="0.3">
      <c r="A987" s="29">
        <v>1405396</v>
      </c>
      <c r="B987" t="s">
        <v>989</v>
      </c>
      <c r="C987" t="str">
        <f>VLOOKUP(A987,[2]Folha1!$A:$B,2,FALSE)</f>
        <v>Escola Básica de Porto Alto, Benavente</v>
      </c>
    </row>
    <row r="988" spans="1:3" x14ac:dyDescent="0.3">
      <c r="A988" s="29">
        <v>1405456</v>
      </c>
      <c r="B988" t="s">
        <v>990</v>
      </c>
      <c r="C988" t="str">
        <f>VLOOKUP(A988,[2]Folha1!$A:$B,2,FALSE)</f>
        <v>Escola Secundária de Benavente</v>
      </c>
    </row>
    <row r="989" spans="1:3" x14ac:dyDescent="0.3">
      <c r="A989" s="29">
        <v>1405484</v>
      </c>
      <c r="B989" t="s">
        <v>991</v>
      </c>
      <c r="C989" t="e">
        <f>VLOOKUP(A989,[2]Folha1!$A:$B,2,FALSE)</f>
        <v>#N/A</v>
      </c>
    </row>
    <row r="990" spans="1:3" x14ac:dyDescent="0.3">
      <c r="A990" s="29">
        <v>1405897</v>
      </c>
      <c r="B990" t="s">
        <v>992</v>
      </c>
      <c r="C990" t="str">
        <f>VLOOKUP(A990,[2]Folha1!$A:$B,2,FALSE)</f>
        <v>Escola Básica e Secundária Professor João Fernandes Pratas, Samora Correia, Benavente</v>
      </c>
    </row>
    <row r="991" spans="1:3" x14ac:dyDescent="0.3">
      <c r="A991" s="29">
        <v>1406547</v>
      </c>
      <c r="B991" t="s">
        <v>993</v>
      </c>
      <c r="C991" t="str">
        <f>VLOOKUP(A991,[2]Folha1!$A:$B,2,FALSE)</f>
        <v>Escola Secundária do Cartaxo</v>
      </c>
    </row>
    <row r="992" spans="1:3" x14ac:dyDescent="0.3">
      <c r="A992" s="29">
        <v>1406809</v>
      </c>
      <c r="B992" t="s">
        <v>994</v>
      </c>
      <c r="C992" t="str">
        <f>VLOOKUP(A992,[2]Folha1!$A:$B,2,FALSE)</f>
        <v>Escola Básica D. Sancho I, Pontével, Cartaxo</v>
      </c>
    </row>
    <row r="993" spans="1:3" x14ac:dyDescent="0.3">
      <c r="A993" s="29">
        <v>1406964</v>
      </c>
      <c r="B993" t="s">
        <v>995</v>
      </c>
      <c r="C993" t="str">
        <f>VLOOKUP(A993,[2]Folha1!$A:$B,2,FALSE)</f>
        <v>Escola Básica Marcelino Mesquita</v>
      </c>
    </row>
    <row r="994" spans="1:3" x14ac:dyDescent="0.3">
      <c r="A994" s="29">
        <v>1407450</v>
      </c>
      <c r="B994" t="s">
        <v>996</v>
      </c>
      <c r="C994" t="str">
        <f>VLOOKUP(A994,[2]Folha1!$A:$B,2,FALSE)</f>
        <v>Escola Básica e Secundária da Chamusca</v>
      </c>
    </row>
    <row r="995" spans="1:3" x14ac:dyDescent="0.3">
      <c r="A995" s="29">
        <v>1408875</v>
      </c>
      <c r="B995" t="s">
        <v>997</v>
      </c>
      <c r="C995" t="str">
        <f>VLOOKUP(A995,[2]Folha1!$A:$B,2,FALSE)</f>
        <v>Escola Básica e Secundária Luís de Camões, Constância</v>
      </c>
    </row>
    <row r="996" spans="1:3" x14ac:dyDescent="0.3">
      <c r="A996" s="29">
        <v>1409050</v>
      </c>
      <c r="B996" t="s">
        <v>998</v>
      </c>
      <c r="C996" t="str">
        <f>VLOOKUP(A996,[2]Folha1!$A:$B,2,FALSE)</f>
        <v>Escola Secundária de Coruche</v>
      </c>
    </row>
    <row r="997" spans="1:3" x14ac:dyDescent="0.3">
      <c r="A997" s="29">
        <v>1409238</v>
      </c>
      <c r="B997" t="s">
        <v>999</v>
      </c>
      <c r="C997" t="str">
        <f>VLOOKUP(A997,[2]Folha1!$A:$B,2,FALSE)</f>
        <v>Escola Básica do Couço, Coruche</v>
      </c>
    </row>
    <row r="998" spans="1:3" x14ac:dyDescent="0.3">
      <c r="A998" s="29">
        <v>1409574</v>
      </c>
      <c r="B998" t="s">
        <v>1000</v>
      </c>
      <c r="C998" t="e">
        <f>VLOOKUP(A998,[2]Folha1!$A:$B,2,FALSE)</f>
        <v>#N/A</v>
      </c>
    </row>
    <row r="999" spans="1:3" x14ac:dyDescent="0.3">
      <c r="A999" s="29">
        <v>1410171</v>
      </c>
      <c r="B999" t="s">
        <v>1001</v>
      </c>
      <c r="C999" t="str">
        <f>VLOOKUP(A999,[2]Folha1!$A:$B,2,FALSE)</f>
        <v>Escola Básica Dr. Ruy de Andrade, Entroncamento</v>
      </c>
    </row>
    <row r="1000" spans="1:3" x14ac:dyDescent="0.3">
      <c r="A1000" s="29">
        <v>1410447</v>
      </c>
      <c r="B1000" t="s">
        <v>1002</v>
      </c>
      <c r="C1000" t="str">
        <f>VLOOKUP(A1000,[2]Folha1!$A:$B,2,FALSE)</f>
        <v>Escola Secundária do Entroncamento</v>
      </c>
    </row>
    <row r="1001" spans="1:3" x14ac:dyDescent="0.3">
      <c r="A1001" s="29">
        <v>1411566</v>
      </c>
      <c r="B1001" t="s">
        <v>1003</v>
      </c>
      <c r="C1001" t="str">
        <f>VLOOKUP(A1001,[2]Folha1!$A:$B,2,FALSE)</f>
        <v>Escola Básica e Secundária Pedro Ferreiro, Ferreira do Zêzere</v>
      </c>
    </row>
    <row r="1002" spans="1:3" x14ac:dyDescent="0.3">
      <c r="A1002" s="29">
        <v>1412567</v>
      </c>
      <c r="B1002" t="s">
        <v>1004</v>
      </c>
      <c r="C1002" t="str">
        <f>VLOOKUP(A1002,[2]Folha1!$A:$B,2,FALSE)</f>
        <v>Escola Básica e Secundária Mestre Martins Correia, Golegã</v>
      </c>
    </row>
    <row r="1003" spans="1:3" x14ac:dyDescent="0.3">
      <c r="A1003" s="29">
        <v>1413450</v>
      </c>
      <c r="B1003" t="s">
        <v>1005</v>
      </c>
      <c r="C1003" t="str">
        <f>VLOOKUP(A1003,[2]Folha1!$A:$B,2,FALSE)</f>
        <v>Escola Básica e Secundária de Mação</v>
      </c>
    </row>
    <row r="1004" spans="1:3" x14ac:dyDescent="0.3">
      <c r="A1004" s="29">
        <v>1414071</v>
      </c>
      <c r="B1004" t="s">
        <v>1006</v>
      </c>
      <c r="C1004" t="str">
        <f>VLOOKUP(A1004,[2]Folha1!$A:$B,2,FALSE)</f>
        <v>Escola Secundária Dr. Augusto César da Silva Ferreira, Rio Maior</v>
      </c>
    </row>
    <row r="1005" spans="1:3" x14ac:dyDescent="0.3">
      <c r="A1005" s="29">
        <v>1414335</v>
      </c>
      <c r="B1005" t="s">
        <v>1007</v>
      </c>
      <c r="C1005" t="str">
        <f>VLOOKUP(A1005,[2]Folha1!$A:$B,2,FALSE)</f>
        <v>Escola Básica Fernando Casimiro Pereira da Silva, Rio Maior</v>
      </c>
    </row>
    <row r="1006" spans="1:3" x14ac:dyDescent="0.3">
      <c r="A1006" s="29">
        <v>1414553</v>
      </c>
      <c r="B1006" t="s">
        <v>1008</v>
      </c>
      <c r="C1006" t="str">
        <f>VLOOKUP(A1006,[2]Folha1!$A:$B,2,FALSE)</f>
        <v>Escola Básica de Marinhas do Sal, Rio Maior</v>
      </c>
    </row>
    <row r="1007" spans="1:3" x14ac:dyDescent="0.3">
      <c r="A1007" s="29">
        <v>1415949</v>
      </c>
      <c r="B1007" t="s">
        <v>1009</v>
      </c>
      <c r="C1007" t="str">
        <f>VLOOKUP(A1007,[2]Folha1!$A:$B,2,FALSE)</f>
        <v>Escola Básica e Secundária de Salvaterra de Magos</v>
      </c>
    </row>
    <row r="1008" spans="1:3" x14ac:dyDescent="0.3">
      <c r="A1008" s="29">
        <v>1415969</v>
      </c>
      <c r="B1008" t="s">
        <v>1010</v>
      </c>
      <c r="C1008" t="str">
        <f>VLOOKUP(A1008,[2]Folha1!$A:$B,2,FALSE)</f>
        <v>Escola Básica de Marinhais, Salvaterra de Magos</v>
      </c>
    </row>
    <row r="1009" spans="1:3" x14ac:dyDescent="0.3">
      <c r="A1009" s="29">
        <v>1416075</v>
      </c>
      <c r="B1009" t="s">
        <v>1011</v>
      </c>
      <c r="C1009" t="e">
        <f>VLOOKUP(A1009,[2]Folha1!$A:$B,2,FALSE)</f>
        <v>#N/A</v>
      </c>
    </row>
    <row r="1010" spans="1:3" x14ac:dyDescent="0.3">
      <c r="A1010" s="29">
        <v>1416130</v>
      </c>
      <c r="B1010" t="s">
        <v>1012</v>
      </c>
      <c r="C1010" t="str">
        <f>VLOOKUP(A1010,[2]Folha1!$A:$B,2,FALSE)</f>
        <v>Escola Secundária Dr. Ginestal Machado, Santarém</v>
      </c>
    </row>
    <row r="1011" spans="1:3" x14ac:dyDescent="0.3">
      <c r="A1011" s="29">
        <v>1416367</v>
      </c>
      <c r="B1011" t="s">
        <v>1013</v>
      </c>
      <c r="C1011" t="str">
        <f>VLOOKUP(A1011,[2]Folha1!$A:$B,2,FALSE)</f>
        <v>Escola Secundária Sá da Bandeira, Santarém</v>
      </c>
    </row>
    <row r="1012" spans="1:3" x14ac:dyDescent="0.3">
      <c r="A1012" s="29">
        <v>1416552</v>
      </c>
      <c r="B1012" t="s">
        <v>1014</v>
      </c>
      <c r="C1012" t="str">
        <f>VLOOKUP(A1012,[2]Folha1!$A:$B,2,FALSE)</f>
        <v>Escola Básica D. Manuel I, Pernes, Santarém</v>
      </c>
    </row>
    <row r="1013" spans="1:3" x14ac:dyDescent="0.3">
      <c r="A1013" s="29">
        <v>1416687</v>
      </c>
      <c r="B1013" t="s">
        <v>1015</v>
      </c>
      <c r="C1013" t="str">
        <f>VLOOKUP(A1013,[2]Folha1!$A:$B,2,FALSE)</f>
        <v>Escola Básica de Alcanede, Santarém</v>
      </c>
    </row>
    <row r="1014" spans="1:3" x14ac:dyDescent="0.3">
      <c r="A1014" s="29">
        <v>1416762</v>
      </c>
      <c r="B1014" t="s">
        <v>1016</v>
      </c>
      <c r="C1014" t="str">
        <f>VLOOKUP(A1014,[2]Folha1!$A:$B,2,FALSE)</f>
        <v>Escola Básica Alexandre Herculano, Santarém</v>
      </c>
    </row>
    <row r="1015" spans="1:3" x14ac:dyDescent="0.3">
      <c r="A1015" s="29">
        <v>1416829</v>
      </c>
      <c r="B1015" t="s">
        <v>1017</v>
      </c>
      <c r="C1015" t="e">
        <f>VLOOKUP(A1015,[2]Folha1!$A:$B,2,FALSE)</f>
        <v>#N/A</v>
      </c>
    </row>
    <row r="1016" spans="1:3" x14ac:dyDescent="0.3">
      <c r="A1016" s="29">
        <v>1417797</v>
      </c>
      <c r="B1016" t="s">
        <v>1018</v>
      </c>
      <c r="C1016" t="str">
        <f>VLOOKUP(A1016,[2]Folha1!$A:$B,2,FALSE)</f>
        <v>Escola Básica e Secundária Dra. Maria Judite Serrão Andrade, Sardoal</v>
      </c>
    </row>
    <row r="1017" spans="1:3" x14ac:dyDescent="0.3">
      <c r="A1017" s="29">
        <v>1418344</v>
      </c>
      <c r="B1017" t="s">
        <v>1019</v>
      </c>
      <c r="C1017" t="str">
        <f>VLOOKUP(A1017,[2]Folha1!$A:$B,2,FALSE)</f>
        <v>Escola Secundária de Santa Maria do Olival, Tomar</v>
      </c>
    </row>
    <row r="1018" spans="1:3" x14ac:dyDescent="0.3">
      <c r="A1018" s="29">
        <v>1418445</v>
      </c>
      <c r="B1018" t="s">
        <v>1020</v>
      </c>
      <c r="C1018" t="str">
        <f>VLOOKUP(A1018,[2]Folha1!$A:$B,2,FALSE)</f>
        <v>Escola Básica de Santa Iria, Tomar</v>
      </c>
    </row>
    <row r="1019" spans="1:3" x14ac:dyDescent="0.3">
      <c r="A1019" s="29">
        <v>1418819</v>
      </c>
      <c r="B1019" t="s">
        <v>1021</v>
      </c>
      <c r="C1019" t="str">
        <f>VLOOKUP(A1019,[2]Folha1!$A:$B,2,FALSE)</f>
        <v>Escola Secundária Jacôme Ratton, Tomar</v>
      </c>
    </row>
    <row r="1020" spans="1:3" x14ac:dyDescent="0.3">
      <c r="A1020" s="29">
        <v>1418940</v>
      </c>
      <c r="B1020" t="s">
        <v>1022</v>
      </c>
      <c r="C1020" t="str">
        <f>VLOOKUP(A1020,[2]Folha1!$A:$B,2,FALSE)</f>
        <v>Escola Básica Gualdim Pais, Tomar</v>
      </c>
    </row>
    <row r="1021" spans="1:3" x14ac:dyDescent="0.3">
      <c r="A1021" s="29">
        <v>1418942</v>
      </c>
      <c r="B1021" t="s">
        <v>1023</v>
      </c>
      <c r="C1021" t="e">
        <f>VLOOKUP(A1021,[2]Folha1!$A:$B,2,FALSE)</f>
        <v>#N/A</v>
      </c>
    </row>
    <row r="1022" spans="1:3" x14ac:dyDescent="0.3">
      <c r="A1022" s="29">
        <v>1419229</v>
      </c>
      <c r="B1022" t="s">
        <v>1024</v>
      </c>
      <c r="C1022" t="e">
        <f>VLOOKUP(A1022,[2]Folha1!$A:$B,2,FALSE)</f>
        <v>#N/A</v>
      </c>
    </row>
    <row r="1023" spans="1:3" x14ac:dyDescent="0.3">
      <c r="A1023" s="29">
        <v>1419522</v>
      </c>
      <c r="B1023" t="s">
        <v>1025</v>
      </c>
      <c r="C1023" t="str">
        <f>VLOOKUP(A1023,[2]Folha1!$A:$B,2,FALSE)</f>
        <v>Escola Básica e Secundária Artur Gonçalves, Torres Novas</v>
      </c>
    </row>
    <row r="1024" spans="1:3" x14ac:dyDescent="0.3">
      <c r="A1024" s="29">
        <v>1419654</v>
      </c>
      <c r="B1024" t="s">
        <v>1026</v>
      </c>
      <c r="C1024" t="str">
        <f>VLOOKUP(A1024,[2]Folha1!$A:$B,2,FALSE)</f>
        <v>Escola Básica Dr. António Chora Barroso, Torres Novas</v>
      </c>
    </row>
    <row r="1025" spans="1:3" x14ac:dyDescent="0.3">
      <c r="A1025" s="29">
        <v>1419797</v>
      </c>
      <c r="B1025" t="s">
        <v>1027</v>
      </c>
      <c r="C1025" t="str">
        <f>VLOOKUP(A1025,[2]Folha1!$A:$B,2,FALSE)</f>
        <v>Escola Secundária Maria Lamas, Torres Novas</v>
      </c>
    </row>
    <row r="1026" spans="1:3" x14ac:dyDescent="0.3">
      <c r="A1026" s="29">
        <v>1420382</v>
      </c>
      <c r="B1026" t="s">
        <v>1028</v>
      </c>
      <c r="C1026" t="str">
        <f>VLOOKUP(A1026,[2]Folha1!$A:$B,2,FALSE)</f>
        <v>Escola Básica e Secundária D. Maria II, Vila Nova da Barquinha</v>
      </c>
    </row>
    <row r="1027" spans="1:3" x14ac:dyDescent="0.3">
      <c r="A1027" s="29">
        <v>1421117</v>
      </c>
      <c r="B1027" t="s">
        <v>1029</v>
      </c>
      <c r="C1027" t="str">
        <f>VLOOKUP(A1027,[2]Folha1!$A:$B,2,FALSE)</f>
        <v>Colégio de São Miguel de Fátima</v>
      </c>
    </row>
    <row r="1028" spans="1:3" x14ac:dyDescent="0.3">
      <c r="A1028" s="29">
        <v>1421201</v>
      </c>
      <c r="B1028" t="s">
        <v>563</v>
      </c>
      <c r="C1028" t="str">
        <f>VLOOKUP(A1028,[2]Folha1!$A:$B,2,FALSE)</f>
        <v>Colégio do Sagrado Coração de Maria</v>
      </c>
    </row>
    <row r="1029" spans="1:3" x14ac:dyDescent="0.3">
      <c r="A1029" s="29">
        <v>1421400</v>
      </c>
      <c r="B1029" t="s">
        <v>1030</v>
      </c>
      <c r="C1029" t="str">
        <f>VLOOKUP(A1029,[2]Folha1!$A:$B,2,FALSE)</f>
        <v>Escola Básica e Secundária de Ourém</v>
      </c>
    </row>
    <row r="1030" spans="1:3" x14ac:dyDescent="0.3">
      <c r="A1030" s="29">
        <v>1421670</v>
      </c>
      <c r="B1030" t="s">
        <v>1031</v>
      </c>
      <c r="C1030" t="str">
        <f>VLOOKUP(A1030,[2]Folha1!$A:$B,2,FALSE)</f>
        <v>Escola Básica 4.º Conde de Ourém, Ourém</v>
      </c>
    </row>
    <row r="1031" spans="1:3" x14ac:dyDescent="0.3">
      <c r="A1031" s="29">
        <v>1421722</v>
      </c>
      <c r="B1031" t="s">
        <v>1032</v>
      </c>
      <c r="C1031" t="str">
        <f>VLOOKUP(A1031,[2]Folha1!$A:$B,2,FALSE)</f>
        <v>Escola Básica de Freixianda, Ourém</v>
      </c>
    </row>
    <row r="1032" spans="1:3" x14ac:dyDescent="0.3">
      <c r="A1032" s="29">
        <v>1421966</v>
      </c>
      <c r="B1032" t="s">
        <v>1033</v>
      </c>
      <c r="C1032" t="str">
        <f>VLOOKUP(A1032,[2]Folha1!$A:$B,2,FALSE)</f>
        <v>Escola Básica Cónego Dr. Manuel Lopes Perdigão, Caxarias, Ourém</v>
      </c>
    </row>
    <row r="1033" spans="1:3" x14ac:dyDescent="0.3">
      <c r="A1033" s="29">
        <v>1421978</v>
      </c>
      <c r="B1033" t="s">
        <v>1034</v>
      </c>
      <c r="C1033" t="str">
        <f>VLOOKUP(A1033,[2]Folha1!$A:$B,2,FALSE)</f>
        <v>Centro de Estudos de Fátima</v>
      </c>
    </row>
    <row r="1034" spans="1:3" x14ac:dyDescent="0.3">
      <c r="A1034" s="29">
        <v>1501443</v>
      </c>
      <c r="B1034" t="s">
        <v>1035</v>
      </c>
      <c r="C1034" t="str">
        <f>VLOOKUP(A1034,[2]Folha1!$A:$B,2,FALSE)</f>
        <v>Escola Básica Bernardim Ribeiro, Alcácer do Sal</v>
      </c>
    </row>
    <row r="1035" spans="1:3" x14ac:dyDescent="0.3">
      <c r="A1035" s="29">
        <v>1501557</v>
      </c>
      <c r="B1035" t="s">
        <v>1036</v>
      </c>
      <c r="C1035" t="str">
        <f>VLOOKUP(A1035,[2]Folha1!$A:$B,2,FALSE)</f>
        <v>Escola Secundária de Alcácer do Sal</v>
      </c>
    </row>
    <row r="1036" spans="1:3" x14ac:dyDescent="0.3">
      <c r="A1036" s="29">
        <v>1502779</v>
      </c>
      <c r="B1036" t="s">
        <v>1037</v>
      </c>
      <c r="C1036" t="str">
        <f>VLOOKUP(A1036,[2]Folha1!$A:$B,2,FALSE)</f>
        <v>Escola Básica El Rei D. Manuel I, Alcochete</v>
      </c>
    </row>
    <row r="1037" spans="1:3" x14ac:dyDescent="0.3">
      <c r="A1037" s="29">
        <v>1502959</v>
      </c>
      <c r="B1037" t="s">
        <v>1038</v>
      </c>
      <c r="C1037" t="e">
        <f>VLOOKUP(A1037,[2]Folha1!$A:$B,2,FALSE)</f>
        <v>#N/A</v>
      </c>
    </row>
    <row r="1038" spans="1:3" x14ac:dyDescent="0.3">
      <c r="A1038" s="29">
        <v>1503009</v>
      </c>
      <c r="B1038" t="s">
        <v>1039</v>
      </c>
      <c r="C1038" t="e">
        <f>VLOOKUP(A1038,[2]Folha1!$A:$B,2,FALSE)</f>
        <v>#N/A</v>
      </c>
    </row>
    <row r="1039" spans="1:3" x14ac:dyDescent="0.3">
      <c r="A1039" s="29">
        <v>1503057</v>
      </c>
      <c r="B1039" t="s">
        <v>1040</v>
      </c>
      <c r="C1039" t="str">
        <f>VLOOKUP(A1039,[2]Folha1!$A:$B,2,FALSE)</f>
        <v>Escola Básica e Secundária Anselmo de Andrade, Almada</v>
      </c>
    </row>
    <row r="1040" spans="1:3" x14ac:dyDescent="0.3">
      <c r="A1040" s="29">
        <v>1503233</v>
      </c>
      <c r="B1040" t="s">
        <v>1041</v>
      </c>
      <c r="C1040" t="str">
        <f>VLOOKUP(A1040,[2]Folha1!$A:$B,2,FALSE)</f>
        <v>Escola Básica de Monte da Caparica, Almada</v>
      </c>
    </row>
    <row r="1041" spans="1:3" x14ac:dyDescent="0.3">
      <c r="A1041" s="29">
        <v>1503308</v>
      </c>
      <c r="B1041" t="s">
        <v>1314</v>
      </c>
      <c r="C1041" t="str">
        <f>VLOOKUP(A1041,[2]Folha1!$A:$B,2,FALSE)</f>
        <v>Externato Frei Luís de Sousa</v>
      </c>
    </row>
    <row r="1042" spans="1:3" x14ac:dyDescent="0.3">
      <c r="A1042" s="29">
        <v>1503325</v>
      </c>
      <c r="B1042" t="s">
        <v>1042</v>
      </c>
      <c r="C1042" t="str">
        <f>VLOOKUP(A1042,[2]Folha1!$A:$B,2,FALSE)</f>
        <v>Colégio Campo de Flores</v>
      </c>
    </row>
    <row r="1043" spans="1:3" x14ac:dyDescent="0.3">
      <c r="A1043" s="29">
        <v>1503427</v>
      </c>
      <c r="B1043" t="s">
        <v>1043</v>
      </c>
      <c r="C1043" t="str">
        <f>VLOOKUP(A1043,[2]Folha1!$A:$B,2,FALSE)</f>
        <v>Escola Básica e Secundária de Monte da Caparica, Almada</v>
      </c>
    </row>
    <row r="1044" spans="1:3" x14ac:dyDescent="0.3">
      <c r="A1044" s="29">
        <v>1503436</v>
      </c>
      <c r="B1044" t="s">
        <v>1044</v>
      </c>
      <c r="C1044" t="str">
        <f>VLOOKUP(A1044,[2]Folha1!$A:$B,2,FALSE)</f>
        <v>Escola Básica Elias Garcia, Sobreda, Almada</v>
      </c>
    </row>
    <row r="1045" spans="1:3" x14ac:dyDescent="0.3">
      <c r="A1045" s="29">
        <v>1503523</v>
      </c>
      <c r="B1045" t="s">
        <v>1045</v>
      </c>
      <c r="C1045" t="str">
        <f>VLOOKUP(A1045,[2]Folha1!$A:$B,2,FALSE)</f>
        <v>Escola Secundária António Gedeão, Cova da Piedade, Almada</v>
      </c>
    </row>
    <row r="1046" spans="1:3" x14ac:dyDescent="0.3">
      <c r="A1046" s="29">
        <v>1503524</v>
      </c>
      <c r="B1046" t="s">
        <v>1046</v>
      </c>
      <c r="C1046" t="str">
        <f>VLOOKUP(A1046,[2]Folha1!$A:$B,2,FALSE)</f>
        <v>Escola Básica do Miradouro de Alfazina, Monte de Caparica, Almada</v>
      </c>
    </row>
    <row r="1047" spans="1:3" x14ac:dyDescent="0.3">
      <c r="A1047" s="29">
        <v>1503581</v>
      </c>
      <c r="B1047" t="s">
        <v>1047</v>
      </c>
      <c r="C1047" t="str">
        <f>VLOOKUP(A1047,[2]Folha1!$A:$B,2,FALSE)</f>
        <v>Escola Básica e Secundária Francisco Simões, Laranjeiro, Almada</v>
      </c>
    </row>
    <row r="1048" spans="1:3" x14ac:dyDescent="0.3">
      <c r="A1048" s="29">
        <v>1503632</v>
      </c>
      <c r="B1048" t="s">
        <v>1048</v>
      </c>
      <c r="C1048" t="str">
        <f>VLOOKUP(A1048,[2]Folha1!$A:$B,2,FALSE)</f>
        <v>Escola Básica da Costa da Caparica, Almada</v>
      </c>
    </row>
    <row r="1049" spans="1:3" x14ac:dyDescent="0.3">
      <c r="A1049" s="29">
        <v>1503636</v>
      </c>
      <c r="B1049" t="s">
        <v>1049</v>
      </c>
      <c r="C1049" t="str">
        <f>VLOOKUP(A1049,[2]Folha1!$A:$B,2,FALSE)</f>
        <v>Escola Básica de Vale Rosal, Vale Fetal, Almada</v>
      </c>
    </row>
    <row r="1050" spans="1:3" x14ac:dyDescent="0.3">
      <c r="A1050" s="29">
        <v>1503734</v>
      </c>
      <c r="B1050" t="s">
        <v>1050</v>
      </c>
      <c r="C1050" t="str">
        <f>VLOOKUP(A1050,[2]Folha1!$A:$B,2,FALSE)</f>
        <v>Escola Secundária Daniel Sampaio, Sobreda, Almada</v>
      </c>
    </row>
    <row r="1051" spans="1:3" x14ac:dyDescent="0.3">
      <c r="A1051" s="29">
        <v>1503751</v>
      </c>
      <c r="B1051" t="s">
        <v>1051</v>
      </c>
      <c r="C1051" t="str">
        <f>VLOOKUP(A1051,[2]Folha1!$A:$B,2,FALSE)</f>
        <v>Colégio do Vale</v>
      </c>
    </row>
    <row r="1052" spans="1:3" x14ac:dyDescent="0.3">
      <c r="A1052" s="29">
        <v>1503763</v>
      </c>
      <c r="B1052" t="s">
        <v>1052</v>
      </c>
      <c r="C1052" t="str">
        <f>VLOOKUP(A1052,[2]Folha1!$A:$B,2,FALSE)</f>
        <v>Escola Básica Carlos Gargaté, Charneca de Caparica, Almada</v>
      </c>
    </row>
    <row r="1053" spans="1:3" x14ac:dyDescent="0.3">
      <c r="A1053" s="29">
        <v>1503812</v>
      </c>
      <c r="B1053" t="s">
        <v>1053</v>
      </c>
      <c r="C1053" t="str">
        <f>VLOOKUP(A1053,[2]Folha1!$A:$B,2,FALSE)</f>
        <v>Escola Secundária Fernão Mendes Pinto, Pragal, Almada</v>
      </c>
    </row>
    <row r="1054" spans="1:3" x14ac:dyDescent="0.3">
      <c r="A1054" s="29">
        <v>1503825</v>
      </c>
      <c r="B1054" t="s">
        <v>1054</v>
      </c>
      <c r="C1054" t="str">
        <f>VLOOKUP(A1054,[2]Folha1!$A:$B,2,FALSE)</f>
        <v>Escola Básica da Trafaria, Almada</v>
      </c>
    </row>
    <row r="1055" spans="1:3" x14ac:dyDescent="0.3">
      <c r="A1055" s="29">
        <v>1503833</v>
      </c>
      <c r="B1055" t="s">
        <v>1055</v>
      </c>
      <c r="C1055" t="str">
        <f>VLOOKUP(A1055,[2]Folha1!$A:$B,2,FALSE)</f>
        <v>Escola Secundária Romeu Correia, Feijó, Almada</v>
      </c>
    </row>
    <row r="1056" spans="1:3" x14ac:dyDescent="0.3">
      <c r="A1056" s="29">
        <v>1503869</v>
      </c>
      <c r="B1056" t="s">
        <v>1056</v>
      </c>
      <c r="C1056" t="str">
        <f>VLOOKUP(A1056,[2]Folha1!$A:$B,2,FALSE)</f>
        <v>Escola Básica D. António da Costa, Almada</v>
      </c>
    </row>
    <row r="1057" spans="1:3" x14ac:dyDescent="0.3">
      <c r="A1057" s="29">
        <v>1503888</v>
      </c>
      <c r="B1057" t="s">
        <v>1057</v>
      </c>
      <c r="C1057" t="str">
        <f>VLOOKUP(A1057,[2]Folha1!$A:$B,2,FALSE)</f>
        <v>Escola Básica e Secundária Professor Ruy Luís Gomes, Laranjeiro, Almada</v>
      </c>
    </row>
    <row r="1058" spans="1:3" x14ac:dyDescent="0.3">
      <c r="A1058" s="29">
        <v>1503927</v>
      </c>
      <c r="B1058" t="s">
        <v>1058</v>
      </c>
      <c r="C1058" t="str">
        <f>VLOOKUP(A1058,[2]Folha1!$A:$B,2,FALSE)</f>
        <v>Escola Secundária Emídio Navarro, Almada</v>
      </c>
    </row>
    <row r="1059" spans="1:3" x14ac:dyDescent="0.3">
      <c r="A1059" s="29">
        <v>1504009</v>
      </c>
      <c r="B1059" t="s">
        <v>1059</v>
      </c>
      <c r="C1059" t="str">
        <f>VLOOKUP(A1059,[2]Folha1!$A:$B,2,FALSE)</f>
        <v>Colégio Minerva</v>
      </c>
    </row>
    <row r="1060" spans="1:3" x14ac:dyDescent="0.3">
      <c r="A1060" s="29">
        <v>1504010</v>
      </c>
      <c r="B1060" t="s">
        <v>1060</v>
      </c>
      <c r="C1060" t="str">
        <f>VLOOKUP(A1060,[2]Folha1!$A:$B,2,FALSE)</f>
        <v>Escola Básica da Quinta da Lomba, Barreiro</v>
      </c>
    </row>
    <row r="1061" spans="1:3" x14ac:dyDescent="0.3">
      <c r="A1061" s="29">
        <v>1504144</v>
      </c>
      <c r="B1061" t="s">
        <v>1061</v>
      </c>
      <c r="C1061" t="str">
        <f>VLOOKUP(A1061,[2]Folha1!$A:$B,2,FALSE)</f>
        <v>Escola Secundária de Casquilhos, Barreiro</v>
      </c>
    </row>
    <row r="1062" spans="1:3" x14ac:dyDescent="0.3">
      <c r="A1062" s="29">
        <v>1504299</v>
      </c>
      <c r="B1062" t="s">
        <v>1062</v>
      </c>
      <c r="C1062" t="str">
        <f>VLOOKUP(A1062,[2]Folha1!$A:$B,2,FALSE)</f>
        <v>Escola Básica D. Luís de Mendonça Furtado, Barreiro</v>
      </c>
    </row>
    <row r="1063" spans="1:3" x14ac:dyDescent="0.3">
      <c r="A1063" s="29">
        <v>1504438</v>
      </c>
      <c r="B1063" t="s">
        <v>1063</v>
      </c>
      <c r="C1063" t="e">
        <f>VLOOKUP(A1063,[2]Folha1!$A:$B,2,FALSE)</f>
        <v>#N/A</v>
      </c>
    </row>
    <row r="1064" spans="1:3" x14ac:dyDescent="0.3">
      <c r="A1064" s="29">
        <v>1504565</v>
      </c>
      <c r="B1064" t="s">
        <v>1064</v>
      </c>
      <c r="C1064" t="str">
        <f>VLOOKUP(A1064,[2]Folha1!$A:$B,2,FALSE)</f>
        <v>Escola Básica e Secundária Alfredo da Silva, Barreiro</v>
      </c>
    </row>
    <row r="1065" spans="1:3" x14ac:dyDescent="0.3">
      <c r="A1065" s="29">
        <v>1504723</v>
      </c>
      <c r="B1065" t="s">
        <v>1065</v>
      </c>
      <c r="C1065" t="str">
        <f>VLOOKUP(A1065,[2]Folha1!$A:$B,2,FALSE)</f>
        <v>Escola Básica e Secundária de Santo António, Barreiro</v>
      </c>
    </row>
    <row r="1066" spans="1:3" x14ac:dyDescent="0.3">
      <c r="A1066" s="29">
        <v>1504784</v>
      </c>
      <c r="B1066" t="s">
        <v>1066</v>
      </c>
      <c r="C1066" t="str">
        <f>VLOOKUP(A1066,[2]Folha1!$A:$B,2,FALSE)</f>
        <v>Escola Básica Álvaro Velho, Lavradio, Barreiro</v>
      </c>
    </row>
    <row r="1067" spans="1:3" x14ac:dyDescent="0.3">
      <c r="A1067" s="29">
        <v>1504880</v>
      </c>
      <c r="B1067" t="s">
        <v>1067</v>
      </c>
      <c r="C1067" t="str">
        <f>VLOOKUP(A1067,[2]Folha1!$A:$B,2,FALSE)</f>
        <v>Escola Básica Padre Abílio Mendes, Barreiro</v>
      </c>
    </row>
    <row r="1068" spans="1:3" x14ac:dyDescent="0.3">
      <c r="A1068" s="29">
        <v>1505207</v>
      </c>
      <c r="B1068" t="s">
        <v>1068</v>
      </c>
      <c r="C1068" t="e">
        <f>VLOOKUP(A1068,[2]Folha1!$A:$B,2,FALSE)</f>
        <v>#N/A</v>
      </c>
    </row>
    <row r="1069" spans="1:3" x14ac:dyDescent="0.3">
      <c r="A1069" s="29">
        <v>1505447</v>
      </c>
      <c r="B1069" t="s">
        <v>1069</v>
      </c>
      <c r="C1069" t="str">
        <f>VLOOKUP(A1069,[2]Folha1!$A:$B,2,FALSE)</f>
        <v>Escola Secundária António Inácio Cruz, Grândola</v>
      </c>
    </row>
    <row r="1070" spans="1:3" x14ac:dyDescent="0.3">
      <c r="A1070" s="29">
        <v>1506010</v>
      </c>
      <c r="B1070" t="s">
        <v>1070</v>
      </c>
      <c r="C1070" t="str">
        <f>VLOOKUP(A1070,[2]Folha1!$A:$B,2,FALSE)</f>
        <v>Escola Básica D. João I, Baixa da Banheira, Moita</v>
      </c>
    </row>
    <row r="1071" spans="1:3" x14ac:dyDescent="0.3">
      <c r="A1071" s="29">
        <v>1506116</v>
      </c>
      <c r="B1071" t="s">
        <v>1071</v>
      </c>
      <c r="C1071" t="str">
        <f>VLOOKUP(A1071,[2]Folha1!$A:$B,2,FALSE)</f>
        <v>Escola Básica Mouzinho da Silveira, Baixa da Banheira, Moita</v>
      </c>
    </row>
    <row r="1072" spans="1:3" x14ac:dyDescent="0.3">
      <c r="A1072" s="29">
        <v>1506137</v>
      </c>
      <c r="B1072" t="s">
        <v>1072</v>
      </c>
      <c r="C1072" t="str">
        <f>VLOOKUP(A1072,[2]Folha1!$A:$B,2,FALSE)</f>
        <v>Escola Secundária da Baixa da Banheira</v>
      </c>
    </row>
    <row r="1073" spans="1:3" x14ac:dyDescent="0.3">
      <c r="A1073" s="29">
        <v>1506392</v>
      </c>
      <c r="B1073" t="s">
        <v>1073</v>
      </c>
      <c r="C1073" t="str">
        <f>VLOOKUP(A1073,[2]Folha1!$A:$B,2,FALSE)</f>
        <v>Escola Básica D. Pedro II, Moita</v>
      </c>
    </row>
    <row r="1074" spans="1:3" x14ac:dyDescent="0.3">
      <c r="A1074" s="29">
        <v>1506629</v>
      </c>
      <c r="B1074" t="s">
        <v>1074</v>
      </c>
      <c r="C1074" t="str">
        <f>VLOOKUP(A1074,[2]Folha1!$A:$B,2,FALSE)</f>
        <v>Escola Básica José Afonso, Alhos Vedros, Moita</v>
      </c>
    </row>
    <row r="1075" spans="1:3" x14ac:dyDescent="0.3">
      <c r="A1075" s="29">
        <v>1506687</v>
      </c>
      <c r="B1075" t="s">
        <v>1075</v>
      </c>
      <c r="C1075" t="str">
        <f>VLOOKUP(A1075,[2]Folha1!$A:$B,2,FALSE)</f>
        <v>Escola Básica de Fragata do Tejo, Moita</v>
      </c>
    </row>
    <row r="1076" spans="1:3" x14ac:dyDescent="0.3">
      <c r="A1076" s="29">
        <v>1507001</v>
      </c>
      <c r="B1076" t="s">
        <v>1076</v>
      </c>
      <c r="C1076" t="e">
        <f>VLOOKUP(A1076,[2]Folha1!$A:$B,2,FALSE)</f>
        <v>#N/A</v>
      </c>
    </row>
    <row r="1077" spans="1:3" x14ac:dyDescent="0.3">
      <c r="A1077" s="29">
        <v>1507032</v>
      </c>
      <c r="B1077" t="s">
        <v>1077</v>
      </c>
      <c r="C1077" t="str">
        <f>VLOOKUP(A1077,[2]Folha1!$A:$B,2,FALSE)</f>
        <v>Escola Secundária Jorge Peixinho, Montijo</v>
      </c>
    </row>
    <row r="1078" spans="1:3" x14ac:dyDescent="0.3">
      <c r="A1078" s="29">
        <v>1507675</v>
      </c>
      <c r="B1078" t="s">
        <v>1078</v>
      </c>
      <c r="C1078" t="str">
        <f>VLOOKUP(A1078,[2]Folha1!$A:$B,2,FALSE)</f>
        <v>Escola Básica de Pegões, Canha e Santo Isidro, Montijo</v>
      </c>
    </row>
    <row r="1079" spans="1:3" x14ac:dyDescent="0.3">
      <c r="A1079" s="29">
        <v>1507684</v>
      </c>
      <c r="B1079" t="s">
        <v>1079</v>
      </c>
      <c r="C1079" t="str">
        <f>VLOOKUP(A1079,[2]Folha1!$A:$B,2,FALSE)</f>
        <v>Escola Secundária Poeta Joaquim Serra, Montijo</v>
      </c>
    </row>
    <row r="1080" spans="1:3" x14ac:dyDescent="0.3">
      <c r="A1080" s="29">
        <v>1507782</v>
      </c>
      <c r="B1080" t="s">
        <v>1080</v>
      </c>
      <c r="C1080" t="str">
        <f>VLOOKUP(A1080,[2]Folha1!$A:$B,2,FALSE)</f>
        <v>Escola Básica D. Pedro Varela, Montijo</v>
      </c>
    </row>
    <row r="1081" spans="1:3" x14ac:dyDescent="0.3">
      <c r="A1081" s="29">
        <v>1508020</v>
      </c>
      <c r="B1081" t="s">
        <v>1081</v>
      </c>
      <c r="C1081" t="str">
        <f>VLOOKUP(A1081,[2]Folha1!$A:$B,2,FALSE)</f>
        <v>Colégio St. Peter`s International School</v>
      </c>
    </row>
    <row r="1082" spans="1:3" x14ac:dyDescent="0.3">
      <c r="A1082" s="29">
        <v>1508057</v>
      </c>
      <c r="B1082" t="s">
        <v>1082</v>
      </c>
      <c r="C1082" t="str">
        <f>VLOOKUP(A1082,[2]Folha1!$A:$B,2,FALSE)</f>
        <v>Escola Básica Hermenegildo Capelo, Palmela</v>
      </c>
    </row>
    <row r="1083" spans="1:3" x14ac:dyDescent="0.3">
      <c r="A1083" s="29">
        <v>1508166</v>
      </c>
      <c r="B1083" t="s">
        <v>1083</v>
      </c>
      <c r="C1083" t="str">
        <f>VLOOKUP(A1083,[2]Folha1!$A:$B,2,FALSE)</f>
        <v>Escola Básica e Secundária José Saramago, Poceirão, Palmela</v>
      </c>
    </row>
    <row r="1084" spans="1:3" x14ac:dyDescent="0.3">
      <c r="A1084" s="29">
        <v>1508395</v>
      </c>
      <c r="B1084" t="s">
        <v>1084</v>
      </c>
      <c r="C1084" t="str">
        <f>VLOOKUP(A1084,[2]Folha1!$A:$B,2,FALSE)</f>
        <v>Escola Básica José Maria dos Santos, Pinhal Novo, Palmela</v>
      </c>
    </row>
    <row r="1085" spans="1:3" x14ac:dyDescent="0.3">
      <c r="A1085" s="29">
        <v>1508411</v>
      </c>
      <c r="B1085" t="s">
        <v>1085</v>
      </c>
      <c r="C1085" t="str">
        <f>VLOOKUP(A1085,[2]Folha1!$A:$B,2,FALSE)</f>
        <v>Escola Secundária de Pinhal Novo, Palmela</v>
      </c>
    </row>
    <row r="1086" spans="1:3" x14ac:dyDescent="0.3">
      <c r="A1086" s="29">
        <v>1508789</v>
      </c>
      <c r="B1086" t="s">
        <v>1086</v>
      </c>
      <c r="C1086" t="str">
        <f>VLOOKUP(A1086,[2]Folha1!$A:$B,2,FALSE)</f>
        <v>Escola Secundária de Palmela</v>
      </c>
    </row>
    <row r="1087" spans="1:3" x14ac:dyDescent="0.3">
      <c r="A1087" s="29">
        <v>1509053</v>
      </c>
      <c r="B1087" t="s">
        <v>1087</v>
      </c>
      <c r="C1087" t="str">
        <f>VLOOKUP(A1087,[2]Folha1!$A:$B,2,FALSE)</f>
        <v>Escola Básica n.º 1 de Cercal do Alentejo,  Santiago do Cacém</v>
      </c>
    </row>
    <row r="1088" spans="1:3" x14ac:dyDescent="0.3">
      <c r="A1088" s="29">
        <v>1509127</v>
      </c>
      <c r="B1088" t="s">
        <v>1088</v>
      </c>
      <c r="C1088" t="str">
        <f>VLOOKUP(A1088,[2]Folha1!$A:$B,2,FALSE)</f>
        <v>Escola Secundária Padre António Macedo, Santiago do Cacém</v>
      </c>
    </row>
    <row r="1089" spans="1:3" x14ac:dyDescent="0.3">
      <c r="A1089" s="29">
        <v>1509172</v>
      </c>
      <c r="B1089" t="s">
        <v>1089</v>
      </c>
      <c r="C1089" t="str">
        <f>VLOOKUP(A1089,[2]Folha1!$A:$B,2,FALSE)</f>
        <v>Escola Secundária Manuel da Fonseca, Santiago do Cacém</v>
      </c>
    </row>
    <row r="1090" spans="1:3" x14ac:dyDescent="0.3">
      <c r="A1090" s="29">
        <v>1509985</v>
      </c>
      <c r="B1090" t="s">
        <v>1090</v>
      </c>
      <c r="C1090" t="str">
        <f>VLOOKUP(A1090,[2]Folha1!$A:$B,2,FALSE)</f>
        <v>Escola Básica Prof. Arménio Lança, Alvalade do Sado, Santiago do Cacém</v>
      </c>
    </row>
    <row r="1091" spans="1:3" x14ac:dyDescent="0.3">
      <c r="A1091" s="29">
        <v>1510009</v>
      </c>
      <c r="B1091" t="s">
        <v>1091</v>
      </c>
      <c r="C1091" t="str">
        <f>VLOOKUP(A1091,[2]Folha1!$A:$B,2,FALSE)</f>
        <v>Escola Básica Dr. António Augusto Louro, Arrentela, Seixal</v>
      </c>
    </row>
    <row r="1092" spans="1:3" x14ac:dyDescent="0.3">
      <c r="A1092" s="29">
        <v>1510226</v>
      </c>
      <c r="B1092" t="s">
        <v>1092</v>
      </c>
      <c r="C1092" t="str">
        <f>VLOOKUP(A1092,[2]Folha1!$A:$B,2,FALSE)</f>
        <v>Escola Secundária com 3º Ciclo Dr. José Afonso, Arrentela, Seixal</v>
      </c>
    </row>
    <row r="1093" spans="1:3" x14ac:dyDescent="0.3">
      <c r="A1093" s="29">
        <v>1510332</v>
      </c>
      <c r="B1093" t="s">
        <v>1093</v>
      </c>
      <c r="C1093" t="str">
        <f>VLOOKUP(A1093,[2]Folha1!$A:$B,2,FALSE)</f>
        <v>Escola Secundária Alfredo dos Reis Silveira, Cavadas, Seixal</v>
      </c>
    </row>
    <row r="1094" spans="1:3" x14ac:dyDescent="0.3">
      <c r="A1094" s="29">
        <v>1510410</v>
      </c>
      <c r="B1094" t="s">
        <v>1094</v>
      </c>
      <c r="C1094" t="str">
        <f>VLOOKUP(A1094,[2]Folha1!$A:$B,2,FALSE)</f>
        <v>Escola Secundária João de Barros, Corroios, Seixal</v>
      </c>
    </row>
    <row r="1095" spans="1:3" x14ac:dyDescent="0.3">
      <c r="A1095" s="29">
        <v>1510499</v>
      </c>
      <c r="B1095" t="s">
        <v>1095</v>
      </c>
      <c r="C1095" t="str">
        <f>VLOOKUP(A1095,[2]Folha1!$A:$B,2,FALSE)</f>
        <v>Escola Básica Carlos Ribeiro, Pinhal de Frades, Seixal</v>
      </c>
    </row>
    <row r="1096" spans="1:3" x14ac:dyDescent="0.3">
      <c r="A1096" s="29">
        <v>1510603</v>
      </c>
      <c r="B1096" t="s">
        <v>1096</v>
      </c>
      <c r="C1096" t="str">
        <f>VLOOKUP(A1096,[2]Folha1!$A:$B,2,FALSE)</f>
        <v>Escola Secundária da Amora, Seixal</v>
      </c>
    </row>
    <row r="1097" spans="1:3" x14ac:dyDescent="0.3">
      <c r="A1097" s="29">
        <v>1510770</v>
      </c>
      <c r="B1097" t="s">
        <v>1097</v>
      </c>
      <c r="C1097" t="str">
        <f>VLOOKUP(A1097,[2]Folha1!$A:$B,2,FALSE)</f>
        <v>Escola Básica da Cruz de Pau, Seixal</v>
      </c>
    </row>
    <row r="1098" spans="1:3" x14ac:dyDescent="0.3">
      <c r="A1098" s="29">
        <v>1510775</v>
      </c>
      <c r="B1098" t="s">
        <v>1098</v>
      </c>
      <c r="C1098" t="str">
        <f>VLOOKUP(A1098,[2]Folha1!$A:$B,2,FALSE)</f>
        <v>Colégio Atlântico</v>
      </c>
    </row>
    <row r="1099" spans="1:3" x14ac:dyDescent="0.3">
      <c r="A1099" s="29">
        <v>1510784</v>
      </c>
      <c r="B1099" t="s">
        <v>1099</v>
      </c>
      <c r="C1099" t="str">
        <f>VLOOKUP(A1099,[2]Folha1!$A:$B,2,FALSE)</f>
        <v>Escola Básica de Vale de Milhaços, Seixal</v>
      </c>
    </row>
    <row r="1100" spans="1:3" x14ac:dyDescent="0.3">
      <c r="A1100" s="29">
        <v>1510791</v>
      </c>
      <c r="B1100" t="s">
        <v>1100</v>
      </c>
      <c r="C1100" t="str">
        <f>VLOOKUP(A1100,[2]Folha1!$A:$B,2,FALSE)</f>
        <v>Escola Básica Nun'Álvares, Arrentela, Seixal</v>
      </c>
    </row>
    <row r="1101" spans="1:3" x14ac:dyDescent="0.3">
      <c r="A1101" s="29">
        <v>1510811</v>
      </c>
      <c r="B1101" t="s">
        <v>1101</v>
      </c>
      <c r="C1101" t="str">
        <f>VLOOKUP(A1101,[2]Folha1!$A:$B,2,FALSE)</f>
        <v>Colégio Guadalupe</v>
      </c>
    </row>
    <row r="1102" spans="1:3" x14ac:dyDescent="0.3">
      <c r="A1102" s="29">
        <v>1510845</v>
      </c>
      <c r="B1102" t="s">
        <v>1102</v>
      </c>
      <c r="C1102" t="str">
        <f>VLOOKUP(A1102,[2]Folha1!$A:$B,2,FALSE)</f>
        <v>Escola Básica Paulo da Gama, Amora, Seixal</v>
      </c>
    </row>
    <row r="1103" spans="1:3" x14ac:dyDescent="0.3">
      <c r="A1103" s="29">
        <v>1510882</v>
      </c>
      <c r="B1103" t="s">
        <v>1103</v>
      </c>
      <c r="C1103" t="str">
        <f>VLOOKUP(A1103,[2]Folha1!$A:$B,2,FALSE)</f>
        <v>Escola Secundária Manuel Cargaleiro, Amora, Seixal</v>
      </c>
    </row>
    <row r="1104" spans="1:3" x14ac:dyDescent="0.3">
      <c r="A1104" s="29">
        <v>1510907</v>
      </c>
      <c r="B1104" t="s">
        <v>1104</v>
      </c>
      <c r="C1104" t="str">
        <f>VLOOKUP(A1104,[2]Folha1!$A:$B,2,FALSE)</f>
        <v>Escola Básica Pedro Eanes Lobato, Amora, Seixal</v>
      </c>
    </row>
    <row r="1105" spans="1:3" x14ac:dyDescent="0.3">
      <c r="A1105" s="29">
        <v>1510944</v>
      </c>
      <c r="B1105" t="s">
        <v>1105</v>
      </c>
      <c r="C1105" t="str">
        <f>VLOOKUP(A1105,[2]Folha1!$A:$B,2,FALSE)</f>
        <v>Escola Básica de Corroios, Seixal</v>
      </c>
    </row>
    <row r="1106" spans="1:3" x14ac:dyDescent="0.3">
      <c r="A1106" s="29">
        <v>1511484</v>
      </c>
      <c r="B1106" t="s">
        <v>1106</v>
      </c>
      <c r="C1106" t="str">
        <f>VLOOKUP(A1106,[2]Folha1!$A:$B,2,FALSE)</f>
        <v>Escola Secundária de Sampaio, Sesimbra</v>
      </c>
    </row>
    <row r="1107" spans="1:3" x14ac:dyDescent="0.3">
      <c r="A1107" s="29">
        <v>1511640</v>
      </c>
      <c r="B1107" t="s">
        <v>1107</v>
      </c>
      <c r="C1107" t="str">
        <f>VLOOKUP(A1107,[2]Folha1!$A:$B,2,FALSE)</f>
        <v>Escola Básica e Secundária Michel Giacometti, Quinta do Conde, Sesimbra</v>
      </c>
    </row>
    <row r="1108" spans="1:3" x14ac:dyDescent="0.3">
      <c r="A1108" s="29">
        <v>1511820</v>
      </c>
      <c r="B1108" t="s">
        <v>1108</v>
      </c>
      <c r="C1108" t="str">
        <f>VLOOKUP(A1108,[2]Folha1!$A:$B,2,FALSE)</f>
        <v>Escola Básica Navegador Rodrigues Soromenho, Sesimbra</v>
      </c>
    </row>
    <row r="1109" spans="1:3" x14ac:dyDescent="0.3">
      <c r="A1109" s="29">
        <v>1511856</v>
      </c>
      <c r="B1109" t="s">
        <v>1109</v>
      </c>
      <c r="C1109" t="e">
        <f>VLOOKUP(A1109,[2]Folha1!$A:$B,2,FALSE)</f>
        <v>#N/A</v>
      </c>
    </row>
    <row r="1110" spans="1:3" x14ac:dyDescent="0.3">
      <c r="A1110" s="29">
        <v>1511966</v>
      </c>
      <c r="B1110" t="s">
        <v>1110</v>
      </c>
      <c r="C1110" t="str">
        <f>VLOOKUP(A1110,[2]Folha1!$A:$B,2,FALSE)</f>
        <v>Escola Básica da Quinta do Conde, Sesimbra</v>
      </c>
    </row>
    <row r="1111" spans="1:3" x14ac:dyDescent="0.3">
      <c r="A1111" s="29">
        <v>1511988</v>
      </c>
      <c r="B1111" t="s">
        <v>1111</v>
      </c>
      <c r="C1111" t="str">
        <f>VLOOKUP(A1111,[2]Folha1!$A:$B,2,FALSE)</f>
        <v>Escola Básica da Boa Água, Quinta do Conde, Sesimbra</v>
      </c>
    </row>
    <row r="1112" spans="1:3" x14ac:dyDescent="0.3">
      <c r="A1112" s="29">
        <v>1512060</v>
      </c>
      <c r="B1112" t="s">
        <v>1112</v>
      </c>
      <c r="C1112" t="str">
        <f>VLOOKUP(A1112,[2]Folha1!$A:$B,2,FALSE)</f>
        <v>Escola Básica e Secundária Lima de Freitas, Setúbal</v>
      </c>
    </row>
    <row r="1113" spans="1:3" x14ac:dyDescent="0.3">
      <c r="A1113" s="29">
        <v>1512114</v>
      </c>
      <c r="B1113" t="s">
        <v>1113</v>
      </c>
      <c r="C1113" t="str">
        <f>VLOOKUP(A1113,[2]Folha1!$A:$B,2,FALSE)</f>
        <v>Escola Básica Barbosa du Bocage, Setúbal</v>
      </c>
    </row>
    <row r="1114" spans="1:3" x14ac:dyDescent="0.3">
      <c r="A1114" s="29">
        <v>1512202</v>
      </c>
      <c r="B1114" t="s">
        <v>1114</v>
      </c>
      <c r="C1114" t="str">
        <f>VLOOKUP(A1114,[2]Folha1!$A:$B,2,FALSE)</f>
        <v>Escola Básica de Azeitão, Vila Nogueira de Azeitão, Setúbal</v>
      </c>
    </row>
    <row r="1115" spans="1:3" x14ac:dyDescent="0.3">
      <c r="A1115" s="29">
        <v>1512251</v>
      </c>
      <c r="B1115" t="s">
        <v>1115</v>
      </c>
      <c r="C1115" t="str">
        <f>VLOOKUP(A1115,[2]Folha1!$A:$B,2,FALSE)</f>
        <v>Escola Secundária du Bocage, Setúbal</v>
      </c>
    </row>
    <row r="1116" spans="1:3" x14ac:dyDescent="0.3">
      <c r="A1116" s="29">
        <v>1512304</v>
      </c>
      <c r="B1116" t="s">
        <v>1116</v>
      </c>
      <c r="C1116" t="str">
        <f>VLOOKUP(A1116,[2]Folha1!$A:$B,2,FALSE)</f>
        <v>Escola Básica de Aranguez, Setúbal</v>
      </c>
    </row>
    <row r="1117" spans="1:3" x14ac:dyDescent="0.3">
      <c r="A1117" s="29">
        <v>1512333</v>
      </c>
      <c r="B1117" t="s">
        <v>1117</v>
      </c>
      <c r="C1117" t="str">
        <f>VLOOKUP(A1117,[2]Folha1!$A:$B,2,FALSE)</f>
        <v>Escola Secundária Dom Manuel Martins, Setúbal</v>
      </c>
    </row>
    <row r="1118" spans="1:3" x14ac:dyDescent="0.3">
      <c r="A1118" s="29">
        <v>1512456</v>
      </c>
      <c r="B1118" t="s">
        <v>1118</v>
      </c>
      <c r="C1118" t="str">
        <f>VLOOKUP(A1118,[2]Folha1!$A:$B,2,FALSE)</f>
        <v>Escola Secundária D. João II, Setúbal</v>
      </c>
    </row>
    <row r="1119" spans="1:3" x14ac:dyDescent="0.3">
      <c r="A1119" s="29">
        <v>1512623</v>
      </c>
      <c r="B1119" t="s">
        <v>1119</v>
      </c>
      <c r="C1119" t="str">
        <f>VLOOKUP(A1119,[2]Folha1!$A:$B,2,FALSE)</f>
        <v>Escola Básica Luísa Todi, Setúbal</v>
      </c>
    </row>
    <row r="1120" spans="1:3" x14ac:dyDescent="0.3">
      <c r="A1120" s="29">
        <v>1512728</v>
      </c>
      <c r="B1120" t="s">
        <v>1120</v>
      </c>
      <c r="C1120" t="str">
        <f>VLOOKUP(A1120,[2]Folha1!$A:$B,2,FALSE)</f>
        <v>Escola Secundária Sebastião da Gama, Setúbal</v>
      </c>
    </row>
    <row r="1121" spans="1:3" x14ac:dyDescent="0.3">
      <c r="A1121" s="29">
        <v>1512911</v>
      </c>
      <c r="B1121" t="s">
        <v>1121</v>
      </c>
      <c r="C1121" t="str">
        <f>VLOOKUP(A1121,[2]Folha1!$A:$B,2,FALSE)</f>
        <v>Escola Básica e Secundária Ordem de Sant´Iago, Setúbal</v>
      </c>
    </row>
    <row r="1122" spans="1:3" x14ac:dyDescent="0.3">
      <c r="A1122" s="29">
        <v>1513632</v>
      </c>
      <c r="B1122" t="s">
        <v>1122</v>
      </c>
      <c r="C1122" t="str">
        <f>VLOOKUP(A1122,[2]Folha1!$A:$B,2,FALSE)</f>
        <v>Escola Básica Vasco da Gama, Sines</v>
      </c>
    </row>
    <row r="1123" spans="1:3" x14ac:dyDescent="0.3">
      <c r="A1123" s="29">
        <v>1513749</v>
      </c>
      <c r="B1123" t="s">
        <v>1123</v>
      </c>
      <c r="C1123" t="str">
        <f>VLOOKUP(A1123,[2]Folha1!$A:$B,2,FALSE)</f>
        <v>Escola Secundária Poeta Al Berto, Sines</v>
      </c>
    </row>
    <row r="1124" spans="1:3" x14ac:dyDescent="0.3">
      <c r="A1124" s="29">
        <v>1601073</v>
      </c>
      <c r="B1124" t="s">
        <v>1124</v>
      </c>
      <c r="C1124" t="str">
        <f>VLOOKUP(A1124,[2]Folha1!$A:$B,2,FALSE)</f>
        <v>Escola Básica de Távora, Santa Maria, Arcos de Valdevez</v>
      </c>
    </row>
    <row r="1125" spans="1:3" x14ac:dyDescent="0.3">
      <c r="A1125" s="29">
        <v>1601521</v>
      </c>
      <c r="B1125" t="s">
        <v>1125</v>
      </c>
      <c r="C1125" t="str">
        <f>VLOOKUP(A1125,[2]Folha1!$A:$B,2,FALSE)</f>
        <v>Escola Básica e Secundária de Valdevez, Arcos de Valdevez</v>
      </c>
    </row>
    <row r="1126" spans="1:3" x14ac:dyDescent="0.3">
      <c r="A1126" s="29">
        <v>1601602</v>
      </c>
      <c r="B1126" t="s">
        <v>1126</v>
      </c>
      <c r="C1126" t="str">
        <f>VLOOKUP(A1126,[2]Folha1!$A:$B,2,FALSE)</f>
        <v>Escola Básica Dr. Manuel da Costa Brandão, Sabadim, Arcos de Valdevez</v>
      </c>
    </row>
    <row r="1127" spans="1:3" x14ac:dyDescent="0.3">
      <c r="A1127" s="29">
        <v>1602097</v>
      </c>
      <c r="B1127" t="s">
        <v>1127</v>
      </c>
      <c r="C1127" t="str">
        <f>VLOOKUP(A1127,[2]Folha1!$A:$B,2,FALSE)</f>
        <v>Escola Básica e Secundária de Caminha</v>
      </c>
    </row>
    <row r="1128" spans="1:3" x14ac:dyDescent="0.3">
      <c r="A1128" s="29">
        <v>1602522</v>
      </c>
      <c r="B1128" t="s">
        <v>1128</v>
      </c>
      <c r="C1128" t="str">
        <f>VLOOKUP(A1128,[2]Folha1!$A:$B,2,FALSE)</f>
        <v>Escola Básica do Vale do Âncora, Vila Praia de Âncora, Caminha</v>
      </c>
    </row>
    <row r="1129" spans="1:3" x14ac:dyDescent="0.3">
      <c r="A1129" s="29">
        <v>1603190</v>
      </c>
      <c r="B1129" t="s">
        <v>1129</v>
      </c>
      <c r="C1129" t="str">
        <f>VLOOKUP(A1129,[2]Folha1!$A:$B,2,FALSE)</f>
        <v>Escola Básica e Secundária de Melgaço</v>
      </c>
    </row>
    <row r="1130" spans="1:3" x14ac:dyDescent="0.3">
      <c r="A1130" s="29">
        <v>1604079</v>
      </c>
      <c r="B1130" t="s">
        <v>1130</v>
      </c>
      <c r="C1130" t="str">
        <f>VLOOKUP(A1130,[2]Folha1!$A:$B,2,FALSE)</f>
        <v>Escola Secundária de Monção</v>
      </c>
    </row>
    <row r="1131" spans="1:3" x14ac:dyDescent="0.3">
      <c r="A1131" s="29">
        <v>1604090</v>
      </c>
      <c r="B1131" t="s">
        <v>1131</v>
      </c>
      <c r="C1131" t="e">
        <f>VLOOKUP(A1131,[2]Folha1!$A:$B,2,FALSE)</f>
        <v>#N/A</v>
      </c>
    </row>
    <row r="1132" spans="1:3" x14ac:dyDescent="0.3">
      <c r="A1132" s="29">
        <v>1604916</v>
      </c>
      <c r="B1132" t="s">
        <v>1132</v>
      </c>
      <c r="C1132" t="e">
        <f>VLOOKUP(A1132,[2]Folha1!$A:$B,2,FALSE)</f>
        <v>#N/A</v>
      </c>
    </row>
    <row r="1133" spans="1:3" x14ac:dyDescent="0.3">
      <c r="A1133" s="29">
        <v>1604918</v>
      </c>
      <c r="B1133" t="s">
        <v>1133</v>
      </c>
      <c r="C1133" t="str">
        <f>VLOOKUP(A1133,[2]Folha1!$A:$B,2,FALSE)</f>
        <v>Escola Básica de Vale do Mouro, Tangil, Monção</v>
      </c>
    </row>
    <row r="1134" spans="1:3" x14ac:dyDescent="0.3">
      <c r="A1134" s="29">
        <v>1605387</v>
      </c>
      <c r="B1134" t="s">
        <v>1134</v>
      </c>
      <c r="C1134" t="str">
        <f>VLOOKUP(A1134,[2]Folha1!$A:$B,2,FALSE)</f>
        <v>Escola Básica e Secundária de Paredes de Coura</v>
      </c>
    </row>
    <row r="1135" spans="1:3" x14ac:dyDescent="0.3">
      <c r="A1135" s="29">
        <v>1606743</v>
      </c>
      <c r="B1135" t="s">
        <v>1135</v>
      </c>
      <c r="C1135" t="str">
        <f>VLOOKUP(A1135,[2]Folha1!$A:$B,2,FALSE)</f>
        <v>Escola Secundária de Ponte da Barca</v>
      </c>
    </row>
    <row r="1136" spans="1:3" x14ac:dyDescent="0.3">
      <c r="A1136" s="29">
        <v>1607040</v>
      </c>
      <c r="B1136" t="s">
        <v>1136</v>
      </c>
      <c r="C1136" t="str">
        <f>VLOOKUP(A1136,[2]Folha1!$A:$B,2,FALSE)</f>
        <v>Escola Básica da Correlhã, Ponte de Lima</v>
      </c>
    </row>
    <row r="1137" spans="1:3" x14ac:dyDescent="0.3">
      <c r="A1137" s="29">
        <v>1607085</v>
      </c>
      <c r="B1137" t="s">
        <v>1137</v>
      </c>
      <c r="C1137" t="str">
        <f>VLOOKUP(A1137,[2]Folha1!$A:$B,2,FALSE)</f>
        <v>Escola Básica e Secundária de Arcozelo, Ponte de Lima</v>
      </c>
    </row>
    <row r="1138" spans="1:3" x14ac:dyDescent="0.3">
      <c r="A1138" s="29">
        <v>1607424</v>
      </c>
      <c r="B1138" t="s">
        <v>1138</v>
      </c>
      <c r="C1138" t="str">
        <f>VLOOKUP(A1138,[2]Folha1!$A:$B,2,FALSE)</f>
        <v>Escola Secundária de Ponte de Lima</v>
      </c>
    </row>
    <row r="1139" spans="1:3" x14ac:dyDescent="0.3">
      <c r="A1139" s="29">
        <v>1607471</v>
      </c>
      <c r="B1139" t="s">
        <v>1139</v>
      </c>
      <c r="C1139" t="str">
        <f>VLOOKUP(A1139,[2]Folha1!$A:$B,2,FALSE)</f>
        <v>Escola Básica de Freixo, Ponte de Lima</v>
      </c>
    </row>
    <row r="1140" spans="1:3" x14ac:dyDescent="0.3">
      <c r="A1140" s="29">
        <v>1607788</v>
      </c>
      <c r="B1140" t="s">
        <v>1140</v>
      </c>
      <c r="C1140" t="str">
        <f>VLOOKUP(A1140,[2]Folha1!$A:$B,2,FALSE)</f>
        <v>Escola Básica António Feijó, Ponte de Lima</v>
      </c>
    </row>
    <row r="1141" spans="1:3" x14ac:dyDescent="0.3">
      <c r="A1141" s="29">
        <v>1608480</v>
      </c>
      <c r="B1141" t="s">
        <v>1141</v>
      </c>
      <c r="C1141" t="str">
        <f>VLOOKUP(A1141,[2]Folha1!$A:$B,2,FALSE)</f>
        <v>Escola Básica e Secundária de Muralhas do Minho, Valença</v>
      </c>
    </row>
    <row r="1142" spans="1:3" x14ac:dyDescent="0.3">
      <c r="A1142" s="29">
        <v>1609085</v>
      </c>
      <c r="B1142" t="s">
        <v>1142</v>
      </c>
      <c r="C1142" t="str">
        <f>VLOOKUP(A1142,[2]Folha1!$A:$B,2,FALSE)</f>
        <v>Escola Básica e Secundária de Monte da Ola, Viana do Castelo</v>
      </c>
    </row>
    <row r="1143" spans="1:3" x14ac:dyDescent="0.3">
      <c r="A1143" s="29">
        <v>1609086</v>
      </c>
      <c r="B1143" t="s">
        <v>1143</v>
      </c>
      <c r="C1143" t="str">
        <f>VLOOKUP(A1143,[2]Folha1!$A:$B,2,FALSE)</f>
        <v>Colégio do Minho</v>
      </c>
    </row>
    <row r="1144" spans="1:3" x14ac:dyDescent="0.3">
      <c r="A1144" s="29">
        <v>1609118</v>
      </c>
      <c r="B1144" t="s">
        <v>1144</v>
      </c>
      <c r="C1144" t="str">
        <f>VLOOKUP(A1144,[2]Folha1!$A:$B,2,FALSE)</f>
        <v>Escola Básica e Secundária Pintor José de Brito, Santa Marta de Portuzelo, Viana do Castelo</v>
      </c>
    </row>
    <row r="1145" spans="1:3" x14ac:dyDescent="0.3">
      <c r="A1145" s="29">
        <v>1609141</v>
      </c>
      <c r="B1145" t="s">
        <v>1145</v>
      </c>
      <c r="C1145" t="str">
        <f>VLOOKUP(A1145,[2]Folha1!$A:$B,2,FALSE)</f>
        <v>Escola Básica e Secundária de Arga e Lima, Lanheses, Viana do Castelo</v>
      </c>
    </row>
    <row r="1146" spans="1:3" x14ac:dyDescent="0.3">
      <c r="A1146" s="29">
        <v>1609401</v>
      </c>
      <c r="B1146" t="s">
        <v>1146</v>
      </c>
      <c r="C1146" t="str">
        <f>VLOOKUP(A1146,[2]Folha1!$A:$B,2,FALSE)</f>
        <v>Escola Básica da Abelheira, Viana do Castelo</v>
      </c>
    </row>
    <row r="1147" spans="1:3" x14ac:dyDescent="0.3">
      <c r="A1147" s="29">
        <v>1609598</v>
      </c>
      <c r="B1147" t="s">
        <v>1147</v>
      </c>
      <c r="C1147" t="str">
        <f>VLOOKUP(A1147,[2]Folha1!$A:$B,2,FALSE)</f>
        <v>Escola Básica da Foz do Neiva, Castelo do Neiva, Viana do Castelo</v>
      </c>
    </row>
    <row r="1148" spans="1:3" x14ac:dyDescent="0.3">
      <c r="A1148" s="29">
        <v>1609783</v>
      </c>
      <c r="B1148" t="s">
        <v>1148</v>
      </c>
      <c r="C1148" t="str">
        <f>VLOOKUP(A1148,[2]Folha1!$A:$B,2,FALSE)</f>
        <v>Escola Básica Dr. Pedro Barbosa, Viana do Castelo</v>
      </c>
    </row>
    <row r="1149" spans="1:3" x14ac:dyDescent="0.3">
      <c r="A1149" s="29">
        <v>1609802</v>
      </c>
      <c r="B1149" t="s">
        <v>1149</v>
      </c>
      <c r="C1149" t="str">
        <f>VLOOKUP(A1149,[2]Folha1!$A:$B,2,FALSE)</f>
        <v>Escola Básica Frei Bartolomeu dos Mártires, Viana do Castelo</v>
      </c>
    </row>
    <row r="1150" spans="1:3" x14ac:dyDescent="0.3">
      <c r="A1150" s="29">
        <v>1609846</v>
      </c>
      <c r="B1150" t="s">
        <v>1150</v>
      </c>
      <c r="C1150" t="str">
        <f>VLOOKUP(A1150,[2]Folha1!$A:$B,2,FALSE)</f>
        <v>Escola Básica de Darque, Viana do Castelo</v>
      </c>
    </row>
    <row r="1151" spans="1:3" x14ac:dyDescent="0.3">
      <c r="A1151" s="29">
        <v>1609922</v>
      </c>
      <c r="B1151" t="s">
        <v>1151</v>
      </c>
      <c r="C1151" t="str">
        <f>VLOOKUP(A1151,[2]Folha1!$A:$B,2,FALSE)</f>
        <v>Escola Básica e Secundária de Barroselas, Viana do Castelo</v>
      </c>
    </row>
    <row r="1152" spans="1:3" x14ac:dyDescent="0.3">
      <c r="A1152" s="29">
        <v>1610981</v>
      </c>
      <c r="B1152" t="s">
        <v>1152</v>
      </c>
      <c r="C1152" t="str">
        <f>VLOOKUP(A1152,[2]Folha1!$A:$B,2,FALSE)</f>
        <v>Escola Básica e Secundária de Vila Nova de Cerveira</v>
      </c>
    </row>
    <row r="1153" spans="1:3" x14ac:dyDescent="0.3">
      <c r="A1153" s="29">
        <v>1701063</v>
      </c>
      <c r="B1153" t="s">
        <v>1153</v>
      </c>
      <c r="C1153" t="str">
        <f>VLOOKUP(A1153,[2]Folha1!$A:$B,2,FALSE)</f>
        <v>Escola Básica do Pinhão, Alijó</v>
      </c>
    </row>
    <row r="1154" spans="1:3" x14ac:dyDescent="0.3">
      <c r="A1154" s="29">
        <v>1701770</v>
      </c>
      <c r="B1154" t="s">
        <v>1154</v>
      </c>
      <c r="C1154" t="str">
        <f>VLOOKUP(A1154,[2]Folha1!$A:$B,2,FALSE)</f>
        <v>Escola Básica e Secundária D. Sancho II, Alijó</v>
      </c>
    </row>
    <row r="1155" spans="1:3" x14ac:dyDescent="0.3">
      <c r="A1155" s="29">
        <v>1702965</v>
      </c>
      <c r="B1155" t="s">
        <v>1155</v>
      </c>
      <c r="C1155" t="str">
        <f>VLOOKUP(A1155,[2]Folha1!$A:$B,2,FALSE)</f>
        <v>Escola Básica Gomes Monteiro, Boticas</v>
      </c>
    </row>
    <row r="1156" spans="1:3" x14ac:dyDescent="0.3">
      <c r="A1156" s="29">
        <v>1703072</v>
      </c>
      <c r="B1156" t="s">
        <v>1156</v>
      </c>
      <c r="C1156" t="str">
        <f>VLOOKUP(A1156,[2]Folha1!$A:$B,2,FALSE)</f>
        <v>Escola Básica de Vidago, Chaves</v>
      </c>
    </row>
    <row r="1157" spans="1:3" x14ac:dyDescent="0.3">
      <c r="A1157" s="29">
        <v>1703324</v>
      </c>
      <c r="B1157" t="s">
        <v>1157</v>
      </c>
      <c r="C1157" t="str">
        <f>VLOOKUP(A1157,[2]Folha1!$A:$B,2,FALSE)</f>
        <v>Escola Básica e Secundária Fernão de Magalhães, Chaves</v>
      </c>
    </row>
    <row r="1158" spans="1:3" x14ac:dyDescent="0.3">
      <c r="A1158" s="29">
        <v>1703325</v>
      </c>
      <c r="B1158" t="s">
        <v>1158</v>
      </c>
      <c r="C1158" t="str">
        <f>VLOOKUP(A1158,[2]Folha1!$A:$B,2,FALSE)</f>
        <v>Escola Secundária Dr. António Granjo, Chaves</v>
      </c>
    </row>
    <row r="1159" spans="1:3" x14ac:dyDescent="0.3">
      <c r="A1159" s="29">
        <v>1703358</v>
      </c>
      <c r="B1159" t="s">
        <v>1159</v>
      </c>
      <c r="C1159" t="str">
        <f>VLOOKUP(A1159,[2]Folha1!$A:$B,2,FALSE)</f>
        <v>Escola Secundária Dr. Júlio Martins, Chaves</v>
      </c>
    </row>
    <row r="1160" spans="1:3" x14ac:dyDescent="0.3">
      <c r="A1160" s="29">
        <v>1704848</v>
      </c>
      <c r="B1160" t="s">
        <v>1160</v>
      </c>
      <c r="C1160" t="str">
        <f>VLOOKUP(A1160,[2]Folha1!$A:$B,2,FALSE)</f>
        <v>Escola Básica e Secundária Professor António da Natividade, Mesão Frio</v>
      </c>
    </row>
    <row r="1161" spans="1:3" x14ac:dyDescent="0.3">
      <c r="A1161" s="29">
        <v>1705801</v>
      </c>
      <c r="B1161" t="s">
        <v>1161</v>
      </c>
      <c r="C1161" t="str">
        <f>VLOOKUP(A1161,[2]Folha1!$A:$B,2,FALSE)</f>
        <v>Escola Básica e Secundária de Mondim de Basto</v>
      </c>
    </row>
    <row r="1162" spans="1:3" x14ac:dyDescent="0.3">
      <c r="A1162" s="29">
        <v>1706541</v>
      </c>
      <c r="B1162" t="s">
        <v>1162</v>
      </c>
      <c r="C1162" t="str">
        <f>VLOOKUP(A1162,[2]Folha1!$A:$B,2,FALSE)</f>
        <v>Escola Básica e Secundária do Baixo Barroso, Venda Nova, Montalegre</v>
      </c>
    </row>
    <row r="1163" spans="1:3" x14ac:dyDescent="0.3">
      <c r="A1163" s="29">
        <v>1706742</v>
      </c>
      <c r="B1163" t="s">
        <v>1163</v>
      </c>
      <c r="C1163" t="str">
        <f>VLOOKUP(A1163,[2]Folha1!$A:$B,2,FALSE)</f>
        <v>Escola Básica e Secundária Dr. Bento da Cruz, Montalegre</v>
      </c>
    </row>
    <row r="1164" spans="1:3" x14ac:dyDescent="0.3">
      <c r="A1164" s="29">
        <v>1707142</v>
      </c>
      <c r="B1164" t="s">
        <v>1164</v>
      </c>
      <c r="C1164" t="str">
        <f>VLOOKUP(A1164,[2]Folha1!$A:$B,2,FALSE)</f>
        <v>Escola Básica e Secundária de Murça</v>
      </c>
    </row>
    <row r="1165" spans="1:3" x14ac:dyDescent="0.3">
      <c r="A1165" s="29">
        <v>1708193</v>
      </c>
      <c r="B1165" t="s">
        <v>1165</v>
      </c>
      <c r="C1165" t="str">
        <f>VLOOKUP(A1165,[2]Folha1!$A:$B,2,FALSE)</f>
        <v>Escola Secundária Dr. João de Araújo Correia, Peso da Régua</v>
      </c>
    </row>
    <row r="1166" spans="1:3" x14ac:dyDescent="0.3">
      <c r="A1166" s="29">
        <v>1708522</v>
      </c>
      <c r="B1166" t="s">
        <v>1166</v>
      </c>
      <c r="C1166" t="str">
        <f>VLOOKUP(A1166,[2]Folha1!$A:$B,2,FALSE)</f>
        <v>Escola Básica de Peso da Régua</v>
      </c>
    </row>
    <row r="1167" spans="1:3" x14ac:dyDescent="0.3">
      <c r="A1167" s="29">
        <v>1709092</v>
      </c>
      <c r="B1167" t="s">
        <v>1167</v>
      </c>
      <c r="C1167" t="str">
        <f>VLOOKUP(A1167,[2]Folha1!$A:$B,2,FALSE)</f>
        <v>Escola Básica e Secundária de Ribeira de Pena</v>
      </c>
    </row>
    <row r="1168" spans="1:3" x14ac:dyDescent="0.3">
      <c r="A1168" s="29">
        <v>1709707</v>
      </c>
      <c r="B1168" t="s">
        <v>1168</v>
      </c>
      <c r="C1168" t="str">
        <f>VLOOKUP(A1168,[2]Folha1!$A:$B,2,FALSE)</f>
        <v>Escola Básica de Cerva, Ribeira de Pena</v>
      </c>
    </row>
    <row r="1169" spans="1:3" x14ac:dyDescent="0.3">
      <c r="A1169" s="29">
        <v>1710636</v>
      </c>
      <c r="B1169" t="s">
        <v>1169</v>
      </c>
      <c r="C1169" t="str">
        <f>VLOOKUP(A1169,[2]Folha1!$A:$B,2,FALSE)</f>
        <v>Escola Básica e Secundária Miguel Torga, Sabrosa</v>
      </c>
    </row>
    <row r="1170" spans="1:3" x14ac:dyDescent="0.3">
      <c r="A1170" s="29">
        <v>1711226</v>
      </c>
      <c r="B1170" t="s">
        <v>1170</v>
      </c>
      <c r="C1170" t="str">
        <f>VLOOKUP(A1170,[2]Folha1!$A:$B,2,FALSE)</f>
        <v>Escola Básica de Santa Marta de Penaguião</v>
      </c>
    </row>
    <row r="1171" spans="1:3" x14ac:dyDescent="0.3">
      <c r="A1171" s="29">
        <v>1712744</v>
      </c>
      <c r="B1171" t="s">
        <v>1171</v>
      </c>
      <c r="C1171" t="str">
        <f>VLOOKUP(A1171,[2]Folha1!$A:$B,2,FALSE)</f>
        <v>Escola Secundária de Valpaços</v>
      </c>
    </row>
    <row r="1172" spans="1:3" x14ac:dyDescent="0.3">
      <c r="A1172" s="29">
        <v>1712854</v>
      </c>
      <c r="B1172" t="s">
        <v>1172</v>
      </c>
      <c r="C1172" t="str">
        <f>VLOOKUP(A1172,[2]Folha1!$A:$B,2,FALSE)</f>
        <v>Escola Básica José dos Anjos, Carrazedo de Montenegro, Valpaços</v>
      </c>
    </row>
    <row r="1173" spans="1:3" x14ac:dyDescent="0.3">
      <c r="A1173" s="29">
        <v>1713108</v>
      </c>
      <c r="B1173" t="s">
        <v>1173</v>
      </c>
      <c r="C1173" t="str">
        <f>VLOOKUP(A1173,[2]Folha1!$A:$B,2,FALSE)</f>
        <v>Escola Básica de Pedras Salgadas, Vila Pouca de Aguiar</v>
      </c>
    </row>
    <row r="1174" spans="1:3" x14ac:dyDescent="0.3">
      <c r="A1174" s="29">
        <v>1713703</v>
      </c>
      <c r="B1174" t="s">
        <v>1174</v>
      </c>
      <c r="C1174" t="str">
        <f>VLOOKUP(A1174,[2]Folha1!$A:$B,2,FALSE)</f>
        <v>Escola Básica e Secundária de Vila Pouca de Aguiar - Sul</v>
      </c>
    </row>
    <row r="1175" spans="1:3" x14ac:dyDescent="0.3">
      <c r="A1175" s="29">
        <v>1714112</v>
      </c>
      <c r="B1175" t="s">
        <v>1175</v>
      </c>
      <c r="C1175" t="e">
        <f>VLOOKUP(A1175,[2]Folha1!$A:$B,2,FALSE)</f>
        <v>#N/A</v>
      </c>
    </row>
    <row r="1176" spans="1:3" x14ac:dyDescent="0.3">
      <c r="A1176" s="29">
        <v>1714183</v>
      </c>
      <c r="B1176" t="s">
        <v>1176</v>
      </c>
      <c r="C1176" t="str">
        <f>VLOOKUP(A1176,[2]Folha1!$A:$B,2,FALSE)</f>
        <v>Escola Básica Diogo Cão, Vila Real</v>
      </c>
    </row>
    <row r="1177" spans="1:3" x14ac:dyDescent="0.3">
      <c r="A1177" s="29">
        <v>1714208</v>
      </c>
      <c r="B1177" t="s">
        <v>1177</v>
      </c>
      <c r="C1177" t="str">
        <f>VLOOKUP(A1177,[2]Folha1!$A:$B,2,FALSE)</f>
        <v>Escola Secundária Camilo Castelo Branco, Vila Real</v>
      </c>
    </row>
    <row r="1178" spans="1:3" x14ac:dyDescent="0.3">
      <c r="A1178" s="29">
        <v>1714320</v>
      </c>
      <c r="B1178" t="s">
        <v>1178</v>
      </c>
      <c r="C1178" t="str">
        <f>VLOOKUP(A1178,[2]Folha1!$A:$B,2,FALSE)</f>
        <v>Escola Secundária São Pedro, Vila Real</v>
      </c>
    </row>
    <row r="1179" spans="1:3" x14ac:dyDescent="0.3">
      <c r="A1179" s="29">
        <v>1714600</v>
      </c>
      <c r="B1179" t="s">
        <v>1179</v>
      </c>
      <c r="C1179" t="e">
        <f>VLOOKUP(A1179,[2]Folha1!$A:$B,2,FALSE)</f>
        <v>#N/A</v>
      </c>
    </row>
    <row r="1180" spans="1:3" x14ac:dyDescent="0.3">
      <c r="A1180" s="29">
        <v>1714970</v>
      </c>
      <c r="B1180" t="s">
        <v>1180</v>
      </c>
      <c r="C1180" t="str">
        <f>VLOOKUP(A1180,[2]Folha1!$A:$B,2,FALSE)</f>
        <v>Escola Secundária Morgado de Mateus, Vila Real</v>
      </c>
    </row>
    <row r="1181" spans="1:3" x14ac:dyDescent="0.3">
      <c r="A1181" s="29">
        <v>1801278</v>
      </c>
      <c r="B1181" t="s">
        <v>1181</v>
      </c>
      <c r="C1181" t="str">
        <f>VLOOKUP(A1181,[2]Folha1!$A:$B,2,FALSE)</f>
        <v>Escola Básica e Secundária Gomes Teixeira, Armamar</v>
      </c>
    </row>
    <row r="1182" spans="1:3" x14ac:dyDescent="0.3">
      <c r="A1182" s="29">
        <v>1802221</v>
      </c>
      <c r="B1182" t="s">
        <v>1182</v>
      </c>
      <c r="C1182" t="e">
        <f>VLOOKUP(A1182,[2]Folha1!$A:$B,2,FALSE)</f>
        <v>#N/A</v>
      </c>
    </row>
    <row r="1183" spans="1:3" x14ac:dyDescent="0.3">
      <c r="A1183" s="29">
        <v>1802519</v>
      </c>
      <c r="B1183" t="s">
        <v>1183</v>
      </c>
      <c r="C1183" t="str">
        <f>VLOOKUP(A1183,[2]Folha1!$A:$B,2,FALSE)</f>
        <v>Escola Básica Aristides de Sousa Mendes, Cabanas de Viriato, Carregal do Sal</v>
      </c>
    </row>
    <row r="1184" spans="1:3" x14ac:dyDescent="0.3">
      <c r="A1184" s="29">
        <v>1802998</v>
      </c>
      <c r="B1184" t="s">
        <v>1184</v>
      </c>
      <c r="C1184" t="str">
        <f>VLOOKUP(A1184,[2]Folha1!$A:$B,2,FALSE)</f>
        <v>Escola Secundária de Carregal do Sal</v>
      </c>
    </row>
    <row r="1185" spans="1:3" x14ac:dyDescent="0.3">
      <c r="A1185" s="29">
        <v>1803126</v>
      </c>
      <c r="B1185" t="s">
        <v>1185</v>
      </c>
      <c r="C1185" t="str">
        <f>VLOOKUP(A1185,[2]Folha1!$A:$B,2,FALSE)</f>
        <v>Escola Básica de Mões, Castro Daire</v>
      </c>
    </row>
    <row r="1186" spans="1:3" x14ac:dyDescent="0.3">
      <c r="A1186" s="29">
        <v>1803914</v>
      </c>
      <c r="B1186" t="s">
        <v>1186</v>
      </c>
      <c r="C1186" t="str">
        <f>VLOOKUP(A1186,[2]Folha1!$A:$B,2,FALSE)</f>
        <v>Escola Secundária de Castro Daire</v>
      </c>
    </row>
    <row r="1187" spans="1:3" x14ac:dyDescent="0.3">
      <c r="A1187" s="29">
        <v>1804372</v>
      </c>
      <c r="B1187" t="s">
        <v>1187</v>
      </c>
      <c r="C1187" t="str">
        <f>VLOOKUP(A1187,[2]Folha1!$A:$B,2,FALSE)</f>
        <v>Escola Básica General Serpa Pinto, Cinfães</v>
      </c>
    </row>
    <row r="1188" spans="1:3" x14ac:dyDescent="0.3">
      <c r="A1188" s="29">
        <v>1804553</v>
      </c>
      <c r="B1188" t="s">
        <v>1188</v>
      </c>
      <c r="C1188" t="str">
        <f>VLOOKUP(A1188,[2]Folha1!$A:$B,2,FALSE)</f>
        <v>Escola Básica de Souselo, Cinfães</v>
      </c>
    </row>
    <row r="1189" spans="1:3" x14ac:dyDescent="0.3">
      <c r="A1189" s="29">
        <v>1805131</v>
      </c>
      <c r="B1189" t="s">
        <v>1189</v>
      </c>
      <c r="C1189" t="str">
        <f>VLOOKUP(A1189,[2]Folha1!$A:$B,2,FALSE)</f>
        <v>Escola Secundária Latino Coelho, Lamego</v>
      </c>
    </row>
    <row r="1190" spans="1:3" x14ac:dyDescent="0.3">
      <c r="A1190" s="29">
        <v>1805257</v>
      </c>
      <c r="B1190" t="s">
        <v>1190</v>
      </c>
      <c r="C1190" t="str">
        <f>VLOOKUP(A1190,[2]Folha1!$A:$B,2,FALSE)</f>
        <v>Escola Básica e Secundária da Sé, Lamego</v>
      </c>
    </row>
    <row r="1191" spans="1:3" x14ac:dyDescent="0.3">
      <c r="A1191" s="29">
        <v>1805921</v>
      </c>
      <c r="B1191" t="s">
        <v>1191</v>
      </c>
      <c r="C1191" t="e">
        <f>VLOOKUP(A1191,[2]Folha1!$A:$B,2,FALSE)</f>
        <v>#N/A</v>
      </c>
    </row>
    <row r="1192" spans="1:3" x14ac:dyDescent="0.3">
      <c r="A1192" s="29">
        <v>1805987</v>
      </c>
      <c r="B1192" t="s">
        <v>1192</v>
      </c>
      <c r="C1192" t="str">
        <f>VLOOKUP(A1192,[2]Folha1!$A:$B,2,FALSE)</f>
        <v>Colégio de Lamego</v>
      </c>
    </row>
    <row r="1193" spans="1:3" x14ac:dyDescent="0.3">
      <c r="A1193" s="29">
        <v>1806682</v>
      </c>
      <c r="B1193" t="s">
        <v>1193</v>
      </c>
      <c r="C1193" t="str">
        <f>VLOOKUP(A1193,[2]Folha1!$A:$B,2,FALSE)</f>
        <v>Escola Secundária Dr.ª Felismina Alcântara, Mangualde</v>
      </c>
    </row>
    <row r="1194" spans="1:3" x14ac:dyDescent="0.3">
      <c r="A1194" s="29">
        <v>1806767</v>
      </c>
      <c r="B1194" t="s">
        <v>1194</v>
      </c>
      <c r="C1194" t="e">
        <f>VLOOKUP(A1194,[2]Folha1!$A:$B,2,FALSE)</f>
        <v>#N/A</v>
      </c>
    </row>
    <row r="1195" spans="1:3" x14ac:dyDescent="0.3">
      <c r="A1195" s="29">
        <v>1807935</v>
      </c>
      <c r="B1195" t="s">
        <v>1195</v>
      </c>
      <c r="C1195" t="str">
        <f>VLOOKUP(A1195,[2]Folha1!$A:$B,2,FALSE)</f>
        <v>Escola Básica e Secundária de Moimenta da Beira</v>
      </c>
    </row>
    <row r="1196" spans="1:3" x14ac:dyDescent="0.3">
      <c r="A1196" s="29">
        <v>1808049</v>
      </c>
      <c r="B1196" t="s">
        <v>1196</v>
      </c>
      <c r="C1196" t="str">
        <f>VLOOKUP(A1196,[2]Folha1!$A:$B,2,FALSE)</f>
        <v>Escola Secundária Dr. João Lopes de Morais, Mortágua</v>
      </c>
    </row>
    <row r="1197" spans="1:3" x14ac:dyDescent="0.3">
      <c r="A1197" s="29">
        <v>1808317</v>
      </c>
      <c r="B1197" t="s">
        <v>1197</v>
      </c>
      <c r="C1197" t="e">
        <f>VLOOKUP(A1197,[2]Folha1!$A:$B,2,FALSE)</f>
        <v>#N/A</v>
      </c>
    </row>
    <row r="1198" spans="1:3" x14ac:dyDescent="0.3">
      <c r="A1198" s="29">
        <v>1809125</v>
      </c>
      <c r="B1198" t="s">
        <v>1198</v>
      </c>
      <c r="C1198" t="e">
        <f>VLOOKUP(A1198,[2]Folha1!$A:$B,2,FALSE)</f>
        <v>#N/A</v>
      </c>
    </row>
    <row r="1199" spans="1:3" x14ac:dyDescent="0.3">
      <c r="A1199" s="29">
        <v>1809877</v>
      </c>
      <c r="B1199" t="s">
        <v>1199</v>
      </c>
      <c r="C1199" t="str">
        <f>VLOOKUP(A1199,[2]Folha1!$A:$B,2,FALSE)</f>
        <v>Escola Básica e Secundária Eng. Dionísio Augusto Cunha, Canas de Senhorim, Nelas</v>
      </c>
    </row>
    <row r="1200" spans="1:3" x14ac:dyDescent="0.3">
      <c r="A1200" s="29">
        <v>1809969</v>
      </c>
      <c r="B1200" t="s">
        <v>1200</v>
      </c>
      <c r="C1200" t="str">
        <f>VLOOKUP(A1200,[2]Folha1!$A:$B,2,FALSE)</f>
        <v>Escola Secundária de Nelas</v>
      </c>
    </row>
    <row r="1201" spans="1:3" x14ac:dyDescent="0.3">
      <c r="A1201" s="29">
        <v>1810946</v>
      </c>
      <c r="B1201" t="s">
        <v>1201</v>
      </c>
      <c r="C1201" t="str">
        <f>VLOOKUP(A1201,[2]Folha1!$A:$B,2,FALSE)</f>
        <v>Escola Básica e Secundária de Oliveira de Frades</v>
      </c>
    </row>
    <row r="1202" spans="1:3" x14ac:dyDescent="0.3">
      <c r="A1202" s="29">
        <v>1811436</v>
      </c>
      <c r="B1202" t="s">
        <v>1202</v>
      </c>
      <c r="C1202" t="str">
        <f>VLOOKUP(A1202,[2]Folha1!$A:$B,2,FALSE)</f>
        <v>Escola Básica e Secundária de Penalva do Castelo</v>
      </c>
    </row>
    <row r="1203" spans="1:3" x14ac:dyDescent="0.3">
      <c r="A1203" s="29">
        <v>1812936</v>
      </c>
      <c r="B1203" t="s">
        <v>1203</v>
      </c>
      <c r="C1203" t="str">
        <f>VLOOKUP(A1203,[2]Folha1!$A:$B,2,FALSE)</f>
        <v>Escola Básica Álvaro Coutinho - o Magriço, Penedono</v>
      </c>
    </row>
    <row r="1204" spans="1:3" x14ac:dyDescent="0.3">
      <c r="A1204" s="29">
        <v>1813701</v>
      </c>
      <c r="B1204" t="s">
        <v>1204</v>
      </c>
      <c r="C1204" t="str">
        <f>VLOOKUP(A1204,[2]Folha1!$A:$B,2,FALSE)</f>
        <v>Escola Secundária de Resende</v>
      </c>
    </row>
    <row r="1205" spans="1:3" x14ac:dyDescent="0.3">
      <c r="A1205" s="29">
        <v>1814142</v>
      </c>
      <c r="B1205" t="s">
        <v>1205</v>
      </c>
      <c r="C1205" t="str">
        <f>VLOOKUP(A1205,[2]Folha1!$A:$B,2,FALSE)</f>
        <v>Escola Secundária de Santa Comba Dão</v>
      </c>
    </row>
    <row r="1206" spans="1:3" x14ac:dyDescent="0.3">
      <c r="A1206" s="29">
        <v>1815360</v>
      </c>
      <c r="B1206" t="s">
        <v>1206</v>
      </c>
      <c r="C1206" t="str">
        <f>VLOOKUP(A1206,[2]Folha1!$A:$B,2,FALSE)</f>
        <v>Escola Básica e Secundária de São João da Pesqueira</v>
      </c>
    </row>
    <row r="1207" spans="1:3" x14ac:dyDescent="0.3">
      <c r="A1207" s="29">
        <v>1816332</v>
      </c>
      <c r="B1207" t="s">
        <v>1207</v>
      </c>
      <c r="C1207" t="str">
        <f>VLOOKUP(A1207,[2]Folha1!$A:$B,2,FALSE)</f>
        <v>Escola Básica de Santa Cruz da Trapa, São Pedro do Sul</v>
      </c>
    </row>
    <row r="1208" spans="1:3" x14ac:dyDescent="0.3">
      <c r="A1208" s="29">
        <v>1816992</v>
      </c>
      <c r="B1208" t="s">
        <v>1208</v>
      </c>
      <c r="C1208" t="e">
        <f>VLOOKUP(A1208,[2]Folha1!$A:$B,2,FALSE)</f>
        <v>#N/A</v>
      </c>
    </row>
    <row r="1209" spans="1:3" x14ac:dyDescent="0.3">
      <c r="A1209" s="29">
        <v>1817158</v>
      </c>
      <c r="B1209" t="s">
        <v>1209</v>
      </c>
      <c r="C1209" t="e">
        <f>VLOOKUP(A1209,[2]Folha1!$A:$B,2,FALSE)</f>
        <v>#N/A</v>
      </c>
    </row>
    <row r="1210" spans="1:3" x14ac:dyDescent="0.3">
      <c r="A1210" s="29">
        <v>1817364</v>
      </c>
      <c r="B1210" t="s">
        <v>1210</v>
      </c>
      <c r="C1210" t="str">
        <f>VLOOKUP(A1210,[2]Folha1!$A:$B,2,FALSE)</f>
        <v>Escola Básica de Ferreira de Aves, Sátão</v>
      </c>
    </row>
    <row r="1211" spans="1:3" x14ac:dyDescent="0.3">
      <c r="A1211" s="29">
        <v>1817696</v>
      </c>
      <c r="B1211" t="s">
        <v>1211</v>
      </c>
      <c r="C1211" t="str">
        <f>VLOOKUP(A1211,[2]Folha1!$A:$B,2,FALSE)</f>
        <v>Escola Secundária Frei Rosa Viterbo, Sátão</v>
      </c>
    </row>
    <row r="1212" spans="1:3" x14ac:dyDescent="0.3">
      <c r="A1212" s="29">
        <v>1818661</v>
      </c>
      <c r="B1212" t="s">
        <v>1212</v>
      </c>
      <c r="C1212" t="str">
        <f>VLOOKUP(A1212,[2]Folha1!$A:$B,2,FALSE)</f>
        <v>Escola Básica Padre João Rodrigues, Veiga, Sernancelhe</v>
      </c>
    </row>
    <row r="1213" spans="1:3" x14ac:dyDescent="0.3">
      <c r="A1213" s="29">
        <v>1819030</v>
      </c>
      <c r="B1213" t="s">
        <v>1213</v>
      </c>
      <c r="C1213" t="str">
        <f>VLOOKUP(A1213,[2]Folha1!$A:$B,2,FALSE)</f>
        <v>Escola Básica e Secundária Abel Botelho, Tabuaço</v>
      </c>
    </row>
    <row r="1214" spans="1:3" x14ac:dyDescent="0.3">
      <c r="A1214" s="29">
        <v>1820735</v>
      </c>
      <c r="B1214" t="s">
        <v>1214</v>
      </c>
      <c r="C1214" t="str">
        <f>VLOOKUP(A1214,[2]Folha1!$A:$B,2,FALSE)</f>
        <v>Escola Básica e Secundária Dr. José Leite de Vasconcelos, Tarouca</v>
      </c>
    </row>
    <row r="1215" spans="1:3" x14ac:dyDescent="0.3">
      <c r="A1215" s="29">
        <v>1821220</v>
      </c>
      <c r="B1215" t="s">
        <v>1215</v>
      </c>
      <c r="C1215" t="str">
        <f>VLOOKUP(A1215,[2]Folha1!$A:$B,2,FALSE)</f>
        <v>Escola Secundária de Molelos, Tondela</v>
      </c>
    </row>
    <row r="1216" spans="1:3" x14ac:dyDescent="0.3">
      <c r="A1216" s="29">
        <v>1821268</v>
      </c>
      <c r="B1216" t="s">
        <v>1216</v>
      </c>
      <c r="C1216" t="str">
        <f>VLOOKUP(A1216,[2]Folha1!$A:$B,2,FALSE)</f>
        <v>Escola Básica Professor Doutor Carlos Mota Pinto, Lajeosa do Dão, Tondela</v>
      </c>
    </row>
    <row r="1217" spans="1:3" x14ac:dyDescent="0.3">
      <c r="A1217" s="29">
        <v>1821552</v>
      </c>
      <c r="B1217" t="s">
        <v>1217</v>
      </c>
      <c r="C1217" t="str">
        <f>VLOOKUP(A1217,[2]Folha1!$A:$B,2,FALSE)</f>
        <v>Escola Básica de Campo de Besteiros, Tondela</v>
      </c>
    </row>
    <row r="1218" spans="1:3" x14ac:dyDescent="0.3">
      <c r="A1218" s="29">
        <v>1821681</v>
      </c>
      <c r="B1218" t="s">
        <v>1218</v>
      </c>
      <c r="C1218" t="str">
        <f>VLOOKUP(A1218,[2]Folha1!$A:$B,2,FALSE)</f>
        <v>Escola Básica de Caramulo, Tondela</v>
      </c>
    </row>
    <row r="1219" spans="1:3" x14ac:dyDescent="0.3">
      <c r="A1219" s="29">
        <v>1821927</v>
      </c>
      <c r="B1219" t="s">
        <v>1219</v>
      </c>
      <c r="C1219" t="str">
        <f>VLOOKUP(A1219,[2]Folha1!$A:$B,2,FALSE)</f>
        <v>Escola Secundária de Tondela</v>
      </c>
    </row>
    <row r="1220" spans="1:3" x14ac:dyDescent="0.3">
      <c r="A1220" s="29">
        <v>1822353</v>
      </c>
      <c r="B1220" t="s">
        <v>1220</v>
      </c>
      <c r="C1220" t="e">
        <f>VLOOKUP(A1220,[2]Folha1!$A:$B,2,FALSE)</f>
        <v>#N/A</v>
      </c>
    </row>
    <row r="1221" spans="1:3" x14ac:dyDescent="0.3">
      <c r="A1221" s="29">
        <v>1822366</v>
      </c>
      <c r="B1221" t="s">
        <v>1221</v>
      </c>
      <c r="C1221" t="str">
        <f>VLOOKUP(A1221,[2]Folha1!$A:$B,2,FALSE)</f>
        <v>Escola Secundária de Vila Nova de Paiva</v>
      </c>
    </row>
    <row r="1222" spans="1:3" x14ac:dyDescent="0.3">
      <c r="A1222" s="29">
        <v>1823050</v>
      </c>
      <c r="B1222" t="s">
        <v>1222</v>
      </c>
      <c r="C1222" t="str">
        <f>VLOOKUP(A1222,[2]Folha1!$A:$B,2,FALSE)</f>
        <v>Escola Secundária Emídio Navarro, Viseu</v>
      </c>
    </row>
    <row r="1223" spans="1:3" x14ac:dyDescent="0.3">
      <c r="A1223" s="29">
        <v>1823105</v>
      </c>
      <c r="B1223" t="s">
        <v>1223</v>
      </c>
      <c r="C1223" t="str">
        <f>VLOOKUP(A1223,[2]Folha1!$A:$B,2,FALSE)</f>
        <v xml:space="preserve">Colégio da Imaculada Conceição, Viseu
</v>
      </c>
    </row>
    <row r="1224" spans="1:3" x14ac:dyDescent="0.3">
      <c r="A1224" s="29">
        <v>1823204</v>
      </c>
      <c r="B1224" t="s">
        <v>1224</v>
      </c>
      <c r="C1224" t="str">
        <f>VLOOKUP(A1224,[2]Folha1!$A:$B,2,FALSE)</f>
        <v>Escola Básica D. Luís Loureiro, Silgueiros, Viseu</v>
      </c>
    </row>
    <row r="1225" spans="1:3" x14ac:dyDescent="0.3">
      <c r="A1225" s="29">
        <v>1823487</v>
      </c>
      <c r="B1225" t="s">
        <v>1315</v>
      </c>
      <c r="C1225" t="str">
        <f>VLOOKUP(A1225,[2]Folha1!$A:$B,2,FALSE)</f>
        <v>Colégio da Via-Sacra, Viseu</v>
      </c>
    </row>
    <row r="1226" spans="1:3" x14ac:dyDescent="0.3">
      <c r="A1226" s="29">
        <v>1823491</v>
      </c>
      <c r="B1226" t="s">
        <v>1225</v>
      </c>
      <c r="C1226" t="str">
        <f>VLOOKUP(A1226,[2]Folha1!$A:$B,2,FALSE)</f>
        <v>Escola Secundária Alves Martins, Viseu</v>
      </c>
    </row>
    <row r="1227" spans="1:3" x14ac:dyDescent="0.3">
      <c r="A1227" s="29">
        <v>1823567</v>
      </c>
      <c r="B1227" t="s">
        <v>1226</v>
      </c>
      <c r="C1227" t="str">
        <f>VLOOKUP(A1227,[2]Folha1!$A:$B,2,FALSE)</f>
        <v>Escola Básica Infante D. Henrique, Repeses, Viseu</v>
      </c>
    </row>
    <row r="1228" spans="1:3" x14ac:dyDescent="0.3">
      <c r="A1228" s="29">
        <v>1823568</v>
      </c>
      <c r="B1228" t="s">
        <v>1227</v>
      </c>
      <c r="C1228" t="str">
        <f>VLOOKUP(A1228,[2]Folha1!$A:$B,2,FALSE)</f>
        <v>Escola Básica de Viso, Viseu</v>
      </c>
    </row>
    <row r="1229" spans="1:3" x14ac:dyDescent="0.3">
      <c r="A1229" s="29">
        <v>1823569</v>
      </c>
      <c r="B1229" t="s">
        <v>1228</v>
      </c>
      <c r="C1229" t="str">
        <f>VLOOKUP(A1229,[2]Folha1!$A:$B,2,FALSE)</f>
        <v>Escola Básica n.º 3 de Mundão, Viseu</v>
      </c>
    </row>
    <row r="1230" spans="1:3" x14ac:dyDescent="0.3">
      <c r="A1230" s="29">
        <v>1823615</v>
      </c>
      <c r="B1230" t="s">
        <v>1229</v>
      </c>
      <c r="C1230" t="str">
        <f>VLOOKUP(A1230,[2]Folha1!$A:$B,2,FALSE)</f>
        <v>Escola Básica D. Duarte, Vil de Soito, Viseu</v>
      </c>
    </row>
    <row r="1231" spans="1:3" x14ac:dyDescent="0.3">
      <c r="A1231" s="29">
        <v>1823819</v>
      </c>
      <c r="B1231" t="s">
        <v>1230</v>
      </c>
      <c r="C1231" t="str">
        <f>VLOOKUP(A1231,[2]Folha1!$A:$B,2,FALSE)</f>
        <v>Escola Secundária Viriato, Abraveses, Viseu</v>
      </c>
    </row>
    <row r="1232" spans="1:3" x14ac:dyDescent="0.3">
      <c r="A1232" s="29">
        <v>1823962</v>
      </c>
      <c r="B1232" t="s">
        <v>1231</v>
      </c>
      <c r="C1232" t="str">
        <f>VLOOKUP(A1232,[2]Folha1!$A:$B,2,FALSE)</f>
        <v>Escola Básica Dr. Azeredo Perdigão, Abraveses, Viseu</v>
      </c>
    </row>
    <row r="1233" spans="1:3" x14ac:dyDescent="0.3">
      <c r="A1233" s="29">
        <v>1823994</v>
      </c>
      <c r="B1233" t="s">
        <v>1232</v>
      </c>
      <c r="C1233" t="str">
        <f>VLOOKUP(A1233,[2]Folha1!$A:$B,2,FALSE)</f>
        <v>Escola Básica Grão Vasco, Viseu</v>
      </c>
    </row>
    <row r="1234" spans="1:3" x14ac:dyDescent="0.3">
      <c r="A1234" s="29">
        <v>1824324</v>
      </c>
      <c r="B1234" t="s">
        <v>1233</v>
      </c>
      <c r="C1234" t="str">
        <f>VLOOKUP(A1234,[2]Folha1!$A:$B,2,FALSE)</f>
        <v>Escola Secundária de Vouzela</v>
      </c>
    </row>
    <row r="1235" spans="1:3" x14ac:dyDescent="0.3">
      <c r="A1235" s="29">
        <v>1824407</v>
      </c>
      <c r="B1235" t="s">
        <v>1234</v>
      </c>
      <c r="C1235" t="str">
        <f>VLOOKUP(A1235,[2]Folha1!$A:$B,2,FALSE)</f>
        <v>Escola Básica de Campia, Vouzela</v>
      </c>
    </row>
  </sheetData>
  <autoFilter ref="A1:C1235" xr:uid="{80F8E709-BD36-447C-96A7-E68EB0EB0B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FA1C-D12F-453F-BE99-FF8541DA1425}">
  <dimension ref="A1:M1235"/>
  <sheetViews>
    <sheetView workbookViewId="0">
      <selection activeCell="A23" sqref="A23"/>
    </sheetView>
  </sheetViews>
  <sheetFormatPr defaultRowHeight="15.6" x14ac:dyDescent="0.3"/>
  <cols>
    <col min="1" max="1" width="10.44140625" style="1" bestFit="1" customWidth="1"/>
    <col min="2" max="2" width="94.21875" style="14" bestFit="1" customWidth="1"/>
    <col min="3" max="3" width="53.21875" style="14" bestFit="1" customWidth="1"/>
    <col min="4" max="4" width="18.21875" style="14" bestFit="1" customWidth="1"/>
    <col min="5" max="5" width="13" style="14" bestFit="1" customWidth="1"/>
    <col min="6" max="6" width="14.5546875" style="14" bestFit="1" customWidth="1"/>
    <col min="7" max="7" width="14.6640625" style="1" bestFit="1" customWidth="1"/>
    <col min="8" max="8" width="16.6640625" style="14" bestFit="1" customWidth="1"/>
    <col min="9" max="9" width="22.33203125" style="14" bestFit="1" customWidth="1"/>
    <col min="10" max="10" width="20.44140625" style="1" bestFit="1" customWidth="1"/>
    <col min="11" max="11" width="20.5546875" style="14" bestFit="1" customWidth="1"/>
    <col min="12" max="12" width="43" style="14" bestFit="1" customWidth="1"/>
    <col min="13" max="13" width="16.5546875" style="14" bestFit="1" customWidth="1"/>
    <col min="14" max="16384" width="8.88671875" style="14"/>
  </cols>
  <sheetData>
    <row r="1" spans="1:13" x14ac:dyDescent="0.3">
      <c r="A1" s="17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</row>
    <row r="2" spans="1:13" x14ac:dyDescent="0.3">
      <c r="A2" s="18">
        <v>523677</v>
      </c>
      <c r="B2" s="14" t="s">
        <v>286</v>
      </c>
      <c r="C2" s="14" t="str">
        <f>VLOOKUP(Tabela1[[#This Row],[nome_escola]],[1]Sheet1!$A:$K,4,FALSE)</f>
        <v>Rua António Silva Bronze</v>
      </c>
      <c r="D2" s="14" t="str">
        <f>VLOOKUP(Tabela1[[#This Row],[nome_escola]],[1]Sheet1!$A:$K,5,FALSE)</f>
        <v>3060-140</v>
      </c>
      <c r="E2" s="14">
        <f>VLOOKUP(Tabela1[[#This Row],[nome_escola]],[1]Sheet1!$A:$K,2,FALSE)</f>
        <v>40.339942000000001</v>
      </c>
      <c r="F2" s="14">
        <f>VLOOKUP(Tabela1[[#This Row],[nome_escola]],[1]Sheet1!$A:$K,3,FALSE)</f>
        <v>-8.6048749999999998</v>
      </c>
      <c r="G2" s="1" t="str">
        <f>VLOOKUP(Tabela1[[#This Row],[id_escola]],[2]tblEscolas!$A:$E,5,FALSE)</f>
        <v>06</v>
      </c>
      <c r="H2" s="1" t="str">
        <f>VLOOKUP(Tabela1[[#This Row],[id_escola]],[2]tblEscolas!$A:$F,6,FALSE)</f>
        <v>02</v>
      </c>
      <c r="I2" s="1" t="s">
        <v>1235</v>
      </c>
      <c r="J2" s="1" t="e">
        <f>VLOOKUP(A1,[2]tblEscolas!$A:$D,4,FALSE)</f>
        <v>#N/A</v>
      </c>
    </row>
    <row r="3" spans="1:13" x14ac:dyDescent="0.3">
      <c r="A3" s="18">
        <v>523963</v>
      </c>
      <c r="B3" s="14" t="s">
        <v>882</v>
      </c>
      <c r="C3" s="14" t="str">
        <f>VLOOKUP(Tabela1[[#This Row],[nome_escola]],[1]Sheet1!$A:$K,4,FALSE)</f>
        <v>Rua de Costa Cabral</v>
      </c>
      <c r="D3" s="14" t="str">
        <f>VLOOKUP(Tabela1[[#This Row],[nome_escola]],[1]Sheet1!$A:$K,5,FALSE)</f>
        <v>4200-225</v>
      </c>
      <c r="E3" s="14">
        <f>VLOOKUP(Tabela1[[#This Row],[nome_escola]],[1]Sheet1!$A:$K,2,FALSE)</f>
        <v>41.167665</v>
      </c>
      <c r="F3" s="14">
        <f>VLOOKUP(Tabela1[[#This Row],[nome_escola]],[1]Sheet1!$A:$K,3,FALSE)</f>
        <v>-8.593178</v>
      </c>
      <c r="G3" s="1" t="str">
        <f>VLOOKUP(Tabela1[[#This Row],[id_escola]],[2]tblEscolas!$A:$E,5,FALSE)</f>
        <v>13</v>
      </c>
      <c r="H3" s="1" t="str">
        <f>VLOOKUP(Tabela1[[#This Row],[id_escola]],[2]tblEscolas!$A:$F,6,FALSE)</f>
        <v>12</v>
      </c>
      <c r="I3" s="1" t="s">
        <v>1235</v>
      </c>
      <c r="J3" s="1" t="str">
        <f>VLOOKUP(A2,[2]tblEscolas!$A:$D,4,FALSE)</f>
        <v>PRI</v>
      </c>
    </row>
    <row r="4" spans="1:13" x14ac:dyDescent="0.3">
      <c r="A4" s="18">
        <v>502558</v>
      </c>
      <c r="B4" s="14" t="s">
        <v>593</v>
      </c>
      <c r="C4" s="14" t="str">
        <f>VLOOKUP(Tabela1[[#This Row],[nome_escola]],[1]Sheet1!$A:$K,4,FALSE)</f>
        <v>Largo do Ministro</v>
      </c>
      <c r="D4" s="14" t="str">
        <f>VLOOKUP(Tabela1[[#This Row],[nome_escola]],[1]Sheet1!$A:$K,5,FALSE)</f>
        <v>1750-200</v>
      </c>
      <c r="E4" s="14">
        <f>VLOOKUP(Tabela1[[#This Row],[nome_escola]],[1]Sheet1!$A:$K,2,FALSE)</f>
        <v>38.781860999999999</v>
      </c>
      <c r="F4" s="14">
        <f>VLOOKUP(Tabela1[[#This Row],[nome_escola]],[1]Sheet1!$A:$K,3,FALSE)</f>
        <v>-9.1595709999999997</v>
      </c>
      <c r="G4" s="1" t="str">
        <f>VLOOKUP(Tabela1[[#This Row],[id_escola]],[2]tblEscolas!$A:$E,5,FALSE)</f>
        <v>11</v>
      </c>
      <c r="H4" s="1" t="str">
        <f>VLOOKUP(Tabela1[[#This Row],[id_escola]],[2]tblEscolas!$A:$F,6,FALSE)</f>
        <v>06</v>
      </c>
      <c r="I4" s="1" t="s">
        <v>1235</v>
      </c>
      <c r="J4" s="1" t="str">
        <f>VLOOKUP(A3,[2]tblEscolas!$A:$D,4,FALSE)</f>
        <v>PRI</v>
      </c>
    </row>
    <row r="5" spans="1:13" x14ac:dyDescent="0.3">
      <c r="A5" s="18">
        <v>524013</v>
      </c>
      <c r="B5" s="14" t="s">
        <v>951</v>
      </c>
      <c r="C5" s="14" t="str">
        <f>VLOOKUP(Tabela1[[#This Row],[nome_escola]],[1]Sheet1!$A:$K,4,FALSE)</f>
        <v>Rua do Cruzeiro</v>
      </c>
      <c r="D5" s="14" t="str">
        <f>VLOOKUP(Tabela1[[#This Row],[nome_escola]],[1]Sheet1!$A:$K,5,FALSE)</f>
        <v>4405-855</v>
      </c>
      <c r="E5" s="14">
        <f>VLOOKUP(Tabela1[[#This Row],[nome_escola]],[1]Sheet1!$A:$K,2,FALSE)</f>
        <v>41.093364000000001</v>
      </c>
      <c r="F5" s="14">
        <f>VLOOKUP(Tabela1[[#This Row],[nome_escola]],[1]Sheet1!$A:$K,3,FALSE)</f>
        <v>-8.6169750000000001</v>
      </c>
      <c r="G5" s="1" t="str">
        <f>VLOOKUP(Tabela1[[#This Row],[id_escola]],[2]tblEscolas!$A:$E,5,FALSE)</f>
        <v>13</v>
      </c>
      <c r="H5" s="1" t="str">
        <f>VLOOKUP(Tabela1[[#This Row],[id_escola]],[2]tblEscolas!$A:$F,6,FALSE)</f>
        <v>17</v>
      </c>
      <c r="I5" s="1" t="s">
        <v>1235</v>
      </c>
      <c r="J5" s="1" t="str">
        <f>VLOOKUP(A4,[2]tblEscolas!$A:$D,4,FALSE)</f>
        <v>PRI</v>
      </c>
    </row>
    <row r="6" spans="1:13" x14ac:dyDescent="0.3">
      <c r="A6" s="18">
        <v>500460</v>
      </c>
      <c r="B6" s="14" t="s">
        <v>192</v>
      </c>
      <c r="C6" s="14" t="str">
        <f>VLOOKUP(Tabela1[[#This Row],[nome_escola]],[1]Sheet1!$A:$K,4,FALSE)</f>
        <v>Urbanização Valmor</v>
      </c>
      <c r="D6" s="14" t="str">
        <f>VLOOKUP(Tabela1[[#This Row],[nome_escola]],[1]Sheet1!$A:$K,5,FALSE)</f>
        <v>4820-640</v>
      </c>
      <c r="E6" s="14">
        <f>VLOOKUP(Tabela1[[#This Row],[nome_escola]],[1]Sheet1!$A:$K,2,FALSE)</f>
        <v>41.443517999999997</v>
      </c>
      <c r="F6" s="14">
        <f>VLOOKUP(Tabela1[[#This Row],[nome_escola]],[1]Sheet1!$A:$K,3,FALSE)</f>
        <v>-8.2102579999999996</v>
      </c>
      <c r="G6" s="1" t="str">
        <f>VLOOKUP(Tabela1[[#This Row],[id_escola]],[2]tblEscolas!$A:$E,5,FALSE)</f>
        <v>03</v>
      </c>
      <c r="H6" s="1" t="str">
        <f>VLOOKUP(Tabela1[[#This Row],[id_escola]],[2]tblEscolas!$A:$F,6,FALSE)</f>
        <v>07</v>
      </c>
      <c r="I6" s="1" t="s">
        <v>1235</v>
      </c>
      <c r="J6" s="1" t="str">
        <f>VLOOKUP(A5,[2]tblEscolas!$A:$D,4,FALSE)</f>
        <v>PRI</v>
      </c>
    </row>
    <row r="7" spans="1:13" x14ac:dyDescent="0.3">
      <c r="A7" s="18">
        <v>503400</v>
      </c>
      <c r="B7" s="14" t="s">
        <v>531</v>
      </c>
      <c r="C7" s="14" t="str">
        <f>VLOOKUP(Tabela1[[#This Row],[nome_escola]],[1]Sheet1!$A:$K,4,FALSE)</f>
        <v>R. José Elias Garcia</v>
      </c>
      <c r="D7" s="14" t="str">
        <f>VLOOKUP(Tabela1[[#This Row],[nome_escola]],[1]Sheet1!$A:$K,5,FALSE)</f>
        <v>2775-218</v>
      </c>
      <c r="E7" s="14">
        <f>VLOOKUP(Tabela1[[#This Row],[nome_escola]],[1]Sheet1!$A:$K,2,FALSE)</f>
        <v>38.694740000000003</v>
      </c>
      <c r="F7" s="14">
        <f>VLOOKUP(Tabela1[[#This Row],[nome_escola]],[1]Sheet1!$A:$K,3,FALSE)</f>
        <v>-9.3554700000000004</v>
      </c>
      <c r="G7" s="1" t="str">
        <f>VLOOKUP(Tabela1[[#This Row],[id_escola]],[2]tblEscolas!$A:$E,5,FALSE)</f>
        <v>11</v>
      </c>
      <c r="H7" s="1" t="str">
        <f>VLOOKUP(Tabela1[[#This Row],[id_escola]],[2]tblEscolas!$A:$F,6,FALSE)</f>
        <v>05</v>
      </c>
      <c r="I7" s="1" t="s">
        <v>1235</v>
      </c>
      <c r="J7" s="1" t="str">
        <f>VLOOKUP(A6,[2]tblEscolas!$A:$D,4,FALSE)</f>
        <v>PRI</v>
      </c>
    </row>
    <row r="8" spans="1:13" x14ac:dyDescent="0.3">
      <c r="A8" s="18">
        <v>800366</v>
      </c>
      <c r="B8" s="14" t="s">
        <v>587</v>
      </c>
      <c r="C8" s="14" t="str">
        <f>VLOOKUP(Tabela1[[#This Row],[nome_escola]],[1]Sheet1!$A:$K,4,FALSE)</f>
        <v>Avenida Avelino Teixeira da Mota</v>
      </c>
      <c r="D8" s="14" t="str">
        <f>VLOOKUP(Tabela1[[#This Row],[nome_escola]],[1]Sheet1!$A:$K,5,FALSE)</f>
        <v>1959-010</v>
      </c>
      <c r="E8" s="14">
        <f>VLOOKUP(Tabela1[[#This Row],[nome_escola]],[1]Sheet1!$A:$K,2,FALSE)</f>
        <v>38.756374000000001</v>
      </c>
      <c r="F8" s="14">
        <f>VLOOKUP(Tabela1[[#This Row],[nome_escola]],[1]Sheet1!$A:$K,3,FALSE)</f>
        <v>-9.1253849999999996</v>
      </c>
      <c r="G8" s="1" t="str">
        <f>VLOOKUP(Tabela1[[#This Row],[id_escola]],[2]tblEscolas!$A:$E,5,FALSE)</f>
        <v>11</v>
      </c>
      <c r="H8" s="1" t="str">
        <f>VLOOKUP(Tabela1[[#This Row],[id_escola]],[2]tblEscolas!$A:$F,6,FALSE)</f>
        <v>06</v>
      </c>
      <c r="I8" s="1" t="s">
        <v>1235</v>
      </c>
      <c r="J8" s="1" t="str">
        <f>VLOOKUP(A7,[2]tblEscolas!$A:$D,4,FALSE)</f>
        <v>PRI</v>
      </c>
    </row>
    <row r="9" spans="1:13" x14ac:dyDescent="0.3">
      <c r="A9" s="18">
        <v>610306</v>
      </c>
      <c r="B9" s="14" t="s">
        <v>609</v>
      </c>
      <c r="C9" s="14" t="str">
        <f>VLOOKUP(Tabela1[[#This Row],[nome_escola]],[1]Sheet1!$A:$K,4,FALSE)</f>
        <v>Rua Capitão Santiago de Carvalho</v>
      </c>
      <c r="D9" s="14" t="str">
        <f>VLOOKUP(Tabela1[[#This Row],[nome_escola]],[1]Sheet1!$A:$K,5,FALSE)</f>
        <v>1800-048</v>
      </c>
      <c r="E9" s="14">
        <f>VLOOKUP(Tabela1[[#This Row],[nome_escola]],[1]Sheet1!$A:$K,2,FALSE)</f>
        <v>38.770682999999998</v>
      </c>
      <c r="F9" s="14">
        <f>VLOOKUP(Tabela1[[#This Row],[nome_escola]],[1]Sheet1!$A:$K,3,FALSE)</f>
        <v>-9.1103819999999995</v>
      </c>
      <c r="G9" s="1" t="str">
        <f>VLOOKUP(Tabela1[[#This Row],[id_escola]],[2]tblEscolas!$A:$E,5,FALSE)</f>
        <v>11</v>
      </c>
      <c r="H9" s="1" t="str">
        <f>VLOOKUP(Tabela1[[#This Row],[id_escola]],[2]tblEscolas!$A:$F,6,FALSE)</f>
        <v>06</v>
      </c>
      <c r="I9" s="1" t="s">
        <v>1235</v>
      </c>
      <c r="J9" s="1" t="str">
        <f>VLOOKUP(A8,[2]tblEscolas!$A:$D,4,FALSE)</f>
        <v>PRI</v>
      </c>
    </row>
    <row r="10" spans="1:13" x14ac:dyDescent="0.3">
      <c r="A10" s="18">
        <v>380079</v>
      </c>
      <c r="B10" s="14" t="s">
        <v>598</v>
      </c>
      <c r="C10" s="14" t="str">
        <f>VLOOKUP(Tabela1[[#This Row],[nome_escola]],[1]Sheet1!$A:$K,4,FALSE)</f>
        <v>Avenida do Restelo</v>
      </c>
      <c r="D10" s="14" t="str">
        <f>VLOOKUP(Tabela1[[#This Row],[nome_escola]],[1]Sheet1!$A:$K,5,FALSE)</f>
        <v>1400-343</v>
      </c>
      <c r="E10" s="14">
        <f>VLOOKUP(Tabela1[[#This Row],[nome_escola]],[1]Sheet1!$A:$K,2,FALSE)</f>
        <v>38.699376999999998</v>
      </c>
      <c r="F10" s="14">
        <f>VLOOKUP(Tabela1[[#This Row],[nome_escola]],[1]Sheet1!$A:$K,3,FALSE)</f>
        <v>-9.2128010000000007</v>
      </c>
      <c r="G10" s="1" t="str">
        <f>VLOOKUP(Tabela1[[#This Row],[id_escola]],[2]tblEscolas!$A:$E,5,FALSE)</f>
        <v>11</v>
      </c>
      <c r="H10" s="1" t="str">
        <f>VLOOKUP(Tabela1[[#This Row],[id_escola]],[2]tblEscolas!$A:$F,6,FALSE)</f>
        <v>06</v>
      </c>
      <c r="I10" s="1" t="s">
        <v>1235</v>
      </c>
      <c r="J10" s="1" t="str">
        <f>VLOOKUP(A9,[2]tblEscolas!$A:$D,4,FALSE)</f>
        <v>PRI</v>
      </c>
    </row>
    <row r="11" spans="1:13" x14ac:dyDescent="0.3">
      <c r="A11" s="18">
        <v>380025</v>
      </c>
      <c r="B11" s="14" t="s">
        <v>588</v>
      </c>
      <c r="C11" s="14" t="str">
        <f>VLOOKUP(Tabela1[[#This Row],[nome_escola]],[1]Sheet1!$A:$K,4,FALSE)</f>
        <v>Avenida Avelino Teixeira da Mota</v>
      </c>
      <c r="D11" s="14" t="str">
        <f>VLOOKUP(Tabela1[[#This Row],[nome_escola]],[1]Sheet1!$A:$K,5,FALSE)</f>
        <v>1959-010</v>
      </c>
      <c r="E11" s="14">
        <f>VLOOKUP(Tabela1[[#This Row],[nome_escola]],[1]Sheet1!$A:$K,2,FALSE)</f>
        <v>38.756376000000003</v>
      </c>
      <c r="F11" s="14">
        <f>VLOOKUP(Tabela1[[#This Row],[nome_escola]],[1]Sheet1!$A:$K,3,FALSE)</f>
        <v>-9.1253849999999996</v>
      </c>
      <c r="G11" s="1" t="str">
        <f>VLOOKUP(Tabela1[[#This Row],[id_escola]],[2]tblEscolas!$A:$E,5,FALSE)</f>
        <v>11</v>
      </c>
      <c r="H11" s="1" t="str">
        <f>VLOOKUP(Tabela1[[#This Row],[id_escola]],[2]tblEscolas!$A:$F,6,FALSE)</f>
        <v>06</v>
      </c>
      <c r="I11" s="1" t="s">
        <v>1235</v>
      </c>
      <c r="J11" s="1" t="str">
        <f>VLOOKUP(A10,[2]tblEscolas!$A:$D,4,FALSE)</f>
        <v>PRI</v>
      </c>
    </row>
    <row r="12" spans="1:13" x14ac:dyDescent="0.3">
      <c r="A12" s="18">
        <v>800273</v>
      </c>
      <c r="B12" s="14" t="s">
        <v>569</v>
      </c>
      <c r="C12" s="14" t="str">
        <f>VLOOKUP(Tabela1[[#This Row],[nome_escola]],[1]Sheet1!$A:$K,4,FALSE)</f>
        <v>Rua Marquês de Olhão</v>
      </c>
      <c r="D12" s="14" t="str">
        <f>VLOOKUP(Tabela1[[#This Row],[nome_escola]],[1]Sheet1!$A:$K,5,FALSE)</f>
        <v>1900-330</v>
      </c>
      <c r="E12" s="14">
        <f>VLOOKUP(Tabela1[[#This Row],[nome_escola]],[1]Sheet1!$A:$K,2,FALSE)</f>
        <v>38.733896000000001</v>
      </c>
      <c r="F12" s="14">
        <f>VLOOKUP(Tabela1[[#This Row],[nome_escola]],[1]Sheet1!$A:$K,3,FALSE)</f>
        <v>-9.1138829999999995</v>
      </c>
      <c r="G12" s="1" t="str">
        <f>VLOOKUP(Tabela1[[#This Row],[id_escola]],[2]tblEscolas!$A:$E,5,FALSE)</f>
        <v>11</v>
      </c>
      <c r="H12" s="1" t="str">
        <f>VLOOKUP(Tabela1[[#This Row],[id_escola]],[2]tblEscolas!$A:$F,6,FALSE)</f>
        <v>06</v>
      </c>
      <c r="I12" s="1" t="s">
        <v>1235</v>
      </c>
      <c r="J12" s="1" t="str">
        <f>VLOOKUP(A11,[2]tblEscolas!$A:$D,4,FALSE)</f>
        <v>PRI</v>
      </c>
    </row>
    <row r="13" spans="1:13" x14ac:dyDescent="0.3">
      <c r="A13" s="18">
        <v>500161</v>
      </c>
      <c r="B13" s="14" t="s">
        <v>108</v>
      </c>
      <c r="C13" s="14" t="str">
        <f>VLOOKUP(Tabela1[[#This Row],[nome_escola]],[1]Sheet1!$A:$K,4,FALSE)</f>
        <v>Rua Doutor Adolfo Coutinho</v>
      </c>
      <c r="D13" s="14" t="str">
        <f>VLOOKUP(Tabela1[[#This Row],[nome_escola]],[1]Sheet1!$A:$K,5,FALSE)</f>
        <v>3700-024</v>
      </c>
      <c r="E13" s="14">
        <f>VLOOKUP(Tabela1[[#This Row],[nome_escola]],[1]Sheet1!$A:$K,2,FALSE)</f>
        <v>40.892091000000001</v>
      </c>
      <c r="F13" s="14">
        <f>VLOOKUP(Tabela1[[#This Row],[nome_escola]],[1]Sheet1!$A:$K,3,FALSE)</f>
        <v>-8.4819089999999999</v>
      </c>
      <c r="G13" s="1" t="str">
        <f>VLOOKUP(Tabela1[[#This Row],[id_escola]],[2]tblEscolas!$A:$E,5,FALSE)</f>
        <v>01</v>
      </c>
      <c r="H13" s="1" t="str">
        <f>VLOOKUP(Tabela1[[#This Row],[id_escola]],[2]tblEscolas!$A:$F,6,FALSE)</f>
        <v>16</v>
      </c>
      <c r="I13" s="1" t="s">
        <v>1235</v>
      </c>
      <c r="J13" s="1" t="str">
        <f>VLOOKUP(A12,[2]tblEscolas!$A:$D,4,FALSE)</f>
        <v>PRI</v>
      </c>
    </row>
    <row r="14" spans="1:13" x14ac:dyDescent="0.3">
      <c r="A14" s="18">
        <v>800282</v>
      </c>
      <c r="B14" s="14" t="s">
        <v>1034</v>
      </c>
      <c r="C14" s="14" t="str">
        <f>VLOOKUP(Tabela1[[#This Row],[nome_escola]],[1]Sheet1!$A:$K,4,FALSE)</f>
        <v>Desconhecido</v>
      </c>
      <c r="D14" s="14" t="str">
        <f>VLOOKUP(Tabela1[[#This Row],[nome_escola]],[1]Sheet1!$A:$K,5,FALSE)</f>
        <v>2496-908</v>
      </c>
      <c r="E14" s="14">
        <f>VLOOKUP(Tabela1[[#This Row],[nome_escola]],[1]Sheet1!$A:$K,2,FALSE)</f>
        <v>39.638191999999997</v>
      </c>
      <c r="F14" s="14">
        <f>VLOOKUP(Tabela1[[#This Row],[nome_escola]],[1]Sheet1!$A:$K,3,FALSE)</f>
        <v>-8.6638520000000003</v>
      </c>
      <c r="G14" s="1" t="str">
        <f>VLOOKUP(Tabela1[[#This Row],[id_escola]],[2]tblEscolas!$A:$E,5,FALSE)</f>
        <v>14</v>
      </c>
      <c r="H14" s="1" t="str">
        <f>VLOOKUP(Tabela1[[#This Row],[id_escola]],[2]tblEscolas!$A:$F,6,FALSE)</f>
        <v>21</v>
      </c>
      <c r="I14" s="1" t="s">
        <v>1235</v>
      </c>
      <c r="J14" s="1" t="str">
        <f>VLOOKUP(A13,[2]tblEscolas!$A:$D,4,FALSE)</f>
        <v>PRI</v>
      </c>
    </row>
    <row r="15" spans="1:13" x14ac:dyDescent="0.3">
      <c r="A15" s="18">
        <v>800297</v>
      </c>
      <c r="B15" s="14" t="s">
        <v>1236</v>
      </c>
      <c r="C15" s="14" t="str">
        <f>VLOOKUP(Tabela1[[#This Row],[nome_escola]],[1]Sheet1!$A:$K,4,FALSE)</f>
        <v>Rua Fernão Mendes Pinto</v>
      </c>
      <c r="D15" s="14" t="str">
        <f>VLOOKUP(Tabela1[[#This Row],[nome_escola]],[1]Sheet1!$A:$K,5,FALSE)</f>
        <v>1400-146</v>
      </c>
      <c r="E15" s="14">
        <f>VLOOKUP(Tabela1[[#This Row],[nome_escola]],[1]Sheet1!$A:$K,2,FALSE)</f>
        <v>38.696883</v>
      </c>
      <c r="F15" s="14">
        <f>VLOOKUP(Tabela1[[#This Row],[nome_escola]],[1]Sheet1!$A:$K,3,FALSE)</f>
        <v>-9.2231439999999996</v>
      </c>
      <c r="G15" s="1" t="str">
        <f>VLOOKUP(Tabela1[[#This Row],[id_escola]],[2]tblEscolas!$A:$E,5,FALSE)</f>
        <v>11</v>
      </c>
      <c r="H15" s="1" t="str">
        <f>VLOOKUP(Tabela1[[#This Row],[id_escola]],[2]tblEscolas!$A:$F,6,FALSE)</f>
        <v>06</v>
      </c>
      <c r="I15" s="1" t="s">
        <v>1235</v>
      </c>
      <c r="J15" s="1" t="str">
        <f>VLOOKUP(A14,[2]tblEscolas!$A:$D,4,FALSE)</f>
        <v>PRI</v>
      </c>
    </row>
    <row r="16" spans="1:13" x14ac:dyDescent="0.3">
      <c r="A16" s="18">
        <v>800326</v>
      </c>
      <c r="B16" s="14" t="s">
        <v>702</v>
      </c>
      <c r="C16" s="14" t="str">
        <f>VLOOKUP(Tabela1[[#This Row],[nome_escola]],[1]Sheet1!$A:$K,4,FALSE)</f>
        <v>Rua de Entre Vinhas</v>
      </c>
      <c r="D16" s="14" t="str">
        <f>VLOOKUP(Tabela1[[#This Row],[nome_escola]],[1]Sheet1!$A:$K,5,FALSE)</f>
        <v>2725-506</v>
      </c>
      <c r="E16" s="14">
        <f>VLOOKUP(Tabela1[[#This Row],[nome_escola]],[1]Sheet1!$A:$K,2,FALSE)</f>
        <v>38.799956999999999</v>
      </c>
      <c r="F16" s="14">
        <f>VLOOKUP(Tabela1[[#This Row],[nome_escola]],[1]Sheet1!$A:$K,3,FALSE)</f>
        <v>-9.3147850000000005</v>
      </c>
      <c r="G16" s="1" t="str">
        <f>VLOOKUP(Tabela1[[#This Row],[id_escola]],[2]tblEscolas!$A:$E,5,FALSE)</f>
        <v>11</v>
      </c>
      <c r="H16" s="1" t="str">
        <f>VLOOKUP(Tabela1[[#This Row],[id_escola]],[2]tblEscolas!$A:$F,6,FALSE)</f>
        <v>11</v>
      </c>
      <c r="I16" s="1" t="s">
        <v>1235</v>
      </c>
      <c r="J16" s="1" t="str">
        <f>VLOOKUP(A15,[2]tblEscolas!$A:$D,4,FALSE)</f>
        <v>PRI</v>
      </c>
    </row>
    <row r="17" spans="1:10" x14ac:dyDescent="0.3">
      <c r="A17" s="18">
        <v>800327</v>
      </c>
      <c r="B17" s="14" t="s">
        <v>595</v>
      </c>
      <c r="C17" s="14" t="str">
        <f>VLOOKUP(Tabela1[[#This Row],[nome_escola]],[1]Sheet1!$A:$K,4,FALSE)</f>
        <v>Avenida da República</v>
      </c>
      <c r="D17" s="14" t="str">
        <f>VLOOKUP(Tabela1[[#This Row],[nome_escola]],[1]Sheet1!$A:$K,5,FALSE)</f>
        <v>1050-185</v>
      </c>
      <c r="E17" s="14">
        <f>VLOOKUP(Tabela1[[#This Row],[nome_escola]],[1]Sheet1!$A:$K,2,FALSE)</f>
        <v>38.735340000000001</v>
      </c>
      <c r="F17" s="14">
        <f>VLOOKUP(Tabela1[[#This Row],[nome_escola]],[1]Sheet1!$A:$K,3,FALSE)</f>
        <v>-9.1458349999999999</v>
      </c>
      <c r="G17" s="1" t="str">
        <f>VLOOKUP(Tabela1[[#This Row],[id_escola]],[2]tblEscolas!$A:$E,5,FALSE)</f>
        <v>11</v>
      </c>
      <c r="H17" s="1" t="str">
        <f>VLOOKUP(Tabela1[[#This Row],[id_escola]],[2]tblEscolas!$A:$F,6,FALSE)</f>
        <v>06</v>
      </c>
      <c r="I17" s="1" t="s">
        <v>1235</v>
      </c>
      <c r="J17" s="1" t="str">
        <f>VLOOKUP(A16,[2]tblEscolas!$A:$D,4,FALSE)</f>
        <v>PRI</v>
      </c>
    </row>
    <row r="18" spans="1:10" x14ac:dyDescent="0.3">
      <c r="A18" s="18">
        <v>521553</v>
      </c>
      <c r="B18" s="14" t="s">
        <v>950</v>
      </c>
      <c r="C18" s="14" t="str">
        <f>VLOOKUP(Tabela1[[#This Row],[nome_escola]],[1]Sheet1!$A:$K,4,FALSE)</f>
        <v>Rua de Jorgim</v>
      </c>
      <c r="D18" s="14" t="str">
        <f>VLOOKUP(Tabela1[[#This Row],[nome_escola]],[1]Sheet1!$A:$K,5,FALSE)</f>
        <v>4430-436</v>
      </c>
      <c r="E18" s="14">
        <f>VLOOKUP(Tabela1[[#This Row],[nome_escola]],[1]Sheet1!$A:$K,2,FALSE)</f>
        <v>41.120168999999997</v>
      </c>
      <c r="F18" s="14">
        <f>VLOOKUP(Tabela1[[#This Row],[nome_escola]],[1]Sheet1!$A:$K,3,FALSE)</f>
        <v>-8.5802720000000008</v>
      </c>
      <c r="G18" s="1" t="str">
        <f>VLOOKUP(Tabela1[[#This Row],[id_escola]],[2]tblEscolas!$A:$E,5,FALSE)</f>
        <v>13</v>
      </c>
      <c r="H18" s="1" t="str">
        <f>VLOOKUP(Tabela1[[#This Row],[id_escola]],[2]tblEscolas!$A:$F,6,FALSE)</f>
        <v>17</v>
      </c>
      <c r="I18" s="1" t="s">
        <v>1235</v>
      </c>
      <c r="J18" s="1" t="str">
        <f>VLOOKUP(A17,[2]tblEscolas!$A:$D,4,FALSE)</f>
        <v>PRI</v>
      </c>
    </row>
    <row r="19" spans="1:10" x14ac:dyDescent="0.3">
      <c r="A19" s="18">
        <v>803205</v>
      </c>
      <c r="B19" s="14" t="s">
        <v>176</v>
      </c>
      <c r="C19" s="14" t="str">
        <f>VLOOKUP(Tabela1[[#This Row],[nome_escola]],[1]Sheet1!$A:$K,4,FALSE)</f>
        <v>Rua da Veiguinha</v>
      </c>
      <c r="D19" s="14" t="str">
        <f>VLOOKUP(Tabela1[[#This Row],[nome_escola]],[1]Sheet1!$A:$K,5,FALSE)</f>
        <v>4700-760</v>
      </c>
      <c r="E19" s="14">
        <f>VLOOKUP(Tabela1[[#This Row],[nome_escola]],[1]Sheet1!$A:$K,2,FALSE)</f>
        <v>41.578724000000001</v>
      </c>
      <c r="F19" s="14">
        <f>VLOOKUP(Tabela1[[#This Row],[nome_escola]],[1]Sheet1!$A:$K,3,FALSE)</f>
        <v>-8.4640419999999992</v>
      </c>
      <c r="G19" s="1" t="str">
        <f>VLOOKUP(Tabela1[[#This Row],[id_escola]],[2]tblEscolas!$A:$E,5,FALSE)</f>
        <v>03</v>
      </c>
      <c r="H19" s="1" t="str">
        <f>VLOOKUP(Tabela1[[#This Row],[id_escola]],[2]tblEscolas!$A:$F,6,FALSE)</f>
        <v>03</v>
      </c>
      <c r="I19" s="1" t="s">
        <v>1235</v>
      </c>
      <c r="J19" s="1" t="str">
        <f>VLOOKUP(A18,[2]tblEscolas!$A:$D,4,FALSE)</f>
        <v>PRI</v>
      </c>
    </row>
    <row r="20" spans="1:10" x14ac:dyDescent="0.3">
      <c r="A20" s="18">
        <v>502856</v>
      </c>
      <c r="B20" s="14" t="s">
        <v>524</v>
      </c>
      <c r="C20" s="14" t="str">
        <f>VLOOKUP(Tabela1[[#This Row],[nome_escola]],[1]Sheet1!$A:$K,4,FALSE)</f>
        <v>Avenida de Sintra</v>
      </c>
      <c r="D20" s="14" t="str">
        <f>VLOOKUP(Tabela1[[#This Row],[nome_escola]],[1]Sheet1!$A:$K,5,FALSE)</f>
        <v>2756-502</v>
      </c>
      <c r="E20" s="14">
        <f>VLOOKUP(Tabela1[[#This Row],[nome_escola]],[1]Sheet1!$A:$K,2,FALSE)</f>
        <v>38.713819000000001</v>
      </c>
      <c r="F20" s="14">
        <f>VLOOKUP(Tabela1[[#This Row],[nome_escola]],[1]Sheet1!$A:$K,3,FALSE)</f>
        <v>-9.4187809999999992</v>
      </c>
      <c r="G20" s="1" t="str">
        <f>VLOOKUP(Tabela1[[#This Row],[id_escola]],[2]tblEscolas!$A:$E,5,FALSE)</f>
        <v>11</v>
      </c>
      <c r="H20" s="1" t="str">
        <f>VLOOKUP(Tabela1[[#This Row],[id_escola]],[2]tblEscolas!$A:$F,6,FALSE)</f>
        <v>05</v>
      </c>
      <c r="I20" s="1" t="s">
        <v>1235</v>
      </c>
      <c r="J20" s="1" t="str">
        <f>VLOOKUP(A19,[2]tblEscolas!$A:$D,4,FALSE)</f>
        <v>PRI</v>
      </c>
    </row>
    <row r="21" spans="1:10" x14ac:dyDescent="0.3">
      <c r="A21" s="18">
        <v>500562</v>
      </c>
      <c r="B21" s="14" t="s">
        <v>214</v>
      </c>
      <c r="C21" s="14" t="str">
        <f>VLOOKUP(Tabela1[[#This Row],[nome_escola]],[1]Sheet1!$A:$K,4,FALSE)</f>
        <v>Rua de Sezim</v>
      </c>
      <c r="D21" s="14" t="str">
        <f>VLOOKUP(Tabela1[[#This Row],[nome_escola]],[1]Sheet1!$A:$K,5,FALSE)</f>
        <v>4811-909</v>
      </c>
      <c r="E21" s="14">
        <f>VLOOKUP(Tabela1[[#This Row],[nome_escola]],[1]Sheet1!$A:$K,2,FALSE)</f>
        <v>41.418531000000002</v>
      </c>
      <c r="F21" s="14">
        <f>VLOOKUP(Tabela1[[#This Row],[nome_escola]],[1]Sheet1!$A:$K,3,FALSE)</f>
        <v>-8.3272469999999998</v>
      </c>
      <c r="G21" s="1" t="str">
        <f>VLOOKUP(Tabela1[[#This Row],[id_escola]],[2]tblEscolas!$A:$E,5,FALSE)</f>
        <v>03</v>
      </c>
      <c r="H21" s="1" t="str">
        <f>VLOOKUP(Tabela1[[#This Row],[id_escola]],[2]tblEscolas!$A:$F,6,FALSE)</f>
        <v>08</v>
      </c>
      <c r="I21" s="1" t="s">
        <v>1235</v>
      </c>
      <c r="J21" s="1" t="str">
        <f>VLOOKUP(A20,[2]tblEscolas!$A:$D,4,FALSE)</f>
        <v>PRI</v>
      </c>
    </row>
    <row r="22" spans="1:10" x14ac:dyDescent="0.3">
      <c r="A22" s="18">
        <v>507570</v>
      </c>
      <c r="B22" s="14" t="s">
        <v>1098</v>
      </c>
      <c r="C22" s="14" t="str">
        <f>VLOOKUP(Tabela1[[#This Row],[nome_escola]],[1]Sheet1!$A:$K,4,FALSE)</f>
        <v>Avenida da Ponte</v>
      </c>
      <c r="D22" s="14" t="str">
        <f>VLOOKUP(Tabela1[[#This Row],[nome_escola]],[1]Sheet1!$A:$K,5,FALSE)</f>
        <v>2840-167</v>
      </c>
      <c r="E22" s="14">
        <f>VLOOKUP(Tabela1[[#This Row],[nome_escola]],[1]Sheet1!$A:$K,2,FALSE)</f>
        <v>38.597881000000001</v>
      </c>
      <c r="F22" s="14">
        <f>VLOOKUP(Tabela1[[#This Row],[nome_escola]],[1]Sheet1!$A:$K,3,FALSE)</f>
        <v>-9.0964130000000001</v>
      </c>
      <c r="G22" s="1" t="str">
        <f>VLOOKUP(Tabela1[[#This Row],[id_escola]],[2]tblEscolas!$A:$E,5,FALSE)</f>
        <v>15</v>
      </c>
      <c r="H22" s="1" t="str">
        <f>VLOOKUP(Tabela1[[#This Row],[id_escola]],[2]tblEscolas!$A:$F,6,FALSE)</f>
        <v>10</v>
      </c>
      <c r="I22" s="1" t="s">
        <v>1235</v>
      </c>
      <c r="J22" s="1" t="str">
        <f>VLOOKUP(A21,[2]tblEscolas!$A:$D,4,FALSE)</f>
        <v>PRI</v>
      </c>
    </row>
    <row r="23" spans="1:10" x14ac:dyDescent="0.3">
      <c r="A23" s="18">
        <v>502911</v>
      </c>
      <c r="B23" s="14" t="s">
        <v>633</v>
      </c>
      <c r="C23" s="14" t="str">
        <f>VLOOKUP(Tabela1[[#This Row],[nome_escola]],[1]Sheet1!$A:$K,4,FALSE)</f>
        <v>Rua Bartolomeu Dias</v>
      </c>
      <c r="D23" s="14" t="str">
        <f>VLOOKUP(Tabela1[[#This Row],[nome_escola]],[1]Sheet1!$A:$K,5,FALSE)</f>
        <v>2690-435</v>
      </c>
      <c r="E23" s="14">
        <f>VLOOKUP(Tabela1[[#This Row],[nome_escola]],[1]Sheet1!$A:$K,2,FALSE)</f>
        <v>38.850493</v>
      </c>
      <c r="F23" s="14">
        <f>VLOOKUP(Tabela1[[#This Row],[nome_escola]],[1]Sheet1!$A:$K,3,FALSE)</f>
        <v>-9.0791810000000002</v>
      </c>
      <c r="G23" s="1" t="str">
        <f>VLOOKUP(Tabela1[[#This Row],[id_escola]],[2]tblEscolas!$A:$E,5,FALSE)</f>
        <v>11</v>
      </c>
      <c r="H23" s="1" t="str">
        <f>VLOOKUP(Tabela1[[#This Row],[id_escola]],[2]tblEscolas!$A:$F,6,FALSE)</f>
        <v>07</v>
      </c>
      <c r="I23" s="1" t="s">
        <v>1235</v>
      </c>
      <c r="J23" s="1" t="str">
        <f>VLOOKUP(A22,[2]tblEscolas!$A:$D,4,FALSE)</f>
        <v>PRI</v>
      </c>
    </row>
    <row r="24" spans="1:10" x14ac:dyDescent="0.3">
      <c r="A24" s="18">
        <v>800338</v>
      </c>
      <c r="B24" s="14" t="s">
        <v>412</v>
      </c>
      <c r="C24" s="14" t="str">
        <f>VLOOKUP(Tabela1[[#This Row],[nome_escola]],[1]Sheet1!$A:$K,4,FALSE)</f>
        <v>Rua João Augusto Saias</v>
      </c>
      <c r="D24" s="14" t="str">
        <f>VLOOKUP(Tabela1[[#This Row],[nome_escola]],[1]Sheet1!$A:$K,5,FALSE)</f>
        <v>8700-254</v>
      </c>
      <c r="E24" s="14">
        <f>VLOOKUP(Tabela1[[#This Row],[nome_escola]],[1]Sheet1!$A:$K,2,FALSE)</f>
        <v>37.037931</v>
      </c>
      <c r="F24" s="14">
        <f>VLOOKUP(Tabela1[[#This Row],[nome_escola]],[1]Sheet1!$A:$K,3,FALSE)</f>
        <v>-7.838616</v>
      </c>
      <c r="G24" s="1" t="str">
        <f>VLOOKUP(Tabela1[[#This Row],[id_escola]],[2]tblEscolas!$A:$E,5,FALSE)</f>
        <v>08</v>
      </c>
      <c r="H24" s="1" t="str">
        <f>VLOOKUP(Tabela1[[#This Row],[id_escola]],[2]tblEscolas!$A:$F,6,FALSE)</f>
        <v>10</v>
      </c>
      <c r="I24" s="1" t="s">
        <v>1235</v>
      </c>
      <c r="J24" s="1" t="str">
        <f>VLOOKUP(A23,[2]tblEscolas!$A:$D,4,FALSE)</f>
        <v>PRI</v>
      </c>
    </row>
    <row r="25" spans="1:10" x14ac:dyDescent="0.3">
      <c r="A25" s="18">
        <v>800339</v>
      </c>
      <c r="B25" s="14" t="s">
        <v>298</v>
      </c>
      <c r="C25" s="14" t="str">
        <f>VLOOKUP(Tabela1[[#This Row],[nome_escola]],[1]Sheet1!$A:$K,4,FALSE)</f>
        <v>Avenida Fundação Bissaya Barreto</v>
      </c>
      <c r="D25" s="14" t="str">
        <f>VLOOKUP(Tabela1[[#This Row],[nome_escola]],[1]Sheet1!$A:$K,5,FALSE)</f>
        <v>3045-194</v>
      </c>
      <c r="E25" s="14">
        <f>VLOOKUP(Tabela1[[#This Row],[nome_escola]],[1]Sheet1!$A:$K,2,FALSE)</f>
        <v>40.215347000000001</v>
      </c>
      <c r="F25" s="14">
        <f>VLOOKUP(Tabela1[[#This Row],[nome_escola]],[1]Sheet1!$A:$K,3,FALSE)</f>
        <v>-8.4631019999999992</v>
      </c>
      <c r="G25" s="1" t="str">
        <f>VLOOKUP(Tabela1[[#This Row],[id_escola]],[2]tblEscolas!$A:$E,5,FALSE)</f>
        <v>06</v>
      </c>
      <c r="H25" s="1" t="str">
        <f>VLOOKUP(Tabela1[[#This Row],[id_escola]],[2]tblEscolas!$A:$F,6,FALSE)</f>
        <v>03</v>
      </c>
      <c r="I25" s="1" t="s">
        <v>1235</v>
      </c>
      <c r="J25" s="1" t="str">
        <f>VLOOKUP(A24,[2]tblEscolas!$A:$D,4,FALSE)</f>
        <v>PRI</v>
      </c>
    </row>
    <row r="26" spans="1:10" x14ac:dyDescent="0.3">
      <c r="A26" s="18">
        <v>507246</v>
      </c>
      <c r="B26" s="14" t="s">
        <v>1042</v>
      </c>
      <c r="C26" s="14" t="str">
        <f>VLOOKUP(Tabela1[[#This Row],[nome_escola]],[1]Sheet1!$A:$K,4,FALSE)</f>
        <v>EN 10-1</v>
      </c>
      <c r="D26" s="14" t="str">
        <f>VLOOKUP(Tabela1[[#This Row],[nome_escola]],[1]Sheet1!$A:$K,5,FALSE)</f>
        <v>2829-514</v>
      </c>
      <c r="E26" s="14">
        <f>VLOOKUP(Tabela1[[#This Row],[nome_escola]],[1]Sheet1!$A:$K,2,FALSE)</f>
        <v>38.646402999999999</v>
      </c>
      <c r="F26" s="14">
        <f>VLOOKUP(Tabela1[[#This Row],[nome_escola]],[1]Sheet1!$A:$K,3,FALSE)</f>
        <v>-9.2021219999999992</v>
      </c>
      <c r="G26" s="1" t="str">
        <f>VLOOKUP(Tabela1[[#This Row],[id_escola]],[2]tblEscolas!$A:$E,5,FALSE)</f>
        <v>15</v>
      </c>
      <c r="H26" s="1" t="str">
        <f>VLOOKUP(Tabela1[[#This Row],[id_escola]],[2]tblEscolas!$A:$F,6,FALSE)</f>
        <v>03</v>
      </c>
      <c r="I26" s="1" t="s">
        <v>1235</v>
      </c>
      <c r="J26" s="1" t="str">
        <f>VLOOKUP(A25,[2]tblEscolas!$A:$D,4,FALSE)</f>
        <v>PRI</v>
      </c>
    </row>
    <row r="27" spans="1:10" x14ac:dyDescent="0.3">
      <c r="A27" s="18">
        <v>506084</v>
      </c>
      <c r="B27" s="14" t="s">
        <v>1237</v>
      </c>
      <c r="C27" s="14" t="str">
        <f>VLOOKUP(Tabela1[[#This Row],[nome_escola]],[1]Sheet1!$A:$K,4,FALSE)</f>
        <v>Rua Professor Doutor Tiago Henriques Coelho</v>
      </c>
      <c r="D27" s="14" t="str">
        <f>VLOOKUP(Tabela1[[#This Row],[nome_escola]],[1]Sheet1!$A:$K,5,FALSE)</f>
        <v>4585-017</v>
      </c>
      <c r="E27" s="14">
        <f>VLOOKUP(Tabela1[[#This Row],[nome_escola]],[1]Sheet1!$A:$K,2,FALSE)</f>
        <v>41.185969</v>
      </c>
      <c r="F27" s="14">
        <f>VLOOKUP(Tabela1[[#This Row],[nome_escola]],[1]Sheet1!$A:$K,3,FALSE)</f>
        <v>-8.3701209999999993</v>
      </c>
      <c r="G27" s="1" t="str">
        <f>VLOOKUP(Tabela1[[#This Row],[id_escola]],[2]tblEscolas!$A:$E,5,FALSE)</f>
        <v>13</v>
      </c>
      <c r="H27" s="1" t="str">
        <f>VLOOKUP(Tabela1[[#This Row],[id_escola]],[2]tblEscolas!$A:$F,6,FALSE)</f>
        <v>10</v>
      </c>
      <c r="I27" s="1" t="s">
        <v>1235</v>
      </c>
      <c r="J27" s="1" t="str">
        <f>VLOOKUP(A26,[2]tblEscolas!$A:$D,4,FALSE)</f>
        <v>PRI</v>
      </c>
    </row>
    <row r="28" spans="1:10" x14ac:dyDescent="0.3">
      <c r="A28" s="18">
        <v>800344</v>
      </c>
      <c r="B28" s="14" t="s">
        <v>880</v>
      </c>
      <c r="C28" s="14" t="str">
        <f>VLOOKUP(Tabela1[[#This Row],[nome_escola]],[1]Sheet1!$A:$K,4,FALSE)</f>
        <v>Rua de Fernão Lopes de Castanheda</v>
      </c>
      <c r="D28" s="14" t="str">
        <f>VLOOKUP(Tabela1[[#This Row],[nome_escola]],[1]Sheet1!$A:$K,5,FALSE)</f>
        <v>4150-359</v>
      </c>
      <c r="E28" s="14">
        <f>VLOOKUP(Tabela1[[#This Row],[nome_escola]],[1]Sheet1!$A:$K,2,FALSE)</f>
        <v>41.157226000000001</v>
      </c>
      <c r="F28" s="14">
        <f>VLOOKUP(Tabela1[[#This Row],[nome_escola]],[1]Sheet1!$A:$K,3,FALSE)</f>
        <v>-8.6663639999999997</v>
      </c>
      <c r="G28" s="1" t="str">
        <f>VLOOKUP(Tabela1[[#This Row],[id_escola]],[2]tblEscolas!$A:$E,5,FALSE)</f>
        <v>13</v>
      </c>
      <c r="H28" s="1" t="str">
        <f>VLOOKUP(Tabela1[[#This Row],[id_escola]],[2]tblEscolas!$A:$F,6,FALSE)</f>
        <v>12</v>
      </c>
      <c r="I28" s="1" t="s">
        <v>1235</v>
      </c>
      <c r="J28" s="1" t="str">
        <f>VLOOKUP(A27,[2]tblEscolas!$A:$D,4,FALSE)</f>
        <v>PRI</v>
      </c>
    </row>
    <row r="29" spans="1:10" x14ac:dyDescent="0.3">
      <c r="A29" s="18">
        <v>800347</v>
      </c>
      <c r="B29" s="14" t="s">
        <v>977</v>
      </c>
      <c r="C29" s="14" t="str">
        <f>VLOOKUP(Tabela1[[#This Row],[nome_escola]],[1]Sheet1!$A:$K,4,FALSE)</f>
        <v>Via de Cintura Interna</v>
      </c>
      <c r="D29" s="14" t="str">
        <f>VLOOKUP(Tabela1[[#This Row],[nome_escola]],[1]Sheet1!$A:$K,5,FALSE)</f>
        <v>4400-478</v>
      </c>
      <c r="E29" s="14">
        <f>VLOOKUP(Tabela1[[#This Row],[nome_escola]],[1]Sheet1!$A:$K,2,FALSE)</f>
        <v>41.139944999999997</v>
      </c>
      <c r="F29" s="14">
        <f>VLOOKUP(Tabela1[[#This Row],[nome_escola]],[1]Sheet1!$A:$K,3,FALSE)</f>
        <v>-8.6383849999999995</v>
      </c>
      <c r="G29" s="1" t="str">
        <f>VLOOKUP(Tabela1[[#This Row],[id_escola]],[2]tblEscolas!$A:$E,5,FALSE)</f>
        <v>13</v>
      </c>
      <c r="H29" s="1" t="str">
        <f>VLOOKUP(Tabela1[[#This Row],[id_escola]],[2]tblEscolas!$A:$F,6,FALSE)</f>
        <v>17</v>
      </c>
      <c r="I29" s="1" t="s">
        <v>1235</v>
      </c>
      <c r="J29" s="1" t="str">
        <f>VLOOKUP(A28,[2]tblEscolas!$A:$D,4,FALSE)</f>
        <v>PRI</v>
      </c>
    </row>
    <row r="30" spans="1:10" x14ac:dyDescent="0.3">
      <c r="A30" s="18">
        <v>505213</v>
      </c>
      <c r="B30" s="14" t="s">
        <v>634</v>
      </c>
      <c r="C30" s="14" t="str">
        <f>VLOOKUP(Tabela1[[#This Row],[nome_escola]],[1]Sheet1!$A:$K,4,FALSE)</f>
        <v>Avenida Infante Dom Henrique</v>
      </c>
      <c r="D30" s="14" t="str">
        <f>VLOOKUP(Tabela1[[#This Row],[nome_escola]],[1]Sheet1!$A:$K,5,FALSE)</f>
        <v>1950-421</v>
      </c>
      <c r="E30" s="14">
        <f>VLOOKUP(Tabela1[[#This Row],[nome_escola]],[1]Sheet1!$A:$K,2,FALSE)</f>
        <v>38.75206</v>
      </c>
      <c r="F30" s="14">
        <f>VLOOKUP(Tabela1[[#This Row],[nome_escola]],[1]Sheet1!$A:$K,3,FALSE)</f>
        <v>-9.1031870000000001</v>
      </c>
      <c r="G30" s="1" t="str">
        <f>VLOOKUP(Tabela1[[#This Row],[id_escola]],[2]tblEscolas!$A:$E,5,FALSE)</f>
        <v>11</v>
      </c>
      <c r="H30" s="1" t="str">
        <f>VLOOKUP(Tabela1[[#This Row],[id_escola]],[2]tblEscolas!$A:$F,6,FALSE)</f>
        <v>06</v>
      </c>
      <c r="I30" s="1" t="s">
        <v>1235</v>
      </c>
      <c r="J30" s="1" t="str">
        <f>VLOOKUP(A29,[2]tblEscolas!$A:$D,4,FALSE)</f>
        <v>PRI</v>
      </c>
    </row>
    <row r="31" spans="1:10" x14ac:dyDescent="0.3">
      <c r="A31" s="18">
        <v>501542</v>
      </c>
      <c r="B31" s="14" t="s">
        <v>484</v>
      </c>
      <c r="C31" s="14" t="str">
        <f>VLOOKUP(Tabela1[[#This Row],[nome_escola]],[1]Sheet1!$A:$K,4,FALSE)</f>
        <v>Rua Dom José Alves Correia da Silva</v>
      </c>
      <c r="D31" s="14" t="str">
        <f>VLOOKUP(Tabela1[[#This Row],[nome_escola]],[1]Sheet1!$A:$K,5,FALSE)</f>
        <v>2414-013</v>
      </c>
      <c r="E31" s="14">
        <f>VLOOKUP(Tabela1[[#This Row],[nome_escola]],[1]Sheet1!$A:$K,2,FALSE)</f>
        <v>39.730941000000001</v>
      </c>
      <c r="F31" s="14">
        <f>VLOOKUP(Tabela1[[#This Row],[nome_escola]],[1]Sheet1!$A:$K,3,FALSE)</f>
        <v>-8.807321</v>
      </c>
      <c r="G31" s="1" t="str">
        <f>VLOOKUP(Tabela1[[#This Row],[id_escola]],[2]tblEscolas!$A:$E,5,FALSE)</f>
        <v>10</v>
      </c>
      <c r="H31" s="1" t="str">
        <f>VLOOKUP(Tabela1[[#This Row],[id_escola]],[2]tblEscolas!$A:$F,6,FALSE)</f>
        <v>09</v>
      </c>
      <c r="I31" s="1" t="s">
        <v>1235</v>
      </c>
      <c r="J31" s="1" t="str">
        <f>VLOOKUP(A30,[2]tblEscolas!$A:$D,4,FALSE)</f>
        <v>PRI</v>
      </c>
    </row>
    <row r="32" spans="1:10" x14ac:dyDescent="0.3">
      <c r="A32" s="18">
        <v>500586</v>
      </c>
      <c r="B32" s="14" t="s">
        <v>1238</v>
      </c>
      <c r="C32" s="14" t="str">
        <f>VLOOKUP(Tabela1[[#This Row],[nome_escola]],[1]Sheet1!$A:$K,4,FALSE)</f>
        <v>Rua Conselheiro Bento Miguel</v>
      </c>
      <c r="D32" s="14" t="str">
        <f>VLOOKUP(Tabela1[[#This Row],[nome_escola]],[1]Sheet1!$A:$K,5,FALSE)</f>
        <v>4710-294</v>
      </c>
      <c r="E32" s="14">
        <f>VLOOKUP(Tabela1[[#This Row],[nome_escola]],[1]Sheet1!$A:$K,2,FALSE)</f>
        <v>41.556831000000003</v>
      </c>
      <c r="F32" s="14">
        <f>VLOOKUP(Tabela1[[#This Row],[nome_escola]],[1]Sheet1!$A:$K,3,FALSE)</f>
        <v>-8.4157840000000004</v>
      </c>
      <c r="G32" s="1" t="str">
        <f>VLOOKUP(Tabela1[[#This Row],[id_escola]],[2]tblEscolas!$A:$E,5,FALSE)</f>
        <v>03</v>
      </c>
      <c r="H32" s="1" t="str">
        <f>VLOOKUP(Tabela1[[#This Row],[id_escola]],[2]tblEscolas!$A:$F,6,FALSE)</f>
        <v>03</v>
      </c>
      <c r="I32" s="1" t="s">
        <v>1235</v>
      </c>
      <c r="J32" s="1" t="str">
        <f>VLOOKUP(A31,[2]tblEscolas!$A:$D,4,FALSE)</f>
        <v>PRI</v>
      </c>
    </row>
    <row r="33" spans="1:10" x14ac:dyDescent="0.3">
      <c r="A33" s="18">
        <v>800353</v>
      </c>
      <c r="B33" s="14" t="s">
        <v>877</v>
      </c>
      <c r="C33" s="14" t="str">
        <f>VLOOKUP(Tabela1[[#This Row],[nome_escola]],[1]Sheet1!$A:$K,4,FALSE)</f>
        <v>Rua Visconde de Setúbal</v>
      </c>
      <c r="D33" s="14" t="str">
        <f>VLOOKUP(Tabela1[[#This Row],[nome_escola]],[1]Sheet1!$A:$K,5,FALSE)</f>
        <v>4200-497</v>
      </c>
      <c r="E33" s="14">
        <f>VLOOKUP(Tabela1[[#This Row],[nome_escola]],[1]Sheet1!$A:$K,2,FALSE)</f>
        <v>41.162961000000003</v>
      </c>
      <c r="F33" s="14">
        <f>VLOOKUP(Tabela1[[#This Row],[nome_escola]],[1]Sheet1!$A:$K,3,FALSE)</f>
        <v>-8.6044750000000008</v>
      </c>
      <c r="G33" s="1" t="str">
        <f>VLOOKUP(Tabela1[[#This Row],[id_escola]],[2]tblEscolas!$A:$E,5,FALSE)</f>
        <v>13</v>
      </c>
      <c r="H33" s="1" t="str">
        <f>VLOOKUP(Tabela1[[#This Row],[id_escola]],[2]tblEscolas!$A:$F,6,FALSE)</f>
        <v>12</v>
      </c>
      <c r="I33" s="1" t="s">
        <v>1235</v>
      </c>
      <c r="J33" s="1" t="str">
        <f>VLOOKUP(A32,[2]tblEscolas!$A:$D,4,FALSE)</f>
        <v>PRI</v>
      </c>
    </row>
    <row r="34" spans="1:10" x14ac:dyDescent="0.3">
      <c r="A34" s="18">
        <v>503162</v>
      </c>
      <c r="B34" s="14" t="s">
        <v>751</v>
      </c>
      <c r="C34" s="14" t="str">
        <f>VLOOKUP(Tabela1[[#This Row],[nome_escola]],[1]Sheet1!$A:$K,4,FALSE)</f>
        <v>Avenida dos Hospitais Civis de Lisboa</v>
      </c>
      <c r="D34" s="14" t="str">
        <f>VLOOKUP(Tabela1[[#This Row],[nome_escola]],[1]Sheet1!$A:$K,5,FALSE)</f>
        <v>2720-275</v>
      </c>
      <c r="E34" s="14">
        <f>VLOOKUP(Tabela1[[#This Row],[nome_escola]],[1]Sheet1!$A:$K,2,FALSE)</f>
        <v>38.747971</v>
      </c>
      <c r="F34" s="14">
        <f>VLOOKUP(Tabela1[[#This Row],[nome_escola]],[1]Sheet1!$A:$K,3,FALSE)</f>
        <v>-9.2287999999999997</v>
      </c>
      <c r="G34" s="1" t="str">
        <f>VLOOKUP(Tabela1[[#This Row],[id_escola]],[2]tblEscolas!$A:$E,5,FALSE)</f>
        <v>11</v>
      </c>
      <c r="H34" s="1" t="str">
        <f>VLOOKUP(Tabela1[[#This Row],[id_escola]],[2]tblEscolas!$A:$F,6,FALSE)</f>
        <v>15</v>
      </c>
      <c r="I34" s="1" t="s">
        <v>1235</v>
      </c>
      <c r="J34" s="1" t="str">
        <f>VLOOKUP(A33,[2]tblEscolas!$A:$D,4,FALSE)</f>
        <v>PRI</v>
      </c>
    </row>
    <row r="35" spans="1:10" x14ac:dyDescent="0.3">
      <c r="A35" s="18">
        <v>800354</v>
      </c>
      <c r="B35" s="14" t="s">
        <v>52</v>
      </c>
      <c r="C35" s="14" t="str">
        <f>VLOOKUP(Tabela1[[#This Row],[nome_escola]],[1]Sheet1!$A:$K,4,FALSE)</f>
        <v>Rua Luís de Camões</v>
      </c>
      <c r="D35" s="14" t="str">
        <f>VLOOKUP(Tabela1[[#This Row],[nome_escola]],[1]Sheet1!$A:$K,5,FALSE)</f>
        <v>3810-284</v>
      </c>
      <c r="E35" s="14">
        <f>VLOOKUP(Tabela1[[#This Row],[nome_escola]],[1]Sheet1!$A:$K,2,FALSE)</f>
        <v>40.631650999999998</v>
      </c>
      <c r="F35" s="14">
        <f>VLOOKUP(Tabela1[[#This Row],[nome_escola]],[1]Sheet1!$A:$K,3,FALSE)</f>
        <v>-8.6065470000000008</v>
      </c>
      <c r="G35" s="1" t="str">
        <f>VLOOKUP(Tabela1[[#This Row],[id_escola]],[2]tblEscolas!$A:$E,5,FALSE)</f>
        <v>01</v>
      </c>
      <c r="H35" s="1" t="str">
        <f>VLOOKUP(Tabela1[[#This Row],[id_escola]],[2]tblEscolas!$A:$F,6,FALSE)</f>
        <v>05</v>
      </c>
      <c r="I35" s="1" t="s">
        <v>1235</v>
      </c>
      <c r="J35" s="1" t="str">
        <f>VLOOKUP(A34,[2]tblEscolas!$A:$D,4,FALSE)</f>
        <v>PRI</v>
      </c>
    </row>
    <row r="36" spans="1:10" x14ac:dyDescent="0.3">
      <c r="A36" s="18">
        <v>806878</v>
      </c>
      <c r="B36" s="14" t="s">
        <v>522</v>
      </c>
      <c r="C36" s="14" t="str">
        <f>VLOOKUP(Tabela1[[#This Row],[nome_escola]],[1]Sheet1!$A:$K,4,FALSE)</f>
        <v>Rua Cândido dos Reis</v>
      </c>
      <c r="D36" s="14" t="str">
        <f>VLOOKUP(Tabela1[[#This Row],[nome_escola]],[1]Sheet1!$A:$K,5,FALSE)</f>
        <v>2775-377</v>
      </c>
      <c r="E36" s="14">
        <f>VLOOKUP(Tabela1[[#This Row],[nome_escola]],[1]Sheet1!$A:$K,2,FALSE)</f>
        <v>38.689169999999997</v>
      </c>
      <c r="F36" s="14">
        <f>VLOOKUP(Tabela1[[#This Row],[nome_escola]],[1]Sheet1!$A:$K,3,FALSE)</f>
        <v>-9.3560479999999995</v>
      </c>
      <c r="G36" s="1" t="str">
        <f>VLOOKUP(Tabela1[[#This Row],[id_escola]],[2]tblEscolas!$A:$E,5,FALSE)</f>
        <v>11</v>
      </c>
      <c r="H36" s="1" t="str">
        <f>VLOOKUP(Tabela1[[#This Row],[id_escola]],[2]tblEscolas!$A:$F,6,FALSE)</f>
        <v>05</v>
      </c>
      <c r="I36" s="1" t="s">
        <v>1235</v>
      </c>
      <c r="J36" s="1" t="str">
        <f>VLOOKUP(A35,[2]tblEscolas!$A:$D,4,FALSE)</f>
        <v>PRI</v>
      </c>
    </row>
    <row r="37" spans="1:10" x14ac:dyDescent="0.3">
      <c r="A37" s="18">
        <v>800453</v>
      </c>
      <c r="B37" s="14" t="s">
        <v>1223</v>
      </c>
      <c r="C37" s="14" t="str">
        <f>VLOOKUP(Tabela1[[#This Row],[nome_escola]],[1]Sheet1!$A:$K,4,FALSE)</f>
        <v>R. Nossa Sra. De Fátima</v>
      </c>
      <c r="D37" s="14" t="str">
        <f>VLOOKUP(Tabela1[[#This Row],[nome_escola]],[1]Sheet1!$A:$K,5,FALSE)</f>
        <v>22231-050</v>
      </c>
      <c r="E37" s="14">
        <f>VLOOKUP(Tabela1[[#This Row],[nome_escola]],[1]Sheet1!$A:$K,2,FALSE)</f>
        <v>40.657739999999997</v>
      </c>
      <c r="F37" s="14">
        <f>VLOOKUP(Tabela1[[#This Row],[nome_escola]],[1]Sheet1!$A:$K,3,FALSE)</f>
        <v>-7.9214399999999996</v>
      </c>
      <c r="G37" s="1" t="str">
        <f>VLOOKUP(Tabela1[[#This Row],[id_escola]],[2]tblEscolas!$A:$E,5,FALSE)</f>
        <v>18</v>
      </c>
      <c r="H37" s="1" t="str">
        <f>VLOOKUP(Tabela1[[#This Row],[id_escola]],[2]tblEscolas!$A:$F,6,FALSE)</f>
        <v>23</v>
      </c>
      <c r="I37" s="1" t="s">
        <v>1235</v>
      </c>
      <c r="J37" s="1" t="str">
        <f>VLOOKUP(A36,[2]tblEscolas!$A:$D,4,FALSE)</f>
        <v>PRI</v>
      </c>
    </row>
    <row r="38" spans="1:10" x14ac:dyDescent="0.3">
      <c r="A38" s="18">
        <v>500811</v>
      </c>
      <c r="B38" s="14" t="s">
        <v>297</v>
      </c>
      <c r="C38" s="14" t="str">
        <f>VLOOKUP(Tabela1[[#This Row],[nome_escola]],[1]Sheet1!$A:$K,4,FALSE)</f>
        <v>Rua do Brasil</v>
      </c>
      <c r="D38" s="14" t="str">
        <f>VLOOKUP(Tabela1[[#This Row],[nome_escola]],[1]Sheet1!$A:$K,5,FALSE)</f>
        <v>3030-175</v>
      </c>
      <c r="E38" s="14">
        <f>VLOOKUP(Tabela1[[#This Row],[nome_escola]],[1]Sheet1!$A:$K,2,FALSE)</f>
        <v>40.201143000000002</v>
      </c>
      <c r="F38" s="14">
        <f>VLOOKUP(Tabela1[[#This Row],[nome_escola]],[1]Sheet1!$A:$K,3,FALSE)</f>
        <v>-8.4218519999999994</v>
      </c>
      <c r="G38" s="1" t="str">
        <f>VLOOKUP(Tabela1[[#This Row],[id_escola]],[2]tblEscolas!$A:$E,5,FALSE)</f>
        <v>06</v>
      </c>
      <c r="H38" s="1" t="str">
        <f>VLOOKUP(Tabela1[[#This Row],[id_escola]],[2]tblEscolas!$A:$F,6,FALSE)</f>
        <v>03</v>
      </c>
      <c r="I38" s="1" t="s">
        <v>1235</v>
      </c>
      <c r="J38" s="1" t="str">
        <f>VLOOKUP(A37,[2]tblEscolas!$A:$D,4,FALSE)</f>
        <v>PRI</v>
      </c>
    </row>
    <row r="39" spans="1:10" x14ac:dyDescent="0.3">
      <c r="A39" s="18">
        <v>800436</v>
      </c>
      <c r="B39" s="14" t="s">
        <v>530</v>
      </c>
      <c r="C39" s="14" t="str">
        <f>VLOOKUP(Tabela1[[#This Row],[nome_escola]],[1]Sheet1!$A:$K,4,FALSE)</f>
        <v>R. do Campo Santo</v>
      </c>
      <c r="D39" s="14" t="str">
        <f>VLOOKUP(Tabela1[[#This Row],[nome_escola]],[1]Sheet1!$A:$K,5,FALSE)</f>
        <v>2765-307</v>
      </c>
      <c r="E39" s="14">
        <f>VLOOKUP(Tabela1[[#This Row],[nome_escola]],[1]Sheet1!$A:$K,2,FALSE)</f>
        <v>38.710740000000001</v>
      </c>
      <c r="F39" s="14">
        <f>VLOOKUP(Tabela1[[#This Row],[nome_escola]],[1]Sheet1!$A:$K,3,FALSE)</f>
        <v>-9.3865499999999997</v>
      </c>
      <c r="G39" s="1" t="str">
        <f>VLOOKUP(Tabela1[[#This Row],[id_escola]],[2]tblEscolas!$A:$E,5,FALSE)</f>
        <v>11</v>
      </c>
      <c r="H39" s="1" t="str">
        <f>VLOOKUP(Tabela1[[#This Row],[id_escola]],[2]tblEscolas!$A:$F,6,FALSE)</f>
        <v>05</v>
      </c>
      <c r="I39" s="1" t="s">
        <v>1235</v>
      </c>
      <c r="J39" s="1" t="str">
        <f>VLOOKUP(A38,[2]tblEscolas!$A:$D,4,FALSE)</f>
        <v>PRI</v>
      </c>
    </row>
    <row r="40" spans="1:10" x14ac:dyDescent="0.3">
      <c r="A40" s="18">
        <v>505687</v>
      </c>
      <c r="B40" s="14" t="s">
        <v>923</v>
      </c>
      <c r="C40" s="14" t="str">
        <f>VLOOKUP(Tabela1[[#This Row],[nome_escola]],[1]Sheet1!$A:$K,4,FALSE)</f>
        <v>Rua Poeta João de Deus</v>
      </c>
      <c r="D40" s="14" t="str">
        <f>VLOOKUP(Tabela1[[#This Row],[nome_escola]],[1]Sheet1!$A:$K,5,FALSE)</f>
        <v>4785-269</v>
      </c>
      <c r="E40" s="14">
        <f>VLOOKUP(Tabela1[[#This Row],[nome_escola]],[1]Sheet1!$A:$K,2,FALSE)</f>
        <v>41.334752999999999</v>
      </c>
      <c r="F40" s="14">
        <f>VLOOKUP(Tabela1[[#This Row],[nome_escola]],[1]Sheet1!$A:$K,3,FALSE)</f>
        <v>-8.5549230000000005</v>
      </c>
      <c r="G40" s="1" t="str">
        <f>VLOOKUP(Tabela1[[#This Row],[id_escola]],[2]tblEscolas!$A:$E,5,FALSE)</f>
        <v>13</v>
      </c>
      <c r="H40" s="1" t="str">
        <f>VLOOKUP(Tabela1[[#This Row],[id_escola]],[2]tblEscolas!$A:$F,6,FALSE)</f>
        <v>18</v>
      </c>
      <c r="I40" s="1" t="s">
        <v>1235</v>
      </c>
      <c r="J40" s="1" t="str">
        <f>VLOOKUP(A39,[2]tblEscolas!$A:$D,4,FALSE)</f>
        <v>PRI</v>
      </c>
    </row>
    <row r="41" spans="1:10" x14ac:dyDescent="0.3">
      <c r="A41" s="18">
        <v>800460</v>
      </c>
      <c r="B41" s="14" t="s">
        <v>69</v>
      </c>
      <c r="C41" s="14" t="str">
        <f>VLOOKUP(Tabela1[[#This Row],[nome_escola]],[1]Sheet1!$A:$K,4,FALSE)</f>
        <v>Rua da Azenha</v>
      </c>
      <c r="D41" s="14" t="str">
        <f>VLOOKUP(Tabela1[[#This Row],[nome_escola]],[1]Sheet1!$A:$K,5,FALSE)</f>
        <v>4505-037</v>
      </c>
      <c r="E41" s="14">
        <f>VLOOKUP(Tabela1[[#This Row],[nome_escola]],[1]Sheet1!$A:$K,2,FALSE)</f>
        <v>41.008612999999997</v>
      </c>
      <c r="F41" s="14">
        <f>VLOOKUP(Tabela1[[#This Row],[nome_escola]],[1]Sheet1!$A:$K,3,FALSE)</f>
        <v>-8.5473809999999997</v>
      </c>
      <c r="G41" s="1" t="str">
        <f>VLOOKUP(Tabela1[[#This Row],[id_escola]],[2]tblEscolas!$A:$E,5,FALSE)</f>
        <v>01</v>
      </c>
      <c r="H41" s="1" t="str">
        <f>VLOOKUP(Tabela1[[#This Row],[id_escola]],[2]tblEscolas!$A:$F,6,FALSE)</f>
        <v>09</v>
      </c>
      <c r="I41" s="1" t="s">
        <v>1235</v>
      </c>
      <c r="J41" s="1" t="str">
        <f>VLOOKUP(A40,[2]tblEscolas!$A:$D,4,FALSE)</f>
        <v>PRI</v>
      </c>
    </row>
    <row r="42" spans="1:10" x14ac:dyDescent="0.3">
      <c r="A42" s="18">
        <v>500021</v>
      </c>
      <c r="B42" s="14" t="s">
        <v>37</v>
      </c>
      <c r="C42" s="14" t="str">
        <f>VLOOKUP(Tabela1[[#This Row],[nome_escola]],[1]Sheet1!$A:$K,4,FALSE)</f>
        <v>IC 2;EN 1</v>
      </c>
      <c r="D42" s="14" t="str">
        <f>VLOOKUP(Tabela1[[#This Row],[nome_escola]],[1]Sheet1!$A:$K,5,FALSE)</f>
        <v>3850-230</v>
      </c>
      <c r="E42" s="14">
        <f>VLOOKUP(Tabela1[[#This Row],[nome_escola]],[1]Sheet1!$A:$K,2,FALSE)</f>
        <v>40.703456000000003</v>
      </c>
      <c r="F42" s="14">
        <f>VLOOKUP(Tabela1[[#This Row],[nome_escola]],[1]Sheet1!$A:$K,3,FALSE)</f>
        <v>-8.4834650000000007</v>
      </c>
      <c r="G42" s="1" t="str">
        <f>VLOOKUP(Tabela1[[#This Row],[id_escola]],[2]tblEscolas!$A:$E,5,FALSE)</f>
        <v>01</v>
      </c>
      <c r="H42" s="1" t="str">
        <f>VLOOKUP(Tabela1[[#This Row],[id_escola]],[2]tblEscolas!$A:$F,6,FALSE)</f>
        <v>02</v>
      </c>
      <c r="I42" s="1" t="s">
        <v>1235</v>
      </c>
      <c r="J42" s="1" t="str">
        <f>VLOOKUP(A41,[2]tblEscolas!$A:$D,4,FALSE)</f>
        <v>PRI</v>
      </c>
    </row>
    <row r="43" spans="1:10" x14ac:dyDescent="0.3">
      <c r="A43" s="18">
        <v>800461</v>
      </c>
      <c r="B43" s="14" t="s">
        <v>915</v>
      </c>
      <c r="C43" s="14" t="str">
        <f>VLOOKUP(Tabela1[[#This Row],[nome_escola]],[1]Sheet1!$A:$K,4,FALSE)</f>
        <v>Rua de São Tiago</v>
      </c>
      <c r="D43" s="14" t="str">
        <f>VLOOKUP(Tabela1[[#This Row],[nome_escola]],[1]Sheet1!$A:$K,5,FALSE)</f>
        <v>4490-628</v>
      </c>
      <c r="E43" s="14">
        <f>VLOOKUP(Tabela1[[#This Row],[nome_escola]],[1]Sheet1!$A:$K,2,FALSE)</f>
        <v>41.401587999999997</v>
      </c>
      <c r="F43" s="14">
        <f>VLOOKUP(Tabela1[[#This Row],[nome_escola]],[1]Sheet1!$A:$K,3,FALSE)</f>
        <v>-8.7401619999999998</v>
      </c>
      <c r="G43" s="1" t="str">
        <f>VLOOKUP(Tabela1[[#This Row],[id_escola]],[2]tblEscolas!$A:$E,5,FALSE)</f>
        <v>13</v>
      </c>
      <c r="H43" s="1" t="str">
        <f>VLOOKUP(Tabela1[[#This Row],[id_escola]],[2]tblEscolas!$A:$F,6,FALSE)</f>
        <v>13</v>
      </c>
      <c r="I43" s="1" t="s">
        <v>1235</v>
      </c>
      <c r="J43" s="1" t="str">
        <f>VLOOKUP(A42,[2]tblEscolas!$A:$D,4,FALSE)</f>
        <v>PRI</v>
      </c>
    </row>
    <row r="44" spans="1:10" x14ac:dyDescent="0.3">
      <c r="A44" s="18">
        <v>505729</v>
      </c>
      <c r="B44" s="14" t="s">
        <v>940</v>
      </c>
      <c r="C44" s="14" t="str">
        <f>VLOOKUP(Tabela1[[#This Row],[nome_escola]],[1]Sheet1!$A:$K,4,FALSE)</f>
        <v>Rua de Fijós</v>
      </c>
      <c r="D44" s="14" t="str">
        <f>VLOOKUP(Tabela1[[#This Row],[nome_escola]],[1]Sheet1!$A:$K,5,FALSE)</f>
        <v>4440-334</v>
      </c>
      <c r="E44" s="14">
        <f>VLOOKUP(Tabela1[[#This Row],[nome_escola]],[1]Sheet1!$A:$K,2,FALSE)</f>
        <v>41.215524000000002</v>
      </c>
      <c r="F44" s="14">
        <f>VLOOKUP(Tabela1[[#This Row],[nome_escola]],[1]Sheet1!$A:$K,3,FALSE)</f>
        <v>-8.4662089999999992</v>
      </c>
      <c r="G44" s="1" t="str">
        <f>VLOOKUP(Tabela1[[#This Row],[id_escola]],[2]tblEscolas!$A:$E,5,FALSE)</f>
        <v>13</v>
      </c>
      <c r="H44" s="1" t="str">
        <f>VLOOKUP(Tabela1[[#This Row],[id_escola]],[2]tblEscolas!$A:$F,6,FALSE)</f>
        <v>15</v>
      </c>
      <c r="I44" s="1" t="s">
        <v>1235</v>
      </c>
      <c r="J44" s="1" t="str">
        <f>VLOOKUP(A43,[2]tblEscolas!$A:$D,4,FALSE)</f>
        <v>PRI</v>
      </c>
    </row>
    <row r="45" spans="1:10" x14ac:dyDescent="0.3">
      <c r="A45" s="18">
        <v>505821</v>
      </c>
      <c r="B45" s="14" t="s">
        <v>959</v>
      </c>
      <c r="C45" s="14" t="str">
        <f>VLOOKUP(Tabela1[[#This Row],[nome_escola]],[1]Sheet1!$A:$K,4,FALSE)</f>
        <v>Rua de Pádua Correia</v>
      </c>
      <c r="D45" s="14" t="str">
        <f>VLOOKUP(Tabela1[[#This Row],[nome_escola]],[1]Sheet1!$A:$K,5,FALSE)</f>
        <v>4400-238</v>
      </c>
      <c r="E45" s="14">
        <f>VLOOKUP(Tabela1[[#This Row],[nome_escola]],[1]Sheet1!$A:$K,2,FALSE)</f>
        <v>41.125086000000003</v>
      </c>
      <c r="F45" s="14">
        <f>VLOOKUP(Tabela1[[#This Row],[nome_escola]],[1]Sheet1!$A:$K,3,FALSE)</f>
        <v>-8.6088920000000009</v>
      </c>
      <c r="G45" s="1" t="str">
        <f>VLOOKUP(Tabela1[[#This Row],[id_escola]],[2]tblEscolas!$A:$E,5,FALSE)</f>
        <v>13</v>
      </c>
      <c r="H45" s="1" t="str">
        <f>VLOOKUP(Tabela1[[#This Row],[id_escola]],[2]tblEscolas!$A:$F,6,FALSE)</f>
        <v>17</v>
      </c>
      <c r="I45" s="1" t="s">
        <v>1235</v>
      </c>
      <c r="J45" s="1" t="str">
        <f>VLOOKUP(A44,[2]tblEscolas!$A:$D,4,FALSE)</f>
        <v>PRI</v>
      </c>
    </row>
    <row r="46" spans="1:10" x14ac:dyDescent="0.3">
      <c r="A46" s="18">
        <v>800382</v>
      </c>
      <c r="B46" s="14" t="s">
        <v>76</v>
      </c>
      <c r="C46" s="14" t="str">
        <f>VLOOKUP(Tabela1[[#This Row],[nome_escola]],[1]Sheet1!$A:$K,4,FALSE)</f>
        <v>Rua da Salgueirinha</v>
      </c>
      <c r="D46" s="14" t="str">
        <f>VLOOKUP(Tabela1[[#This Row],[nome_escola]],[1]Sheet1!$A:$K,5,FALSE)</f>
        <v>4535-368</v>
      </c>
      <c r="E46" s="14">
        <f>VLOOKUP(Tabela1[[#This Row],[nome_escola]],[1]Sheet1!$A:$K,2,FALSE)</f>
        <v>40.977032999999999</v>
      </c>
      <c r="F46" s="14">
        <f>VLOOKUP(Tabela1[[#This Row],[nome_escola]],[1]Sheet1!$A:$K,3,FALSE)</f>
        <v>-8.5709549999999997</v>
      </c>
      <c r="G46" s="1" t="str">
        <f>VLOOKUP(Tabela1[[#This Row],[id_escola]],[2]tblEscolas!$A:$E,5,FALSE)</f>
        <v>01</v>
      </c>
      <c r="H46" s="1" t="str">
        <f>VLOOKUP(Tabela1[[#This Row],[id_escola]],[2]tblEscolas!$A:$F,6,FALSE)</f>
        <v>09</v>
      </c>
      <c r="I46" s="1" t="s">
        <v>1235</v>
      </c>
      <c r="J46" s="1" t="str">
        <f>VLOOKUP(A45,[2]tblEscolas!$A:$D,4,FALSE)</f>
        <v>PRI</v>
      </c>
    </row>
    <row r="47" spans="1:10" x14ac:dyDescent="0.3">
      <c r="A47" s="18">
        <v>800466</v>
      </c>
      <c r="B47" s="14" t="s">
        <v>1192</v>
      </c>
      <c r="C47" s="14" t="str">
        <f>VLOOKUP(Tabela1[[#This Row],[nome_escola]],[1]Sheet1!$A:$K,4,FALSE)</f>
        <v>Desconhecido</v>
      </c>
      <c r="D47" s="14" t="str">
        <f>VLOOKUP(Tabela1[[#This Row],[nome_escola]],[1]Sheet1!$A:$K,5,FALSE)</f>
        <v>5100-076</v>
      </c>
      <c r="E47" s="14">
        <f>VLOOKUP(Tabela1[[#This Row],[nome_escola]],[1]Sheet1!$A:$K,2,FALSE)</f>
        <v>41.102156000000001</v>
      </c>
      <c r="F47" s="14">
        <f>VLOOKUP(Tabela1[[#This Row],[nome_escola]],[1]Sheet1!$A:$K,3,FALSE)</f>
        <v>-7.8029630000000001</v>
      </c>
      <c r="G47" s="1" t="str">
        <f>VLOOKUP(Tabela1[[#This Row],[id_escola]],[2]tblEscolas!$A:$E,5,FALSE)</f>
        <v>18</v>
      </c>
      <c r="H47" s="1" t="str">
        <f>VLOOKUP(Tabela1[[#This Row],[id_escola]],[2]tblEscolas!$A:$F,6,FALSE)</f>
        <v>05</v>
      </c>
      <c r="I47" s="1" t="s">
        <v>1235</v>
      </c>
      <c r="J47" s="1" t="str">
        <f>VLOOKUP(A46,[2]tblEscolas!$A:$D,4,FALSE)</f>
        <v>PRI</v>
      </c>
    </row>
    <row r="48" spans="1:10" x14ac:dyDescent="0.3">
      <c r="A48" s="18" t="e">
        <v>#N/A</v>
      </c>
      <c r="B48" s="14" t="s">
        <v>366</v>
      </c>
      <c r="C48" s="14" t="str">
        <f>VLOOKUP(Tabela1[[#This Row],[nome_escola]],[1]Sheet1!$A:$K,4,FALSE)</f>
        <v>Av. 25 de Abril</v>
      </c>
      <c r="D48" s="14" t="str">
        <f>VLOOKUP(Tabela1[[#This Row],[nome_escola]],[1]Sheet1!$A:$K,5,FALSE)</f>
        <v>7080-135</v>
      </c>
      <c r="E48" s="14">
        <f>VLOOKUP(Tabela1[[#This Row],[nome_escola]],[1]Sheet1!$A:$K,2,FALSE)</f>
        <v>38.674349999999997</v>
      </c>
      <c r="F48" s="14">
        <f>VLOOKUP(Tabela1[[#This Row],[nome_escola]],[1]Sheet1!$A:$K,3,FALSE)</f>
        <v>-8.4555799999999994</v>
      </c>
      <c r="G48" s="1" t="e">
        <f>VLOOKUP(Tabela1[[#This Row],[id_escola]],[2]tblEscolas!$A:$E,5,FALSE)</f>
        <v>#N/A</v>
      </c>
      <c r="H48" s="1" t="e">
        <f>VLOOKUP(Tabela1[[#This Row],[id_escola]],[2]tblEscolas!$A:$F,6,FALSE)</f>
        <v>#N/A</v>
      </c>
      <c r="I48" s="1" t="s">
        <v>1235</v>
      </c>
      <c r="J48" s="1" t="str">
        <f>VLOOKUP(A47,[2]tblEscolas!$A:$D,4,FALSE)</f>
        <v>PRI</v>
      </c>
    </row>
    <row r="49" spans="1:10" x14ac:dyDescent="0.3">
      <c r="A49" s="18">
        <v>506060</v>
      </c>
      <c r="B49" s="14" t="s">
        <v>920</v>
      </c>
      <c r="C49" s="14" t="str">
        <f>VLOOKUP(Tabela1[[#This Row],[nome_escola]],[1]Sheet1!$A:$K,4,FALSE)</f>
        <v>Rua das Agras</v>
      </c>
      <c r="D49" s="14" t="str">
        <f>VLOOKUP(Tabela1[[#This Row],[nome_escola]],[1]Sheet1!$A:$K,5,FALSE)</f>
        <v>4780-213</v>
      </c>
      <c r="E49" s="14">
        <f>VLOOKUP(Tabela1[[#This Row],[nome_escola]],[1]Sheet1!$A:$K,2,FALSE)</f>
        <v>41.324941000000003</v>
      </c>
      <c r="F49" s="14">
        <f>VLOOKUP(Tabela1[[#This Row],[nome_escola]],[1]Sheet1!$A:$K,3,FALSE)</f>
        <v>-8.4742909999999991</v>
      </c>
      <c r="G49" s="1" t="str">
        <f>VLOOKUP(Tabela1[[#This Row],[id_escola]],[2]tblEscolas!$A:$E,5,FALSE)</f>
        <v>13</v>
      </c>
      <c r="H49" s="1" t="str">
        <f>VLOOKUP(Tabela1[[#This Row],[id_escola]],[2]tblEscolas!$A:$F,6,FALSE)</f>
        <v>12</v>
      </c>
      <c r="I49" s="1" t="s">
        <v>1235</v>
      </c>
      <c r="J49" s="1" t="e">
        <f>VLOOKUP(A48,[2]tblEscolas!$A:$D,4,FALSE)</f>
        <v>#N/A</v>
      </c>
    </row>
    <row r="50" spans="1:10" x14ac:dyDescent="0.3">
      <c r="A50" s="18">
        <v>800468</v>
      </c>
      <c r="B50" s="14" t="s">
        <v>42</v>
      </c>
      <c r="C50" s="14" t="str">
        <f>VLOOKUP(Tabela1[[#This Row],[nome_escola]],[1]Sheet1!$A:$K,4,FALSE)</f>
        <v>Rua Colégio</v>
      </c>
      <c r="D50" s="14" t="str">
        <f>VLOOKUP(Tabela1[[#This Row],[nome_escola]],[1]Sheet1!$A:$K,5,FALSE)</f>
        <v>3780-292</v>
      </c>
      <c r="E50" s="14">
        <f>VLOOKUP(Tabela1[[#This Row],[nome_escola]],[1]Sheet1!$A:$K,2,FALSE)</f>
        <v>40.451231</v>
      </c>
      <c r="F50" s="14">
        <f>VLOOKUP(Tabela1[[#This Row],[nome_escola]],[1]Sheet1!$A:$K,3,FALSE)</f>
        <v>-8.4494199999999999</v>
      </c>
      <c r="G50" s="1" t="str">
        <f>VLOOKUP(Tabela1[[#This Row],[id_escola]],[2]tblEscolas!$A:$E,5,FALSE)</f>
        <v>01</v>
      </c>
      <c r="H50" s="1" t="str">
        <f>VLOOKUP(Tabela1[[#This Row],[id_escola]],[2]tblEscolas!$A:$F,6,FALSE)</f>
        <v>03</v>
      </c>
      <c r="I50" s="1" t="s">
        <v>1235</v>
      </c>
      <c r="J50" s="1" t="str">
        <f>VLOOKUP(A49,[2]tblEscolas!$A:$D,4,FALSE)</f>
        <v>PRI</v>
      </c>
    </row>
    <row r="51" spans="1:10" x14ac:dyDescent="0.3">
      <c r="A51" s="18">
        <v>505523</v>
      </c>
      <c r="B51" s="14" t="s">
        <v>952</v>
      </c>
      <c r="C51" s="14" t="str">
        <f>VLOOKUP(Tabela1[[#This Row],[nome_escola]],[1]Sheet1!$A:$K,4,FALSE)</f>
        <v>Rua Doutor Francisco Sá Carneiro</v>
      </c>
      <c r="D51" s="14" t="str">
        <f>VLOOKUP(Tabela1[[#This Row],[nome_escola]],[1]Sheet1!$A:$K,5,FALSE)</f>
        <v>4400-129</v>
      </c>
      <c r="E51" s="14">
        <f>VLOOKUP(Tabela1[[#This Row],[nome_escola]],[1]Sheet1!$A:$K,2,FALSE)</f>
        <v>41.127704000000001</v>
      </c>
      <c r="F51" s="14">
        <f>VLOOKUP(Tabela1[[#This Row],[nome_escola]],[1]Sheet1!$A:$K,3,FALSE)</f>
        <v>-8.6106420000000004</v>
      </c>
      <c r="G51" s="1" t="str">
        <f>VLOOKUP(Tabela1[[#This Row],[id_escola]],[2]tblEscolas!$A:$E,5,FALSE)</f>
        <v>13</v>
      </c>
      <c r="H51" s="1" t="str">
        <f>VLOOKUP(Tabela1[[#This Row],[id_escola]],[2]tblEscolas!$A:$F,6,FALSE)</f>
        <v>17</v>
      </c>
      <c r="I51" s="1" t="s">
        <v>1235</v>
      </c>
      <c r="J51" s="1" t="str">
        <f>VLOOKUP(A50,[2]tblEscolas!$A:$D,4,FALSE)</f>
        <v>PRI</v>
      </c>
    </row>
    <row r="52" spans="1:10" x14ac:dyDescent="0.3">
      <c r="A52" s="18">
        <v>800469</v>
      </c>
      <c r="B52" s="14" t="s">
        <v>208</v>
      </c>
      <c r="C52" s="14" t="str">
        <f>VLOOKUP(Tabela1[[#This Row],[nome_escola]],[1]Sheet1!$A:$K,4,FALSE)</f>
        <v>Praça Sá da Bandeira</v>
      </c>
      <c r="D52" s="14" t="str">
        <f>VLOOKUP(Tabela1[[#This Row],[nome_escola]],[1]Sheet1!$A:$K,5,FALSE)</f>
        <v>2000-134</v>
      </c>
      <c r="E52" s="14">
        <f>VLOOKUP(Tabela1[[#This Row],[nome_escola]],[1]Sheet1!$A:$K,2,FALSE)</f>
        <v>39.237020999999999</v>
      </c>
      <c r="F52" s="14">
        <f>VLOOKUP(Tabela1[[#This Row],[nome_escola]],[1]Sheet1!$A:$K,3,FALSE)</f>
        <v>-8.6857120000000005</v>
      </c>
      <c r="G52" s="1" t="str">
        <f>VLOOKUP(Tabela1[[#This Row],[id_escola]],[2]tblEscolas!$A:$E,5,FALSE)</f>
        <v>03</v>
      </c>
      <c r="H52" s="1" t="str">
        <f>VLOOKUP(Tabela1[[#This Row],[id_escola]],[2]tblEscolas!$A:$F,6,FALSE)</f>
        <v>08</v>
      </c>
      <c r="I52" s="1" t="s">
        <v>1235</v>
      </c>
      <c r="J52" s="1" t="str">
        <f>VLOOKUP(A51,[2]tblEscolas!$A:$D,4,FALSE)</f>
        <v>PRI</v>
      </c>
    </row>
    <row r="53" spans="1:10" x14ac:dyDescent="0.3">
      <c r="A53" s="18">
        <v>508202</v>
      </c>
      <c r="B53" s="14" t="s">
        <v>884</v>
      </c>
      <c r="C53" s="14" t="str">
        <f>VLOOKUP(Tabela1[[#This Row],[nome_escola]],[1]Sheet1!$A:$K,4,FALSE)</f>
        <v>Avenida de Rodrigues de Freitas</v>
      </c>
      <c r="D53" s="14" t="str">
        <f>VLOOKUP(Tabela1[[#This Row],[nome_escola]],[1]Sheet1!$A:$K,5,FALSE)</f>
        <v>4000-422</v>
      </c>
      <c r="E53" s="14">
        <f>VLOOKUP(Tabela1[[#This Row],[nome_escola]],[1]Sheet1!$A:$K,2,FALSE)</f>
        <v>41.144877999999999</v>
      </c>
      <c r="F53" s="14">
        <f>VLOOKUP(Tabela1[[#This Row],[nome_escola]],[1]Sheet1!$A:$K,3,FALSE)</f>
        <v>-8.6023230000000002</v>
      </c>
      <c r="G53" s="1" t="str">
        <f>VLOOKUP(Tabela1[[#This Row],[id_escola]],[2]tblEscolas!$A:$E,5,FALSE)</f>
        <v>13</v>
      </c>
      <c r="H53" s="1" t="str">
        <f>VLOOKUP(Tabela1[[#This Row],[id_escola]],[2]tblEscolas!$A:$F,6,FALSE)</f>
        <v>12</v>
      </c>
      <c r="I53" s="1" t="s">
        <v>1235</v>
      </c>
      <c r="J53" s="1" t="str">
        <f>VLOOKUP(A52,[2]tblEscolas!$A:$D,4,FALSE)</f>
        <v>PRI</v>
      </c>
    </row>
    <row r="54" spans="1:10" x14ac:dyDescent="0.3">
      <c r="A54" s="18">
        <v>500367</v>
      </c>
      <c r="B54" s="14" t="s">
        <v>136</v>
      </c>
      <c r="C54" s="14" t="str">
        <f>VLOOKUP(Tabela1[[#This Row],[nome_escola]],[1]Sheet1!$A:$K,4,FALSE)</f>
        <v>Rua da Sofia</v>
      </c>
      <c r="D54" s="14" t="str">
        <f>VLOOKUP(Tabela1[[#This Row],[nome_escola]],[1]Sheet1!$A:$K,5,FALSE)</f>
        <v>3000-389</v>
      </c>
      <c r="E54" s="14">
        <f>VLOOKUP(Tabela1[[#This Row],[nome_escola]],[1]Sheet1!$A:$K,2,FALSE)</f>
        <v>40.213298999999999</v>
      </c>
      <c r="F54" s="14">
        <f>VLOOKUP(Tabela1[[#This Row],[nome_escola]],[1]Sheet1!$A:$K,3,FALSE)</f>
        <v>-8.4308669999999992</v>
      </c>
      <c r="G54" s="1" t="str">
        <f>VLOOKUP(Tabela1[[#This Row],[id_escola]],[2]tblEscolas!$A:$E,5,FALSE)</f>
        <v>02</v>
      </c>
      <c r="H54" s="1" t="str">
        <f>VLOOKUP(Tabela1[[#This Row],[id_escola]],[2]tblEscolas!$A:$F,6,FALSE)</f>
        <v>11</v>
      </c>
      <c r="I54" s="1" t="s">
        <v>1235</v>
      </c>
      <c r="J54" s="1" t="str">
        <f>VLOOKUP(A53,[2]tblEscolas!$A:$D,4,FALSE)</f>
        <v>PRI</v>
      </c>
    </row>
    <row r="55" spans="1:10" x14ac:dyDescent="0.3">
      <c r="A55" s="18">
        <v>506308</v>
      </c>
      <c r="B55" s="14" t="s">
        <v>909</v>
      </c>
      <c r="C55" s="14" t="str">
        <f>VLOOKUP(Tabela1[[#This Row],[nome_escola]],[1]Sheet1!$A:$K,4,FALSE)</f>
        <v>Rua de Latino Coelho</v>
      </c>
      <c r="D55" s="14" t="str">
        <f>VLOOKUP(Tabela1[[#This Row],[nome_escola]],[1]Sheet1!$A:$K,5,FALSE)</f>
        <v>4000-316</v>
      </c>
      <c r="E55" s="14">
        <f>VLOOKUP(Tabela1[[#This Row],[nome_escola]],[1]Sheet1!$A:$K,2,FALSE)</f>
        <v>41.159809000000003</v>
      </c>
      <c r="F55" s="14">
        <f>VLOOKUP(Tabela1[[#This Row],[nome_escola]],[1]Sheet1!$A:$K,3,FALSE)</f>
        <v>-8.6036129999999993</v>
      </c>
      <c r="G55" s="1" t="str">
        <f>VLOOKUP(Tabela1[[#This Row],[id_escola]],[2]tblEscolas!$A:$E,5,FALSE)</f>
        <v>13</v>
      </c>
      <c r="H55" s="1" t="str">
        <f>VLOOKUP(Tabela1[[#This Row],[id_escola]],[2]tblEscolas!$A:$F,6,FALSE)</f>
        <v>12</v>
      </c>
      <c r="I55" s="1" t="s">
        <v>1235</v>
      </c>
      <c r="J55" s="1" t="str">
        <f>VLOOKUP(A54,[2]tblEscolas!$A:$D,4,FALSE)</f>
        <v>PRI</v>
      </c>
    </row>
    <row r="56" spans="1:10" x14ac:dyDescent="0.3">
      <c r="A56" s="18">
        <v>501530</v>
      </c>
      <c r="B56" s="14" t="s">
        <v>485</v>
      </c>
      <c r="C56" s="14" t="str">
        <f>VLOOKUP(Tabela1[[#This Row],[nome_escola]],[1]Sheet1!$A:$K,4,FALSE)</f>
        <v>Rua Padre António</v>
      </c>
      <c r="D56" s="14" t="str">
        <f>VLOOKUP(Tabela1[[#This Row],[nome_escola]],[1]Sheet1!$A:$K,5,FALSE)</f>
        <v>2400-096</v>
      </c>
      <c r="E56" s="14">
        <f>VLOOKUP(Tabela1[[#This Row],[nome_escola]],[1]Sheet1!$A:$K,2,FALSE)</f>
        <v>39.745131000000001</v>
      </c>
      <c r="F56" s="14">
        <f>VLOOKUP(Tabela1[[#This Row],[nome_escola]],[1]Sheet1!$A:$K,3,FALSE)</f>
        <v>-8.8106200000000001</v>
      </c>
      <c r="G56" s="1" t="str">
        <f>VLOOKUP(Tabela1[[#This Row],[id_escola]],[2]tblEscolas!$A:$E,5,FALSE)</f>
        <v>10</v>
      </c>
      <c r="H56" s="1" t="str">
        <f>VLOOKUP(Tabela1[[#This Row],[id_escola]],[2]tblEscolas!$A:$F,6,FALSE)</f>
        <v>09</v>
      </c>
      <c r="I56" s="1" t="s">
        <v>1235</v>
      </c>
      <c r="J56" s="1" t="str">
        <f>VLOOKUP(A55,[2]tblEscolas!$A:$D,4,FALSE)</f>
        <v>PRI</v>
      </c>
    </row>
    <row r="57" spans="1:10" x14ac:dyDescent="0.3">
      <c r="A57" s="18" t="e">
        <v>#N/A</v>
      </c>
      <c r="B57" s="14" t="s">
        <v>894</v>
      </c>
      <c r="C57" s="14" t="str">
        <f>VLOOKUP(Tabela1[[#This Row],[nome_escola]],[1]Sheet1!$A:$K,4,FALSE)</f>
        <v>R. da Rainha Dona Estefânia</v>
      </c>
      <c r="D57" s="14" t="str">
        <f>VLOOKUP(Tabela1[[#This Row],[nome_escola]],[1]Sheet1!$A:$K,5,FALSE)</f>
        <v>4150-301</v>
      </c>
      <c r="E57" s="14">
        <f>VLOOKUP(Tabela1[[#This Row],[nome_escola]],[1]Sheet1!$A:$K,2,FALSE)</f>
        <v>41.151989999999998</v>
      </c>
      <c r="F57" s="14">
        <f>VLOOKUP(Tabela1[[#This Row],[nome_escola]],[1]Sheet1!$A:$K,3,FALSE)</f>
        <v>-8.6299499999999991</v>
      </c>
      <c r="G57" s="1" t="e">
        <f>VLOOKUP(Tabela1[[#This Row],[id_escola]],[2]tblEscolas!$A:$E,5,FALSE)</f>
        <v>#N/A</v>
      </c>
      <c r="H57" s="1" t="e">
        <f>VLOOKUP(Tabela1[[#This Row],[id_escola]],[2]tblEscolas!$A:$F,6,FALSE)</f>
        <v>#N/A</v>
      </c>
      <c r="I57" s="1" t="s">
        <v>1235</v>
      </c>
      <c r="J57" s="1" t="str">
        <f>VLOOKUP(A56,[2]tblEscolas!$A:$D,4,FALSE)</f>
        <v>PRI</v>
      </c>
    </row>
    <row r="58" spans="1:10" x14ac:dyDescent="0.3">
      <c r="A58" s="18">
        <v>501062</v>
      </c>
      <c r="B58" s="14" t="s">
        <v>381</v>
      </c>
      <c r="C58" s="14" t="str">
        <f>VLOOKUP(Tabela1[[#This Row],[nome_escola]],[1]Sheet1!$A:$K,4,FALSE)</f>
        <v>Rua de Berlim</v>
      </c>
      <c r="D58" s="14" t="str">
        <f>VLOOKUP(Tabela1[[#This Row],[nome_escola]],[1]Sheet1!$A:$K,5,FALSE)</f>
        <v>8000-278</v>
      </c>
      <c r="E58" s="14">
        <f>VLOOKUP(Tabela1[[#This Row],[nome_escola]],[1]Sheet1!$A:$K,2,FALSE)</f>
        <v>37.019497000000001</v>
      </c>
      <c r="F58" s="14">
        <f>VLOOKUP(Tabela1[[#This Row],[nome_escola]],[1]Sheet1!$A:$K,3,FALSE)</f>
        <v>-7.9177879999999998</v>
      </c>
      <c r="G58" s="1" t="str">
        <f>VLOOKUP(Tabela1[[#This Row],[id_escola]],[2]tblEscolas!$A:$E,5,FALSE)</f>
        <v>08</v>
      </c>
      <c r="H58" s="1" t="str">
        <f>VLOOKUP(Tabela1[[#This Row],[id_escola]],[2]tblEscolas!$A:$F,6,FALSE)</f>
        <v>05</v>
      </c>
      <c r="I58" s="1" t="s">
        <v>1235</v>
      </c>
      <c r="J58" s="1" t="e">
        <f>VLOOKUP(A57,[2]tblEscolas!$A:$D,4,FALSE)</f>
        <v>#N/A</v>
      </c>
    </row>
    <row r="59" spans="1:10" x14ac:dyDescent="0.3">
      <c r="A59" s="18">
        <v>510350</v>
      </c>
      <c r="B59" s="14" t="s">
        <v>780</v>
      </c>
      <c r="C59" s="14" t="str">
        <f>VLOOKUP(Tabela1[[#This Row],[nome_escola]],[1]Sheet1!$A:$K,4,FALSE)</f>
        <v>EM 211-1</v>
      </c>
      <c r="D59" s="14" t="str">
        <f>VLOOKUP(Tabela1[[#This Row],[nome_escola]],[1]Sheet1!$A:$K,5,FALSE)</f>
        <v>4600-759</v>
      </c>
      <c r="E59" s="14">
        <f>VLOOKUP(Tabela1[[#This Row],[nome_escola]],[1]Sheet1!$A:$K,2,FALSE)</f>
        <v>41.281382000000001</v>
      </c>
      <c r="F59" s="14">
        <f>VLOOKUP(Tabela1[[#This Row],[nome_escola]],[1]Sheet1!$A:$K,3,FALSE)</f>
        <v>-8.0923079999999992</v>
      </c>
      <c r="G59" s="1" t="str">
        <f>VLOOKUP(Tabela1[[#This Row],[id_escola]],[2]tblEscolas!$A:$E,5,FALSE)</f>
        <v>13</v>
      </c>
      <c r="H59" s="1" t="str">
        <f>VLOOKUP(Tabela1[[#This Row],[id_escola]],[2]tblEscolas!$A:$F,6,FALSE)</f>
        <v>01</v>
      </c>
      <c r="I59" s="1" t="s">
        <v>1235</v>
      </c>
      <c r="J59" s="1" t="str">
        <f>VLOOKUP(A58,[2]tblEscolas!$A:$D,4,FALSE)</f>
        <v>PRI</v>
      </c>
    </row>
    <row r="60" spans="1:10" x14ac:dyDescent="0.3">
      <c r="A60" s="18">
        <v>500859</v>
      </c>
      <c r="B60" s="14" t="s">
        <v>293</v>
      </c>
      <c r="C60" s="14" t="str">
        <f>VLOOKUP(Tabela1[[#This Row],[nome_escola]],[1]Sheet1!$A:$K,4,FALSE)</f>
        <v>Rua Frei Tomé de Jesus</v>
      </c>
      <c r="D60" s="14" t="str">
        <f>VLOOKUP(Tabela1[[#This Row],[nome_escola]],[1]Sheet1!$A:$K,5,FALSE)</f>
        <v>3000-195</v>
      </c>
      <c r="E60" s="14">
        <f>VLOOKUP(Tabela1[[#This Row],[nome_escola]],[1]Sheet1!$A:$K,2,FALSE)</f>
        <v>40.21508</v>
      </c>
      <c r="F60" s="14">
        <f>VLOOKUP(Tabela1[[#This Row],[nome_escola]],[1]Sheet1!$A:$K,3,FALSE)</f>
        <v>-8.4271580000000004</v>
      </c>
      <c r="G60" s="1" t="str">
        <f>VLOOKUP(Tabela1[[#This Row],[id_escola]],[2]tblEscolas!$A:$E,5,FALSE)</f>
        <v>06</v>
      </c>
      <c r="H60" s="1" t="str">
        <f>VLOOKUP(Tabela1[[#This Row],[id_escola]],[2]tblEscolas!$A:$F,6,FALSE)</f>
        <v>03</v>
      </c>
      <c r="I60" s="1" t="s">
        <v>1235</v>
      </c>
      <c r="J60" s="1" t="str">
        <f>VLOOKUP(A59,[2]tblEscolas!$A:$D,4,FALSE)</f>
        <v>PRI</v>
      </c>
    </row>
    <row r="61" spans="1:10" x14ac:dyDescent="0.3">
      <c r="A61" s="18">
        <v>505470</v>
      </c>
      <c r="B61" s="14" t="s">
        <v>814</v>
      </c>
      <c r="C61" s="14" t="str">
        <f>VLOOKUP(Tabela1[[#This Row],[nome_escola]],[1]Sheet1!$A:$K,4,FALSE)</f>
        <v>Rua Belos Ares</v>
      </c>
      <c r="D61" s="14" t="str">
        <f>VLOOKUP(Tabela1[[#This Row],[nome_escola]],[1]Sheet1!$A:$K,5,FALSE)</f>
        <v>4620-219</v>
      </c>
      <c r="E61" s="14">
        <f>VLOOKUP(Tabela1[[#This Row],[nome_escola]],[1]Sheet1!$A:$K,2,FALSE)</f>
        <v>41.238135999999997</v>
      </c>
      <c r="F61" s="14">
        <f>VLOOKUP(Tabela1[[#This Row],[nome_escola]],[1]Sheet1!$A:$K,3,FALSE)</f>
        <v>-8.3057409999999994</v>
      </c>
      <c r="G61" s="1" t="str">
        <f>VLOOKUP(Tabela1[[#This Row],[id_escola]],[2]tblEscolas!$A:$E,5,FALSE)</f>
        <v>13</v>
      </c>
      <c r="H61" s="1" t="str">
        <f>VLOOKUP(Tabela1[[#This Row],[id_escola]],[2]tblEscolas!$A:$F,6,FALSE)</f>
        <v>05</v>
      </c>
      <c r="I61" s="1" t="s">
        <v>1235</v>
      </c>
      <c r="J61" s="1" t="str">
        <f>VLOOKUP(A60,[2]tblEscolas!$A:$D,4,FALSE)</f>
        <v>PRI</v>
      </c>
    </row>
    <row r="62" spans="1:10" x14ac:dyDescent="0.3">
      <c r="A62" s="18">
        <v>500940</v>
      </c>
      <c r="B62" s="14" t="s">
        <v>309</v>
      </c>
      <c r="C62" s="14" t="str">
        <f>VLOOKUP(Tabela1[[#This Row],[nome_escola]],[1]Sheet1!$A:$K,4,FALSE)</f>
        <v>Rua do Brasil</v>
      </c>
      <c r="D62" s="14" t="str">
        <f>VLOOKUP(Tabela1[[#This Row],[nome_escola]],[1]Sheet1!$A:$K,5,FALSE)</f>
        <v>3030-175</v>
      </c>
      <c r="E62" s="14">
        <f>VLOOKUP(Tabela1[[#This Row],[nome_escola]],[1]Sheet1!$A:$K,2,FALSE)</f>
        <v>40.200488</v>
      </c>
      <c r="F62" s="14">
        <f>VLOOKUP(Tabela1[[#This Row],[nome_escola]],[1]Sheet1!$A:$K,3,FALSE)</f>
        <v>-8.4205860000000001</v>
      </c>
      <c r="G62" s="1" t="str">
        <f>VLOOKUP(Tabela1[[#This Row],[id_escola]],[2]tblEscolas!$A:$E,5,FALSE)</f>
        <v>06</v>
      </c>
      <c r="H62" s="1" t="str">
        <f>VLOOKUP(Tabela1[[#This Row],[id_escola]],[2]tblEscolas!$A:$F,6,FALSE)</f>
        <v>03</v>
      </c>
      <c r="I62" s="1" t="s">
        <v>1235</v>
      </c>
      <c r="J62" s="1" t="str">
        <f>VLOOKUP(A61,[2]tblEscolas!$A:$D,4,FALSE)</f>
        <v>PRI</v>
      </c>
    </row>
    <row r="63" spans="1:10" x14ac:dyDescent="0.3">
      <c r="A63" s="18">
        <v>503472</v>
      </c>
      <c r="B63" s="14" t="s">
        <v>607</v>
      </c>
      <c r="C63" s="14" t="str">
        <f>VLOOKUP(Tabela1[[#This Row],[nome_escola]],[1]Sheet1!$A:$K,4,FALSE)</f>
        <v>Rua de São Félix</v>
      </c>
      <c r="D63" s="14" t="str">
        <f>VLOOKUP(Tabela1[[#This Row],[nome_escola]],[1]Sheet1!$A:$K,5,FALSE)</f>
        <v>1200-840</v>
      </c>
      <c r="E63" s="14">
        <f>VLOOKUP(Tabela1[[#This Row],[nome_escola]],[1]Sheet1!$A:$K,2,FALSE)</f>
        <v>38.708011999999997</v>
      </c>
      <c r="F63" s="14">
        <f>VLOOKUP(Tabela1[[#This Row],[nome_escola]],[1]Sheet1!$A:$K,3,FALSE)</f>
        <v>-9.1597969999999993</v>
      </c>
      <c r="G63" s="1" t="str">
        <f>VLOOKUP(Tabela1[[#This Row],[id_escola]],[2]tblEscolas!$A:$E,5,FALSE)</f>
        <v>11</v>
      </c>
      <c r="H63" s="1" t="str">
        <f>VLOOKUP(Tabela1[[#This Row],[id_escola]],[2]tblEscolas!$A:$F,6,FALSE)</f>
        <v>06</v>
      </c>
      <c r="I63" s="1" t="s">
        <v>1235</v>
      </c>
      <c r="J63" s="1" t="str">
        <f>VLOOKUP(A62,[2]tblEscolas!$A:$D,4,FALSE)</f>
        <v>PRI</v>
      </c>
    </row>
    <row r="64" spans="1:10" x14ac:dyDescent="0.3">
      <c r="A64" s="18">
        <v>502273</v>
      </c>
      <c r="B64" s="14" t="s">
        <v>621</v>
      </c>
      <c r="C64" s="14" t="str">
        <f>VLOOKUP(Tabela1[[#This Row],[nome_escola]],[1]Sheet1!$A:$K,4,FALSE)</f>
        <v>Estrada da Torre</v>
      </c>
      <c r="D64" s="14" t="str">
        <f>VLOOKUP(Tabela1[[#This Row],[nome_escola]],[1]Sheet1!$A:$K,5,FALSE)</f>
        <v>1769-004</v>
      </c>
      <c r="E64" s="14">
        <f>VLOOKUP(Tabela1[[#This Row],[nome_escola]],[1]Sheet1!$A:$K,2,FALSE)</f>
        <v>38.773153999999998</v>
      </c>
      <c r="F64" s="14">
        <f>VLOOKUP(Tabela1[[#This Row],[nome_escola]],[1]Sheet1!$A:$K,3,FALSE)</f>
        <v>-9.1573270000000004</v>
      </c>
      <c r="G64" s="1" t="str">
        <f>VLOOKUP(Tabela1[[#This Row],[id_escola]],[2]tblEscolas!$A:$E,5,FALSE)</f>
        <v>11</v>
      </c>
      <c r="H64" s="1" t="str">
        <f>VLOOKUP(Tabela1[[#This Row],[id_escola]],[2]tblEscolas!$A:$F,6,FALSE)</f>
        <v>06</v>
      </c>
      <c r="I64" s="1" t="s">
        <v>1235</v>
      </c>
      <c r="J64" s="1" t="str">
        <f>VLOOKUP(A63,[2]tblEscolas!$A:$D,4,FALSE)</f>
        <v>PRI</v>
      </c>
    </row>
    <row r="65" spans="1:10" x14ac:dyDescent="0.3">
      <c r="A65" s="18">
        <v>503563</v>
      </c>
      <c r="B65" s="14" t="s">
        <v>716</v>
      </c>
      <c r="C65" s="14" t="str">
        <f>VLOOKUP(Tabela1[[#This Row],[nome_escola]],[1]Sheet1!$A:$K,4,FALSE)</f>
        <v>Rua Elias Garcia</v>
      </c>
      <c r="D65" s="14" t="str">
        <f>VLOOKUP(Tabela1[[#This Row],[nome_escola]],[1]Sheet1!$A:$K,5,FALSE)</f>
        <v>2710-703</v>
      </c>
      <c r="E65" s="14">
        <f>VLOOKUP(Tabela1[[#This Row],[nome_escola]],[1]Sheet1!$A:$K,2,FALSE)</f>
        <v>38.785918000000002</v>
      </c>
      <c r="F65" s="14">
        <f>VLOOKUP(Tabela1[[#This Row],[nome_escola]],[1]Sheet1!$A:$K,3,FALSE)</f>
        <v>-9.3732869999999995</v>
      </c>
      <c r="G65" s="1" t="str">
        <f>VLOOKUP(Tabela1[[#This Row],[id_escola]],[2]tblEscolas!$A:$E,5,FALSE)</f>
        <v>11</v>
      </c>
      <c r="H65" s="1" t="str">
        <f>VLOOKUP(Tabela1[[#This Row],[id_escola]],[2]tblEscolas!$A:$F,6,FALSE)</f>
        <v>11</v>
      </c>
      <c r="I65" s="1" t="s">
        <v>1235</v>
      </c>
      <c r="J65" s="1" t="str">
        <f>VLOOKUP(A64,[2]tblEscolas!$A:$D,4,FALSE)</f>
        <v>PRI</v>
      </c>
    </row>
    <row r="66" spans="1:10" x14ac:dyDescent="0.3">
      <c r="A66" s="18">
        <v>800476</v>
      </c>
      <c r="B66" s="14" t="s">
        <v>1029</v>
      </c>
      <c r="C66" s="14" t="str">
        <f>VLOOKUP(Tabela1[[#This Row],[nome_escola]],[1]Sheet1!$A:$K,4,FALSE)</f>
        <v>Rua Dom João Pereira Venâncio</v>
      </c>
      <c r="D66" s="14" t="str">
        <f>VLOOKUP(Tabela1[[#This Row],[nome_escola]],[1]Sheet1!$A:$K,5,FALSE)</f>
        <v>2495-440</v>
      </c>
      <c r="E66" s="14">
        <f>VLOOKUP(Tabela1[[#This Row],[nome_escola]],[1]Sheet1!$A:$K,2,FALSE)</f>
        <v>39.640619999999998</v>
      </c>
      <c r="F66" s="14">
        <f>VLOOKUP(Tabela1[[#This Row],[nome_escola]],[1]Sheet1!$A:$K,3,FALSE)</f>
        <v>-8.6790889999999994</v>
      </c>
      <c r="G66" s="1" t="str">
        <f>VLOOKUP(Tabela1[[#This Row],[id_escola]],[2]tblEscolas!$A:$E,5,FALSE)</f>
        <v>14</v>
      </c>
      <c r="H66" s="1" t="str">
        <f>VLOOKUP(Tabela1[[#This Row],[id_escola]],[2]tblEscolas!$A:$F,6,FALSE)</f>
        <v>21</v>
      </c>
      <c r="I66" s="1" t="s">
        <v>1235</v>
      </c>
      <c r="J66" s="1" t="str">
        <f>VLOOKUP(A65,[2]tblEscolas!$A:$D,4,FALSE)</f>
        <v>PRI</v>
      </c>
    </row>
    <row r="67" spans="1:10" x14ac:dyDescent="0.3">
      <c r="A67" s="18">
        <v>800474</v>
      </c>
      <c r="B67" s="14" t="s">
        <v>583</v>
      </c>
      <c r="C67" s="14" t="str">
        <f>VLOOKUP(Tabela1[[#This Row],[nome_escola]],[1]Sheet1!$A:$K,4,FALSE)</f>
        <v>Avenida Marechal Craveiro Lopes/2ª Circular</v>
      </c>
      <c r="D67" s="14" t="str">
        <f>VLOOKUP(Tabela1[[#This Row],[nome_escola]],[1]Sheet1!$A:$K,5,FALSE)</f>
        <v>1749-012</v>
      </c>
      <c r="E67" s="14">
        <f>VLOOKUP(Tabela1[[#This Row],[nome_escola]],[1]Sheet1!$A:$K,2,FALSE)</f>
        <v>38.760989000000002</v>
      </c>
      <c r="F67" s="14">
        <f>VLOOKUP(Tabela1[[#This Row],[nome_escola]],[1]Sheet1!$A:$K,3,FALSE)</f>
        <v>-9.1531210000000005</v>
      </c>
      <c r="G67" s="1" t="str">
        <f>VLOOKUP(Tabela1[[#This Row],[id_escola]],[2]tblEscolas!$A:$E,5,FALSE)</f>
        <v>11</v>
      </c>
      <c r="H67" s="1" t="str">
        <f>VLOOKUP(Tabela1[[#This Row],[id_escola]],[2]tblEscolas!$A:$F,6,FALSE)</f>
        <v>06</v>
      </c>
      <c r="I67" s="1" t="s">
        <v>1235</v>
      </c>
      <c r="J67" s="1" t="str">
        <f>VLOOKUP(A66,[2]tblEscolas!$A:$D,4,FALSE)</f>
        <v>PRI</v>
      </c>
    </row>
    <row r="68" spans="1:10" x14ac:dyDescent="0.3">
      <c r="A68" s="18">
        <v>800534</v>
      </c>
      <c r="B68" s="14" t="s">
        <v>156</v>
      </c>
      <c r="C68" s="14" t="str">
        <f>VLOOKUP(Tabela1[[#This Row],[nome_escola]],[1]Sheet1!$A:$K,4,FALSE)</f>
        <v>Rua de São Pedro</v>
      </c>
      <c r="D68" s="14" t="str">
        <f>VLOOKUP(Tabela1[[#This Row],[nome_escola]],[1]Sheet1!$A:$K,5,FALSE)</f>
        <v>4750-085</v>
      </c>
      <c r="E68" s="14">
        <f>VLOOKUP(Tabela1[[#This Row],[nome_escola]],[1]Sheet1!$A:$K,2,FALSE)</f>
        <v>41.599241999999997</v>
      </c>
      <c r="F68" s="14">
        <f>VLOOKUP(Tabela1[[#This Row],[nome_escola]],[1]Sheet1!$A:$K,3,FALSE)</f>
        <v>-8.5922979999999995</v>
      </c>
      <c r="G68" s="1" t="str">
        <f>VLOOKUP(Tabela1[[#This Row],[id_escola]],[2]tblEscolas!$A:$E,5,FALSE)</f>
        <v>03</v>
      </c>
      <c r="H68" s="1" t="str">
        <f>VLOOKUP(Tabela1[[#This Row],[id_escola]],[2]tblEscolas!$A:$F,6,FALSE)</f>
        <v>02</v>
      </c>
      <c r="I68" s="1" t="s">
        <v>1235</v>
      </c>
      <c r="J68" s="1" t="str">
        <f>VLOOKUP(A67,[2]tblEscolas!$A:$D,4,FALSE)</f>
        <v>PRI</v>
      </c>
    </row>
    <row r="69" spans="1:10" x14ac:dyDescent="0.3">
      <c r="A69" s="18">
        <v>800355</v>
      </c>
      <c r="B69" s="14" t="s">
        <v>482</v>
      </c>
      <c r="C69" s="14" t="str">
        <f>VLOOKUP(Tabela1[[#This Row],[nome_escola]],[1]Sheet1!$A:$K,4,FALSE)</f>
        <v>Travessa da Marinheira</v>
      </c>
      <c r="D69" s="14" t="str">
        <f>VLOOKUP(Tabela1[[#This Row],[nome_escola]],[1]Sheet1!$A:$K,5,FALSE)</f>
        <v>2400-792</v>
      </c>
      <c r="E69" s="14">
        <f>VLOOKUP(Tabela1[[#This Row],[nome_escola]],[1]Sheet1!$A:$K,2,FALSE)</f>
        <v>39.806632999999998</v>
      </c>
      <c r="F69" s="14">
        <f>VLOOKUP(Tabela1[[#This Row],[nome_escola]],[1]Sheet1!$A:$K,3,FALSE)</f>
        <v>-8.8669360000000008</v>
      </c>
      <c r="G69" s="1" t="str">
        <f>VLOOKUP(Tabela1[[#This Row],[id_escola]],[2]tblEscolas!$A:$E,5,FALSE)</f>
        <v>10</v>
      </c>
      <c r="H69" s="1" t="str">
        <f>VLOOKUP(Tabela1[[#This Row],[id_escola]],[2]tblEscolas!$A:$F,6,FALSE)</f>
        <v>09</v>
      </c>
      <c r="I69" s="1" t="s">
        <v>1235</v>
      </c>
      <c r="J69" s="1" t="str">
        <f>VLOOKUP(A68,[2]tblEscolas!$A:$D,4,FALSE)</f>
        <v>PRI</v>
      </c>
    </row>
    <row r="70" spans="1:10" x14ac:dyDescent="0.3">
      <c r="A70" s="18">
        <v>800357</v>
      </c>
      <c r="B70" s="14" t="s">
        <v>111</v>
      </c>
      <c r="C70" s="14" t="str">
        <f>VLOOKUP(Tabela1[[#This Row],[nome_escola]],[1]Sheet1!$A:$K,4,FALSE)</f>
        <v>Rua Padre Batista</v>
      </c>
      <c r="D70" s="14" t="str">
        <f>VLOOKUP(Tabela1[[#This Row],[nome_escola]],[1]Sheet1!$A:$K,5,FALSE)</f>
        <v>3840-043</v>
      </c>
      <c r="E70" s="14">
        <f>VLOOKUP(Tabela1[[#This Row],[nome_escola]],[1]Sheet1!$A:$K,2,FALSE)</f>
        <v>40.478102</v>
      </c>
      <c r="F70" s="14">
        <f>VLOOKUP(Tabela1[[#This Row],[nome_escola]],[1]Sheet1!$A:$K,3,FALSE)</f>
        <v>-8.7053729999999998</v>
      </c>
      <c r="G70" s="1" t="str">
        <f>VLOOKUP(Tabela1[[#This Row],[id_escola]],[2]tblEscolas!$A:$E,5,FALSE)</f>
        <v>01</v>
      </c>
      <c r="H70" s="1" t="str">
        <f>VLOOKUP(Tabela1[[#This Row],[id_escola]],[2]tblEscolas!$A:$F,6,FALSE)</f>
        <v>18</v>
      </c>
      <c r="I70" s="1" t="s">
        <v>1235</v>
      </c>
      <c r="J70" s="1" t="str">
        <f>VLOOKUP(A69,[2]tblEscolas!$A:$D,4,FALSE)</f>
        <v>PRI</v>
      </c>
    </row>
    <row r="71" spans="1:10" x14ac:dyDescent="0.3">
      <c r="A71" s="18">
        <v>800479</v>
      </c>
      <c r="B71" s="14" t="s">
        <v>213</v>
      </c>
      <c r="C71" s="14" t="str">
        <f>VLOOKUP(Tabela1[[#This Row],[nome_escola]],[1]Sheet1!$A:$K,4,FALSE)</f>
        <v>Rua Alto da Bandeira</v>
      </c>
      <c r="D71" s="14" t="str">
        <f>VLOOKUP(Tabela1[[#This Row],[nome_escola]],[1]Sheet1!$A:$K,5,FALSE)</f>
        <v>4835-014</v>
      </c>
      <c r="E71" s="14">
        <f>VLOOKUP(Tabela1[[#This Row],[nome_escola]],[1]Sheet1!$A:$K,2,FALSE)</f>
        <v>41.441343000000003</v>
      </c>
      <c r="F71" s="14">
        <f>VLOOKUP(Tabela1[[#This Row],[nome_escola]],[1]Sheet1!$A:$K,3,FALSE)</f>
        <v>-8.3129620000000006</v>
      </c>
      <c r="G71" s="1" t="str">
        <f>VLOOKUP(Tabela1[[#This Row],[id_escola]],[2]tblEscolas!$A:$E,5,FALSE)</f>
        <v>03</v>
      </c>
      <c r="H71" s="1" t="str">
        <f>VLOOKUP(Tabela1[[#This Row],[id_escola]],[2]tblEscolas!$A:$F,6,FALSE)</f>
        <v>08</v>
      </c>
      <c r="I71" s="1" t="s">
        <v>1235</v>
      </c>
      <c r="J71" s="1" t="str">
        <f>VLOOKUP(A70,[2]tblEscolas!$A:$D,4,FALSE)</f>
        <v>PRI</v>
      </c>
    </row>
    <row r="72" spans="1:10" x14ac:dyDescent="0.3">
      <c r="A72" s="18">
        <v>505079</v>
      </c>
      <c r="B72" s="14" t="s">
        <v>620</v>
      </c>
      <c r="C72" s="14" t="str">
        <f>VLOOKUP(Tabela1[[#This Row],[nome_escola]],[1]Sheet1!$A:$K,4,FALSE)</f>
        <v>Rua da Praia do Bom Sucesso</v>
      </c>
      <c r="D72" s="14" t="str">
        <f>VLOOKUP(Tabela1[[#This Row],[nome_escola]],[1]Sheet1!$A:$K,5,FALSE)</f>
        <v>1400-035</v>
      </c>
      <c r="E72" s="14">
        <f>VLOOKUP(Tabela1[[#This Row],[nome_escola]],[1]Sheet1!$A:$K,2,FALSE)</f>
        <v>38.695262999999997</v>
      </c>
      <c r="F72" s="14">
        <f>VLOOKUP(Tabela1[[#This Row],[nome_escola]],[1]Sheet1!$A:$K,3,FALSE)</f>
        <v>-9.2114180000000001</v>
      </c>
      <c r="G72" s="1" t="str">
        <f>VLOOKUP(Tabela1[[#This Row],[id_escola]],[2]tblEscolas!$A:$E,5,FALSE)</f>
        <v>11</v>
      </c>
      <c r="H72" s="1" t="str">
        <f>VLOOKUP(Tabela1[[#This Row],[id_escola]],[2]tblEscolas!$A:$F,6,FALSE)</f>
        <v>06</v>
      </c>
      <c r="I72" s="1" t="s">
        <v>1235</v>
      </c>
      <c r="J72" s="1" t="str">
        <f>VLOOKUP(A71,[2]tblEscolas!$A:$D,4,FALSE)</f>
        <v>PRI</v>
      </c>
    </row>
    <row r="73" spans="1:10" x14ac:dyDescent="0.3">
      <c r="A73" s="18">
        <v>803664</v>
      </c>
      <c r="B73" s="14" t="s">
        <v>945</v>
      </c>
      <c r="C73" s="14" t="str">
        <f>VLOOKUP(Tabela1[[#This Row],[nome_escola]],[1]Sheet1!$A:$K,4,FALSE)</f>
        <v>EN 309</v>
      </c>
      <c r="D73" s="14" t="str">
        <f>VLOOKUP(Tabela1[[#This Row],[nome_escola]],[1]Sheet1!$A:$K,5,FALSE)</f>
        <v>4480-881</v>
      </c>
      <c r="E73" s="14">
        <f>VLOOKUP(Tabela1[[#This Row],[nome_escola]],[1]Sheet1!$A:$K,2,FALSE)</f>
        <v>41.364319000000002</v>
      </c>
      <c r="F73" s="14">
        <f>VLOOKUP(Tabela1[[#This Row],[nome_escola]],[1]Sheet1!$A:$K,3,FALSE)</f>
        <v>-8.7293939999999992</v>
      </c>
      <c r="G73" s="1" t="str">
        <f>VLOOKUP(Tabela1[[#This Row],[id_escola]],[2]tblEscolas!$A:$E,5,FALSE)</f>
        <v>13</v>
      </c>
      <c r="H73" s="1" t="str">
        <f>VLOOKUP(Tabela1[[#This Row],[id_escola]],[2]tblEscolas!$A:$F,6,FALSE)</f>
        <v>16</v>
      </c>
      <c r="I73" s="1" t="s">
        <v>1235</v>
      </c>
      <c r="J73" s="1" t="str">
        <f>VLOOKUP(A72,[2]tblEscolas!$A:$D,4,FALSE)</f>
        <v>PRI</v>
      </c>
    </row>
    <row r="74" spans="1:10" x14ac:dyDescent="0.3">
      <c r="A74" s="18">
        <v>800485</v>
      </c>
      <c r="B74" s="14" t="s">
        <v>1143</v>
      </c>
      <c r="C74" s="14" t="str">
        <f>VLOOKUP(Tabela1[[#This Row],[nome_escola]],[1]Sheet1!$A:$K,4,FALSE)</f>
        <v>Rua de São Tiago</v>
      </c>
      <c r="D74" s="14" t="str">
        <f>VLOOKUP(Tabela1[[#This Row],[nome_escola]],[1]Sheet1!$A:$K,5,FALSE)</f>
        <v>4900-340</v>
      </c>
      <c r="E74" s="14">
        <f>VLOOKUP(Tabela1[[#This Row],[nome_escola]],[1]Sheet1!$A:$K,2,FALSE)</f>
        <v>41.693102000000003</v>
      </c>
      <c r="F74" s="14">
        <f>VLOOKUP(Tabela1[[#This Row],[nome_escola]],[1]Sheet1!$A:$K,3,FALSE)</f>
        <v>-8.8349159999999998</v>
      </c>
      <c r="G74" s="1" t="str">
        <f>VLOOKUP(Tabela1[[#This Row],[id_escola]],[2]tblEscolas!$A:$E,5,FALSE)</f>
        <v>16</v>
      </c>
      <c r="H74" s="1" t="str">
        <f>VLOOKUP(Tabela1[[#This Row],[id_escola]],[2]tblEscolas!$A:$F,6,FALSE)</f>
        <v>09</v>
      </c>
      <c r="I74" s="1" t="s">
        <v>1235</v>
      </c>
      <c r="J74" s="1" t="str">
        <f>VLOOKUP(A73,[2]tblEscolas!$A:$D,4,FALSE)</f>
        <v>PRI</v>
      </c>
    </row>
    <row r="75" spans="1:10" x14ac:dyDescent="0.3">
      <c r="A75" s="18" t="e">
        <v>#N/A</v>
      </c>
      <c r="B75" s="14" t="s">
        <v>1132</v>
      </c>
      <c r="C75" s="14" t="str">
        <f>VLOOKUP(Tabela1[[#This Row],[nome_escola]],[1]Sheet1!$A:$K,4,FALSE)</f>
        <v>Rua Monsenhor Avelino Gonçalves</v>
      </c>
      <c r="D75" s="14" t="str">
        <f>VLOOKUP(Tabela1[[#This Row],[nome_escola]],[1]Sheet1!$A:$K,5,FALSE)</f>
        <v>4950-500</v>
      </c>
      <c r="E75" s="14">
        <f>VLOOKUP(Tabela1[[#This Row],[nome_escola]],[1]Sheet1!$A:$K,2,FALSE)</f>
        <v>42.075183000000003</v>
      </c>
      <c r="F75" s="14">
        <f>VLOOKUP(Tabela1[[#This Row],[nome_escola]],[1]Sheet1!$A:$K,3,FALSE)</f>
        <v>-8.4799070000000007</v>
      </c>
      <c r="G75" s="1" t="e">
        <f>VLOOKUP(Tabela1[[#This Row],[id_escola]],[2]tblEscolas!$A:$E,5,FALSE)</f>
        <v>#N/A</v>
      </c>
      <c r="H75" s="1" t="e">
        <f>VLOOKUP(Tabela1[[#This Row],[id_escola]],[2]tblEscolas!$A:$F,6,FALSE)</f>
        <v>#N/A</v>
      </c>
      <c r="I75" s="1" t="s">
        <v>1235</v>
      </c>
      <c r="J75" s="1" t="str">
        <f>VLOOKUP(A74,[2]tblEscolas!$A:$D,4,FALSE)</f>
        <v>PRI</v>
      </c>
    </row>
    <row r="76" spans="1:10" x14ac:dyDescent="0.3">
      <c r="A76" s="18">
        <v>503885</v>
      </c>
      <c r="B76" s="14" t="s">
        <v>563</v>
      </c>
      <c r="C76" s="14" t="str">
        <f>VLOOKUP(Tabela1[[#This Row],[nome_escola]],[1]Sheet1!$A:$K,4,FALSE)</f>
        <v>Avenida Manuel da Maia</v>
      </c>
      <c r="D76" s="14" t="str">
        <f>VLOOKUP(Tabela1[[#This Row],[nome_escola]],[1]Sheet1!$A:$K,5,FALSE)</f>
        <v>1000-201</v>
      </c>
      <c r="E76" s="14">
        <f>VLOOKUP(Tabela1[[#This Row],[nome_escola]],[1]Sheet1!$A:$K,2,FALSE)</f>
        <v>38.735567000000003</v>
      </c>
      <c r="F76" s="14">
        <f>VLOOKUP(Tabela1[[#This Row],[nome_escola]],[1]Sheet1!$A:$K,3,FALSE)</f>
        <v>-9.1358750000000004</v>
      </c>
      <c r="G76" s="1" t="str">
        <f>VLOOKUP(Tabela1[[#This Row],[id_escola]],[2]tblEscolas!$A:$E,5,FALSE)</f>
        <v>11</v>
      </c>
      <c r="H76" s="1" t="str">
        <f>VLOOKUP(Tabela1[[#This Row],[id_escola]],[2]tblEscolas!$A:$F,6,FALSE)</f>
        <v>06</v>
      </c>
      <c r="I76" s="1" t="s">
        <v>1235</v>
      </c>
      <c r="J76" s="1" t="e">
        <f>VLOOKUP(A75,[2]tblEscolas!$A:$D,4,FALSE)</f>
        <v>#N/A</v>
      </c>
    </row>
    <row r="77" spans="1:10" x14ac:dyDescent="0.3">
      <c r="A77" s="18">
        <v>503885</v>
      </c>
      <c r="B77" s="14" t="s">
        <v>563</v>
      </c>
      <c r="C77" s="14" t="str">
        <f>VLOOKUP(Tabela1[[#This Row],[nome_escola]],[1]Sheet1!$A:$K,4,FALSE)</f>
        <v>Avenida Manuel da Maia</v>
      </c>
      <c r="D77" s="14" t="str">
        <f>VLOOKUP(Tabela1[[#This Row],[nome_escola]],[1]Sheet1!$A:$K,5,FALSE)</f>
        <v>1000-201</v>
      </c>
      <c r="E77" s="14">
        <f>VLOOKUP(Tabela1[[#This Row],[nome_escola]],[1]Sheet1!$A:$K,2,FALSE)</f>
        <v>38.735567000000003</v>
      </c>
      <c r="F77" s="14">
        <f>VLOOKUP(Tabela1[[#This Row],[nome_escola]],[1]Sheet1!$A:$K,3,FALSE)</f>
        <v>-9.1358750000000004</v>
      </c>
      <c r="G77" s="1" t="str">
        <f>VLOOKUP(Tabela1[[#This Row],[id_escola]],[2]tblEscolas!$A:$E,5,FALSE)</f>
        <v>11</v>
      </c>
      <c r="H77" s="1" t="str">
        <f>VLOOKUP(Tabela1[[#This Row],[id_escola]],[2]tblEscolas!$A:$F,6,FALSE)</f>
        <v>06</v>
      </c>
      <c r="I77" s="1" t="s">
        <v>1235</v>
      </c>
      <c r="J77" s="1" t="str">
        <f>VLOOKUP(A76,[2]tblEscolas!$A:$D,4,FALSE)</f>
        <v>PRI</v>
      </c>
    </row>
    <row r="78" spans="1:10" x14ac:dyDescent="0.3">
      <c r="A78" s="18">
        <v>507829</v>
      </c>
      <c r="B78" s="14" t="s">
        <v>1051</v>
      </c>
      <c r="C78" s="14" t="str">
        <f>VLOOKUP(Tabela1[[#This Row],[nome_escola]],[1]Sheet1!$A:$K,4,FALSE)</f>
        <v>Rua Simões de Almeida</v>
      </c>
      <c r="D78" s="14" t="str">
        <f>VLOOKUP(Tabela1[[#This Row],[nome_escola]],[1]Sheet1!$A:$K,5,FALSE)</f>
        <v>2820-391</v>
      </c>
      <c r="E78" s="14">
        <f>VLOOKUP(Tabela1[[#This Row],[nome_escola]],[1]Sheet1!$A:$K,2,FALSE)</f>
        <v>38.601221000000002</v>
      </c>
      <c r="F78" s="14">
        <f>VLOOKUP(Tabela1[[#This Row],[nome_escola]],[1]Sheet1!$A:$K,3,FALSE)</f>
        <v>-9.1819330000000008</v>
      </c>
      <c r="G78" s="1" t="str">
        <f>VLOOKUP(Tabela1[[#This Row],[id_escola]],[2]tblEscolas!$A:$E,5,FALSE)</f>
        <v>15</v>
      </c>
      <c r="H78" s="1" t="str">
        <f>VLOOKUP(Tabela1[[#This Row],[id_escola]],[2]tblEscolas!$A:$F,6,FALSE)</f>
        <v>03</v>
      </c>
      <c r="I78" s="1" t="s">
        <v>1235</v>
      </c>
      <c r="J78" s="1" t="str">
        <f>VLOOKUP(A77,[2]tblEscolas!$A:$D,4,FALSE)</f>
        <v>PRI</v>
      </c>
    </row>
    <row r="79" spans="1:10" x14ac:dyDescent="0.3">
      <c r="A79" s="18">
        <v>504592</v>
      </c>
      <c r="B79" s="14" t="s">
        <v>687</v>
      </c>
      <c r="C79" s="14" t="str">
        <f>VLOOKUP(Tabela1[[#This Row],[nome_escola]],[1]Sheet1!$A:$K,4,FALSE)</f>
        <v>Avenida dos Plátanos</v>
      </c>
      <c r="D79" s="14" t="str">
        <f>VLOOKUP(Tabela1[[#This Row],[nome_escola]],[1]Sheet1!$A:$K,5,FALSE)</f>
        <v>2635-544</v>
      </c>
      <c r="E79" s="14">
        <f>VLOOKUP(Tabela1[[#This Row],[nome_escola]],[1]Sheet1!$A:$K,2,FALSE)</f>
        <v>38.789391999999999</v>
      </c>
      <c r="F79" s="14">
        <f>VLOOKUP(Tabela1[[#This Row],[nome_escola]],[1]Sheet1!$A:$K,3,FALSE)</f>
        <v>-9.3214590000000008</v>
      </c>
      <c r="G79" s="1" t="str">
        <f>VLOOKUP(Tabela1[[#This Row],[id_escola]],[2]tblEscolas!$A:$E,5,FALSE)</f>
        <v>11</v>
      </c>
      <c r="H79" s="1" t="str">
        <f>VLOOKUP(Tabela1[[#This Row],[id_escola]],[2]tblEscolas!$A:$F,6,FALSE)</f>
        <v>11</v>
      </c>
      <c r="I79" s="1" t="s">
        <v>1235</v>
      </c>
      <c r="J79" s="1" t="str">
        <f>VLOOKUP(A78,[2]tblEscolas!$A:$D,4,FALSE)</f>
        <v>PRI</v>
      </c>
    </row>
    <row r="80" spans="1:10" x14ac:dyDescent="0.3">
      <c r="A80" s="18">
        <v>800358</v>
      </c>
      <c r="B80" s="14" t="s">
        <v>483</v>
      </c>
      <c r="C80" s="14" t="str">
        <f>VLOOKUP(Tabela1[[#This Row],[nome_escola]],[1]Sheet1!$A:$K,4,FALSE)</f>
        <v>Rua da Figueirinha</v>
      </c>
      <c r="D80" s="14" t="str">
        <f>VLOOKUP(Tabela1[[#This Row],[nome_escola]],[1]Sheet1!$A:$K,5,FALSE)</f>
        <v>2425-617</v>
      </c>
      <c r="E80" s="14">
        <f>VLOOKUP(Tabela1[[#This Row],[nome_escola]],[1]Sheet1!$A:$K,2,FALSE)</f>
        <v>39.896196000000003</v>
      </c>
      <c r="F80" s="14">
        <f>VLOOKUP(Tabela1[[#This Row],[nome_escola]],[1]Sheet1!$A:$K,3,FALSE)</f>
        <v>-8.8365189999999991</v>
      </c>
      <c r="G80" s="1" t="str">
        <f>VLOOKUP(Tabela1[[#This Row],[id_escola]],[2]tblEscolas!$A:$E,5,FALSE)</f>
        <v>10</v>
      </c>
      <c r="H80" s="1" t="str">
        <f>VLOOKUP(Tabela1[[#This Row],[id_escola]],[2]tblEscolas!$A:$F,6,FALSE)</f>
        <v>09</v>
      </c>
      <c r="I80" s="1" t="s">
        <v>1235</v>
      </c>
      <c r="J80" s="1" t="str">
        <f>VLOOKUP(A79,[2]tblEscolas!$A:$D,4,FALSE)</f>
        <v>PRI</v>
      </c>
    </row>
    <row r="81" spans="1:10" x14ac:dyDescent="0.3">
      <c r="A81" s="18" t="e">
        <v>#N/A</v>
      </c>
      <c r="B81" s="14" t="s">
        <v>549</v>
      </c>
      <c r="C81" s="14" t="str">
        <f>VLOOKUP(Tabela1[[#This Row],[nome_escola]],[1]Sheet1!$A:$K,4,FALSE)</f>
        <v>Praça Andrade Caminha</v>
      </c>
      <c r="D81" s="14" t="str">
        <f>VLOOKUP(Tabela1[[#This Row],[nome_escola]],[1]Sheet1!$A:$K,5,FALSE)</f>
        <v>1700-039</v>
      </c>
      <c r="E81" s="14">
        <f>VLOOKUP(Tabela1[[#This Row],[nome_escola]],[1]Sheet1!$A:$K,2,FALSE)</f>
        <v>38.747644999999999</v>
      </c>
      <c r="F81" s="14">
        <f>VLOOKUP(Tabela1[[#This Row],[nome_escola]],[1]Sheet1!$A:$K,3,FALSE)</f>
        <v>-9.1435999999999993</v>
      </c>
      <c r="G81" s="1" t="e">
        <f>VLOOKUP(Tabela1[[#This Row],[id_escola]],[2]tblEscolas!$A:$E,5,FALSE)</f>
        <v>#N/A</v>
      </c>
      <c r="H81" s="1" t="e">
        <f>VLOOKUP(Tabela1[[#This Row],[id_escola]],[2]tblEscolas!$A:$F,6,FALSE)</f>
        <v>#N/A</v>
      </c>
      <c r="I81" s="1" t="s">
        <v>1235</v>
      </c>
      <c r="J81" s="1" t="str">
        <f>VLOOKUP(A80,[2]tblEscolas!$A:$D,4,FALSE)</f>
        <v>PRI</v>
      </c>
    </row>
    <row r="82" spans="1:10" x14ac:dyDescent="0.3">
      <c r="A82" s="18">
        <v>800362</v>
      </c>
      <c r="B82" s="14" t="s">
        <v>847</v>
      </c>
      <c r="C82" s="14" t="str">
        <f>VLOOKUP(Tabela1[[#This Row],[nome_escola]],[1]Sheet1!$A:$K,4,FALSE)</f>
        <v>Avenida de Manuel Pinto de Azevedo</v>
      </c>
      <c r="D82" s="14" t="str">
        <f>VLOOKUP(Tabela1[[#This Row],[nome_escola]],[1]Sheet1!$A:$K,5,FALSE)</f>
        <v>4460-359</v>
      </c>
      <c r="E82" s="14">
        <f>VLOOKUP(Tabela1[[#This Row],[nome_escola]],[1]Sheet1!$A:$K,2,FALSE)</f>
        <v>41.185150999999998</v>
      </c>
      <c r="F82" s="14">
        <f>VLOOKUP(Tabela1[[#This Row],[nome_escola]],[1]Sheet1!$A:$K,3,FALSE)</f>
        <v>-8.6530129999999996</v>
      </c>
      <c r="G82" s="1" t="str">
        <f>VLOOKUP(Tabela1[[#This Row],[id_escola]],[2]tblEscolas!$A:$E,5,FALSE)</f>
        <v>13</v>
      </c>
      <c r="H82" s="1" t="str">
        <f>VLOOKUP(Tabela1[[#This Row],[id_escola]],[2]tblEscolas!$A:$F,6,FALSE)</f>
        <v>08</v>
      </c>
      <c r="I82" s="1" t="s">
        <v>1235</v>
      </c>
      <c r="J82" s="1" t="e">
        <f>VLOOKUP(A81,[2]tblEscolas!$A:$D,4,FALSE)</f>
        <v>#N/A</v>
      </c>
    </row>
    <row r="83" spans="1:10" x14ac:dyDescent="0.3">
      <c r="A83" s="18">
        <v>800369</v>
      </c>
      <c r="B83" s="14" t="s">
        <v>472</v>
      </c>
      <c r="C83" s="14" t="str">
        <f>VLOOKUP(Tabela1[[#This Row],[nome_escola]],[1]Sheet1!$A:$K,4,FALSE)</f>
        <v>Estr. Do Casalinho</v>
      </c>
      <c r="D83" s="14" t="str">
        <f>VLOOKUP(Tabela1[[#This Row],[nome_escola]],[1]Sheet1!$A:$K,5,FALSE)</f>
        <v>2504-001</v>
      </c>
      <c r="E83" s="14">
        <f>VLOOKUP(Tabela1[[#This Row],[nome_escola]],[1]Sheet1!$A:$K,2,FALSE)</f>
        <v>39.320610000000002</v>
      </c>
      <c r="F83" s="14">
        <f>VLOOKUP(Tabela1[[#This Row],[nome_escola]],[1]Sheet1!$A:$K,3,FALSE)</f>
        <v>-9.0412599999999994</v>
      </c>
      <c r="G83" s="1" t="str">
        <f>VLOOKUP(Tabela1[[#This Row],[id_escola]],[2]tblEscolas!$A:$E,5,FALSE)</f>
        <v>10</v>
      </c>
      <c r="H83" s="1" t="str">
        <f>VLOOKUP(Tabela1[[#This Row],[id_escola]],[2]tblEscolas!$A:$F,6,FALSE)</f>
        <v>06</v>
      </c>
      <c r="I83" s="1" t="s">
        <v>1235</v>
      </c>
      <c r="J83" s="1" t="str">
        <f>VLOOKUP(A82,[2]tblEscolas!$A:$D,4,FALSE)</f>
        <v>PRI</v>
      </c>
    </row>
    <row r="84" spans="1:10" x14ac:dyDescent="0.3">
      <c r="A84" s="18">
        <v>523379</v>
      </c>
      <c r="B84" s="14" t="s">
        <v>1101</v>
      </c>
      <c r="C84" s="14" t="str">
        <f>VLOOKUP(Tabela1[[#This Row],[nome_escola]],[1]Sheet1!$A:$K,4,FALSE)</f>
        <v>Rua Parque Natural do Alvão</v>
      </c>
      <c r="D84" s="14" t="str">
        <f>VLOOKUP(Tabela1[[#This Row],[nome_escola]],[1]Sheet1!$A:$K,5,FALSE)</f>
        <v>2855-620</v>
      </c>
      <c r="E84" s="14">
        <f>VLOOKUP(Tabela1[[#This Row],[nome_escola]],[1]Sheet1!$A:$K,2,FALSE)</f>
        <v>38.585956000000003</v>
      </c>
      <c r="F84" s="14">
        <f>VLOOKUP(Tabela1[[#This Row],[nome_escola]],[1]Sheet1!$A:$K,3,FALSE)</f>
        <v>-9.1591719999999999</v>
      </c>
      <c r="G84" s="1" t="str">
        <f>VLOOKUP(Tabela1[[#This Row],[id_escola]],[2]tblEscolas!$A:$E,5,FALSE)</f>
        <v>15</v>
      </c>
      <c r="H84" s="1" t="str">
        <f>VLOOKUP(Tabela1[[#This Row],[id_escola]],[2]tblEscolas!$A:$F,6,FALSE)</f>
        <v>10</v>
      </c>
      <c r="I84" s="1" t="s">
        <v>1235</v>
      </c>
      <c r="J84" s="1" t="str">
        <f>VLOOKUP(A83,[2]tblEscolas!$A:$D,4,FALSE)</f>
        <v>PRI</v>
      </c>
    </row>
    <row r="85" spans="1:10" x14ac:dyDescent="0.3">
      <c r="A85" s="18">
        <v>503587</v>
      </c>
      <c r="B85" s="14" t="s">
        <v>570</v>
      </c>
      <c r="C85" s="14" t="str">
        <f>VLOOKUP(Tabela1[[#This Row],[nome_escola]],[1]Sheet1!$A:$K,4,FALSE)</f>
        <v>Avenida Doutor Mário Moutinho</v>
      </c>
      <c r="D85" s="14" t="str">
        <f>VLOOKUP(Tabela1[[#This Row],[nome_escola]],[1]Sheet1!$A:$K,5,FALSE)</f>
        <v>1400-136</v>
      </c>
      <c r="E85" s="14">
        <f>VLOOKUP(Tabela1[[#This Row],[nome_escola]],[1]Sheet1!$A:$K,2,FALSE)</f>
        <v>38.712490000000003</v>
      </c>
      <c r="F85" s="14">
        <f>VLOOKUP(Tabela1[[#This Row],[nome_escola]],[1]Sheet1!$A:$K,3,FALSE)</f>
        <v>-9.2116749999999996</v>
      </c>
      <c r="G85" s="1" t="str">
        <f>VLOOKUP(Tabela1[[#This Row],[id_escola]],[2]tblEscolas!$A:$E,5,FALSE)</f>
        <v>11</v>
      </c>
      <c r="H85" s="1" t="str">
        <f>VLOOKUP(Tabela1[[#This Row],[id_escola]],[2]tblEscolas!$A:$F,6,FALSE)</f>
        <v>06</v>
      </c>
      <c r="I85" s="1" t="s">
        <v>1235</v>
      </c>
      <c r="J85" s="1" t="str">
        <f>VLOOKUP(A84,[2]tblEscolas!$A:$D,4,FALSE)</f>
        <v>PRI</v>
      </c>
    </row>
    <row r="86" spans="1:10" x14ac:dyDescent="0.3">
      <c r="A86" s="18">
        <v>505882</v>
      </c>
      <c r="B86" s="14" t="s">
        <v>907</v>
      </c>
      <c r="C86" s="14" t="str">
        <f>VLOOKUP(Tabela1[[#This Row],[nome_escola]],[1]Sheet1!$A:$K,4,FALSE)</f>
        <v>Alameda dos Jardins da Arrábida</v>
      </c>
      <c r="D86" s="14" t="str">
        <f>VLOOKUP(Tabela1[[#This Row],[nome_escola]],[1]Sheet1!$A:$K,5,FALSE)</f>
        <v>4400-478</v>
      </c>
      <c r="E86" s="14">
        <f>VLOOKUP(Tabela1[[#This Row],[nome_escola]],[1]Sheet1!$A:$K,2,FALSE)</f>
        <v>41.139282999999999</v>
      </c>
      <c r="F86" s="14">
        <f>VLOOKUP(Tabela1[[#This Row],[nome_escola]],[1]Sheet1!$A:$K,3,FALSE)</f>
        <v>-8.6379769999999994</v>
      </c>
      <c r="G86" s="1" t="str">
        <f>VLOOKUP(Tabela1[[#This Row],[id_escola]],[2]tblEscolas!$A:$E,5,FALSE)</f>
        <v>13</v>
      </c>
      <c r="H86" s="1" t="str">
        <f>VLOOKUP(Tabela1[[#This Row],[id_escola]],[2]tblEscolas!$A:$F,6,FALSE)</f>
        <v>17</v>
      </c>
      <c r="I86" s="1" t="s">
        <v>1235</v>
      </c>
      <c r="J86" s="1" t="str">
        <f>VLOOKUP(A85,[2]tblEscolas!$A:$D,4,FALSE)</f>
        <v>PRI</v>
      </c>
    </row>
    <row r="87" spans="1:10" x14ac:dyDescent="0.3">
      <c r="A87" s="18">
        <v>802471</v>
      </c>
      <c r="B87" s="14" t="s">
        <v>900</v>
      </c>
      <c r="C87" s="14" t="e">
        <f>VLOOKUP(Tabela1[[#This Row],[nome_escola]],[1]Sheet1!$A:$K,4,FALSE)</f>
        <v>#N/A</v>
      </c>
      <c r="D87" s="14" t="e">
        <f>VLOOKUP(Tabela1[[#This Row],[nome_escola]],[1]Sheet1!$A:$K,5,FALSE)</f>
        <v>#N/A</v>
      </c>
      <c r="E87" s="14" t="e">
        <f>VLOOKUP(Tabela1[[#This Row],[nome_escola]],[1]Sheet1!$A:$K,2,FALSE)</f>
        <v>#N/A</v>
      </c>
      <c r="F87" s="14" t="e">
        <f>VLOOKUP(Tabela1[[#This Row],[nome_escola]],[1]Sheet1!$A:$K,3,FALSE)</f>
        <v>#N/A</v>
      </c>
      <c r="G87" s="1" t="str">
        <f>VLOOKUP(Tabela1[[#This Row],[id_escola]],[2]tblEscolas!$A:$E,5,FALSE)</f>
        <v>13</v>
      </c>
      <c r="H87" s="1" t="str">
        <f>VLOOKUP(Tabela1[[#This Row],[id_escola]],[2]tblEscolas!$A:$F,6,FALSE)</f>
        <v>12</v>
      </c>
      <c r="I87" s="1" t="s">
        <v>1235</v>
      </c>
      <c r="J87" s="1" t="str">
        <f>VLOOKUP(A86,[2]tblEscolas!$A:$D,4,FALSE)</f>
        <v>PRI</v>
      </c>
    </row>
    <row r="88" spans="1:10" x14ac:dyDescent="0.3">
      <c r="A88" s="18">
        <v>802472</v>
      </c>
      <c r="B88" s="14" t="s">
        <v>539</v>
      </c>
      <c r="C88" s="14" t="str">
        <f>VLOOKUP(Tabela1[[#This Row],[nome_escola]],[1]Sheet1!$A:$K,4,FALSE)</f>
        <v>Rua dos Depósitos da Água</v>
      </c>
      <c r="D88" s="14" t="str">
        <f>VLOOKUP(Tabela1[[#This Row],[nome_escola]],[1]Sheet1!$A:$K,5,FALSE)</f>
        <v>2750-561</v>
      </c>
      <c r="E88" s="14">
        <f>VLOOKUP(Tabela1[[#This Row],[nome_escola]],[1]Sheet1!$A:$K,2,FALSE)</f>
        <v>38.721074000000002</v>
      </c>
      <c r="F88" s="14">
        <f>VLOOKUP(Tabela1[[#This Row],[nome_escola]],[1]Sheet1!$A:$K,3,FALSE)</f>
        <v>-9.4371170000000006</v>
      </c>
      <c r="G88" s="1" t="str">
        <f>VLOOKUP(Tabela1[[#This Row],[id_escola]],[2]tblEscolas!$A:$E,5,FALSE)</f>
        <v>11</v>
      </c>
      <c r="H88" s="1" t="str">
        <f>VLOOKUP(Tabela1[[#This Row],[id_escola]],[2]tblEscolas!$A:$F,6,FALSE)</f>
        <v>05</v>
      </c>
      <c r="I88" s="1" t="s">
        <v>1235</v>
      </c>
      <c r="J88" s="1" t="str">
        <f>VLOOKUP(A87,[2]tblEscolas!$A:$D,4,FALSE)</f>
        <v>PRI</v>
      </c>
    </row>
    <row r="89" spans="1:10" x14ac:dyDescent="0.3">
      <c r="A89" s="18">
        <v>800376</v>
      </c>
      <c r="B89" s="14" t="s">
        <v>648</v>
      </c>
      <c r="C89" s="14" t="str">
        <f>VLOOKUP(Tabela1[[#This Row],[nome_escola]],[1]Sheet1!$A:$K,4,FALSE)</f>
        <v>Rua da Serra</v>
      </c>
      <c r="D89" s="14" t="str">
        <f>VLOOKUP(Tabela1[[#This Row],[nome_escola]],[1]Sheet1!$A:$K,5,FALSE)</f>
        <v>2670-502</v>
      </c>
      <c r="E89" s="14">
        <f>VLOOKUP(Tabela1[[#This Row],[nome_escola]],[1]Sheet1!$A:$K,2,FALSE)</f>
        <v>38.823270000000001</v>
      </c>
      <c r="F89" s="14">
        <f>VLOOKUP(Tabela1[[#This Row],[nome_escola]],[1]Sheet1!$A:$K,3,FALSE)</f>
        <v>-9.2079160000000009</v>
      </c>
      <c r="G89" s="1" t="str">
        <f>VLOOKUP(Tabela1[[#This Row],[id_escola]],[2]tblEscolas!$A:$E,5,FALSE)</f>
        <v>11</v>
      </c>
      <c r="H89" s="1" t="str">
        <f>VLOOKUP(Tabela1[[#This Row],[id_escola]],[2]tblEscolas!$A:$F,6,FALSE)</f>
        <v>07</v>
      </c>
      <c r="I89" s="1" t="s">
        <v>1235</v>
      </c>
      <c r="J89" s="1" t="str">
        <f>VLOOKUP(A88,[2]tblEscolas!$A:$D,4,FALSE)</f>
        <v>PRI</v>
      </c>
    </row>
    <row r="90" spans="1:10" x14ac:dyDescent="0.3">
      <c r="A90" s="18">
        <v>501396</v>
      </c>
      <c r="B90" s="14" t="s">
        <v>397</v>
      </c>
      <c r="C90" s="14" t="str">
        <f>VLOOKUP(Tabela1[[#This Row],[nome_escola]],[1]Sheet1!$A:$K,4,FALSE)</f>
        <v>Desconhecido</v>
      </c>
      <c r="D90" s="14" t="str">
        <f>VLOOKUP(Tabela1[[#This Row],[nome_escola]],[1]Sheet1!$A:$K,5,FALSE)</f>
        <v>8125-911</v>
      </c>
      <c r="E90" s="14">
        <f>VLOOKUP(Tabela1[[#This Row],[nome_escola]],[1]Sheet1!$A:$K,2,FALSE)</f>
        <v>37.115856999999998</v>
      </c>
      <c r="F90" s="14">
        <f>VLOOKUP(Tabela1[[#This Row],[nome_escola]],[1]Sheet1!$A:$K,3,FALSE)</f>
        <v>-8.1450010000000006</v>
      </c>
      <c r="G90" s="1" t="str">
        <f>VLOOKUP(Tabela1[[#This Row],[id_escola]],[2]tblEscolas!$A:$E,5,FALSE)</f>
        <v>08</v>
      </c>
      <c r="H90" s="1" t="str">
        <f>VLOOKUP(Tabela1[[#This Row],[id_escola]],[2]tblEscolas!$A:$F,6,FALSE)</f>
        <v>08</v>
      </c>
      <c r="I90" s="1" t="s">
        <v>1235</v>
      </c>
      <c r="J90" s="1" t="str">
        <f>VLOOKUP(A89,[2]tblEscolas!$A:$D,4,FALSE)</f>
        <v>PRI</v>
      </c>
    </row>
    <row r="91" spans="1:10" x14ac:dyDescent="0.3">
      <c r="A91" s="18">
        <v>806399</v>
      </c>
      <c r="B91" s="14" t="s">
        <v>953</v>
      </c>
      <c r="C91" s="14" t="str">
        <f>VLOOKUP(Tabela1[[#This Row],[nome_escola]],[1]Sheet1!$A:$K,4,FALSE)</f>
        <v>Rua da Cruz de Carrais</v>
      </c>
      <c r="D91" s="14" t="str">
        <f>VLOOKUP(Tabela1[[#This Row],[nome_escola]],[1]Sheet1!$A:$K,5,FALSE)</f>
        <v>4415-384</v>
      </c>
      <c r="E91" s="14">
        <f>VLOOKUP(Tabela1[[#This Row],[nome_escola]],[1]Sheet1!$A:$K,2,FALSE)</f>
        <v>41.066896999999997</v>
      </c>
      <c r="F91" s="14">
        <f>VLOOKUP(Tabela1[[#This Row],[nome_escola]],[1]Sheet1!$A:$K,3,FALSE)</f>
        <v>-8.5745120000000004</v>
      </c>
      <c r="G91" s="1" t="str">
        <f>VLOOKUP(Tabela1[[#This Row],[id_escola]],[2]tblEscolas!$A:$E,5,FALSE)</f>
        <v>13</v>
      </c>
      <c r="H91" s="1" t="str">
        <f>VLOOKUP(Tabela1[[#This Row],[id_escola]],[2]tblEscolas!$A:$F,6,FALSE)</f>
        <v>17</v>
      </c>
      <c r="I91" s="1" t="s">
        <v>1235</v>
      </c>
      <c r="J91" s="1" t="str">
        <f>VLOOKUP(A90,[2]tblEscolas!$A:$D,4,FALSE)</f>
        <v>PRI</v>
      </c>
    </row>
    <row r="92" spans="1:10" x14ac:dyDescent="0.3">
      <c r="A92" s="18">
        <v>800317</v>
      </c>
      <c r="B92" s="14" t="s">
        <v>1239</v>
      </c>
      <c r="C92" s="14" t="str">
        <f>VLOOKUP(Tabela1[[#This Row],[nome_escola]],[1]Sheet1!$A:$K,4,FALSE)</f>
        <v>Rua Comendador Narciso Mota</v>
      </c>
      <c r="D92" s="14" t="str">
        <f>VLOOKUP(Tabela1[[#This Row],[nome_escola]],[1]Sheet1!$A:$K,5,FALSE)</f>
        <v>3105-001</v>
      </c>
      <c r="E92" s="14">
        <f>VLOOKUP(Tabela1[[#This Row],[nome_escola]],[1]Sheet1!$A:$K,2,FALSE)</f>
        <v>39.840682999999999</v>
      </c>
      <c r="F92" s="14">
        <f>VLOOKUP(Tabela1[[#This Row],[nome_escola]],[1]Sheet1!$A:$K,3,FALSE)</f>
        <v>-8.7080800000000007</v>
      </c>
      <c r="G92" s="1" t="str">
        <f>VLOOKUP(Tabela1[[#This Row],[id_escola]],[2]tblEscolas!$A:$E,5,FALSE)</f>
        <v>10</v>
      </c>
      <c r="H92" s="1" t="str">
        <f>VLOOKUP(Tabela1[[#This Row],[id_escola]],[2]tblEscolas!$A:$F,6,FALSE)</f>
        <v>15</v>
      </c>
      <c r="I92" s="1" t="s">
        <v>1235</v>
      </c>
      <c r="J92" s="1" t="str">
        <f>VLOOKUP(A91,[2]tblEscolas!$A:$D,4,FALSE)</f>
        <v>PRI</v>
      </c>
    </row>
    <row r="93" spans="1:10" x14ac:dyDescent="0.3">
      <c r="A93" s="18">
        <v>800379</v>
      </c>
      <c r="B93" s="14" t="s">
        <v>166</v>
      </c>
      <c r="C93" s="14" t="str">
        <f>VLOOKUP(Tabela1[[#This Row],[nome_escola]],[1]Sheet1!$A:$K,4,FALSE)</f>
        <v>Rua de São Frutuoso</v>
      </c>
      <c r="D93" s="14" t="str">
        <f>VLOOKUP(Tabela1[[#This Row],[nome_escola]],[1]Sheet1!$A:$K,5,FALSE)</f>
        <v>4700-085</v>
      </c>
      <c r="E93" s="14">
        <f>VLOOKUP(Tabela1[[#This Row],[nome_escola]],[1]Sheet1!$A:$K,2,FALSE)</f>
        <v>41.566858000000003</v>
      </c>
      <c r="F93" s="14">
        <f>VLOOKUP(Tabela1[[#This Row],[nome_escola]],[1]Sheet1!$A:$K,3,FALSE)</f>
        <v>-8.4371930000000006</v>
      </c>
      <c r="G93" s="1" t="str">
        <f>VLOOKUP(Tabela1[[#This Row],[id_escola]],[2]tblEscolas!$A:$E,5,FALSE)</f>
        <v>03</v>
      </c>
      <c r="H93" s="1" t="str">
        <f>VLOOKUP(Tabela1[[#This Row],[id_escola]],[2]tblEscolas!$A:$F,6,FALSE)</f>
        <v>03</v>
      </c>
      <c r="I93" s="1" t="s">
        <v>1235</v>
      </c>
      <c r="J93" s="1" t="str">
        <f>VLOOKUP(A92,[2]tblEscolas!$A:$D,4,FALSE)</f>
        <v>PRI</v>
      </c>
    </row>
    <row r="94" spans="1:10" x14ac:dyDescent="0.3">
      <c r="A94" s="18" t="e">
        <v>#N/A</v>
      </c>
      <c r="B94" s="14" t="s">
        <v>1175</v>
      </c>
      <c r="C94" s="14" t="str">
        <f>VLOOKUP(Tabela1[[#This Row],[nome_escola]],[1]Sheet1!$A:$K,4,FALSE)</f>
        <v>EN 313</v>
      </c>
      <c r="D94" s="14" t="str">
        <f>VLOOKUP(Tabela1[[#This Row],[nome_escola]],[1]Sheet1!$A:$K,5,FALSE)</f>
        <v>5000-575</v>
      </c>
      <c r="E94" s="14">
        <f>VLOOKUP(Tabela1[[#This Row],[nome_escola]],[1]Sheet1!$A:$K,2,FALSE)</f>
        <v>41.295895999999999</v>
      </c>
      <c r="F94" s="14">
        <f>VLOOKUP(Tabela1[[#This Row],[nome_escola]],[1]Sheet1!$A:$K,3,FALSE)</f>
        <v>-7.7390109999999996</v>
      </c>
      <c r="G94" s="1" t="e">
        <f>VLOOKUP(Tabela1[[#This Row],[id_escola]],[2]tblEscolas!$A:$E,5,FALSE)</f>
        <v>#N/A</v>
      </c>
      <c r="H94" s="1" t="e">
        <f>VLOOKUP(Tabela1[[#This Row],[id_escola]],[2]tblEscolas!$A:$F,6,FALSE)</f>
        <v>#N/A</v>
      </c>
      <c r="I94" s="1" t="s">
        <v>1235</v>
      </c>
      <c r="J94" s="1" t="str">
        <f>VLOOKUP(A93,[2]tblEscolas!$A:$D,4,FALSE)</f>
        <v>PRI</v>
      </c>
    </row>
    <row r="95" spans="1:10" x14ac:dyDescent="0.3">
      <c r="A95" s="18">
        <v>501773</v>
      </c>
      <c r="B95" s="14" t="s">
        <v>736</v>
      </c>
      <c r="C95" s="14" t="str">
        <f>VLOOKUP(Tabela1[[#This Row],[nome_escola]],[1]Sheet1!$A:$K,4,FALSE)</f>
        <v>Rua Maria Eduarda Segura de Faria</v>
      </c>
      <c r="D95" s="14" t="str">
        <f>VLOOKUP(Tabela1[[#This Row],[nome_escola]],[1]Sheet1!$A:$K,5,FALSE)</f>
        <v>2615-354</v>
      </c>
      <c r="E95" s="14">
        <f>VLOOKUP(Tabela1[[#This Row],[nome_escola]],[1]Sheet1!$A:$K,2,FALSE)</f>
        <v>38.894283000000001</v>
      </c>
      <c r="F95" s="14">
        <f>VLOOKUP(Tabela1[[#This Row],[nome_escola]],[1]Sheet1!$A:$K,3,FALSE)</f>
        <v>-9.0418310000000002</v>
      </c>
      <c r="G95" s="1" t="str">
        <f>VLOOKUP(Tabela1[[#This Row],[id_escola]],[2]tblEscolas!$A:$E,5,FALSE)</f>
        <v>11</v>
      </c>
      <c r="H95" s="1" t="str">
        <f>VLOOKUP(Tabela1[[#This Row],[id_escola]],[2]tblEscolas!$A:$F,6,FALSE)</f>
        <v>14</v>
      </c>
      <c r="I95" s="1" t="s">
        <v>1235</v>
      </c>
      <c r="J95" s="1" t="e">
        <f>VLOOKUP(A94,[2]tblEscolas!$A:$D,4,FALSE)</f>
        <v>#N/A</v>
      </c>
    </row>
    <row r="96" spans="1:10" x14ac:dyDescent="0.3">
      <c r="A96" s="18">
        <v>505675</v>
      </c>
      <c r="B96" s="14" t="s">
        <v>1240</v>
      </c>
      <c r="C96" s="14" t="str">
        <f>VLOOKUP(Tabela1[[#This Row],[nome_escola]],[1]Sheet1!$A:$K,4,FALSE)</f>
        <v>Rua Costa Cabral</v>
      </c>
      <c r="D96" s="14" t="str">
        <f>VLOOKUP(Tabela1[[#This Row],[nome_escola]],[1]Sheet1!$A:$K,5,FALSE)</f>
        <v>4200-213</v>
      </c>
      <c r="E96" s="14">
        <f>VLOOKUP(Tabela1[[#This Row],[nome_escola]],[1]Sheet1!$A:$K,2,FALSE)</f>
        <v>41.167127999999998</v>
      </c>
      <c r="F96" s="14">
        <f>VLOOKUP(Tabela1[[#This Row],[nome_escola]],[1]Sheet1!$A:$K,3,FALSE)</f>
        <v>-8.593045</v>
      </c>
      <c r="G96" s="1" t="str">
        <f>VLOOKUP(Tabela1[[#This Row],[id_escola]],[2]tblEscolas!$A:$E,5,FALSE)</f>
        <v>13</v>
      </c>
      <c r="H96" s="1" t="str">
        <f>VLOOKUP(Tabela1[[#This Row],[id_escola]],[2]tblEscolas!$A:$F,6,FALSE)</f>
        <v>12</v>
      </c>
      <c r="I96" s="1" t="s">
        <v>1235</v>
      </c>
      <c r="J96" s="1" t="str">
        <f>VLOOKUP(A95,[2]tblEscolas!$A:$D,4,FALSE)</f>
        <v>PRI</v>
      </c>
    </row>
    <row r="97" spans="1:10" x14ac:dyDescent="0.3">
      <c r="A97" s="18">
        <v>800318</v>
      </c>
      <c r="B97" s="14" t="s">
        <v>1241</v>
      </c>
      <c r="C97" s="14" t="str">
        <f>VLOOKUP(Tabela1[[#This Row],[nome_escola]],[1]Sheet1!$A:$K,4,FALSE)</f>
        <v>Rua Irmãos de La Salle</v>
      </c>
      <c r="D97" s="14" t="str">
        <f>VLOOKUP(Tabela1[[#This Row],[nome_escola]],[1]Sheet1!$A:$K,5,FALSE)</f>
        <v>4755-054</v>
      </c>
      <c r="E97" s="14">
        <f>VLOOKUP(Tabela1[[#This Row],[nome_escola]],[1]Sheet1!$A:$K,2,FALSE)</f>
        <v>41.524709999999999</v>
      </c>
      <c r="F97" s="14">
        <f>VLOOKUP(Tabela1[[#This Row],[nome_escola]],[1]Sheet1!$A:$K,3,FALSE)</f>
        <v>-8.6129899999999999</v>
      </c>
      <c r="G97" s="1" t="str">
        <f>VLOOKUP(Tabela1[[#This Row],[id_escola]],[2]tblEscolas!$A:$E,5,FALSE)</f>
        <v>03</v>
      </c>
      <c r="H97" s="1" t="str">
        <f>VLOOKUP(Tabela1[[#This Row],[id_escola]],[2]tblEscolas!$A:$F,6,FALSE)</f>
        <v>02</v>
      </c>
      <c r="I97" s="1" t="s">
        <v>1235</v>
      </c>
      <c r="J97" s="1" t="str">
        <f>VLOOKUP(A96,[2]tblEscolas!$A:$D,4,FALSE)</f>
        <v>PRI</v>
      </c>
    </row>
    <row r="98" spans="1:10" x14ac:dyDescent="0.3">
      <c r="A98" s="18">
        <v>505810</v>
      </c>
      <c r="B98" s="14" t="s">
        <v>1242</v>
      </c>
      <c r="C98" s="14" t="str">
        <f>VLOOKUP(Tabela1[[#This Row],[nome_escola]],[1]Sheet1!$A:$K,4,FALSE)</f>
        <v>Rua Sá de Miranda</v>
      </c>
      <c r="D98" s="14" t="str">
        <f>VLOOKUP(Tabela1[[#This Row],[nome_escola]],[1]Sheet1!$A:$K,5,FALSE)</f>
        <v>4200-054</v>
      </c>
      <c r="E98" s="14">
        <f>VLOOKUP(Tabela1[[#This Row],[nome_escola]],[1]Sheet1!$A:$K,2,FALSE)</f>
        <v>41.176226999999997</v>
      </c>
      <c r="F98" s="14">
        <f>VLOOKUP(Tabela1[[#This Row],[nome_escola]],[1]Sheet1!$A:$K,3,FALSE)</f>
        <v>-8.6130779999999998</v>
      </c>
      <c r="G98" s="1" t="str">
        <f>VLOOKUP(Tabela1[[#This Row],[id_escola]],[2]tblEscolas!$A:$E,5,FALSE)</f>
        <v>13</v>
      </c>
      <c r="H98" s="1" t="str">
        <f>VLOOKUP(Tabela1[[#This Row],[id_escola]],[2]tblEscolas!$A:$F,6,FALSE)</f>
        <v>12</v>
      </c>
      <c r="I98" s="1" t="s">
        <v>1235</v>
      </c>
      <c r="J98" s="1" t="str">
        <f>VLOOKUP(A97,[2]tblEscolas!$A:$D,4,FALSE)</f>
        <v>PRI</v>
      </c>
    </row>
    <row r="99" spans="1:10" x14ac:dyDescent="0.3">
      <c r="A99" s="18">
        <v>505316</v>
      </c>
      <c r="B99" s="14" t="s">
        <v>763</v>
      </c>
      <c r="C99" s="14" t="str">
        <f>VLOOKUP(Tabela1[[#This Row],[nome_escola]],[1]Sheet1!$A:$K,4,FALSE)</f>
        <v>Avenida do Colégio Luso-Britânico</v>
      </c>
      <c r="D99" s="14" t="str">
        <f>VLOOKUP(Tabela1[[#This Row],[nome_escola]],[1]Sheet1!$A:$K,5,FALSE)</f>
        <v>7350-095</v>
      </c>
      <c r="E99" s="14">
        <f>VLOOKUP(Tabela1[[#This Row],[nome_escola]],[1]Sheet1!$A:$K,2,FALSE)</f>
        <v>38.873294999999999</v>
      </c>
      <c r="F99" s="14">
        <f>VLOOKUP(Tabela1[[#This Row],[nome_escola]],[1]Sheet1!$A:$K,3,FALSE)</f>
        <v>-7.1653549999999999</v>
      </c>
      <c r="G99" s="1" t="str">
        <f>VLOOKUP(Tabela1[[#This Row],[id_escola]],[2]tblEscolas!$A:$E,5,FALSE)</f>
        <v>12</v>
      </c>
      <c r="H99" s="1" t="str">
        <f>VLOOKUP(Tabela1[[#This Row],[id_escola]],[2]tblEscolas!$A:$F,6,FALSE)</f>
        <v>07</v>
      </c>
      <c r="I99" s="1" t="s">
        <v>1235</v>
      </c>
      <c r="J99" s="1" t="str">
        <f>VLOOKUP(A98,[2]tblEscolas!$A:$D,4,FALSE)</f>
        <v>PRI</v>
      </c>
    </row>
    <row r="100" spans="1:10" x14ac:dyDescent="0.3">
      <c r="A100" s="18" t="e">
        <v>#N/A</v>
      </c>
      <c r="B100" s="14" t="s">
        <v>225</v>
      </c>
      <c r="C100" s="14" t="str">
        <f>VLOOKUP(Tabela1[[#This Row],[nome_escola]],[1]Sheet1!$A:$K,4,FALSE)</f>
        <v>Rua Monsenhor Torres Carneiro</v>
      </c>
      <c r="D100" s="14" t="str">
        <f>VLOOKUP(Tabela1[[#This Row],[nome_escola]],[1]Sheet1!$A:$K,5,FALSE)</f>
        <v>4760-156</v>
      </c>
      <c r="E100" s="14">
        <f>VLOOKUP(Tabela1[[#This Row],[nome_escola]],[1]Sheet1!$A:$K,2,FALSE)</f>
        <v>41.413527000000002</v>
      </c>
      <c r="F100" s="14">
        <f>VLOOKUP(Tabela1[[#This Row],[nome_escola]],[1]Sheet1!$A:$K,3,FALSE)</f>
        <v>-8.5205300000000008</v>
      </c>
      <c r="G100" s="1" t="e">
        <f>VLOOKUP(Tabela1[[#This Row],[id_escola]],[2]tblEscolas!$A:$E,5,FALSE)</f>
        <v>#N/A</v>
      </c>
      <c r="H100" s="1" t="e">
        <f>VLOOKUP(Tabela1[[#This Row],[id_escola]],[2]tblEscolas!$A:$F,6,FALSE)</f>
        <v>#N/A</v>
      </c>
      <c r="I100" s="1" t="s">
        <v>1235</v>
      </c>
      <c r="J100" s="1" t="str">
        <f>VLOOKUP(A99,[2]tblEscolas!$A:$D,4,FALSE)</f>
        <v>PRI</v>
      </c>
    </row>
    <row r="101" spans="1:10" x14ac:dyDescent="0.3">
      <c r="A101" s="18">
        <v>502121</v>
      </c>
      <c r="B101" s="14" t="s">
        <v>565</v>
      </c>
      <c r="C101" s="14" t="str">
        <f>VLOOKUP(Tabela1[[#This Row],[nome_escola]],[1]Sheet1!$A:$K,4,FALSE)</f>
        <v>Desconhecido</v>
      </c>
      <c r="D101" s="14" t="str">
        <f>VLOOKUP(Tabela1[[#This Row],[nome_escola]],[1]Sheet1!$A:$K,5,FALSE)</f>
        <v>1600-549</v>
      </c>
      <c r="E101" s="14">
        <f>VLOOKUP(Tabela1[[#This Row],[nome_escola]],[1]Sheet1!$A:$K,2,FALSE)</f>
        <v>38.773867000000003</v>
      </c>
      <c r="F101" s="14">
        <f>VLOOKUP(Tabela1[[#This Row],[nome_escola]],[1]Sheet1!$A:$K,3,FALSE)</f>
        <v>-9.1736819999999994</v>
      </c>
      <c r="G101" s="1" t="str">
        <f>VLOOKUP(Tabela1[[#This Row],[id_escola]],[2]tblEscolas!$A:$E,5,FALSE)</f>
        <v>11</v>
      </c>
      <c r="H101" s="1" t="str">
        <f>VLOOKUP(Tabela1[[#This Row],[id_escola]],[2]tblEscolas!$A:$F,6,FALSE)</f>
        <v>06</v>
      </c>
      <c r="I101" s="1" t="s">
        <v>1235</v>
      </c>
      <c r="J101" s="1" t="e">
        <f>VLOOKUP(A100,[2]tblEscolas!$A:$D,4,FALSE)</f>
        <v>#N/A</v>
      </c>
    </row>
    <row r="102" spans="1:10" x14ac:dyDescent="0.3">
      <c r="A102" s="18">
        <v>800387</v>
      </c>
      <c r="B102" s="14" t="s">
        <v>854</v>
      </c>
      <c r="C102" s="14" t="str">
        <f>VLOOKUP(Tabela1[[#This Row],[nome_escola]],[1]Sheet1!$A:$K,4,FALSE)</f>
        <v>EM 599</v>
      </c>
      <c r="D102" s="14" t="str">
        <f>VLOOKUP(Tabela1[[#This Row],[nome_escola]],[1]Sheet1!$A:$K,5,FALSE)</f>
        <v>4595-158</v>
      </c>
      <c r="E102" s="14">
        <f>VLOOKUP(Tabela1[[#This Row],[nome_escola]],[1]Sheet1!$A:$K,2,FALSE)</f>
        <v>41.269874000000002</v>
      </c>
      <c r="F102" s="14">
        <f>VLOOKUP(Tabela1[[#This Row],[nome_escola]],[1]Sheet1!$A:$K,3,FALSE)</f>
        <v>-8.3873990000000003</v>
      </c>
      <c r="G102" s="1" t="str">
        <f>VLOOKUP(Tabela1[[#This Row],[id_escola]],[2]tblEscolas!$A:$E,5,FALSE)</f>
        <v>13</v>
      </c>
      <c r="H102" s="1" t="str">
        <f>VLOOKUP(Tabela1[[#This Row],[id_escola]],[2]tblEscolas!$A:$F,6,FALSE)</f>
        <v>09</v>
      </c>
      <c r="I102" s="1" t="s">
        <v>1235</v>
      </c>
      <c r="J102" s="1" t="str">
        <f>VLOOKUP(A101,[2]tblEscolas!$A:$D,4,FALSE)</f>
        <v>PRI</v>
      </c>
    </row>
    <row r="103" spans="1:10" x14ac:dyDescent="0.3">
      <c r="A103" s="18">
        <v>502420</v>
      </c>
      <c r="B103" s="14" t="s">
        <v>521</v>
      </c>
      <c r="C103" s="14" t="str">
        <f>VLOOKUP(Tabela1[[#This Row],[nome_escola]],[1]Sheet1!$A:$K,4,FALSE)</f>
        <v>Avenida dos Maristas</v>
      </c>
      <c r="D103" s="14" t="str">
        <f>VLOOKUP(Tabela1[[#This Row],[nome_escola]],[1]Sheet1!$A:$K,5,FALSE)</f>
        <v>2775-243</v>
      </c>
      <c r="E103" s="14">
        <f>VLOOKUP(Tabela1[[#This Row],[nome_escola]],[1]Sheet1!$A:$K,2,FALSE)</f>
        <v>38.691361999999998</v>
      </c>
      <c r="F103" s="14">
        <f>VLOOKUP(Tabela1[[#This Row],[nome_escola]],[1]Sheet1!$A:$K,3,FALSE)</f>
        <v>-9.3442939999999997</v>
      </c>
      <c r="G103" s="1" t="str">
        <f>VLOOKUP(Tabela1[[#This Row],[id_escola]],[2]tblEscolas!$A:$E,5,FALSE)</f>
        <v>11</v>
      </c>
      <c r="H103" s="1" t="str">
        <f>VLOOKUP(Tabela1[[#This Row],[id_escola]],[2]tblEscolas!$A:$F,6,FALSE)</f>
        <v>05</v>
      </c>
      <c r="I103" s="1" t="s">
        <v>1235</v>
      </c>
      <c r="J103" s="1" t="str">
        <f>VLOOKUP(A102,[2]tblEscolas!$A:$D,4,FALSE)</f>
        <v>PRI</v>
      </c>
    </row>
    <row r="104" spans="1:10" x14ac:dyDescent="0.3">
      <c r="A104" s="18">
        <v>800423</v>
      </c>
      <c r="B104" s="14" t="s">
        <v>703</v>
      </c>
      <c r="C104" s="14" t="str">
        <f>VLOOKUP(Tabela1[[#This Row],[nome_escola]],[1]Sheet1!$A:$K,4,FALSE)</f>
        <v>Rua de Olivença</v>
      </c>
      <c r="D104" s="14" t="str">
        <f>VLOOKUP(Tabela1[[#This Row],[nome_escola]],[1]Sheet1!$A:$K,5,FALSE)</f>
        <v>2725-408</v>
      </c>
      <c r="E104" s="14">
        <f>VLOOKUP(Tabela1[[#This Row],[nome_escola]],[1]Sheet1!$A:$K,2,FALSE)</f>
        <v>38.794708</v>
      </c>
      <c r="F104" s="14">
        <f>VLOOKUP(Tabela1[[#This Row],[nome_escola]],[1]Sheet1!$A:$K,3,FALSE)</f>
        <v>-9.3419240000000006</v>
      </c>
      <c r="G104" s="1" t="str">
        <f>VLOOKUP(Tabela1[[#This Row],[id_escola]],[2]tblEscolas!$A:$E,5,FALSE)</f>
        <v>11</v>
      </c>
      <c r="H104" s="1" t="str">
        <f>VLOOKUP(Tabela1[[#This Row],[id_escola]],[2]tblEscolas!$A:$F,6,FALSE)</f>
        <v>11</v>
      </c>
      <c r="I104" s="1" t="s">
        <v>1235</v>
      </c>
      <c r="J104" s="1" t="str">
        <f>VLOOKUP(A103,[2]tblEscolas!$A:$D,4,FALSE)</f>
        <v>PRI</v>
      </c>
    </row>
    <row r="105" spans="1:10" x14ac:dyDescent="0.3">
      <c r="A105" s="18">
        <v>800388</v>
      </c>
      <c r="B105" s="14" t="s">
        <v>573</v>
      </c>
      <c r="C105" s="14" t="str">
        <f>VLOOKUP(Tabela1[[#This Row],[nome_escola]],[1]Sheet1!$A:$K,4,FALSE)</f>
        <v>Lardo da Luz</v>
      </c>
      <c r="D105" s="14" t="str">
        <f>VLOOKUP(Tabela1[[#This Row],[nome_escola]],[1]Sheet1!$A:$K,5,FALSE)</f>
        <v>1600-496</v>
      </c>
      <c r="E105" s="14">
        <f>VLOOKUP(Tabela1[[#This Row],[nome_escola]],[1]Sheet1!$A:$K,2,FALSE)</f>
        <v>38.760039999999996</v>
      </c>
      <c r="F105" s="14">
        <f>VLOOKUP(Tabela1[[#This Row],[nome_escola]],[1]Sheet1!$A:$K,3,FALSE)</f>
        <v>-9.1837300000000006</v>
      </c>
      <c r="G105" s="1" t="str">
        <f>VLOOKUP(Tabela1[[#This Row],[id_escola]],[2]tblEscolas!$A:$E,5,FALSE)</f>
        <v>11</v>
      </c>
      <c r="H105" s="1" t="str">
        <f>VLOOKUP(Tabela1[[#This Row],[id_escola]],[2]tblEscolas!$A:$F,6,FALSE)</f>
        <v>06</v>
      </c>
      <c r="I105" s="1" t="s">
        <v>1235</v>
      </c>
      <c r="J105" s="1" t="str">
        <f>VLOOKUP(A104,[2]tblEscolas!$A:$D,4,FALSE)</f>
        <v>PRI</v>
      </c>
    </row>
    <row r="106" spans="1:10" x14ac:dyDescent="0.3">
      <c r="A106" s="18">
        <v>507465</v>
      </c>
      <c r="B106" s="14" t="s">
        <v>1059</v>
      </c>
      <c r="C106" s="14" t="str">
        <f>VLOOKUP(Tabela1[[#This Row],[nome_escola]],[1]Sheet1!$A:$K,4,FALSE)</f>
        <v>Rua José Saramago</v>
      </c>
      <c r="D106" s="14" t="str">
        <f>VLOOKUP(Tabela1[[#This Row],[nome_escola]],[1]Sheet1!$A:$K,5,FALSE)</f>
        <v>2830-032</v>
      </c>
      <c r="E106" s="14">
        <f>VLOOKUP(Tabela1[[#This Row],[nome_escola]],[1]Sheet1!$A:$K,2,FALSE)</f>
        <v>38.651255999999997</v>
      </c>
      <c r="F106" s="14">
        <f>VLOOKUP(Tabela1[[#This Row],[nome_escola]],[1]Sheet1!$A:$K,3,FALSE)</f>
        <v>-9.0603820000000006</v>
      </c>
      <c r="G106" s="1" t="str">
        <f>VLOOKUP(Tabela1[[#This Row],[id_escola]],[2]tblEscolas!$A:$E,5,FALSE)</f>
        <v>15</v>
      </c>
      <c r="H106" s="1" t="str">
        <f>VLOOKUP(Tabela1[[#This Row],[id_escola]],[2]tblEscolas!$A:$F,6,FALSE)</f>
        <v>04</v>
      </c>
      <c r="I106" s="1" t="s">
        <v>1235</v>
      </c>
      <c r="J106" s="1" t="str">
        <f>VLOOKUP(A105,[2]tblEscolas!$A:$D,4,FALSE)</f>
        <v>PRI</v>
      </c>
    </row>
    <row r="107" spans="1:10" x14ac:dyDescent="0.3">
      <c r="A107" s="18">
        <v>504828</v>
      </c>
      <c r="B107" s="14" t="s">
        <v>550</v>
      </c>
      <c r="C107" s="14" t="str">
        <f>VLOOKUP(Tabela1[[#This Row],[nome_escola]],[1]Sheet1!$A:$K,4,FALSE)</f>
        <v>Estrada de Telheiras</v>
      </c>
      <c r="D107" s="14" t="str">
        <f>VLOOKUP(Tabela1[[#This Row],[nome_escola]],[1]Sheet1!$A:$K,5,FALSE)</f>
        <v>1600-768</v>
      </c>
      <c r="E107" s="14">
        <f>VLOOKUP(Tabela1[[#This Row],[nome_escola]],[1]Sheet1!$A:$K,2,FALSE)</f>
        <v>38.759324999999997</v>
      </c>
      <c r="F107" s="14">
        <f>VLOOKUP(Tabela1[[#This Row],[nome_escola]],[1]Sheet1!$A:$K,3,FALSE)</f>
        <v>-9.16479</v>
      </c>
      <c r="G107" s="1" t="str">
        <f>VLOOKUP(Tabela1[[#This Row],[id_escola]],[2]tblEscolas!$A:$E,5,FALSE)</f>
        <v>11</v>
      </c>
      <c r="H107" s="1" t="str">
        <f>VLOOKUP(Tabela1[[#This Row],[id_escola]],[2]tblEscolas!$A:$F,6,FALSE)</f>
        <v>06</v>
      </c>
      <c r="I107" s="1" t="s">
        <v>1235</v>
      </c>
      <c r="J107" s="1" t="str">
        <f>VLOOKUP(A106,[2]tblEscolas!$A:$D,4,FALSE)</f>
        <v>PRI</v>
      </c>
    </row>
    <row r="108" spans="1:10" x14ac:dyDescent="0.3">
      <c r="A108" s="18">
        <v>800389</v>
      </c>
      <c r="B108" s="14" t="s">
        <v>672</v>
      </c>
      <c r="C108" s="14" t="str">
        <f>VLOOKUP(Tabela1[[#This Row],[nome_escola]],[1]Sheet1!$A:$K,4,FALSE)</f>
        <v>Trilho do Baloiço</v>
      </c>
      <c r="D108" s="14" t="str">
        <f>VLOOKUP(Tabela1[[#This Row],[nome_escola]],[1]Sheet1!$A:$K,5,FALSE)</f>
        <v>2640-064</v>
      </c>
      <c r="E108" s="14">
        <f>VLOOKUP(Tabela1[[#This Row],[nome_escola]],[1]Sheet1!$A:$K,2,FALSE)</f>
        <v>39.007635999999998</v>
      </c>
      <c r="F108" s="14">
        <f>VLOOKUP(Tabela1[[#This Row],[nome_escola]],[1]Sheet1!$A:$K,3,FALSE)</f>
        <v>-9.3776410000000006</v>
      </c>
      <c r="G108" s="1" t="str">
        <f>VLOOKUP(Tabela1[[#This Row],[id_escola]],[2]tblEscolas!$A:$E,5,FALSE)</f>
        <v>11</v>
      </c>
      <c r="H108" s="1" t="str">
        <f>VLOOKUP(Tabela1[[#This Row],[id_escola]],[2]tblEscolas!$A:$F,6,FALSE)</f>
        <v>09</v>
      </c>
      <c r="I108" s="1" t="s">
        <v>1235</v>
      </c>
      <c r="J108" s="1" t="str">
        <f>VLOOKUP(A107,[2]tblEscolas!$A:$D,4,FALSE)</f>
        <v>PRI</v>
      </c>
    </row>
    <row r="109" spans="1:10" x14ac:dyDescent="0.3">
      <c r="A109" s="18">
        <v>504026</v>
      </c>
      <c r="B109" s="14" t="s">
        <v>603</v>
      </c>
      <c r="C109" s="14" t="str">
        <f>VLOOKUP(Tabela1[[#This Row],[nome_escola]],[1]Sheet1!$A:$K,4,FALSE)</f>
        <v>Rua Doutor João Soares</v>
      </c>
      <c r="D109" s="14" t="str">
        <f>VLOOKUP(Tabela1[[#This Row],[nome_escola]],[1]Sheet1!$A:$K,5,FALSE)</f>
        <v>1600-060</v>
      </c>
      <c r="E109" s="14">
        <f>VLOOKUP(Tabela1[[#This Row],[nome_escola]],[1]Sheet1!$A:$K,2,FALSE)</f>
        <v>38.752333</v>
      </c>
      <c r="F109" s="14">
        <f>VLOOKUP(Tabela1[[#This Row],[nome_escola]],[1]Sheet1!$A:$K,3,FALSE)</f>
        <v>-9.153556</v>
      </c>
      <c r="G109" s="1" t="str">
        <f>VLOOKUP(Tabela1[[#This Row],[id_escola]],[2]tblEscolas!$A:$E,5,FALSE)</f>
        <v>11</v>
      </c>
      <c r="H109" s="1" t="str">
        <f>VLOOKUP(Tabela1[[#This Row],[id_escola]],[2]tblEscolas!$A:$F,6,FALSE)</f>
        <v>06</v>
      </c>
      <c r="I109" s="1" t="s">
        <v>1235</v>
      </c>
      <c r="J109" s="1" t="str">
        <f>VLOOKUP(A108,[2]tblEscolas!$A:$D,4,FALSE)</f>
        <v>PRI</v>
      </c>
    </row>
    <row r="110" spans="1:10" x14ac:dyDescent="0.3">
      <c r="A110" s="18">
        <v>506576</v>
      </c>
      <c r="B110" s="14" t="s">
        <v>1243</v>
      </c>
      <c r="C110" s="14" t="str">
        <f>VLOOKUP(Tabela1[[#This Row],[nome_escola]],[1]Sheet1!$A:$K,4,FALSE)</f>
        <v>Av. Boavista</v>
      </c>
      <c r="D110" s="14" t="str">
        <f>VLOOKUP(Tabela1[[#This Row],[nome_escola]],[1]Sheet1!$A:$K,5,FALSE)</f>
        <v>4100-120</v>
      </c>
      <c r="E110" s="14">
        <f>VLOOKUP(Tabela1[[#This Row],[nome_escola]],[1]Sheet1!$A:$K,2,FALSE)</f>
        <v>41.163350000000001</v>
      </c>
      <c r="F110" s="14">
        <f>VLOOKUP(Tabela1[[#This Row],[nome_escola]],[1]Sheet1!$A:$K,3,FALSE)</f>
        <v>-8.6573700000000002</v>
      </c>
      <c r="G110" s="1" t="str">
        <f>VLOOKUP(Tabela1[[#This Row],[id_escola]],[2]tblEscolas!$A:$E,5,FALSE)</f>
        <v>13</v>
      </c>
      <c r="H110" s="1" t="str">
        <f>VLOOKUP(Tabela1[[#This Row],[id_escola]],[2]tblEscolas!$A:$F,6,FALSE)</f>
        <v>12</v>
      </c>
      <c r="I110" s="1" t="s">
        <v>1235</v>
      </c>
      <c r="J110" s="1" t="str">
        <f>VLOOKUP(A109,[2]tblEscolas!$A:$D,4,FALSE)</f>
        <v>PRI</v>
      </c>
    </row>
    <row r="111" spans="1:10" x14ac:dyDescent="0.3">
      <c r="A111" s="18">
        <v>800393</v>
      </c>
      <c r="B111" s="14" t="s">
        <v>855</v>
      </c>
      <c r="C111" s="14" t="str">
        <f>VLOOKUP(Tabela1[[#This Row],[nome_escola]],[1]Sheet1!$A:$K,4,FALSE)</f>
        <v>Rua do Movél</v>
      </c>
      <c r="D111" s="14" t="str">
        <f>VLOOKUP(Tabela1[[#This Row],[nome_escola]],[1]Sheet1!$A:$K,5,FALSE)</f>
        <v>4590-755</v>
      </c>
      <c r="E111" s="14">
        <f>VLOOKUP(Tabela1[[#This Row],[nome_escola]],[1]Sheet1!$A:$K,2,FALSE)</f>
        <v>41.278821000000001</v>
      </c>
      <c r="F111" s="14">
        <f>VLOOKUP(Tabela1[[#This Row],[nome_escola]],[1]Sheet1!$A:$K,3,FALSE)</f>
        <v>-8.3594069999999991</v>
      </c>
      <c r="G111" s="1" t="str">
        <f>VLOOKUP(Tabela1[[#This Row],[id_escola]],[2]tblEscolas!$A:$E,5,FALSE)</f>
        <v>13</v>
      </c>
      <c r="H111" s="1" t="str">
        <f>VLOOKUP(Tabela1[[#This Row],[id_escola]],[2]tblEscolas!$A:$F,6,FALSE)</f>
        <v>09</v>
      </c>
      <c r="I111" s="1" t="s">
        <v>1235</v>
      </c>
      <c r="J111" s="1" t="str">
        <f>VLOOKUP(A110,[2]tblEscolas!$A:$D,4,FALSE)</f>
        <v>PRI</v>
      </c>
    </row>
    <row r="112" spans="1:10" x14ac:dyDescent="0.3">
      <c r="A112" s="18">
        <v>800394</v>
      </c>
      <c r="B112" s="14" t="s">
        <v>824</v>
      </c>
      <c r="C112" s="14" t="str">
        <f>VLOOKUP(Tabela1[[#This Row],[nome_escola]],[1]Sheet1!$A:$K,4,FALSE)</f>
        <v>Avenida Monte Penedo</v>
      </c>
      <c r="D112" s="14" t="str">
        <f>VLOOKUP(Tabela1[[#This Row],[nome_escola]],[1]Sheet1!$A:$K,5,FALSE)</f>
        <v>4475-311</v>
      </c>
      <c r="E112" s="14">
        <f>VLOOKUP(Tabela1[[#This Row],[nome_escola]],[1]Sheet1!$A:$K,2,FALSE)</f>
        <v>41.228549000000001</v>
      </c>
      <c r="F112" s="14">
        <f>VLOOKUP(Tabela1[[#This Row],[nome_escola]],[1]Sheet1!$A:$K,3,FALSE)</f>
        <v>-8.577394</v>
      </c>
      <c r="G112" s="1" t="str">
        <f>VLOOKUP(Tabela1[[#This Row],[id_escola]],[2]tblEscolas!$A:$E,5,FALSE)</f>
        <v>13</v>
      </c>
      <c r="H112" s="1" t="str">
        <f>VLOOKUP(Tabela1[[#This Row],[id_escola]],[2]tblEscolas!$A:$F,6,FALSE)</f>
        <v>06</v>
      </c>
      <c r="I112" s="1" t="s">
        <v>1235</v>
      </c>
      <c r="J112" s="1" t="str">
        <f>VLOOKUP(A111,[2]tblEscolas!$A:$D,4,FALSE)</f>
        <v>PRI</v>
      </c>
    </row>
    <row r="113" spans="1:10" x14ac:dyDescent="0.3">
      <c r="A113" s="18">
        <v>800486</v>
      </c>
      <c r="B113" s="14" t="s">
        <v>652</v>
      </c>
      <c r="C113" s="14" t="str">
        <f>VLOOKUP(Tabela1[[#This Row],[nome_escola]],[1]Sheet1!$A:$K,4,FALSE)</f>
        <v>Rua do Príncipe do Mónaco</v>
      </c>
      <c r="D113" s="14" t="str">
        <f>VLOOKUP(Tabela1[[#This Row],[nome_escola]],[1]Sheet1!$A:$K,5,FALSE)</f>
        <v>1990-516</v>
      </c>
      <c r="E113" s="14">
        <f>VLOOKUP(Tabela1[[#This Row],[nome_escola]],[1]Sheet1!$A:$K,2,FALSE)</f>
        <v>38.785375999999999</v>
      </c>
      <c r="F113" s="14">
        <f>VLOOKUP(Tabela1[[#This Row],[nome_escola]],[1]Sheet1!$A:$K,3,FALSE)</f>
        <v>-9.0971030000000006</v>
      </c>
      <c r="G113" s="1" t="str">
        <f>VLOOKUP(Tabela1[[#This Row],[id_escola]],[2]tblEscolas!$A:$E,5,FALSE)</f>
        <v>11</v>
      </c>
      <c r="H113" s="1" t="str">
        <f>VLOOKUP(Tabela1[[#This Row],[id_escola]],[2]tblEscolas!$A:$F,6,FALSE)</f>
        <v>06</v>
      </c>
      <c r="I113" s="1" t="s">
        <v>1235</v>
      </c>
      <c r="J113" s="1" t="str">
        <f>VLOOKUP(A112,[2]tblEscolas!$A:$D,4,FALSE)</f>
        <v>PRI</v>
      </c>
    </row>
    <row r="114" spans="1:10" x14ac:dyDescent="0.3">
      <c r="A114" s="18">
        <v>506291</v>
      </c>
      <c r="B114" s="14" t="s">
        <v>805</v>
      </c>
      <c r="C114" s="14" t="str">
        <f>VLOOKUP(Tabela1[[#This Row],[nome_escola]],[1]Sheet1!$A:$K,4,FALSE)</f>
        <v>Rua do Taralhão</v>
      </c>
      <c r="D114" s="14" t="str">
        <f>VLOOKUP(Tabela1[[#This Row],[nome_escola]],[1]Sheet1!$A:$K,5,FALSE)</f>
        <v>4420-336</v>
      </c>
      <c r="E114" s="14">
        <f>VLOOKUP(Tabela1[[#This Row],[nome_escola]],[1]Sheet1!$A:$K,2,FALSE)</f>
        <v>41.146934000000002</v>
      </c>
      <c r="F114" s="14">
        <f>VLOOKUP(Tabela1[[#This Row],[nome_escola]],[1]Sheet1!$A:$K,3,FALSE)</f>
        <v>-8.5329479999999993</v>
      </c>
      <c r="G114" s="1" t="str">
        <f>VLOOKUP(Tabela1[[#This Row],[id_escola]],[2]tblEscolas!$A:$E,5,FALSE)</f>
        <v>13</v>
      </c>
      <c r="H114" s="1" t="str">
        <f>VLOOKUP(Tabela1[[#This Row],[id_escola]],[2]tblEscolas!$A:$F,6,FALSE)</f>
        <v>04</v>
      </c>
      <c r="I114" s="1" t="s">
        <v>1235</v>
      </c>
      <c r="J114" s="1" t="str">
        <f>VLOOKUP(A113,[2]tblEscolas!$A:$D,4,FALSE)</f>
        <v>PRI</v>
      </c>
    </row>
    <row r="115" spans="1:10" x14ac:dyDescent="0.3">
      <c r="A115" s="18">
        <v>800411</v>
      </c>
      <c r="B115" s="14" t="s">
        <v>639</v>
      </c>
      <c r="C115" s="14" t="str">
        <f>VLOOKUP(Tabela1[[#This Row],[nome_escola]],[1]Sheet1!$A:$K,4,FALSE)</f>
        <v>Passeio dos Heróis do Mar</v>
      </c>
      <c r="D115" s="14" t="str">
        <f>VLOOKUP(Tabela1[[#This Row],[nome_escola]],[1]Sheet1!$A:$K,5,FALSE)</f>
        <v>1990-529</v>
      </c>
      <c r="E115" s="14">
        <f>VLOOKUP(Tabela1[[#This Row],[nome_escola]],[1]Sheet1!$A:$K,2,FALSE)</f>
        <v>38.793253999999997</v>
      </c>
      <c r="F115" s="14">
        <f>VLOOKUP(Tabela1[[#This Row],[nome_escola]],[1]Sheet1!$A:$K,3,FALSE)</f>
        <v>-9.0964980000000004</v>
      </c>
      <c r="G115" s="1" t="str">
        <f>VLOOKUP(Tabela1[[#This Row],[id_escola]],[2]tblEscolas!$A:$E,5,FALSE)</f>
        <v>11</v>
      </c>
      <c r="H115" s="1" t="str">
        <f>VLOOKUP(Tabela1[[#This Row],[id_escola]],[2]tblEscolas!$A:$F,6,FALSE)</f>
        <v>06</v>
      </c>
      <c r="I115" s="1" t="s">
        <v>1235</v>
      </c>
      <c r="J115" s="1" t="str">
        <f>VLOOKUP(A114,[2]tblEscolas!$A:$D,4,FALSE)</f>
        <v>PRI</v>
      </c>
    </row>
    <row r="116" spans="1:10" x14ac:dyDescent="0.3">
      <c r="A116" s="18">
        <v>504580</v>
      </c>
      <c r="B116" s="14" t="s">
        <v>562</v>
      </c>
      <c r="C116" s="14" t="str">
        <f>VLOOKUP(Tabela1[[#This Row],[nome_escola]],[1]Sheet1!$A:$K,4,FALSE)</f>
        <v>Rua Armindo Rodrigues</v>
      </c>
      <c r="D116" s="14" t="str">
        <f>VLOOKUP(Tabela1[[#This Row],[nome_escola]],[1]Sheet1!$A:$K,5,FALSE)</f>
        <v>1600-414</v>
      </c>
      <c r="E116" s="14">
        <f>VLOOKUP(Tabela1[[#This Row],[nome_escola]],[1]Sheet1!$A:$K,2,FALSE)</f>
        <v>38.767916999999997</v>
      </c>
      <c r="F116" s="14">
        <f>VLOOKUP(Tabela1[[#This Row],[nome_escola]],[1]Sheet1!$A:$K,3,FALSE)</f>
        <v>-9.1663259999999998</v>
      </c>
      <c r="G116" s="1" t="str">
        <f>VLOOKUP(Tabela1[[#This Row],[id_escola]],[2]tblEscolas!$A:$E,5,FALSE)</f>
        <v>11</v>
      </c>
      <c r="H116" s="1" t="str">
        <f>VLOOKUP(Tabela1[[#This Row],[id_escola]],[2]tblEscolas!$A:$F,6,FALSE)</f>
        <v>06</v>
      </c>
      <c r="I116" s="1" t="s">
        <v>1235</v>
      </c>
      <c r="J116" s="1" t="str">
        <f>VLOOKUP(A115,[2]tblEscolas!$A:$D,4,FALSE)</f>
        <v>PRI</v>
      </c>
    </row>
    <row r="117" spans="1:10" x14ac:dyDescent="0.3">
      <c r="A117" s="18">
        <v>500290</v>
      </c>
      <c r="B117" s="14" t="s">
        <v>55</v>
      </c>
      <c r="C117" s="14" t="str">
        <f>VLOOKUP(Tabela1[[#This Row],[nome_escola]],[1]Sheet1!$A:$K,4,FALSE)</f>
        <v>Avenida Manuel Álvaro Lopes Pereira</v>
      </c>
      <c r="D117" s="14" t="str">
        <f>VLOOKUP(Tabela1[[#This Row],[nome_escola]],[1]Sheet1!$A:$K,5,FALSE)</f>
        <v>3800-000</v>
      </c>
      <c r="E117" s="14">
        <f>VLOOKUP(Tabela1[[#This Row],[nome_escola]],[1]Sheet1!$A:$K,2,FALSE)</f>
        <v>40.680768</v>
      </c>
      <c r="F117" s="14">
        <f>VLOOKUP(Tabela1[[#This Row],[nome_escola]],[1]Sheet1!$A:$K,3,FALSE)</f>
        <v>-8.5988129999999998</v>
      </c>
      <c r="G117" s="1" t="str">
        <f>VLOOKUP(Tabela1[[#This Row],[id_escola]],[2]tblEscolas!$A:$E,5,FALSE)</f>
        <v>01</v>
      </c>
      <c r="H117" s="1" t="str">
        <f>VLOOKUP(Tabela1[[#This Row],[id_escola]],[2]tblEscolas!$A:$F,6,FALSE)</f>
        <v>05</v>
      </c>
      <c r="I117" s="1" t="s">
        <v>1235</v>
      </c>
      <c r="J117" s="1" t="str">
        <f>VLOOKUP(A116,[2]tblEscolas!$A:$D,4,FALSE)</f>
        <v>PRI</v>
      </c>
    </row>
    <row r="118" spans="1:10" x14ac:dyDescent="0.3">
      <c r="A118" s="18">
        <v>503599</v>
      </c>
      <c r="B118" s="14" t="s">
        <v>1244</v>
      </c>
      <c r="C118" s="14" t="str">
        <f>VLOOKUP(Tabela1[[#This Row],[nome_escola]],[1]Sheet1!$A:$K,4,FALSE)</f>
        <v>Rua Dom Luís de Ataíde</v>
      </c>
      <c r="D118" s="14" t="str">
        <f>VLOOKUP(Tabela1[[#This Row],[nome_escola]],[1]Sheet1!$A:$K,5,FALSE)</f>
        <v>2785-589</v>
      </c>
      <c r="E118" s="14">
        <f>VLOOKUP(Tabela1[[#This Row],[nome_escola]],[1]Sheet1!$A:$K,2,FALSE)</f>
        <v>38.702271000000003</v>
      </c>
      <c r="F118" s="14">
        <f>VLOOKUP(Tabela1[[#This Row],[nome_escola]],[1]Sheet1!$A:$K,3,FALSE)</f>
        <v>-9.3376110000000008</v>
      </c>
      <c r="G118" s="1" t="str">
        <f>VLOOKUP(Tabela1[[#This Row],[id_escola]],[2]tblEscolas!$A:$E,5,FALSE)</f>
        <v>11</v>
      </c>
      <c r="H118" s="1" t="str">
        <f>VLOOKUP(Tabela1[[#This Row],[id_escola]],[2]tblEscolas!$A:$F,6,FALSE)</f>
        <v>05</v>
      </c>
      <c r="I118" s="1" t="s">
        <v>1235</v>
      </c>
      <c r="J118" s="1" t="str">
        <f>VLOOKUP(A117,[2]tblEscolas!$A:$D,4,FALSE)</f>
        <v>PRI</v>
      </c>
    </row>
    <row r="119" spans="1:10" x14ac:dyDescent="0.3">
      <c r="A119" s="18">
        <v>800422</v>
      </c>
      <c r="B119" s="14" t="s">
        <v>469</v>
      </c>
      <c r="C119" s="14" t="str">
        <f>VLOOKUP(Tabela1[[#This Row],[nome_escola]],[1]Sheet1!$A:$K,4,FALSE)</f>
        <v>Rua Carlos Neves</v>
      </c>
      <c r="D119" s="14" t="str">
        <f>VLOOKUP(Tabela1[[#This Row],[nome_escola]],[1]Sheet1!$A:$K,5,FALSE)</f>
        <v>2500-887</v>
      </c>
      <c r="E119" s="14">
        <f>VLOOKUP(Tabela1[[#This Row],[nome_escola]],[1]Sheet1!$A:$K,2,FALSE)</f>
        <v>39.408168000000003</v>
      </c>
      <c r="F119" s="14">
        <f>VLOOKUP(Tabela1[[#This Row],[nome_escola]],[1]Sheet1!$A:$K,3,FALSE)</f>
        <v>-9.1503920000000001</v>
      </c>
      <c r="G119" s="1" t="str">
        <f>VLOOKUP(Tabela1[[#This Row],[id_escola]],[2]tblEscolas!$A:$E,5,FALSE)</f>
        <v>10</v>
      </c>
      <c r="H119" s="1" t="str">
        <f>VLOOKUP(Tabela1[[#This Row],[id_escola]],[2]tblEscolas!$A:$F,6,FALSE)</f>
        <v>06</v>
      </c>
      <c r="I119" s="1" t="s">
        <v>1235</v>
      </c>
      <c r="J119" s="1" t="str">
        <f>VLOOKUP(A118,[2]tblEscolas!$A:$D,4,FALSE)</f>
        <v>PRI</v>
      </c>
    </row>
    <row r="120" spans="1:10" x14ac:dyDescent="0.3">
      <c r="A120" s="18">
        <v>505948</v>
      </c>
      <c r="B120" s="14" t="s">
        <v>1245</v>
      </c>
      <c r="C120" s="14" t="str">
        <f>VLOOKUP(Tabela1[[#This Row],[nome_escola]],[1]Sheet1!$A:$K,4,FALSE)</f>
        <v>R. Nuno Álvares Pereira</v>
      </c>
      <c r="D120" s="14" t="str">
        <f>VLOOKUP(Tabela1[[#This Row],[nome_escola]],[1]Sheet1!$A:$K,5,FALSE)</f>
        <v>4780-480</v>
      </c>
      <c r="E120" s="14">
        <f>VLOOKUP(Tabela1[[#This Row],[nome_escola]],[1]Sheet1!$A:$K,2,FALSE)</f>
        <v>41.342460000000003</v>
      </c>
      <c r="F120" s="14">
        <f>VLOOKUP(Tabela1[[#This Row],[nome_escola]],[1]Sheet1!$A:$K,3,FALSE)</f>
        <v>-8.4754299999999994</v>
      </c>
      <c r="G120" s="1" t="str">
        <f>VLOOKUP(Tabela1[[#This Row],[id_escola]],[2]tblEscolas!$A:$E,5,FALSE)</f>
        <v>13</v>
      </c>
      <c r="H120" s="1" t="str">
        <f>VLOOKUP(Tabela1[[#This Row],[id_escola]],[2]tblEscolas!$A:$F,6,FALSE)</f>
        <v>14</v>
      </c>
      <c r="I120" s="1" t="s">
        <v>1235</v>
      </c>
      <c r="J120" s="1" t="str">
        <f>VLOOKUP(A119,[2]tblEscolas!$A:$D,4,FALSE)</f>
        <v>PRI</v>
      </c>
    </row>
    <row r="121" spans="1:10" x14ac:dyDescent="0.3">
      <c r="A121" s="18">
        <v>800434</v>
      </c>
      <c r="B121" s="14" t="s">
        <v>673</v>
      </c>
      <c r="C121" s="14" t="str">
        <f>VLOOKUP(Tabela1[[#This Row],[nome_escola]],[1]Sheet1!$A:$K,4,FALSE)</f>
        <v>Casal das Andorinhas – Quinta dos Estrangeiros</v>
      </c>
      <c r="D121" s="14" t="str">
        <f>VLOOKUP(Tabela1[[#This Row],[nome_escola]],[1]Sheet1!$A:$K,5,FALSE)</f>
        <v>2665-601</v>
      </c>
      <c r="E121" s="14">
        <f>VLOOKUP(Tabela1[[#This Row],[nome_escola]],[1]Sheet1!$A:$K,2,FALSE)</f>
        <v>38.929139999999997</v>
      </c>
      <c r="F121" s="14">
        <f>VLOOKUP(Tabela1[[#This Row],[nome_escola]],[1]Sheet1!$A:$K,3,FALSE)</f>
        <v>-9.2312899999999996</v>
      </c>
      <c r="G121" s="1" t="str">
        <f>VLOOKUP(Tabela1[[#This Row],[id_escola]],[2]tblEscolas!$A:$E,5,FALSE)</f>
        <v>11</v>
      </c>
      <c r="H121" s="1" t="str">
        <f>VLOOKUP(Tabela1[[#This Row],[id_escola]],[2]tblEscolas!$A:$F,6,FALSE)</f>
        <v>09</v>
      </c>
      <c r="I121" s="1" t="s">
        <v>1235</v>
      </c>
      <c r="J121" s="1" t="str">
        <f>VLOOKUP(A120,[2]tblEscolas!$A:$D,4,FALSE)</f>
        <v>PRI</v>
      </c>
    </row>
    <row r="122" spans="1:10" x14ac:dyDescent="0.3">
      <c r="A122" s="18">
        <v>800472</v>
      </c>
      <c r="B122" s="14" t="s">
        <v>554</v>
      </c>
      <c r="C122" s="14" t="str">
        <f>VLOOKUP(Tabela1[[#This Row],[nome_escola]],[1]Sheet1!$A:$K,4,FALSE)</f>
        <v>Rua António Gedeão</v>
      </c>
      <c r="D122" s="14" t="str">
        <f>VLOOKUP(Tabela1[[#This Row],[nome_escola]],[1]Sheet1!$A:$K,5,FALSE)</f>
        <v>1950-069</v>
      </c>
      <c r="E122" s="14">
        <f>VLOOKUP(Tabela1[[#This Row],[nome_escola]],[1]Sheet1!$A:$K,2,FALSE)</f>
        <v>38.740707</v>
      </c>
      <c r="F122" s="14">
        <f>VLOOKUP(Tabela1[[#This Row],[nome_escola]],[1]Sheet1!$A:$K,3,FALSE)</f>
        <v>-9.1110819999999997</v>
      </c>
      <c r="G122" s="1" t="str">
        <f>VLOOKUP(Tabela1[[#This Row],[id_escola]],[2]tblEscolas!$A:$E,5,FALSE)</f>
        <v>11</v>
      </c>
      <c r="H122" s="1" t="str">
        <f>VLOOKUP(Tabela1[[#This Row],[id_escola]],[2]tblEscolas!$A:$F,6,FALSE)</f>
        <v>06</v>
      </c>
      <c r="I122" s="1" t="s">
        <v>1235</v>
      </c>
      <c r="J122" s="1" t="str">
        <f>VLOOKUP(A121,[2]tblEscolas!$A:$D,4,FALSE)</f>
        <v>PRI</v>
      </c>
    </row>
    <row r="123" spans="1:10" x14ac:dyDescent="0.3">
      <c r="A123" s="18">
        <v>800435</v>
      </c>
      <c r="B123" s="14" t="s">
        <v>478</v>
      </c>
      <c r="C123" s="14" t="str">
        <f>VLOOKUP(Tabela1[[#This Row],[nome_escola]],[1]Sheet1!$A:$K,4,FALSE)</f>
        <v>Rua Senhor dos Milagres</v>
      </c>
      <c r="D123" s="14" t="str">
        <f>VLOOKUP(Tabela1[[#This Row],[nome_escola]],[1]Sheet1!$A:$K,5,FALSE)</f>
        <v>2415-020</v>
      </c>
      <c r="E123" s="14">
        <f>VLOOKUP(Tabela1[[#This Row],[nome_escola]],[1]Sheet1!$A:$K,2,FALSE)</f>
        <v>39.789057</v>
      </c>
      <c r="F123" s="14">
        <f>VLOOKUP(Tabela1[[#This Row],[nome_escola]],[1]Sheet1!$A:$K,3,FALSE)</f>
        <v>-8.7913890000000006</v>
      </c>
      <c r="G123" s="1" t="str">
        <f>VLOOKUP(Tabela1[[#This Row],[id_escola]],[2]tblEscolas!$A:$E,5,FALSE)</f>
        <v>10</v>
      </c>
      <c r="H123" s="1" t="str">
        <f>VLOOKUP(Tabela1[[#This Row],[id_escola]],[2]tblEscolas!$A:$F,6,FALSE)</f>
        <v>09</v>
      </c>
      <c r="I123" s="1" t="s">
        <v>1235</v>
      </c>
      <c r="J123" s="1" t="str">
        <f>VLOOKUP(A122,[2]tblEscolas!$A:$D,4,FALSE)</f>
        <v>PRI</v>
      </c>
    </row>
    <row r="124" spans="1:10" x14ac:dyDescent="0.3">
      <c r="A124" s="18">
        <v>500604</v>
      </c>
      <c r="B124" s="14" t="s">
        <v>170</v>
      </c>
      <c r="C124" s="14" t="str">
        <f>VLOOKUP(Tabela1[[#This Row],[nome_escola]],[1]Sheet1!$A:$K,4,FALSE)</f>
        <v>Rua Frei José Vilaça</v>
      </c>
      <c r="D124" s="14" t="str">
        <f>VLOOKUP(Tabela1[[#This Row],[nome_escola]],[1]Sheet1!$A:$K,5,FALSE)</f>
        <v>4705-265</v>
      </c>
      <c r="E124" s="14">
        <f>VLOOKUP(Tabela1[[#This Row],[nome_escola]],[1]Sheet1!$A:$K,2,FALSE)</f>
        <v>41.555790999999999</v>
      </c>
      <c r="F124" s="14">
        <f>VLOOKUP(Tabela1[[#This Row],[nome_escola]],[1]Sheet1!$A:$K,3,FALSE)</f>
        <v>-8.4101769999999991</v>
      </c>
      <c r="G124" s="1" t="str">
        <f>VLOOKUP(Tabela1[[#This Row],[id_escola]],[2]tblEscolas!$A:$E,5,FALSE)</f>
        <v>03</v>
      </c>
      <c r="H124" s="1" t="str">
        <f>VLOOKUP(Tabela1[[#This Row],[id_escola]],[2]tblEscolas!$A:$F,6,FALSE)</f>
        <v>03</v>
      </c>
      <c r="I124" s="1" t="s">
        <v>1235</v>
      </c>
      <c r="J124" s="1" t="str">
        <f>VLOOKUP(A123,[2]tblEscolas!$A:$D,4,FALSE)</f>
        <v>PRI</v>
      </c>
    </row>
    <row r="125" spans="1:10" x14ac:dyDescent="0.3">
      <c r="A125" s="18">
        <v>505195</v>
      </c>
      <c r="B125" s="14" t="s">
        <v>586</v>
      </c>
      <c r="C125" s="14" t="str">
        <f>VLOOKUP(Tabela1[[#This Row],[nome_escola]],[1]Sheet1!$A:$K,4,FALSE)</f>
        <v>Avenida Avelino Teixeira da Mota</v>
      </c>
      <c r="D125" s="14" t="str">
        <f>VLOOKUP(Tabela1[[#This Row],[nome_escola]],[1]Sheet1!$A:$K,5,FALSE)</f>
        <v>1959-010</v>
      </c>
      <c r="E125" s="14">
        <f>VLOOKUP(Tabela1[[#This Row],[nome_escola]],[1]Sheet1!$A:$K,2,FALSE)</f>
        <v>38.756374000000001</v>
      </c>
      <c r="F125" s="14">
        <f>VLOOKUP(Tabela1[[#This Row],[nome_escola]],[1]Sheet1!$A:$K,3,FALSE)</f>
        <v>-9.1253849999999996</v>
      </c>
      <c r="G125" s="1" t="str">
        <f>VLOOKUP(Tabela1[[#This Row],[id_escola]],[2]tblEscolas!$A:$E,5,FALSE)</f>
        <v>11</v>
      </c>
      <c r="H125" s="1" t="str">
        <f>VLOOKUP(Tabela1[[#This Row],[id_escola]],[2]tblEscolas!$A:$F,6,FALSE)</f>
        <v>06</v>
      </c>
      <c r="I125" s="1" t="s">
        <v>1235</v>
      </c>
      <c r="J125" s="1" t="str">
        <f>VLOOKUP(A124,[2]tblEscolas!$A:$D,4,FALSE)</f>
        <v>PRI</v>
      </c>
    </row>
    <row r="126" spans="1:10" x14ac:dyDescent="0.3">
      <c r="A126" s="18">
        <v>800323</v>
      </c>
      <c r="B126" s="14" t="s">
        <v>711</v>
      </c>
      <c r="C126" s="14" t="str">
        <f>VLOOKUP(Tabela1[[#This Row],[nome_escola]],[1]Sheet1!$A:$K,4,FALSE)</f>
        <v>Avenida Doutor António Nabais</v>
      </c>
      <c r="D126" s="14" t="str">
        <f>VLOOKUP(Tabela1[[#This Row],[nome_escola]],[1]Sheet1!$A:$K,5,FALSE)</f>
        <v>2605-045</v>
      </c>
      <c r="E126" s="14">
        <f>VLOOKUP(Tabela1[[#This Row],[nome_escola]],[1]Sheet1!$A:$K,2,FALSE)</f>
        <v>38.793458999999999</v>
      </c>
      <c r="F126" s="14">
        <f>VLOOKUP(Tabela1[[#This Row],[nome_escola]],[1]Sheet1!$A:$K,3,FALSE)</f>
        <v>-9.3125330000000002</v>
      </c>
      <c r="G126" s="1" t="str">
        <f>VLOOKUP(Tabela1[[#This Row],[id_escola]],[2]tblEscolas!$A:$E,5,FALSE)</f>
        <v>11</v>
      </c>
      <c r="H126" s="1" t="str">
        <f>VLOOKUP(Tabela1[[#This Row],[id_escola]],[2]tblEscolas!$A:$F,6,FALSE)</f>
        <v>11</v>
      </c>
      <c r="I126" s="1" t="s">
        <v>1235</v>
      </c>
      <c r="J126" s="1" t="str">
        <f>VLOOKUP(A125,[2]tblEscolas!$A:$D,4,FALSE)</f>
        <v>PRI</v>
      </c>
    </row>
    <row r="127" spans="1:10" x14ac:dyDescent="0.3">
      <c r="A127" s="18">
        <v>806195</v>
      </c>
      <c r="B127" s="14" t="s">
        <v>668</v>
      </c>
      <c r="C127" s="14" t="str">
        <f>VLOOKUP(Tabela1[[#This Row],[nome_escola]],[1]Sheet1!$A:$K,4,FALSE)</f>
        <v>Caminho dos Lavadouros</v>
      </c>
      <c r="D127" s="14" t="str">
        <f>VLOOKUP(Tabela1[[#This Row],[nome_escola]],[1]Sheet1!$A:$K,5,FALSE)</f>
        <v>2640-320</v>
      </c>
      <c r="E127" s="14">
        <f>VLOOKUP(Tabela1[[#This Row],[nome_escola]],[1]Sheet1!$A:$K,2,FALSE)</f>
        <v>38.915374</v>
      </c>
      <c r="F127" s="14">
        <f>VLOOKUP(Tabela1[[#This Row],[nome_escola]],[1]Sheet1!$A:$K,3,FALSE)</f>
        <v>-9.3211370000000002</v>
      </c>
      <c r="G127" s="1" t="str">
        <f>VLOOKUP(Tabela1[[#This Row],[id_escola]],[2]tblEscolas!$A:$E,5,FALSE)</f>
        <v>11</v>
      </c>
      <c r="H127" s="1" t="str">
        <f>VLOOKUP(Tabela1[[#This Row],[id_escola]],[2]tblEscolas!$A:$F,6,FALSE)</f>
        <v>09</v>
      </c>
      <c r="I127" s="1" t="s">
        <v>1235</v>
      </c>
      <c r="J127" s="1" t="str">
        <f>VLOOKUP(A126,[2]tblEscolas!$A:$D,4,FALSE)</f>
        <v>PRI</v>
      </c>
    </row>
    <row r="128" spans="1:10" x14ac:dyDescent="0.3">
      <c r="A128" s="18">
        <v>800324</v>
      </c>
      <c r="B128" s="14" t="s">
        <v>1246</v>
      </c>
      <c r="C128" s="14" t="str">
        <f>VLOOKUP(Tabela1[[#This Row],[nome_escola]],[1]Sheet1!$A:$K,4,FALSE)</f>
        <v>EN 16</v>
      </c>
      <c r="D128" s="14" t="str">
        <f>VLOOKUP(Tabela1[[#This Row],[nome_escola]],[1]Sheet1!$A:$K,5,FALSE)</f>
        <v>3500-093</v>
      </c>
      <c r="E128" s="14">
        <f>VLOOKUP(Tabela1[[#This Row],[nome_escola]],[1]Sheet1!$A:$K,2,FALSE)</f>
        <v>40.655642</v>
      </c>
      <c r="F128" s="14">
        <f>VLOOKUP(Tabela1[[#This Row],[nome_escola]],[1]Sheet1!$A:$K,3,FALSE)</f>
        <v>-7.9047390000000002</v>
      </c>
      <c r="G128" s="1" t="str">
        <f>VLOOKUP(Tabela1[[#This Row],[id_escola]],[2]tblEscolas!$A:$E,5,FALSE)</f>
        <v>18</v>
      </c>
      <c r="H128" s="1" t="str">
        <f>VLOOKUP(Tabela1[[#This Row],[id_escola]],[2]tblEscolas!$A:$F,6,FALSE)</f>
        <v>23</v>
      </c>
      <c r="I128" s="1" t="s">
        <v>1235</v>
      </c>
      <c r="J128" s="1" t="str">
        <f>VLOOKUP(A127,[2]tblEscolas!$A:$D,4,FALSE)</f>
        <v>PRI</v>
      </c>
    </row>
    <row r="129" spans="1:10" x14ac:dyDescent="0.3">
      <c r="A129" s="18">
        <v>523586</v>
      </c>
      <c r="B129" s="14" t="s">
        <v>153</v>
      </c>
      <c r="C129" s="14" t="str">
        <f>VLOOKUP(Tabela1[[#This Row],[nome_escola]],[1]Sheet1!$A:$K,4,FALSE)</f>
        <v>Avenida das Pontes</v>
      </c>
      <c r="D129" s="14" t="str">
        <f>VLOOKUP(Tabela1[[#This Row],[nome_escola]],[1]Sheet1!$A:$K,5,FALSE)</f>
        <v>4750-754</v>
      </c>
      <c r="E129" s="14">
        <f>VLOOKUP(Tabela1[[#This Row],[nome_escola]],[1]Sheet1!$A:$K,2,FALSE)</f>
        <v>41.537004000000003</v>
      </c>
      <c r="F129" s="14">
        <f>VLOOKUP(Tabela1[[#This Row],[nome_escola]],[1]Sheet1!$A:$K,3,FALSE)</f>
        <v>-8.5996389999999998</v>
      </c>
      <c r="G129" s="1" t="str">
        <f>VLOOKUP(Tabela1[[#This Row],[id_escola]],[2]tblEscolas!$A:$E,5,FALSE)</f>
        <v>03</v>
      </c>
      <c r="H129" s="1" t="str">
        <f>VLOOKUP(Tabela1[[#This Row],[id_escola]],[2]tblEscolas!$A:$F,6,FALSE)</f>
        <v>02</v>
      </c>
      <c r="I129" s="1" t="s">
        <v>1235</v>
      </c>
      <c r="J129" s="1" t="str">
        <f>VLOOKUP(A128,[2]tblEscolas!$A:$D,4,FALSE)</f>
        <v>PRI</v>
      </c>
    </row>
    <row r="130" spans="1:10" x14ac:dyDescent="0.3">
      <c r="A130" s="18">
        <v>800536</v>
      </c>
      <c r="B130" s="14" t="s">
        <v>226</v>
      </c>
      <c r="C130" s="14" t="str">
        <f>VLOOKUP(Tabela1[[#This Row],[nome_escola]],[1]Sheet1!$A:$K,4,FALSE)</f>
        <v>Pista de Atletismo</v>
      </c>
      <c r="D130" s="14" t="str">
        <f>VLOOKUP(Tabela1[[#This Row],[nome_escola]],[1]Sheet1!$A:$K,5,FALSE)</f>
        <v>4765-213</v>
      </c>
      <c r="E130" s="14">
        <f>VLOOKUP(Tabela1[[#This Row],[nome_escola]],[1]Sheet1!$A:$K,2,FALSE)</f>
        <v>41.396003</v>
      </c>
      <c r="F130" s="14">
        <f>VLOOKUP(Tabela1[[#This Row],[nome_escola]],[1]Sheet1!$A:$K,3,FALSE)</f>
        <v>-8.3918029999999995</v>
      </c>
      <c r="G130" s="1" t="str">
        <f>VLOOKUP(Tabela1[[#This Row],[id_escola]],[2]tblEscolas!$A:$E,5,FALSE)</f>
        <v>03</v>
      </c>
      <c r="H130" s="1" t="str">
        <f>VLOOKUP(Tabela1[[#This Row],[id_escola]],[2]tblEscolas!$A:$F,6,FALSE)</f>
        <v>12</v>
      </c>
      <c r="I130" s="1" t="s">
        <v>1235</v>
      </c>
      <c r="J130" s="1" t="str">
        <f>VLOOKUP(A129,[2]tblEscolas!$A:$D,4,FALSE)</f>
        <v>PRI</v>
      </c>
    </row>
    <row r="131" spans="1:10" x14ac:dyDescent="0.3">
      <c r="A131" s="18">
        <v>404238</v>
      </c>
      <c r="B131" s="14" t="s">
        <v>580</v>
      </c>
      <c r="C131" s="14" t="str">
        <f>VLOOKUP(Tabela1[[#This Row],[nome_escola]],[1]Sheet1!$A:$K,4,FALSE)</f>
        <v>Rua João Pereira da Rosa</v>
      </c>
      <c r="D131" s="14" t="str">
        <f>VLOOKUP(Tabela1[[#This Row],[nome_escola]],[1]Sheet1!$A:$K,5,FALSE)</f>
        <v>1200-236</v>
      </c>
      <c r="E131" s="14">
        <f>VLOOKUP(Tabela1[[#This Row],[nome_escola]],[1]Sheet1!$A:$K,2,FALSE)</f>
        <v>38.712276000000003</v>
      </c>
      <c r="F131" s="14">
        <f>VLOOKUP(Tabela1[[#This Row],[nome_escola]],[1]Sheet1!$A:$K,3,FALSE)</f>
        <v>-9.147392</v>
      </c>
      <c r="G131" s="1" t="str">
        <f>VLOOKUP(Tabela1[[#This Row],[id_escola]],[2]tblEscolas!$A:$E,5,FALSE)</f>
        <v>11</v>
      </c>
      <c r="H131" s="1" t="str">
        <f>VLOOKUP(Tabela1[[#This Row],[id_escola]],[2]tblEscolas!$A:$F,6,FALSE)</f>
        <v>06</v>
      </c>
      <c r="I131" s="1" t="s">
        <v>1235</v>
      </c>
      <c r="J131" s="1" t="str">
        <f>VLOOKUP(A130,[2]tblEscolas!$A:$D,4,FALSE)</f>
        <v>PRI</v>
      </c>
    </row>
    <row r="132" spans="1:10" x14ac:dyDescent="0.3">
      <c r="A132" s="18">
        <v>404240</v>
      </c>
      <c r="B132" s="14" t="s">
        <v>572</v>
      </c>
      <c r="C132" s="14" t="str">
        <f>VLOOKUP(Tabela1[[#This Row],[nome_escola]],[1]Sheet1!$A:$K,4,FALSE)</f>
        <v>Rua da Associação dos Amigos da Quinta do Património</v>
      </c>
      <c r="D132" s="14" t="str">
        <f>VLOOKUP(Tabela1[[#This Row],[nome_escola]],[1]Sheet1!$A:$K,5,FALSE)</f>
        <v>2685</v>
      </c>
      <c r="E132" s="14">
        <f>VLOOKUP(Tabela1[[#This Row],[nome_escola]],[1]Sheet1!$A:$K,2,FALSE)</f>
        <v>38.790185000000001</v>
      </c>
      <c r="F132" s="14">
        <f>VLOOKUP(Tabela1[[#This Row],[nome_escola]],[1]Sheet1!$A:$K,3,FALSE)</f>
        <v>-9.1070679999999999</v>
      </c>
      <c r="G132" s="1" t="str">
        <f>VLOOKUP(Tabela1[[#This Row],[id_escola]],[2]tblEscolas!$A:$E,5,FALSE)</f>
        <v>11</v>
      </c>
      <c r="H132" s="1" t="str">
        <f>VLOOKUP(Tabela1[[#This Row],[id_escola]],[2]tblEscolas!$A:$F,6,FALSE)</f>
        <v>06</v>
      </c>
      <c r="I132" s="1" t="s">
        <v>1235</v>
      </c>
      <c r="J132" s="1" t="str">
        <f>VLOOKUP(A131,[2]tblEscolas!$A:$D,4,FALSE)</f>
        <v>PUB</v>
      </c>
    </row>
    <row r="133" spans="1:10" x14ac:dyDescent="0.3">
      <c r="A133" s="18">
        <v>404251</v>
      </c>
      <c r="B133" s="14" t="s">
        <v>171</v>
      </c>
      <c r="C133" s="14" t="str">
        <f>VLOOKUP(Tabela1[[#This Row],[nome_escola]],[1]Sheet1!$A:$K,4,FALSE)</f>
        <v>Avenida de São Frutuoso</v>
      </c>
      <c r="D133" s="14" t="str">
        <f>VLOOKUP(Tabela1[[#This Row],[nome_escola]],[1]Sheet1!$A:$K,5,FALSE)</f>
        <v>4700-291</v>
      </c>
      <c r="E133" s="14">
        <f>VLOOKUP(Tabela1[[#This Row],[nome_escola]],[1]Sheet1!$A:$K,2,FALSE)</f>
        <v>41.558475000000001</v>
      </c>
      <c r="F133" s="14">
        <f>VLOOKUP(Tabela1[[#This Row],[nome_escola]],[1]Sheet1!$A:$K,3,FALSE)</f>
        <v>-8.4407390000000007</v>
      </c>
      <c r="G133" s="1" t="str">
        <f>VLOOKUP(Tabela1[[#This Row],[id_escola]],[2]tblEscolas!$A:$E,5,FALSE)</f>
        <v>03</v>
      </c>
      <c r="H133" s="1" t="str">
        <f>VLOOKUP(Tabela1[[#This Row],[id_escola]],[2]tblEscolas!$A:$F,6,FALSE)</f>
        <v>03</v>
      </c>
      <c r="I133" s="1" t="s">
        <v>1235</v>
      </c>
      <c r="J133" s="1" t="str">
        <f>VLOOKUP(A132,[2]tblEscolas!$A:$D,4,FALSE)</f>
        <v>PUB</v>
      </c>
    </row>
    <row r="134" spans="1:10" x14ac:dyDescent="0.3">
      <c r="A134" s="18">
        <v>404214</v>
      </c>
      <c r="B134" s="14" t="s">
        <v>899</v>
      </c>
      <c r="C134" s="14" t="str">
        <f>VLOOKUP(Tabela1[[#This Row],[nome_escola]],[1]Sheet1!$A:$K,4,FALSE)</f>
        <v>Rua do Marechal Saldanha</v>
      </c>
      <c r="D134" s="14" t="str">
        <f>VLOOKUP(Tabela1[[#This Row],[nome_escola]],[1]Sheet1!$A:$K,5,FALSE)</f>
        <v>4150-654</v>
      </c>
      <c r="E134" s="14">
        <f>VLOOKUP(Tabela1[[#This Row],[nome_escola]],[1]Sheet1!$A:$K,2,FALSE)</f>
        <v>41.165900999999998</v>
      </c>
      <c r="F134" s="14">
        <f>VLOOKUP(Tabela1[[#This Row],[nome_escola]],[1]Sheet1!$A:$K,3,FALSE)</f>
        <v>-8.6846859999999992</v>
      </c>
      <c r="G134" s="1" t="str">
        <f>VLOOKUP(Tabela1[[#This Row],[id_escola]],[2]tblEscolas!$A:$E,5,FALSE)</f>
        <v>13</v>
      </c>
      <c r="H134" s="1" t="str">
        <f>VLOOKUP(Tabela1[[#This Row],[id_escola]],[2]tblEscolas!$A:$F,6,FALSE)</f>
        <v>12</v>
      </c>
      <c r="I134" s="1" t="s">
        <v>1235</v>
      </c>
      <c r="J134" s="1" t="str">
        <f>VLOOKUP(A133,[2]tblEscolas!$A:$D,4,FALSE)</f>
        <v>PUB</v>
      </c>
    </row>
    <row r="135" spans="1:10" x14ac:dyDescent="0.3">
      <c r="A135" s="18" t="e">
        <v>#N/A</v>
      </c>
      <c r="B135" s="14" t="s">
        <v>623</v>
      </c>
      <c r="C135" s="14" t="str">
        <f>VLOOKUP(Tabela1[[#This Row],[nome_escola]],[1]Sheet1!$A:$K,4,FALSE)</f>
        <v>Rua dos Lusíadas</v>
      </c>
      <c r="D135" s="14" t="str">
        <f>VLOOKUP(Tabela1[[#This Row],[nome_escola]],[1]Sheet1!$A:$K,5,FALSE)</f>
        <v>1300-366</v>
      </c>
      <c r="E135" s="14">
        <f>VLOOKUP(Tabela1[[#This Row],[nome_escola]],[1]Sheet1!$A:$K,2,FALSE)</f>
        <v>38.704991999999997</v>
      </c>
      <c r="F135" s="14">
        <f>VLOOKUP(Tabela1[[#This Row],[nome_escola]],[1]Sheet1!$A:$K,3,FALSE)</f>
        <v>-9.1802770000000002</v>
      </c>
      <c r="G135" s="1" t="e">
        <f>VLOOKUP(Tabela1[[#This Row],[id_escola]],[2]tblEscolas!$A:$E,5,FALSE)</f>
        <v>#N/A</v>
      </c>
      <c r="H135" s="1" t="e">
        <f>VLOOKUP(Tabela1[[#This Row],[id_escola]],[2]tblEscolas!$A:$F,6,FALSE)</f>
        <v>#N/A</v>
      </c>
      <c r="I135" s="1" t="s">
        <v>1235</v>
      </c>
      <c r="J135" s="1" t="str">
        <f>VLOOKUP(A134,[2]tblEscolas!$A:$D,4,FALSE)</f>
        <v>PUB</v>
      </c>
    </row>
    <row r="136" spans="1:10" x14ac:dyDescent="0.3">
      <c r="A136" s="18">
        <v>342403</v>
      </c>
      <c r="B136" s="14" t="s">
        <v>1031</v>
      </c>
      <c r="C136" s="14" t="str">
        <f>VLOOKUP(Tabela1[[#This Row],[nome_escola]],[1]Sheet1!$A:$K,4,FALSE)</f>
        <v>Rua Doutor Armando Henrique Reis Vieira</v>
      </c>
      <c r="D136" s="14" t="str">
        <f>VLOOKUP(Tabela1[[#This Row],[nome_escola]],[1]Sheet1!$A:$K,5,FALSE)</f>
        <v>2490-552</v>
      </c>
      <c r="E136" s="14">
        <f>VLOOKUP(Tabela1[[#This Row],[nome_escola]],[1]Sheet1!$A:$K,2,FALSE)</f>
        <v>39.659917999999998</v>
      </c>
      <c r="F136" s="14">
        <f>VLOOKUP(Tabela1[[#This Row],[nome_escola]],[1]Sheet1!$A:$K,3,FALSE)</f>
        <v>-8.5782139999999991</v>
      </c>
      <c r="G136" s="1" t="str">
        <f>VLOOKUP(Tabela1[[#This Row],[id_escola]],[2]tblEscolas!$A:$E,5,FALSE)</f>
        <v>14</v>
      </c>
      <c r="H136" s="1" t="str">
        <f>VLOOKUP(Tabela1[[#This Row],[id_escola]],[2]tblEscolas!$A:$F,6,FALSE)</f>
        <v>21</v>
      </c>
      <c r="I136" s="1" t="s">
        <v>1235</v>
      </c>
      <c r="J136" s="1" t="e">
        <f>VLOOKUP(A135,[2]tblEscolas!$A:$D,4,FALSE)</f>
        <v>#N/A</v>
      </c>
    </row>
    <row r="137" spans="1:10" x14ac:dyDescent="0.3">
      <c r="A137" s="18">
        <v>340017</v>
      </c>
      <c r="B137" s="14" t="s">
        <v>158</v>
      </c>
      <c r="C137" s="14" t="str">
        <f>VLOOKUP(Tabela1[[#This Row],[nome_escola]],[1]Sheet1!$A:$K,4,FALSE)</f>
        <v>Desconhecido</v>
      </c>
      <c r="D137" s="14" t="str">
        <f>VLOOKUP(Tabela1[[#This Row],[nome_escola]],[1]Sheet1!$A:$K,5,FALSE)</f>
        <v>4755-559</v>
      </c>
      <c r="E137" s="14">
        <f>VLOOKUP(Tabela1[[#This Row],[nome_escola]],[1]Sheet1!$A:$K,2,FALSE)</f>
        <v>41.498705999999999</v>
      </c>
      <c r="F137" s="14">
        <f>VLOOKUP(Tabela1[[#This Row],[nome_escola]],[1]Sheet1!$A:$K,3,FALSE)</f>
        <v>-8.6721500000000002</v>
      </c>
      <c r="G137" s="1" t="str">
        <f>VLOOKUP(Tabela1[[#This Row],[id_escola]],[2]tblEscolas!$A:$E,5,FALSE)</f>
        <v>03</v>
      </c>
      <c r="H137" s="1" t="str">
        <f>VLOOKUP(Tabela1[[#This Row],[id_escola]],[2]tblEscolas!$A:$F,6,FALSE)</f>
        <v>02</v>
      </c>
      <c r="I137" s="1" t="s">
        <v>1235</v>
      </c>
      <c r="J137" s="1" t="str">
        <f>VLOOKUP(A136,[2]tblEscolas!$A:$D,4,FALSE)</f>
        <v>PUB</v>
      </c>
    </row>
    <row r="138" spans="1:10" x14ac:dyDescent="0.3">
      <c r="A138" s="18">
        <v>343900</v>
      </c>
      <c r="B138" s="14" t="s">
        <v>955</v>
      </c>
      <c r="C138" s="14" t="str">
        <f>VLOOKUP(Tabela1[[#This Row],[nome_escola]],[1]Sheet1!$A:$K,4,FALSE)</f>
        <v>Rua Castanheira do Ribatejo</v>
      </c>
      <c r="D138" s="14" t="str">
        <f>VLOOKUP(Tabela1[[#This Row],[nome_escola]],[1]Sheet1!$A:$K,5,FALSE)</f>
        <v>4430-784</v>
      </c>
      <c r="E138" s="14">
        <f>VLOOKUP(Tabela1[[#This Row],[nome_escola]],[1]Sheet1!$A:$K,2,FALSE)</f>
        <v>41.103110000000001</v>
      </c>
      <c r="F138" s="14">
        <f>VLOOKUP(Tabela1[[#This Row],[nome_escola]],[1]Sheet1!$A:$K,3,FALSE)</f>
        <v>-8.5527800000000003</v>
      </c>
      <c r="G138" s="1" t="str">
        <f>VLOOKUP(Tabela1[[#This Row],[id_escola]],[2]tblEscolas!$A:$E,5,FALSE)</f>
        <v>13</v>
      </c>
      <c r="H138" s="1" t="str">
        <f>VLOOKUP(Tabela1[[#This Row],[id_escola]],[2]tblEscolas!$A:$F,6,FALSE)</f>
        <v>17</v>
      </c>
      <c r="I138" s="1" t="s">
        <v>1235</v>
      </c>
      <c r="J138" s="1" t="str">
        <f>VLOOKUP(A137,[2]tblEscolas!$A:$D,4,FALSE)</f>
        <v>PUB</v>
      </c>
    </row>
    <row r="139" spans="1:10" x14ac:dyDescent="0.3">
      <c r="A139" s="18">
        <v>340029</v>
      </c>
      <c r="B139" s="14" t="s">
        <v>264</v>
      </c>
      <c r="C139" s="14" t="str">
        <f>VLOOKUP(Tabela1[[#This Row],[nome_escola]],[1]Sheet1!$A:$K,4,FALSE)</f>
        <v>Rua Doutor Francisco José Palmeiro</v>
      </c>
      <c r="D139" s="14" t="str">
        <f>VLOOKUP(Tabela1[[#This Row],[nome_escola]],[1]Sheet1!$A:$K,5,FALSE)</f>
        <v>6000-230</v>
      </c>
      <c r="E139" s="14">
        <f>VLOOKUP(Tabela1[[#This Row],[nome_escola]],[1]Sheet1!$A:$K,2,FALSE)</f>
        <v>39.820121999999998</v>
      </c>
      <c r="F139" s="14">
        <f>VLOOKUP(Tabela1[[#This Row],[nome_escola]],[1]Sheet1!$A:$K,3,FALSE)</f>
        <v>-7.5021279999999999</v>
      </c>
      <c r="G139" s="1" t="str">
        <f>VLOOKUP(Tabela1[[#This Row],[id_escola]],[2]tblEscolas!$A:$E,5,FALSE)</f>
        <v>05</v>
      </c>
      <c r="H139" s="1" t="str">
        <f>VLOOKUP(Tabela1[[#This Row],[id_escola]],[2]tblEscolas!$A:$F,6,FALSE)</f>
        <v>02</v>
      </c>
      <c r="I139" s="1" t="s">
        <v>1235</v>
      </c>
      <c r="J139" s="1" t="str">
        <f>VLOOKUP(A138,[2]tblEscolas!$A:$D,4,FALSE)</f>
        <v>PUB</v>
      </c>
    </row>
    <row r="140" spans="1:10" x14ac:dyDescent="0.3">
      <c r="A140" s="18">
        <v>340108</v>
      </c>
      <c r="B140" s="14" t="s">
        <v>1016</v>
      </c>
      <c r="C140" s="14" t="str">
        <f>VLOOKUP(Tabela1[[#This Row],[nome_escola]],[1]Sheet1!$A:$K,4,FALSE)</f>
        <v>Desconhecido</v>
      </c>
      <c r="D140" s="14" t="str">
        <f>VLOOKUP(Tabela1[[#This Row],[nome_escola]],[1]Sheet1!$A:$K,5,FALSE)</f>
        <v>2005-075</v>
      </c>
      <c r="E140" s="14">
        <f>VLOOKUP(Tabela1[[#This Row],[nome_escola]],[1]Sheet1!$A:$K,2,FALSE)</f>
        <v>39.245392000000002</v>
      </c>
      <c r="F140" s="14">
        <f>VLOOKUP(Tabela1[[#This Row],[nome_escola]],[1]Sheet1!$A:$K,3,FALSE)</f>
        <v>-8.6994659999999993</v>
      </c>
      <c r="G140" s="1" t="str">
        <f>VLOOKUP(Tabela1[[#This Row],[id_escola]],[2]tblEscolas!$A:$E,5,FALSE)</f>
        <v>14</v>
      </c>
      <c r="H140" s="1" t="str">
        <f>VLOOKUP(Tabela1[[#This Row],[id_escola]],[2]tblEscolas!$A:$F,6,FALSE)</f>
        <v>16</v>
      </c>
      <c r="I140" s="1" t="s">
        <v>1235</v>
      </c>
      <c r="J140" s="1" t="str">
        <f>VLOOKUP(A139,[2]tblEscolas!$A:$D,4,FALSE)</f>
        <v>PUB</v>
      </c>
    </row>
    <row r="141" spans="1:10" x14ac:dyDescent="0.3">
      <c r="A141" s="18">
        <v>340121</v>
      </c>
      <c r="B141" s="14" t="s">
        <v>749</v>
      </c>
      <c r="C141" s="14" t="str">
        <f>VLOOKUP(Tabela1[[#This Row],[nome_escola]],[1]Sheet1!$A:$K,4,FALSE)</f>
        <v>Largo Rotary Club da Amadora</v>
      </c>
      <c r="D141" s="14" t="str">
        <f>VLOOKUP(Tabela1[[#This Row],[nome_escola]],[1]Sheet1!$A:$K,5,FALSE)</f>
        <v>2610-298</v>
      </c>
      <c r="E141" s="14">
        <f>VLOOKUP(Tabela1[[#This Row],[nome_escola]],[1]Sheet1!$A:$K,2,FALSE)</f>
        <v>38.733356000000001</v>
      </c>
      <c r="F141" s="14">
        <f>VLOOKUP(Tabela1[[#This Row],[nome_escola]],[1]Sheet1!$A:$K,3,FALSE)</f>
        <v>-9.2138369999999998</v>
      </c>
      <c r="G141" s="1" t="str">
        <f>VLOOKUP(Tabela1[[#This Row],[id_escola]],[2]tblEscolas!$A:$E,5,FALSE)</f>
        <v>11</v>
      </c>
      <c r="H141" s="1" t="str">
        <f>VLOOKUP(Tabela1[[#This Row],[id_escola]],[2]tblEscolas!$A:$F,6,FALSE)</f>
        <v>15</v>
      </c>
      <c r="I141" s="1" t="s">
        <v>1235</v>
      </c>
      <c r="J141" s="1" t="str">
        <f>VLOOKUP(A140,[2]tblEscolas!$A:$D,4,FALSE)</f>
        <v>PUB</v>
      </c>
    </row>
    <row r="142" spans="1:10" x14ac:dyDescent="0.3">
      <c r="A142" s="18">
        <v>340133</v>
      </c>
      <c r="B142" s="14" t="s">
        <v>590</v>
      </c>
      <c r="C142" s="14" t="str">
        <f>VLOOKUP(Tabela1[[#This Row],[nome_escola]],[1]Sheet1!$A:$K,4,FALSE)</f>
        <v>Rua Dom Pedro de Cristo</v>
      </c>
      <c r="D142" s="14" t="str">
        <f>VLOOKUP(Tabela1[[#This Row],[nome_escola]],[1]Sheet1!$A:$K,5,FALSE)</f>
        <v>1700-135</v>
      </c>
      <c r="E142" s="14">
        <f>VLOOKUP(Tabela1[[#This Row],[nome_escola]],[1]Sheet1!$A:$K,2,FALSE)</f>
        <v>38.752653000000002</v>
      </c>
      <c r="F142" s="14">
        <f>VLOOKUP(Tabela1[[#This Row],[nome_escola]],[1]Sheet1!$A:$K,3,FALSE)</f>
        <v>-9.1352150000000005</v>
      </c>
      <c r="G142" s="1" t="str">
        <f>VLOOKUP(Tabela1[[#This Row],[id_escola]],[2]tblEscolas!$A:$E,5,FALSE)</f>
        <v>11</v>
      </c>
      <c r="H142" s="1" t="str">
        <f>VLOOKUP(Tabela1[[#This Row],[id_escola]],[2]tblEscolas!$A:$F,6,FALSE)</f>
        <v>06</v>
      </c>
      <c r="I142" s="1" t="s">
        <v>1235</v>
      </c>
      <c r="J142" s="1" t="str">
        <f>VLOOKUP(A141,[2]tblEscolas!$A:$D,4,FALSE)</f>
        <v>PUB</v>
      </c>
    </row>
    <row r="143" spans="1:10" x14ac:dyDescent="0.3">
      <c r="A143" s="18">
        <v>345155</v>
      </c>
      <c r="B143" s="14" t="s">
        <v>1203</v>
      </c>
      <c r="C143" s="14" t="str">
        <f>VLOOKUP(Tabela1[[#This Row],[nome_escola]],[1]Sheet1!$A:$K,4,FALSE)</f>
        <v>Desconhecido</v>
      </c>
      <c r="D143" s="14" t="str">
        <f>VLOOKUP(Tabela1[[#This Row],[nome_escola]],[1]Sheet1!$A:$K,5,FALSE)</f>
        <v>3630-229</v>
      </c>
      <c r="E143" s="14">
        <f>VLOOKUP(Tabela1[[#This Row],[nome_escola]],[1]Sheet1!$A:$K,2,FALSE)</f>
        <v>40.991410999999999</v>
      </c>
      <c r="F143" s="14">
        <f>VLOOKUP(Tabela1[[#This Row],[nome_escola]],[1]Sheet1!$A:$K,3,FALSE)</f>
        <v>-7.4001970000000004</v>
      </c>
      <c r="G143" s="1" t="str">
        <f>VLOOKUP(Tabela1[[#This Row],[id_escola]],[2]tblEscolas!$A:$E,5,FALSE)</f>
        <v>18</v>
      </c>
      <c r="H143" s="1" t="str">
        <f>VLOOKUP(Tabela1[[#This Row],[id_escola]],[2]tblEscolas!$A:$F,6,FALSE)</f>
        <v>12</v>
      </c>
      <c r="I143" s="1" t="s">
        <v>1235</v>
      </c>
      <c r="J143" s="1" t="str">
        <f>VLOOKUP(A142,[2]tblEscolas!$A:$D,4,FALSE)</f>
        <v>PUB</v>
      </c>
    </row>
    <row r="144" spans="1:10" x14ac:dyDescent="0.3">
      <c r="A144" s="18">
        <v>340169</v>
      </c>
      <c r="B144" s="14" t="s">
        <v>1066</v>
      </c>
      <c r="C144" s="14" t="str">
        <f>VLOOKUP(Tabela1[[#This Row],[nome_escola]],[1]Sheet1!$A:$K,4,FALSE)</f>
        <v>Avenida das Nacionalizações</v>
      </c>
      <c r="D144" s="14" t="str">
        <f>VLOOKUP(Tabela1[[#This Row],[nome_escola]],[1]Sheet1!$A:$K,5,FALSE)</f>
        <v>2835-461</v>
      </c>
      <c r="E144" s="14">
        <f>VLOOKUP(Tabela1[[#This Row],[nome_escola]],[1]Sheet1!$A:$K,2,FALSE)</f>
        <v>38.663355000000003</v>
      </c>
      <c r="F144" s="14">
        <f>VLOOKUP(Tabela1[[#This Row],[nome_escola]],[1]Sheet1!$A:$K,3,FALSE)</f>
        <v>-9.0542370000000005</v>
      </c>
      <c r="G144" s="1" t="str">
        <f>VLOOKUP(Tabela1[[#This Row],[id_escola]],[2]tblEscolas!$A:$E,5,FALSE)</f>
        <v>15</v>
      </c>
      <c r="H144" s="1" t="str">
        <f>VLOOKUP(Tabela1[[#This Row],[id_escola]],[2]tblEscolas!$A:$F,6,FALSE)</f>
        <v>04</v>
      </c>
      <c r="I144" s="1" t="s">
        <v>1235</v>
      </c>
      <c r="J144" s="1" t="str">
        <f>VLOOKUP(A143,[2]tblEscolas!$A:$D,4,FALSE)</f>
        <v>PUB</v>
      </c>
    </row>
    <row r="145" spans="1:10" x14ac:dyDescent="0.3">
      <c r="A145" s="18">
        <v>346858</v>
      </c>
      <c r="B145" s="14" t="s">
        <v>779</v>
      </c>
      <c r="C145" s="14" t="str">
        <f>VLOOKUP(Tabela1[[#This Row],[nome_escola]],[1]Sheet1!$A:$K,4,FALSE)</f>
        <v>EM 211-1</v>
      </c>
      <c r="D145" s="14" t="str">
        <f>VLOOKUP(Tabela1[[#This Row],[nome_escola]],[1]Sheet1!$A:$K,5,FALSE)</f>
        <v>4600-759</v>
      </c>
      <c r="E145" s="14">
        <f>VLOOKUP(Tabela1[[#This Row],[nome_escola]],[1]Sheet1!$A:$K,2,FALSE)</f>
        <v>41.281382000000001</v>
      </c>
      <c r="F145" s="14">
        <f>VLOOKUP(Tabela1[[#This Row],[nome_escola]],[1]Sheet1!$A:$K,3,FALSE)</f>
        <v>-8.0923079999999992</v>
      </c>
      <c r="G145" s="1" t="str">
        <f>VLOOKUP(Tabela1[[#This Row],[id_escola]],[2]tblEscolas!$A:$E,5,FALSE)</f>
        <v>13</v>
      </c>
      <c r="H145" s="1" t="str">
        <f>VLOOKUP(Tabela1[[#This Row],[id_escola]],[2]tblEscolas!$A:$F,6,FALSE)</f>
        <v>01</v>
      </c>
      <c r="I145" s="1" t="s">
        <v>1235</v>
      </c>
      <c r="J145" s="1" t="str">
        <f>VLOOKUP(A144,[2]tblEscolas!$A:$D,4,FALSE)</f>
        <v>PUB</v>
      </c>
    </row>
    <row r="146" spans="1:10" x14ac:dyDescent="0.3">
      <c r="A146" s="18">
        <v>330991</v>
      </c>
      <c r="B146" s="14" t="s">
        <v>761</v>
      </c>
      <c r="C146" s="14" t="str">
        <f>VLOOKUP(Tabela1[[#This Row],[nome_escola]],[1]Sheet1!$A:$K,4,FALSE)</f>
        <v>Rua 25 de Abril</v>
      </c>
      <c r="D146" s="14" t="str">
        <f>VLOOKUP(Tabela1[[#This Row],[nome_escola]],[1]Sheet1!$A:$K,5,FALSE)</f>
        <v>7430-132</v>
      </c>
      <c r="E146" s="14">
        <f>VLOOKUP(Tabela1[[#This Row],[nome_escola]],[1]Sheet1!$A:$K,2,FALSE)</f>
        <v>39.290838999999998</v>
      </c>
      <c r="F146" s="14">
        <f>VLOOKUP(Tabela1[[#This Row],[nome_escola]],[1]Sheet1!$A:$K,3,FALSE)</f>
        <v>-7.6503379999999996</v>
      </c>
      <c r="G146" s="1" t="str">
        <f>VLOOKUP(Tabela1[[#This Row],[id_escola]],[2]tblEscolas!$A:$E,5,FALSE)</f>
        <v>12</v>
      </c>
      <c r="H146" s="1" t="str">
        <f>VLOOKUP(Tabela1[[#This Row],[id_escola]],[2]tblEscolas!$A:$F,6,FALSE)</f>
        <v>06</v>
      </c>
      <c r="I146" s="1" t="s">
        <v>1235</v>
      </c>
      <c r="J146" s="1" t="str">
        <f>VLOOKUP(A145,[2]tblEscolas!$A:$D,4,FALSE)</f>
        <v>PUB</v>
      </c>
    </row>
    <row r="147" spans="1:10" x14ac:dyDescent="0.3">
      <c r="A147" s="18" t="e">
        <v>#N/A</v>
      </c>
      <c r="B147" s="14" t="s">
        <v>352</v>
      </c>
      <c r="C147" s="14" t="str">
        <f>VLOOKUP(Tabela1[[#This Row],[nome_escola]],[1]Sheet1!$A:$K,4,FALSE)</f>
        <v>Avenida Almirante Gago Coutinho</v>
      </c>
      <c r="D147" s="14" t="str">
        <f>VLOOKUP(Tabela1[[#This Row],[nome_escola]],[1]Sheet1!$A:$K,5,FALSE)</f>
        <v>7005-135</v>
      </c>
      <c r="E147" s="14">
        <f>VLOOKUP(Tabela1[[#This Row],[nome_escola]],[1]Sheet1!$A:$K,2,FALSE)</f>
        <v>38.573168000000003</v>
      </c>
      <c r="F147" s="14">
        <f>VLOOKUP(Tabela1[[#This Row],[nome_escola]],[1]Sheet1!$A:$K,3,FALSE)</f>
        <v>-7.8958880000000002</v>
      </c>
      <c r="G147" s="1" t="e">
        <f>VLOOKUP(Tabela1[[#This Row],[id_escola]],[2]tblEscolas!$A:$E,5,FALSE)</f>
        <v>#N/A</v>
      </c>
      <c r="H147" s="1" t="e">
        <f>VLOOKUP(Tabela1[[#This Row],[id_escola]],[2]tblEscolas!$A:$F,6,FALSE)</f>
        <v>#N/A</v>
      </c>
      <c r="I147" s="1" t="s">
        <v>1235</v>
      </c>
      <c r="J147" s="1" t="str">
        <f>VLOOKUP(A146,[2]tblEscolas!$A:$D,4,FALSE)</f>
        <v>PUB</v>
      </c>
    </row>
    <row r="148" spans="1:10" x14ac:dyDescent="0.3">
      <c r="A148" s="18">
        <v>340224</v>
      </c>
      <c r="B148" s="14" t="s">
        <v>167</v>
      </c>
      <c r="C148" s="14" t="str">
        <f>VLOOKUP(Tabela1[[#This Row],[nome_escola]],[1]Sheet1!$A:$K,4,FALSE)</f>
        <v>Rua André Soares</v>
      </c>
      <c r="D148" s="14" t="str">
        <f>VLOOKUP(Tabela1[[#This Row],[nome_escola]],[1]Sheet1!$A:$K,5,FALSE)</f>
        <v>4715-002</v>
      </c>
      <c r="E148" s="14">
        <f>VLOOKUP(Tabela1[[#This Row],[nome_escola]],[1]Sheet1!$A:$K,2,FALSE)</f>
        <v>41.546461000000001</v>
      </c>
      <c r="F148" s="14">
        <f>VLOOKUP(Tabela1[[#This Row],[nome_escola]],[1]Sheet1!$A:$K,3,FALSE)</f>
        <v>-8.4165960000000002</v>
      </c>
      <c r="G148" s="1" t="str">
        <f>VLOOKUP(Tabela1[[#This Row],[id_escola]],[2]tblEscolas!$A:$E,5,FALSE)</f>
        <v>03</v>
      </c>
      <c r="H148" s="1" t="str">
        <f>VLOOKUP(Tabela1[[#This Row],[id_escola]],[2]tblEscolas!$A:$F,6,FALSE)</f>
        <v>03</v>
      </c>
      <c r="I148" s="1" t="s">
        <v>1235</v>
      </c>
      <c r="J148" s="1" t="e">
        <f>VLOOKUP(A147,[2]tblEscolas!$A:$D,4,FALSE)</f>
        <v>#N/A</v>
      </c>
    </row>
    <row r="149" spans="1:10" x14ac:dyDescent="0.3">
      <c r="A149" s="18">
        <v>343948</v>
      </c>
      <c r="B149" s="14" t="s">
        <v>954</v>
      </c>
      <c r="C149" s="14" t="str">
        <f>VLOOKUP(Tabela1[[#This Row],[nome_escola]],[1]Sheet1!$A:$K,4,FALSE)</f>
        <v>Rua de Baiza</v>
      </c>
      <c r="D149" s="14" t="str">
        <f>VLOOKUP(Tabela1[[#This Row],[nome_escola]],[1]Sheet1!$A:$K,5,FALSE)</f>
        <v>4430-335</v>
      </c>
      <c r="E149" s="14">
        <f>VLOOKUP(Tabela1[[#This Row],[nome_escola]],[1]Sheet1!$A:$K,2,FALSE)</f>
        <v>41.112077999999997</v>
      </c>
      <c r="F149" s="14">
        <f>VLOOKUP(Tabela1[[#This Row],[nome_escola]],[1]Sheet1!$A:$K,3,FALSE)</f>
        <v>-8.5720240000000008</v>
      </c>
      <c r="G149" s="1" t="str">
        <f>VLOOKUP(Tabela1[[#This Row],[id_escola]],[2]tblEscolas!$A:$E,5,FALSE)</f>
        <v>13</v>
      </c>
      <c r="H149" s="1" t="str">
        <f>VLOOKUP(Tabela1[[#This Row],[id_escola]],[2]tblEscolas!$A:$F,6,FALSE)</f>
        <v>17</v>
      </c>
      <c r="I149" s="1" t="s">
        <v>1235</v>
      </c>
      <c r="J149" s="1" t="str">
        <f>VLOOKUP(A148,[2]tblEscolas!$A:$D,4,FALSE)</f>
        <v>PUB</v>
      </c>
    </row>
    <row r="150" spans="1:10" x14ac:dyDescent="0.3">
      <c r="A150" s="18">
        <v>343535</v>
      </c>
      <c r="B150" s="14" t="s">
        <v>66</v>
      </c>
      <c r="C150" s="14" t="str">
        <f>VLOOKUP(Tabela1[[#This Row],[nome_escola]],[1]Sheet1!$A:$K,4,FALSE)</f>
        <v>Rua das Escolas C+S</v>
      </c>
      <c r="D150" s="14" t="str">
        <f>VLOOKUP(Tabela1[[#This Row],[nome_escola]],[1]Sheet1!$A:$K,5,FALSE)</f>
        <v>4535-082</v>
      </c>
      <c r="E150" s="14">
        <f>VLOOKUP(Tabela1[[#This Row],[nome_escola]],[1]Sheet1!$A:$K,2,FALSE)</f>
        <v>40.984748000000003</v>
      </c>
      <c r="F150" s="14">
        <f>VLOOKUP(Tabela1[[#This Row],[nome_escola]],[1]Sheet1!$A:$K,3,FALSE)</f>
        <v>-8.5462199999999999</v>
      </c>
      <c r="G150" s="1" t="str">
        <f>VLOOKUP(Tabela1[[#This Row],[id_escola]],[2]tblEscolas!$A:$E,5,FALSE)</f>
        <v>01</v>
      </c>
      <c r="H150" s="1" t="str">
        <f>VLOOKUP(Tabela1[[#This Row],[id_escola]],[2]tblEscolas!$A:$F,6,FALSE)</f>
        <v>09</v>
      </c>
      <c r="I150" s="1" t="s">
        <v>1235</v>
      </c>
      <c r="J150" s="1" t="str">
        <f>VLOOKUP(A149,[2]tblEscolas!$A:$D,4,FALSE)</f>
        <v>PUB</v>
      </c>
    </row>
    <row r="151" spans="1:10" x14ac:dyDescent="0.3">
      <c r="A151" s="18">
        <v>340248</v>
      </c>
      <c r="B151" s="14" t="s">
        <v>190</v>
      </c>
      <c r="C151" s="14" t="str">
        <f>VLOOKUP(Tabela1[[#This Row],[nome_escola]],[1]Sheet1!$A:$K,4,FALSE)</f>
        <v>Rua Poeta António Correia de Oliveira</v>
      </c>
      <c r="D151" s="14" t="str">
        <f>VLOOKUP(Tabela1[[#This Row],[nome_escola]],[1]Sheet1!$A:$K,5,FALSE)</f>
        <v>4740-285</v>
      </c>
      <c r="E151" s="14">
        <f>VLOOKUP(Tabela1[[#This Row],[nome_escola]],[1]Sheet1!$A:$K,2,FALSE)</f>
        <v>41.535291000000001</v>
      </c>
      <c r="F151" s="14">
        <f>VLOOKUP(Tabela1[[#This Row],[nome_escola]],[1]Sheet1!$A:$K,3,FALSE)</f>
        <v>-8.7827169999999999</v>
      </c>
      <c r="G151" s="1" t="str">
        <f>VLOOKUP(Tabela1[[#This Row],[id_escola]],[2]tblEscolas!$A:$E,5,FALSE)</f>
        <v>03</v>
      </c>
      <c r="H151" s="1" t="str">
        <f>VLOOKUP(Tabela1[[#This Row],[id_escola]],[2]tblEscolas!$A:$F,6,FALSE)</f>
        <v>06</v>
      </c>
      <c r="I151" s="1" t="s">
        <v>1235</v>
      </c>
      <c r="J151" s="1" t="str">
        <f>VLOOKUP(A150,[2]tblEscolas!$A:$D,4,FALSE)</f>
        <v>PUB</v>
      </c>
    </row>
    <row r="152" spans="1:10" x14ac:dyDescent="0.3">
      <c r="A152" s="18">
        <v>340261</v>
      </c>
      <c r="B152" s="14" t="s">
        <v>1140</v>
      </c>
      <c r="C152" s="14" t="str">
        <f>VLOOKUP(Tabela1[[#This Row],[nome_escola]],[1]Sheet1!$A:$K,4,FALSE)</f>
        <v>Rua Conego Manuel Barbosa Correia</v>
      </c>
      <c r="D152" s="14" t="str">
        <f>VLOOKUP(Tabela1[[#This Row],[nome_escola]],[1]Sheet1!$A:$K,5,FALSE)</f>
        <v>4990-114</v>
      </c>
      <c r="E152" s="14">
        <f>VLOOKUP(Tabela1[[#This Row],[nome_escola]],[1]Sheet1!$A:$K,2,FALSE)</f>
        <v>41.764360000000003</v>
      </c>
      <c r="F152" s="14">
        <f>VLOOKUP(Tabela1[[#This Row],[nome_escola]],[1]Sheet1!$A:$K,3,FALSE)</f>
        <v>-8.5799819999999993</v>
      </c>
      <c r="G152" s="1" t="str">
        <f>VLOOKUP(Tabela1[[#This Row],[id_escola]],[2]tblEscolas!$A:$E,5,FALSE)</f>
        <v>16</v>
      </c>
      <c r="H152" s="1" t="str">
        <f>VLOOKUP(Tabela1[[#This Row],[id_escola]],[2]tblEscolas!$A:$F,6,FALSE)</f>
        <v>07</v>
      </c>
      <c r="I152" s="1" t="s">
        <v>1235</v>
      </c>
      <c r="J152" s="1" t="str">
        <f>VLOOKUP(A151,[2]tblEscolas!$A:$D,4,FALSE)</f>
        <v>PUB</v>
      </c>
    </row>
    <row r="153" spans="1:10" x14ac:dyDescent="0.3">
      <c r="A153" s="18">
        <v>340340</v>
      </c>
      <c r="B153" s="14" t="s">
        <v>653</v>
      </c>
      <c r="C153" s="14" t="str">
        <f>VLOOKUP(Tabela1[[#This Row],[nome_escola]],[1]Sheet1!$A:$K,4,FALSE)</f>
        <v>Rua Fernando Namora</v>
      </c>
      <c r="D153" s="14" t="str">
        <f>VLOOKUP(Tabela1[[#This Row],[nome_escola]],[1]Sheet1!$A:$K,5,FALSE)</f>
        <v>2675-487</v>
      </c>
      <c r="E153" s="14">
        <f>VLOOKUP(Tabela1[[#This Row],[nome_escola]],[1]Sheet1!$A:$K,2,FALSE)</f>
        <v>38.790633999999997</v>
      </c>
      <c r="F153" s="14">
        <f>VLOOKUP(Tabela1[[#This Row],[nome_escola]],[1]Sheet1!$A:$K,3,FALSE)</f>
        <v>-9.1928439999999991</v>
      </c>
      <c r="G153" s="1" t="str">
        <f>VLOOKUP(Tabela1[[#This Row],[id_escola]],[2]tblEscolas!$A:$E,5,FALSE)</f>
        <v>11</v>
      </c>
      <c r="H153" s="1" t="str">
        <f>VLOOKUP(Tabela1[[#This Row],[id_escola]],[2]tblEscolas!$A:$F,6,FALSE)</f>
        <v>16</v>
      </c>
      <c r="I153" s="1" t="s">
        <v>1235</v>
      </c>
      <c r="J153" s="1" t="str">
        <f>VLOOKUP(A152,[2]tblEscolas!$A:$D,4,FALSE)</f>
        <v>PUB</v>
      </c>
    </row>
    <row r="154" spans="1:10" x14ac:dyDescent="0.3">
      <c r="A154" s="18" t="e">
        <v>#N/A</v>
      </c>
      <c r="B154" s="14" t="s">
        <v>362</v>
      </c>
      <c r="C154" s="14" t="str">
        <f>VLOOKUP(Tabela1[[#This Row],[nome_escola]],[1]Sheet1!$A:$K,4,FALSE)</f>
        <v>EM 514</v>
      </c>
      <c r="D154" s="14" t="str">
        <f>VLOOKUP(Tabela1[[#This Row],[nome_escola]],[1]Sheet1!$A:$K,5,FALSE)</f>
        <v>7200-209</v>
      </c>
      <c r="E154" s="14">
        <f>VLOOKUP(Tabela1[[#This Row],[nome_escola]],[1]Sheet1!$A:$K,2,FALSE)</f>
        <v>38.429383000000001</v>
      </c>
      <c r="F154" s="14">
        <f>VLOOKUP(Tabela1[[#This Row],[nome_escola]],[1]Sheet1!$A:$K,3,FALSE)</f>
        <v>-7.5265810000000002</v>
      </c>
      <c r="G154" s="1" t="e">
        <f>VLOOKUP(Tabela1[[#This Row],[id_escola]],[2]tblEscolas!$A:$E,5,FALSE)</f>
        <v>#N/A</v>
      </c>
      <c r="H154" s="1" t="e">
        <f>VLOOKUP(Tabela1[[#This Row],[id_escola]],[2]tblEscolas!$A:$F,6,FALSE)</f>
        <v>#N/A</v>
      </c>
      <c r="I154" s="1" t="s">
        <v>1235</v>
      </c>
      <c r="J154" s="1" t="str">
        <f>VLOOKUP(A153,[2]tblEscolas!$A:$D,4,FALSE)</f>
        <v>PUB</v>
      </c>
    </row>
    <row r="155" spans="1:10" x14ac:dyDescent="0.3">
      <c r="A155" s="18">
        <v>346810</v>
      </c>
      <c r="B155" s="14" t="s">
        <v>188</v>
      </c>
      <c r="C155" s="14" t="str">
        <f>VLOOKUP(Tabela1[[#This Row],[nome_escola]],[1]Sheet1!$A:$K,4,FALSE)</f>
        <v>Avenida João Paulo II</v>
      </c>
      <c r="D155" s="14" t="str">
        <f>VLOOKUP(Tabela1[[#This Row],[nome_escola]],[1]Sheet1!$A:$K,5,FALSE)</f>
        <v>4740-532</v>
      </c>
      <c r="E155" s="14">
        <f>VLOOKUP(Tabela1[[#This Row],[nome_escola]],[1]Sheet1!$A:$K,2,FALSE)</f>
        <v>41.559437000000003</v>
      </c>
      <c r="F155" s="14">
        <f>VLOOKUP(Tabela1[[#This Row],[nome_escola]],[1]Sheet1!$A:$K,3,FALSE)</f>
        <v>-8.7739860000000007</v>
      </c>
      <c r="G155" s="1" t="str">
        <f>VLOOKUP(Tabela1[[#This Row],[id_escola]],[2]tblEscolas!$A:$E,5,FALSE)</f>
        <v>03</v>
      </c>
      <c r="H155" s="1" t="str">
        <f>VLOOKUP(Tabela1[[#This Row],[id_escola]],[2]tblEscolas!$A:$F,6,FALSE)</f>
        <v>06</v>
      </c>
      <c r="I155" s="1" t="s">
        <v>1235</v>
      </c>
      <c r="J155" s="1" t="e">
        <f>VLOOKUP(A154,[2]tblEscolas!$A:$D,4,FALSE)</f>
        <v>#N/A</v>
      </c>
    </row>
    <row r="156" spans="1:10" x14ac:dyDescent="0.3">
      <c r="A156" s="18">
        <v>340285</v>
      </c>
      <c r="B156" s="14" t="s">
        <v>688</v>
      </c>
      <c r="C156" s="14" t="str">
        <f>VLOOKUP(Tabela1[[#This Row],[nome_escola]],[1]Sheet1!$A:$K,4,FALSE)</f>
        <v>Avenida dos Missionários</v>
      </c>
      <c r="D156" s="14" t="str">
        <f>VLOOKUP(Tabela1[[#This Row],[nome_escola]],[1]Sheet1!$A:$K,5,FALSE)</f>
        <v>2735-136</v>
      </c>
      <c r="E156" s="14">
        <f>VLOOKUP(Tabela1[[#This Row],[nome_escola]],[1]Sheet1!$A:$K,2,FALSE)</f>
        <v>38.774811999999997</v>
      </c>
      <c r="F156" s="14">
        <f>VLOOKUP(Tabela1[[#This Row],[nome_escola]],[1]Sheet1!$A:$K,3,FALSE)</f>
        <v>-9.3058019999999999</v>
      </c>
      <c r="G156" s="1" t="str">
        <f>VLOOKUP(Tabela1[[#This Row],[id_escola]],[2]tblEscolas!$A:$E,5,FALSE)</f>
        <v>11</v>
      </c>
      <c r="H156" s="1" t="str">
        <f>VLOOKUP(Tabela1[[#This Row],[id_escola]],[2]tblEscolas!$A:$F,6,FALSE)</f>
        <v>11</v>
      </c>
      <c r="I156" s="1" t="s">
        <v>1235</v>
      </c>
      <c r="J156" s="1" t="str">
        <f>VLOOKUP(A155,[2]tblEscolas!$A:$D,4,FALSE)</f>
        <v>PUB</v>
      </c>
    </row>
    <row r="157" spans="1:10" x14ac:dyDescent="0.3">
      <c r="A157" s="18" t="e">
        <v>#N/A</v>
      </c>
      <c r="B157" s="14" t="s">
        <v>1220</v>
      </c>
      <c r="C157" s="14" t="str">
        <f>VLOOKUP(Tabela1[[#This Row],[nome_escola]],[1]Sheet1!$A:$K,4,FALSE)</f>
        <v>Rua Doutor Francisco Sá Carneiro</v>
      </c>
      <c r="D157" s="14" t="str">
        <f>VLOOKUP(Tabela1[[#This Row],[nome_escola]],[1]Sheet1!$A:$K,5,FALSE)</f>
        <v>3650-214</v>
      </c>
      <c r="E157" s="14">
        <f>VLOOKUP(Tabela1[[#This Row],[nome_escola]],[1]Sheet1!$A:$K,2,FALSE)</f>
        <v>40.854315999999997</v>
      </c>
      <c r="F157" s="14">
        <f>VLOOKUP(Tabela1[[#This Row],[nome_escola]],[1]Sheet1!$A:$K,3,FALSE)</f>
        <v>-7.73543</v>
      </c>
      <c r="G157" s="1" t="e">
        <f>VLOOKUP(Tabela1[[#This Row],[id_escola]],[2]tblEscolas!$A:$E,5,FALSE)</f>
        <v>#N/A</v>
      </c>
      <c r="H157" s="1" t="e">
        <f>VLOOKUP(Tabela1[[#This Row],[id_escola]],[2]tblEscolas!$A:$F,6,FALSE)</f>
        <v>#N/A</v>
      </c>
      <c r="I157" s="1" t="s">
        <v>1235</v>
      </c>
      <c r="J157" s="1" t="str">
        <f>VLOOKUP(A156,[2]tblEscolas!$A:$D,4,FALSE)</f>
        <v>PUB</v>
      </c>
    </row>
    <row r="158" spans="1:10" x14ac:dyDescent="0.3">
      <c r="A158" s="18">
        <v>330711</v>
      </c>
      <c r="B158" s="14" t="s">
        <v>1183</v>
      </c>
      <c r="C158" s="14" t="str">
        <f>VLOOKUP(Tabela1[[#This Row],[nome_escola]],[1]Sheet1!$A:$K,4,FALSE)</f>
        <v>ER337</v>
      </c>
      <c r="D158" s="14" t="str">
        <f>VLOOKUP(Tabela1[[#This Row],[nome_escola]],[1]Sheet1!$A:$K,5,FALSE)</f>
        <v>3430-677</v>
      </c>
      <c r="E158" s="14">
        <f>VLOOKUP(Tabela1[[#This Row],[nome_escola]],[1]Sheet1!$A:$K,2,FALSE)</f>
        <v>40.465935000000002</v>
      </c>
      <c r="F158" s="14">
        <f>VLOOKUP(Tabela1[[#This Row],[nome_escola]],[1]Sheet1!$A:$K,3,FALSE)</f>
        <v>-7.9760980000000004</v>
      </c>
      <c r="G158" s="1" t="str">
        <f>VLOOKUP(Tabela1[[#This Row],[id_escola]],[2]tblEscolas!$A:$E,5,FALSE)</f>
        <v>18</v>
      </c>
      <c r="H158" s="1" t="str">
        <f>VLOOKUP(Tabela1[[#This Row],[id_escola]],[2]tblEscolas!$A:$F,6,FALSE)</f>
        <v>02</v>
      </c>
      <c r="I158" s="1" t="s">
        <v>1235</v>
      </c>
      <c r="J158" s="1" t="e">
        <f>VLOOKUP(A157,[2]tblEscolas!$A:$D,4,FALSE)</f>
        <v>#N/A</v>
      </c>
    </row>
    <row r="159" spans="1:10" x14ac:dyDescent="0.3">
      <c r="A159" s="18">
        <v>345570</v>
      </c>
      <c r="B159" s="14" t="s">
        <v>197</v>
      </c>
      <c r="C159" s="14" t="str">
        <f>VLOOKUP(Tabela1[[#This Row],[nome_escola]],[1]Sheet1!$A:$K,4,FALSE)</f>
        <v>Rua de Lemos</v>
      </c>
      <c r="D159" s="14" t="str">
        <f>VLOOKUP(Tabela1[[#This Row],[nome_escola]],[1]Sheet1!$A:$K,5,FALSE)</f>
        <v>4800-094</v>
      </c>
      <c r="E159" s="14">
        <f>VLOOKUP(Tabela1[[#This Row],[nome_escola]],[1]Sheet1!$A:$K,2,FALSE)</f>
        <v>41.455424999999998</v>
      </c>
      <c r="F159" s="14">
        <f>VLOOKUP(Tabela1[[#This Row],[nome_escola]],[1]Sheet1!$A:$K,3,FALSE)</f>
        <v>-8.3133979999999994</v>
      </c>
      <c r="G159" s="1" t="str">
        <f>VLOOKUP(Tabela1[[#This Row],[id_escola]],[2]tblEscolas!$A:$E,5,FALSE)</f>
        <v>03</v>
      </c>
      <c r="H159" s="1" t="str">
        <f>VLOOKUP(Tabela1[[#This Row],[id_escola]],[2]tblEscolas!$A:$F,6,FALSE)</f>
        <v>08</v>
      </c>
      <c r="I159" s="1" t="s">
        <v>1235</v>
      </c>
      <c r="J159" s="1" t="str">
        <f>VLOOKUP(A158,[2]tblEscolas!$A:$D,4,FALSE)</f>
        <v>PUB</v>
      </c>
    </row>
    <row r="160" spans="1:10" x14ac:dyDescent="0.3">
      <c r="A160" s="18">
        <v>340352</v>
      </c>
      <c r="B160" s="14" t="s">
        <v>890</v>
      </c>
      <c r="C160" s="14" t="str">
        <f>VLOOKUP(Tabela1[[#This Row],[nome_escola]],[1]Sheet1!$A:$K,4,FALSE)</f>
        <v>Rua da Alegria</v>
      </c>
      <c r="D160" s="14" t="str">
        <f>VLOOKUP(Tabela1[[#This Row],[nome_escola]],[1]Sheet1!$A:$K,5,FALSE)</f>
        <v>4000-044</v>
      </c>
      <c r="E160" s="14">
        <f>VLOOKUP(Tabela1[[#This Row],[nome_escola]],[1]Sheet1!$A:$K,2,FALSE)</f>
        <v>41.152943</v>
      </c>
      <c r="F160" s="14">
        <f>VLOOKUP(Tabela1[[#This Row],[nome_escola]],[1]Sheet1!$A:$K,3,FALSE)</f>
        <v>-8.6041849999999993</v>
      </c>
      <c r="G160" s="1" t="str">
        <f>VLOOKUP(Tabela1[[#This Row],[id_escola]],[2]tblEscolas!$A:$E,5,FALSE)</f>
        <v>13</v>
      </c>
      <c r="H160" s="1" t="str">
        <f>VLOOKUP(Tabela1[[#This Row],[id_escola]],[2]tblEscolas!$A:$F,6,FALSE)</f>
        <v>12</v>
      </c>
      <c r="I160" s="1" t="s">
        <v>1235</v>
      </c>
      <c r="J160" s="1" t="str">
        <f>VLOOKUP(A159,[2]tblEscolas!$A:$D,4,FALSE)</f>
        <v>PUB</v>
      </c>
    </row>
    <row r="161" spans="1:10" x14ac:dyDescent="0.3">
      <c r="A161" s="18">
        <v>343407</v>
      </c>
      <c r="B161" s="14" t="s">
        <v>924</v>
      </c>
      <c r="C161" s="14" t="str">
        <f>VLOOKUP(Tabela1[[#This Row],[nome_escola]],[1]Sheet1!$A:$K,4,FALSE)</f>
        <v>Rua Poeta João de Deus</v>
      </c>
      <c r="D161" s="14" t="str">
        <f>VLOOKUP(Tabela1[[#This Row],[nome_escola]],[1]Sheet1!$A:$K,5,FALSE)</f>
        <v>4785-269</v>
      </c>
      <c r="E161" s="14">
        <f>VLOOKUP(Tabela1[[#This Row],[nome_escola]],[1]Sheet1!$A:$K,2,FALSE)</f>
        <v>41.334752999999999</v>
      </c>
      <c r="F161" s="14">
        <f>VLOOKUP(Tabela1[[#This Row],[nome_escola]],[1]Sheet1!$A:$K,3,FALSE)</f>
        <v>-8.5549230000000005</v>
      </c>
      <c r="G161" s="1" t="str">
        <f>VLOOKUP(Tabela1[[#This Row],[id_escola]],[2]tblEscolas!$A:$E,5,FALSE)</f>
        <v>13</v>
      </c>
      <c r="H161" s="1" t="str">
        <f>VLOOKUP(Tabela1[[#This Row],[id_escola]],[2]tblEscolas!$A:$F,6,FALSE)</f>
        <v>14</v>
      </c>
      <c r="I161" s="1" t="s">
        <v>1235</v>
      </c>
      <c r="J161" s="1" t="str">
        <f>VLOOKUP(A160,[2]tblEscolas!$A:$D,4,FALSE)</f>
        <v>PUB</v>
      </c>
    </row>
    <row r="162" spans="1:10" x14ac:dyDescent="0.3">
      <c r="A162" s="18" t="e">
        <v>#N/A</v>
      </c>
      <c r="B162" s="14" t="s">
        <v>662</v>
      </c>
      <c r="C162" s="14" t="str">
        <f>VLOOKUP(Tabela1[[#This Row],[nome_escola]],[1]Sheet1!$A:$K,4,FALSE)</f>
        <v>Rua Guilherme Gomes Fernandes</v>
      </c>
      <c r="D162" s="14" t="str">
        <f>VLOOKUP(Tabela1[[#This Row],[nome_escola]],[1]Sheet1!$A:$K,5,FALSE)</f>
        <v>2675-366</v>
      </c>
      <c r="E162" s="14">
        <f>VLOOKUP(Tabela1[[#This Row],[nome_escola]],[1]Sheet1!$A:$K,2,FALSE)</f>
        <v>38.789859</v>
      </c>
      <c r="F162" s="14">
        <f>VLOOKUP(Tabela1[[#This Row],[nome_escola]],[1]Sheet1!$A:$K,3,FALSE)</f>
        <v>-9.1746370000000006</v>
      </c>
      <c r="G162" s="1" t="e">
        <f>VLOOKUP(Tabela1[[#This Row],[id_escola]],[2]tblEscolas!$A:$E,5,FALSE)</f>
        <v>#N/A</v>
      </c>
      <c r="H162" s="1" t="e">
        <f>VLOOKUP(Tabela1[[#This Row],[id_escola]],[2]tblEscolas!$A:$F,6,FALSE)</f>
        <v>#N/A</v>
      </c>
      <c r="I162" s="1" t="s">
        <v>1235</v>
      </c>
      <c r="J162" s="1" t="str">
        <f>VLOOKUP(A161,[2]tblEscolas!$A:$D,4,FALSE)</f>
        <v>PUB</v>
      </c>
    </row>
    <row r="163" spans="1:10" x14ac:dyDescent="0.3">
      <c r="A163" s="18">
        <v>330668</v>
      </c>
      <c r="B163" s="14" t="s">
        <v>135</v>
      </c>
      <c r="C163" s="14" t="str">
        <f>VLOOKUP(Tabela1[[#This Row],[nome_escola]],[1]Sheet1!$A:$K,4,FALSE)</f>
        <v>Rua Nova</v>
      </c>
      <c r="D163" s="14" t="str">
        <f>VLOOKUP(Tabela1[[#This Row],[nome_escola]],[1]Sheet1!$A:$K,5,FALSE)</f>
        <v>7630-329</v>
      </c>
      <c r="E163" s="14">
        <f>VLOOKUP(Tabela1[[#This Row],[nome_escola]],[1]Sheet1!$A:$K,2,FALSE)</f>
        <v>37.732961000000003</v>
      </c>
      <c r="F163" s="14">
        <f>VLOOKUP(Tabela1[[#This Row],[nome_escola]],[1]Sheet1!$A:$K,3,FALSE)</f>
        <v>-8.4662059999999997</v>
      </c>
      <c r="G163" s="1" t="str">
        <f>VLOOKUP(Tabela1[[#This Row],[id_escola]],[2]tblEscolas!$A:$E,5,FALSE)</f>
        <v>02</v>
      </c>
      <c r="H163" s="1" t="str">
        <f>VLOOKUP(Tabela1[[#This Row],[id_escola]],[2]tblEscolas!$A:$F,6,FALSE)</f>
        <v>11</v>
      </c>
      <c r="I163" s="1" t="s">
        <v>1235</v>
      </c>
      <c r="J163" s="1" t="e">
        <f>VLOOKUP(A162,[2]tblEscolas!$A:$D,4,FALSE)</f>
        <v>#N/A</v>
      </c>
    </row>
    <row r="164" spans="1:10" x14ac:dyDescent="0.3">
      <c r="A164" s="18">
        <v>340431</v>
      </c>
      <c r="B164" s="14" t="s">
        <v>1113</v>
      </c>
      <c r="C164" s="14" t="str">
        <f>VLOOKUP(Tabela1[[#This Row],[nome_escola]],[1]Sheet1!$A:$K,4,FALSE)</f>
        <v>Avenida de Angola</v>
      </c>
      <c r="D164" s="14" t="str">
        <f>VLOOKUP(Tabela1[[#This Row],[nome_escola]],[1]Sheet1!$A:$K,5,FALSE)</f>
        <v>2900-052</v>
      </c>
      <c r="E164" s="14">
        <f>VLOOKUP(Tabela1[[#This Row],[nome_escola]],[1]Sheet1!$A:$K,2,FALSE)</f>
        <v>38.537399000000001</v>
      </c>
      <c r="F164" s="14">
        <f>VLOOKUP(Tabela1[[#This Row],[nome_escola]],[1]Sheet1!$A:$K,3,FALSE)</f>
        <v>-8.8900869999999994</v>
      </c>
      <c r="G164" s="1" t="str">
        <f>VLOOKUP(Tabela1[[#This Row],[id_escola]],[2]tblEscolas!$A:$E,5,FALSE)</f>
        <v>15</v>
      </c>
      <c r="H164" s="1" t="str">
        <f>VLOOKUP(Tabela1[[#This Row],[id_escola]],[2]tblEscolas!$A:$F,6,FALSE)</f>
        <v>12</v>
      </c>
      <c r="I164" s="1" t="s">
        <v>1235</v>
      </c>
      <c r="J164" s="1" t="str">
        <f>VLOOKUP(A163,[2]tblEscolas!$A:$D,4,FALSE)</f>
        <v>PUB</v>
      </c>
    </row>
    <row r="165" spans="1:10" x14ac:dyDescent="0.3">
      <c r="A165" s="18">
        <v>330450</v>
      </c>
      <c r="B165" s="14" t="s">
        <v>1035</v>
      </c>
      <c r="C165" s="14" t="str">
        <f>VLOOKUP(Tabela1[[#This Row],[nome_escola]],[1]Sheet1!$A:$K,4,FALSE)</f>
        <v>Largo de São Francisco</v>
      </c>
      <c r="D165" s="14" t="str">
        <f>VLOOKUP(Tabela1[[#This Row],[nome_escola]],[1]Sheet1!$A:$K,5,FALSE)</f>
        <v>7595-102</v>
      </c>
      <c r="E165" s="14">
        <f>VLOOKUP(Tabela1[[#This Row],[nome_escola]],[1]Sheet1!$A:$K,2,FALSE)</f>
        <v>38.293370000000003</v>
      </c>
      <c r="F165" s="14">
        <f>VLOOKUP(Tabela1[[#This Row],[nome_escola]],[1]Sheet1!$A:$K,3,FALSE)</f>
        <v>-8.2240280000000006</v>
      </c>
      <c r="G165" s="1" t="str">
        <f>VLOOKUP(Tabela1[[#This Row],[id_escola]],[2]tblEscolas!$A:$E,5,FALSE)</f>
        <v>15</v>
      </c>
      <c r="H165" s="1" t="str">
        <f>VLOOKUP(Tabela1[[#This Row],[id_escola]],[2]tblEscolas!$A:$F,6,FALSE)</f>
        <v>01</v>
      </c>
      <c r="I165" s="1" t="s">
        <v>1235</v>
      </c>
      <c r="J165" s="1" t="str">
        <f>VLOOKUP(A164,[2]tblEscolas!$A:$D,4,FALSE)</f>
        <v>PUB</v>
      </c>
    </row>
    <row r="166" spans="1:10" x14ac:dyDescent="0.3">
      <c r="A166" s="18" t="e">
        <v>#N/A</v>
      </c>
      <c r="B166" s="14" t="s">
        <v>224</v>
      </c>
      <c r="C166" s="14" t="str">
        <f>VLOOKUP(Tabela1[[#This Row],[nome_escola]],[1]Sheet1!$A:$K,4,FALSE)</f>
        <v>Rua de Leognan</v>
      </c>
      <c r="D166" s="14" t="str">
        <f>VLOOKUP(Tabela1[[#This Row],[nome_escola]],[1]Sheet1!$A:$K,5,FALSE)</f>
        <v>4770-243</v>
      </c>
      <c r="E166" s="14">
        <f>VLOOKUP(Tabela1[[#This Row],[nome_escola]],[1]Sheet1!$A:$K,2,FALSE)</f>
        <v>41.439675999999999</v>
      </c>
      <c r="F166" s="14">
        <f>VLOOKUP(Tabela1[[#This Row],[nome_escola]],[1]Sheet1!$A:$K,3,FALSE)</f>
        <v>-8.4125099999999993</v>
      </c>
      <c r="G166" s="1" t="e">
        <f>VLOOKUP(Tabela1[[#This Row],[id_escola]],[2]tblEscolas!$A:$E,5,FALSE)</f>
        <v>#N/A</v>
      </c>
      <c r="H166" s="1" t="e">
        <f>VLOOKUP(Tabela1[[#This Row],[id_escola]],[2]tblEscolas!$A:$F,6,FALSE)</f>
        <v>#N/A</v>
      </c>
      <c r="I166" s="1" t="s">
        <v>1235</v>
      </c>
      <c r="J166" s="1" t="str">
        <f>VLOOKUP(A165,[2]tblEscolas!$A:$D,4,FALSE)</f>
        <v>PUB</v>
      </c>
    </row>
    <row r="167" spans="1:10" x14ac:dyDescent="0.3">
      <c r="A167" s="18">
        <v>340492</v>
      </c>
      <c r="B167" s="14" t="s">
        <v>740</v>
      </c>
      <c r="C167" s="14" t="str">
        <f>VLOOKUP(Tabela1[[#This Row],[nome_escola]],[1]Sheet1!$A:$K,4,FALSE)</f>
        <v>Avenida António Ribeiro Chiado</v>
      </c>
      <c r="D167" s="14" t="str">
        <f>VLOOKUP(Tabela1[[#This Row],[nome_escola]],[1]Sheet1!$A:$K,5,FALSE)</f>
        <v>2700-621</v>
      </c>
      <c r="E167" s="14">
        <f>VLOOKUP(Tabela1[[#This Row],[nome_escola]],[1]Sheet1!$A:$K,2,FALSE)</f>
        <v>38.768932999999997</v>
      </c>
      <c r="F167" s="14">
        <f>VLOOKUP(Tabela1[[#This Row],[nome_escola]],[1]Sheet1!$A:$K,3,FALSE)</f>
        <v>-9.2384299999999993</v>
      </c>
      <c r="G167" s="1" t="str">
        <f>VLOOKUP(Tabela1[[#This Row],[id_escola]],[2]tblEscolas!$A:$E,5,FALSE)</f>
        <v>11</v>
      </c>
      <c r="H167" s="1" t="str">
        <f>VLOOKUP(Tabela1[[#This Row],[id_escola]],[2]tblEscolas!$A:$F,6,FALSE)</f>
        <v>15</v>
      </c>
      <c r="I167" s="1" t="s">
        <v>1235</v>
      </c>
      <c r="J167" s="1" t="e">
        <f>VLOOKUP(A166,[2]tblEscolas!$A:$D,4,FALSE)</f>
        <v>#N/A</v>
      </c>
    </row>
    <row r="168" spans="1:10" x14ac:dyDescent="0.3">
      <c r="A168" s="18">
        <v>340509</v>
      </c>
      <c r="B168" s="14" t="s">
        <v>288</v>
      </c>
      <c r="C168" s="14" t="str">
        <f>VLOOKUP(Tabela1[[#This Row],[nome_escola]],[1]Sheet1!$A:$K,4,FALSE)</f>
        <v>Rua Professora Ester dos Prazeres Barbosa</v>
      </c>
      <c r="D168" s="14" t="str">
        <f>VLOOKUP(Tabela1[[#This Row],[nome_escola]],[1]Sheet1!$A:$K,5,FALSE)</f>
        <v>3060-312</v>
      </c>
      <c r="E168" s="14">
        <f>VLOOKUP(Tabela1[[#This Row],[nome_escola]],[1]Sheet1!$A:$K,2,FALSE)</f>
        <v>40.400627999999998</v>
      </c>
      <c r="F168" s="14">
        <f>VLOOKUP(Tabela1[[#This Row],[nome_escola]],[1]Sheet1!$A:$K,3,FALSE)</f>
        <v>-8.6361709999999992</v>
      </c>
      <c r="G168" s="1" t="str">
        <f>VLOOKUP(Tabela1[[#This Row],[id_escola]],[2]tblEscolas!$A:$E,5,FALSE)</f>
        <v>06</v>
      </c>
      <c r="H168" s="1" t="str">
        <f>VLOOKUP(Tabela1[[#This Row],[id_escola]],[2]tblEscolas!$A:$F,6,FALSE)</f>
        <v>02</v>
      </c>
      <c r="I168" s="1" t="s">
        <v>1235</v>
      </c>
      <c r="J168" s="1" t="str">
        <f>VLOOKUP(A167,[2]tblEscolas!$A:$D,4,FALSE)</f>
        <v>PUB</v>
      </c>
    </row>
    <row r="169" spans="1:10" x14ac:dyDescent="0.3">
      <c r="A169" s="18">
        <v>330346</v>
      </c>
      <c r="B169" s="14" t="s">
        <v>1052</v>
      </c>
      <c r="C169" s="14" t="str">
        <f>VLOOKUP(Tabela1[[#This Row],[nome_escola]],[1]Sheet1!$A:$K,4,FALSE)</f>
        <v>Praceta Frederico de Freitas</v>
      </c>
      <c r="D169" s="14" t="str">
        <f>VLOOKUP(Tabela1[[#This Row],[nome_escola]],[1]Sheet1!$A:$K,5,FALSE)</f>
        <v>2821-001</v>
      </c>
      <c r="E169" s="14">
        <f>VLOOKUP(Tabela1[[#This Row],[nome_escola]],[1]Sheet1!$A:$K,2,FALSE)</f>
        <v>38.605125000000001</v>
      </c>
      <c r="F169" s="14">
        <f>VLOOKUP(Tabela1[[#This Row],[nome_escola]],[1]Sheet1!$A:$K,3,FALSE)</f>
        <v>-9.1844199999999994</v>
      </c>
      <c r="G169" s="1" t="str">
        <f>VLOOKUP(Tabela1[[#This Row],[id_escola]],[2]tblEscolas!$A:$E,5,FALSE)</f>
        <v>15</v>
      </c>
      <c r="H169" s="1" t="str">
        <f>VLOOKUP(Tabela1[[#This Row],[id_escola]],[2]tblEscolas!$A:$F,6,FALSE)</f>
        <v>03</v>
      </c>
      <c r="I169" s="1" t="s">
        <v>1235</v>
      </c>
      <c r="J169" s="1" t="str">
        <f>VLOOKUP(A168,[2]tblEscolas!$A:$D,4,FALSE)</f>
        <v>PUB</v>
      </c>
    </row>
    <row r="170" spans="1:10" x14ac:dyDescent="0.3">
      <c r="A170" s="18" t="e">
        <v>#N/A</v>
      </c>
      <c r="B170" s="14" t="s">
        <v>640</v>
      </c>
      <c r="C170" s="14" t="str">
        <f>VLOOKUP(Tabela1[[#This Row],[nome_escola]],[1]Sheet1!$A:$K,4,FALSE)</f>
        <v>Rua Marechal Craveiro Lopes</v>
      </c>
      <c r="D170" s="14" t="str">
        <f>VLOOKUP(Tabela1[[#This Row],[nome_escola]],[1]Sheet1!$A:$K,5,FALSE)</f>
        <v>2620-136</v>
      </c>
      <c r="E170" s="14">
        <f>VLOOKUP(Tabela1[[#This Row],[nome_escola]],[1]Sheet1!$A:$K,2,FALSE)</f>
        <v>38.799370000000003</v>
      </c>
      <c r="F170" s="14">
        <f>VLOOKUP(Tabela1[[#This Row],[nome_escola]],[1]Sheet1!$A:$K,3,FALSE)</f>
        <v>-9.1663800000000002</v>
      </c>
      <c r="G170" s="1" t="e">
        <f>VLOOKUP(Tabela1[[#This Row],[id_escola]],[2]tblEscolas!$A:$E,5,FALSE)</f>
        <v>#N/A</v>
      </c>
      <c r="H170" s="1" t="e">
        <f>VLOOKUP(Tabela1[[#This Row],[id_escola]],[2]tblEscolas!$A:$F,6,FALSE)</f>
        <v>#N/A</v>
      </c>
      <c r="I170" s="1" t="s">
        <v>1235</v>
      </c>
      <c r="J170" s="1" t="str">
        <f>VLOOKUP(A169,[2]tblEscolas!$A:$D,4,FALSE)</f>
        <v>PUB</v>
      </c>
    </row>
    <row r="171" spans="1:10" x14ac:dyDescent="0.3">
      <c r="A171" s="18">
        <v>342634</v>
      </c>
      <c r="B171" s="14" t="s">
        <v>1095</v>
      </c>
      <c r="C171" s="14" t="str">
        <f>VLOOKUP(Tabela1[[#This Row],[nome_escola]],[1]Sheet1!$A:$K,4,FALSE)</f>
        <v>Avenida 25 de Abril</v>
      </c>
      <c r="D171" s="14" t="str">
        <f>VLOOKUP(Tabela1[[#This Row],[nome_escola]],[1]Sheet1!$A:$K,5,FALSE)</f>
        <v>2840-286</v>
      </c>
      <c r="E171" s="14">
        <f>VLOOKUP(Tabela1[[#This Row],[nome_escola]],[1]Sheet1!$A:$K,2,FALSE)</f>
        <v>38.597436999999999</v>
      </c>
      <c r="F171" s="14">
        <f>VLOOKUP(Tabela1[[#This Row],[nome_escola]],[1]Sheet1!$A:$K,3,FALSE)</f>
        <v>-9.0934919999999995</v>
      </c>
      <c r="G171" s="1" t="str">
        <f>VLOOKUP(Tabela1[[#This Row],[id_escola]],[2]tblEscolas!$A:$E,5,FALSE)</f>
        <v>15</v>
      </c>
      <c r="H171" s="1" t="str">
        <f>VLOOKUP(Tabela1[[#This Row],[id_escola]],[2]tblEscolas!$A:$F,6,FALSE)</f>
        <v>10</v>
      </c>
      <c r="I171" s="1" t="s">
        <v>1235</v>
      </c>
      <c r="J171" s="1" t="e">
        <f>VLOOKUP(A170,[2]tblEscolas!$A:$D,4,FALSE)</f>
        <v>#N/A</v>
      </c>
    </row>
    <row r="172" spans="1:10" x14ac:dyDescent="0.3">
      <c r="A172" s="18" t="e">
        <v>#N/A</v>
      </c>
      <c r="B172" s="14" t="s">
        <v>831</v>
      </c>
      <c r="C172" s="14" t="str">
        <f>VLOOKUP(Tabela1[[#This Row],[nome_escola]],[1]Sheet1!$A:$K,4,FALSE)</f>
        <v>Avenida Doutor Artur Melo e Castro</v>
      </c>
      <c r="D172" s="14" t="str">
        <f>VLOOKUP(Tabela1[[#This Row],[nome_escola]],[1]Sheet1!$A:$K,5,FALSE)</f>
        <v>4630-276</v>
      </c>
      <c r="E172" s="14">
        <f>VLOOKUP(Tabela1[[#This Row],[nome_escola]],[1]Sheet1!$A:$K,2,FALSE)</f>
        <v>41.191321000000002</v>
      </c>
      <c r="F172" s="14">
        <f>VLOOKUP(Tabela1[[#This Row],[nome_escola]],[1]Sheet1!$A:$K,3,FALSE)</f>
        <v>-8.1437570000000008</v>
      </c>
      <c r="G172" s="1" t="e">
        <f>VLOOKUP(Tabela1[[#This Row],[id_escola]],[2]tblEscolas!$A:$E,5,FALSE)</f>
        <v>#N/A</v>
      </c>
      <c r="H172" s="1" t="e">
        <f>VLOOKUP(Tabela1[[#This Row],[id_escola]],[2]tblEscolas!$A:$F,6,FALSE)</f>
        <v>#N/A</v>
      </c>
      <c r="I172" s="1" t="s">
        <v>1235</v>
      </c>
      <c r="J172" s="1" t="str">
        <f>VLOOKUP(A171,[2]tblEscolas!$A:$D,4,FALSE)</f>
        <v>PUB</v>
      </c>
    </row>
    <row r="173" spans="1:10" x14ac:dyDescent="0.3">
      <c r="A173" s="18">
        <v>346500</v>
      </c>
      <c r="B173" s="14" t="s">
        <v>441</v>
      </c>
      <c r="C173" s="14" t="str">
        <f>VLOOKUP(Tabela1[[#This Row],[nome_escola]],[1]Sheet1!$A:$K,4,FALSE)</f>
        <v>EN 16</v>
      </c>
      <c r="D173" s="14" t="str">
        <f>VLOOKUP(Tabela1[[#This Row],[nome_escola]],[1]Sheet1!$A:$K,5,FALSE)</f>
        <v>6300-827</v>
      </c>
      <c r="E173" s="14">
        <f>VLOOKUP(Tabela1[[#This Row],[nome_escola]],[1]Sheet1!$A:$K,2,FALSE)</f>
        <v>40.556688999999999</v>
      </c>
      <c r="F173" s="14">
        <f>VLOOKUP(Tabela1[[#This Row],[nome_escola]],[1]Sheet1!$A:$K,3,FALSE)</f>
        <v>-7.2321669999999996</v>
      </c>
      <c r="G173" s="1" t="str">
        <f>VLOOKUP(Tabela1[[#This Row],[id_escola]],[2]tblEscolas!$A:$E,5,FALSE)</f>
        <v>09</v>
      </c>
      <c r="H173" s="1" t="str">
        <f>VLOOKUP(Tabela1[[#This Row],[id_escola]],[2]tblEscolas!$A:$F,6,FALSE)</f>
        <v>07</v>
      </c>
      <c r="I173" s="1" t="s">
        <v>1235</v>
      </c>
      <c r="J173" s="1" t="e">
        <f>VLOOKUP(A172,[2]tblEscolas!$A:$D,4,FALSE)</f>
        <v>#N/A</v>
      </c>
    </row>
    <row r="174" spans="1:10" x14ac:dyDescent="0.3">
      <c r="A174" s="18">
        <v>344473</v>
      </c>
      <c r="B174" s="14" t="s">
        <v>51</v>
      </c>
      <c r="C174" s="14" t="str">
        <f>VLOOKUP(Tabela1[[#This Row],[nome_escola]],[1]Sheet1!$A:$K,4,FALSE)</f>
        <v>Rua da Peneireira</v>
      </c>
      <c r="D174" s="14" t="str">
        <f>VLOOKUP(Tabela1[[#This Row],[nome_escola]],[1]Sheet1!$A:$K,5,FALSE)</f>
        <v>3810-867</v>
      </c>
      <c r="E174" s="14">
        <f>VLOOKUP(Tabela1[[#This Row],[nome_escola]],[1]Sheet1!$A:$K,2,FALSE)</f>
        <v>40.601514999999999</v>
      </c>
      <c r="F174" s="14">
        <f>VLOOKUP(Tabela1[[#This Row],[nome_escola]],[1]Sheet1!$A:$K,3,FALSE)</f>
        <v>-8.6038870000000003</v>
      </c>
      <c r="G174" s="1" t="str">
        <f>VLOOKUP(Tabela1[[#This Row],[id_escola]],[2]tblEscolas!$A:$E,5,FALSE)</f>
        <v>01</v>
      </c>
      <c r="H174" s="1" t="str">
        <f>VLOOKUP(Tabela1[[#This Row],[id_escola]],[2]tblEscolas!$A:$F,6,FALSE)</f>
        <v>05</v>
      </c>
      <c r="I174" s="1" t="s">
        <v>1235</v>
      </c>
      <c r="J174" s="1" t="str">
        <f>VLOOKUP(A173,[2]tblEscolas!$A:$D,4,FALSE)</f>
        <v>PUB</v>
      </c>
    </row>
    <row r="175" spans="1:10" x14ac:dyDescent="0.3">
      <c r="A175" s="18">
        <v>342610</v>
      </c>
      <c r="B175" s="14" t="s">
        <v>917</v>
      </c>
      <c r="C175" s="14" t="str">
        <f>VLOOKUP(Tabela1[[#This Row],[nome_escola]],[1]Sheet1!$A:$K,4,FALSE)</f>
        <v>Rua de Penalves</v>
      </c>
      <c r="D175" s="14" t="str">
        <f>VLOOKUP(Tabela1[[#This Row],[nome_escola]],[1]Sheet1!$A:$K,5,FALSE)</f>
        <v>4490-609</v>
      </c>
      <c r="E175" s="14">
        <f>VLOOKUP(Tabela1[[#This Row],[nome_escola]],[1]Sheet1!$A:$K,2,FALSE)</f>
        <v>41.377979000000003</v>
      </c>
      <c r="F175" s="14">
        <f>VLOOKUP(Tabela1[[#This Row],[nome_escola]],[1]Sheet1!$A:$K,3,FALSE)</f>
        <v>-8.7438330000000004</v>
      </c>
      <c r="G175" s="1" t="str">
        <f>VLOOKUP(Tabela1[[#This Row],[id_escola]],[2]tblEscolas!$A:$E,5,FALSE)</f>
        <v>13</v>
      </c>
      <c r="H175" s="1" t="str">
        <f>VLOOKUP(Tabela1[[#This Row],[id_escola]],[2]tblEscolas!$A:$F,6,FALSE)</f>
        <v>13</v>
      </c>
      <c r="I175" s="1" t="s">
        <v>1235</v>
      </c>
      <c r="J175" s="1" t="str">
        <f>VLOOKUP(A174,[2]tblEscolas!$A:$D,4,FALSE)</f>
        <v>PUB</v>
      </c>
    </row>
    <row r="176" spans="1:10" x14ac:dyDescent="0.3">
      <c r="A176" s="18">
        <v>340595</v>
      </c>
      <c r="B176" s="14" t="s">
        <v>258</v>
      </c>
      <c r="C176" s="14" t="str">
        <f>VLOOKUP(Tabela1[[#This Row],[nome_escola]],[1]Sheet1!$A:$K,4,FALSE)</f>
        <v>Rua Varanda de Pilatos</v>
      </c>
      <c r="D176" s="14" t="str">
        <f>VLOOKUP(Tabela1[[#This Row],[nome_escola]],[1]Sheet1!$A:$K,5,FALSE)</f>
        <v>6250-046</v>
      </c>
      <c r="E176" s="14">
        <f>VLOOKUP(Tabela1[[#This Row],[nome_escola]],[1]Sheet1!$A:$K,2,FALSE)</f>
        <v>40.362364999999997</v>
      </c>
      <c r="F176" s="14">
        <f>VLOOKUP(Tabela1[[#This Row],[nome_escola]],[1]Sheet1!$A:$K,3,FALSE)</f>
        <v>-7.3454980000000001</v>
      </c>
      <c r="G176" s="1" t="str">
        <f>VLOOKUP(Tabela1[[#This Row],[id_escola]],[2]tblEscolas!$A:$E,5,FALSE)</f>
        <v>05</v>
      </c>
      <c r="H176" s="1" t="str">
        <f>VLOOKUP(Tabela1[[#This Row],[id_escola]],[2]tblEscolas!$A:$F,6,FALSE)</f>
        <v>02</v>
      </c>
      <c r="I176" s="1" t="s">
        <v>1235</v>
      </c>
      <c r="J176" s="1" t="str">
        <f>VLOOKUP(A175,[2]tblEscolas!$A:$D,4,FALSE)</f>
        <v>PUB</v>
      </c>
    </row>
    <row r="177" spans="1:10" x14ac:dyDescent="0.3">
      <c r="A177" s="18">
        <v>346603</v>
      </c>
      <c r="B177" s="14" t="s">
        <v>90</v>
      </c>
      <c r="C177" s="14" t="str">
        <f>VLOOKUP(Tabela1[[#This Row],[nome_escola]],[1]Sheet1!$A:$K,4,FALSE)</f>
        <v>Rua das Sardinheiras</v>
      </c>
      <c r="D177" s="14" t="str">
        <f>VLOOKUP(Tabela1[[#This Row],[nome_escola]],[1]Sheet1!$A:$K,5,FALSE)</f>
        <v>3720-904</v>
      </c>
      <c r="E177" s="14">
        <f>VLOOKUP(Tabela1[[#This Row],[nome_escola]],[1]Sheet1!$A:$K,2,FALSE)</f>
        <v>40.879108000000002</v>
      </c>
      <c r="F177" s="14">
        <f>VLOOKUP(Tabela1[[#This Row],[nome_escola]],[1]Sheet1!$A:$K,3,FALSE)</f>
        <v>-8.4648749999999993</v>
      </c>
      <c r="G177" s="1" t="str">
        <f>VLOOKUP(Tabela1[[#This Row],[id_escola]],[2]tblEscolas!$A:$E,5,FALSE)</f>
        <v>01</v>
      </c>
      <c r="H177" s="1" t="str">
        <f>VLOOKUP(Tabela1[[#This Row],[id_escola]],[2]tblEscolas!$A:$F,6,FALSE)</f>
        <v>13</v>
      </c>
      <c r="I177" s="1" t="s">
        <v>1235</v>
      </c>
      <c r="J177" s="1" t="str">
        <f>VLOOKUP(A176,[2]tblEscolas!$A:$D,4,FALSE)</f>
        <v>PUB</v>
      </c>
    </row>
    <row r="178" spans="1:10" x14ac:dyDescent="0.3">
      <c r="A178" s="18">
        <v>330000</v>
      </c>
      <c r="B178" s="14" t="s">
        <v>229</v>
      </c>
      <c r="C178" s="14" t="str">
        <f>VLOOKUP(Tabela1[[#This Row],[nome_escola]],[1]Sheet1!$A:$K,4,FALSE)</f>
        <v>Rua do Vale</v>
      </c>
      <c r="D178" s="14" t="str">
        <f>VLOOKUP(Tabela1[[#This Row],[nome_escola]],[1]Sheet1!$A:$K,5,FALSE)</f>
        <v>4770-540</v>
      </c>
      <c r="E178" s="14">
        <f>VLOOKUP(Tabela1[[#This Row],[nome_escola]],[1]Sheet1!$A:$K,2,FALSE)</f>
        <v>41.463028000000001</v>
      </c>
      <c r="F178" s="14">
        <f>VLOOKUP(Tabela1[[#This Row],[nome_escola]],[1]Sheet1!$A:$K,3,FALSE)</f>
        <v>-8.4962520000000001</v>
      </c>
      <c r="G178" s="1" t="str">
        <f>VLOOKUP(Tabela1[[#This Row],[id_escola]],[2]tblEscolas!$A:$E,5,FALSE)</f>
        <v>03</v>
      </c>
      <c r="H178" s="1" t="str">
        <f>VLOOKUP(Tabela1[[#This Row],[id_escola]],[2]tblEscolas!$A:$F,6,FALSE)</f>
        <v>12</v>
      </c>
      <c r="I178" s="1" t="s">
        <v>1235</v>
      </c>
      <c r="J178" s="1" t="str">
        <f>VLOOKUP(A177,[2]tblEscolas!$A:$D,4,FALSE)</f>
        <v>PUB</v>
      </c>
    </row>
    <row r="179" spans="1:10" x14ac:dyDescent="0.3">
      <c r="A179" s="18">
        <v>340601</v>
      </c>
      <c r="B179" s="14" t="s">
        <v>679</v>
      </c>
      <c r="C179" s="14" t="str">
        <f>VLOOKUP(Tabela1[[#This Row],[nome_escola]],[1]Sheet1!$A:$K,4,FALSE)</f>
        <v>Rua Garcia de Orta</v>
      </c>
      <c r="D179" s="14" t="str">
        <f>VLOOKUP(Tabela1[[#This Row],[nome_escola]],[1]Sheet1!$A:$K,5,FALSE)</f>
        <v>2780-102</v>
      </c>
      <c r="E179" s="14">
        <f>VLOOKUP(Tabela1[[#This Row],[nome_escola]],[1]Sheet1!$A:$K,2,FALSE)</f>
        <v>38.697119000000001</v>
      </c>
      <c r="F179" s="14">
        <f>VLOOKUP(Tabela1[[#This Row],[nome_escola]],[1]Sheet1!$A:$K,3,FALSE)</f>
        <v>-9.3235150000000004</v>
      </c>
      <c r="G179" s="1" t="str">
        <f>VLOOKUP(Tabela1[[#This Row],[id_escola]],[2]tblEscolas!$A:$E,5,FALSE)</f>
        <v>11</v>
      </c>
      <c r="H179" s="1" t="str">
        <f>VLOOKUP(Tabela1[[#This Row],[id_escola]],[2]tblEscolas!$A:$F,6,FALSE)</f>
        <v>10</v>
      </c>
      <c r="I179" s="1" t="s">
        <v>1235</v>
      </c>
      <c r="J179" s="1" t="str">
        <f>VLOOKUP(A178,[2]tblEscolas!$A:$D,4,FALSE)</f>
        <v>PUB</v>
      </c>
    </row>
    <row r="180" spans="1:10" x14ac:dyDescent="0.3">
      <c r="A180" s="18">
        <v>343456</v>
      </c>
      <c r="B180" s="14" t="s">
        <v>348</v>
      </c>
      <c r="C180" s="14" t="str">
        <f>VLOOKUP(Tabela1[[#This Row],[nome_escola]],[1]Sheet1!$A:$K,4,FALSE)</f>
        <v>Avenida António Barata</v>
      </c>
      <c r="D180" s="14" t="str">
        <f>VLOOKUP(Tabela1[[#This Row],[nome_escola]],[1]Sheet1!$A:$K,5,FALSE)</f>
        <v>7005-621</v>
      </c>
      <c r="E180" s="14">
        <f>VLOOKUP(Tabela1[[#This Row],[nome_escola]],[1]Sheet1!$A:$K,2,FALSE)</f>
        <v>38.584701000000003</v>
      </c>
      <c r="F180" s="14">
        <f>VLOOKUP(Tabela1[[#This Row],[nome_escola]],[1]Sheet1!$A:$K,3,FALSE)</f>
        <v>-7.9085130000000001</v>
      </c>
      <c r="G180" s="1" t="str">
        <f>VLOOKUP(Tabela1[[#This Row],[id_escola]],[2]tblEscolas!$A:$E,5,FALSE)</f>
        <v>07</v>
      </c>
      <c r="H180" s="1" t="str">
        <f>VLOOKUP(Tabela1[[#This Row],[id_escola]],[2]tblEscolas!$A:$F,6,FALSE)</f>
        <v>05</v>
      </c>
      <c r="I180" s="1" t="s">
        <v>1235</v>
      </c>
      <c r="J180" s="1" t="str">
        <f>VLOOKUP(A179,[2]tblEscolas!$A:$D,4,FALSE)</f>
        <v>PUB</v>
      </c>
    </row>
    <row r="181" spans="1:10" x14ac:dyDescent="0.3">
      <c r="A181" s="18">
        <v>340662</v>
      </c>
      <c r="B181" s="14" t="s">
        <v>1033</v>
      </c>
      <c r="C181" s="14" t="str">
        <f>VLOOKUP(Tabela1[[#This Row],[nome_escola]],[1]Sheet1!$A:$K,4,FALSE)</f>
        <v>Avenida 21 de Junho</v>
      </c>
      <c r="D181" s="14" t="str">
        <f>VLOOKUP(Tabela1[[#This Row],[nome_escola]],[1]Sheet1!$A:$K,5,FALSE)</f>
        <v>2435-087</v>
      </c>
      <c r="E181" s="14">
        <f>VLOOKUP(Tabela1[[#This Row],[nome_escola]],[1]Sheet1!$A:$K,2,FALSE)</f>
        <v>39.719884999999998</v>
      </c>
      <c r="F181" s="14">
        <f>VLOOKUP(Tabela1[[#This Row],[nome_escola]],[1]Sheet1!$A:$K,3,FALSE)</f>
        <v>-8.5441420000000008</v>
      </c>
      <c r="G181" s="1" t="str">
        <f>VLOOKUP(Tabela1[[#This Row],[id_escola]],[2]tblEscolas!$A:$E,5,FALSE)</f>
        <v>14</v>
      </c>
      <c r="H181" s="1" t="str">
        <f>VLOOKUP(Tabela1[[#This Row],[id_escola]],[2]tblEscolas!$A:$F,6,FALSE)</f>
        <v>21</v>
      </c>
      <c r="I181" s="1" t="s">
        <v>1235</v>
      </c>
      <c r="J181" s="1" t="str">
        <f>VLOOKUP(A180,[2]tblEscolas!$A:$D,4,FALSE)</f>
        <v>PUB</v>
      </c>
    </row>
    <row r="182" spans="1:10" x14ac:dyDescent="0.3">
      <c r="A182" s="18">
        <v>340674</v>
      </c>
      <c r="B182" s="14" t="s">
        <v>201</v>
      </c>
      <c r="C182" s="14" t="str">
        <f>VLOOKUP(Tabela1[[#This Row],[nome_escola]],[1]Sheet1!$A:$K,4,FALSE)</f>
        <v>Rua Alberto Vieira Braga</v>
      </c>
      <c r="D182" s="14" t="str">
        <f>VLOOKUP(Tabela1[[#This Row],[nome_escola]],[1]Sheet1!$A:$K,5,FALSE)</f>
        <v>4835-011</v>
      </c>
      <c r="E182" s="14">
        <f>VLOOKUP(Tabela1[[#This Row],[nome_escola]],[1]Sheet1!$A:$K,2,FALSE)</f>
        <v>41.440790999999997</v>
      </c>
      <c r="F182" s="14">
        <f>VLOOKUP(Tabela1[[#This Row],[nome_escola]],[1]Sheet1!$A:$K,3,FALSE)</f>
        <v>-8.3089860000000009</v>
      </c>
      <c r="G182" s="1" t="str">
        <f>VLOOKUP(Tabela1[[#This Row],[id_escola]],[2]tblEscolas!$A:$E,5,FALSE)</f>
        <v>03</v>
      </c>
      <c r="H182" s="1" t="str">
        <f>VLOOKUP(Tabela1[[#This Row],[id_escola]],[2]tblEscolas!$A:$F,6,FALSE)</f>
        <v>08</v>
      </c>
      <c r="I182" s="1" t="s">
        <v>1235</v>
      </c>
      <c r="J182" s="1" t="str">
        <f>VLOOKUP(A181,[2]tblEscolas!$A:$D,4,FALSE)</f>
        <v>PUB</v>
      </c>
    </row>
    <row r="183" spans="1:10" x14ac:dyDescent="0.3">
      <c r="A183" s="18">
        <v>340686</v>
      </c>
      <c r="B183" s="14" t="s">
        <v>380</v>
      </c>
      <c r="C183" s="14" t="str">
        <f>VLOOKUP(Tabela1[[#This Row],[nome_escola]],[1]Sheet1!$A:$K,4,FALSE)</f>
        <v>Rua Luís de Camões</v>
      </c>
      <c r="D183" s="14" t="str">
        <f>VLOOKUP(Tabela1[[#This Row],[nome_escola]],[1]Sheet1!$A:$K,5,FALSE)</f>
        <v>8004-014</v>
      </c>
      <c r="E183" s="14">
        <f>VLOOKUP(Tabela1[[#This Row],[nome_escola]],[1]Sheet1!$A:$K,2,FALSE)</f>
        <v>37.023018999999998</v>
      </c>
      <c r="F183" s="14">
        <f>VLOOKUP(Tabela1[[#This Row],[nome_escola]],[1]Sheet1!$A:$K,3,FALSE)</f>
        <v>-7.9398540000000004</v>
      </c>
      <c r="G183" s="1" t="str">
        <f>VLOOKUP(Tabela1[[#This Row],[id_escola]],[2]tblEscolas!$A:$E,5,FALSE)</f>
        <v>08</v>
      </c>
      <c r="H183" s="1" t="str">
        <f>VLOOKUP(Tabela1[[#This Row],[id_escola]],[2]tblEscolas!$A:$F,6,FALSE)</f>
        <v>05</v>
      </c>
      <c r="I183" s="1" t="s">
        <v>1235</v>
      </c>
      <c r="J183" s="1" t="str">
        <f>VLOOKUP(A182,[2]tblEscolas!$A:$D,4,FALSE)</f>
        <v>PUB</v>
      </c>
    </row>
    <row r="184" spans="1:10" x14ac:dyDescent="0.3">
      <c r="A184" s="18">
        <v>340698</v>
      </c>
      <c r="B184" s="14" t="s">
        <v>1056</v>
      </c>
      <c r="C184" s="14" t="str">
        <f>VLOOKUP(Tabela1[[#This Row],[nome_escola]],[1]Sheet1!$A:$K,4,FALSE)</f>
        <v>Avenida Professor Egas Moniz</v>
      </c>
      <c r="D184" s="14" t="str">
        <f>VLOOKUP(Tabela1[[#This Row],[nome_escola]],[1]Sheet1!$A:$K,5,FALSE)</f>
        <v>2804-503</v>
      </c>
      <c r="E184" s="14">
        <f>VLOOKUP(Tabela1[[#This Row],[nome_escola]],[1]Sheet1!$A:$K,2,FALSE)</f>
        <v>38.676715000000002</v>
      </c>
      <c r="F184" s="14">
        <f>VLOOKUP(Tabela1[[#This Row],[nome_escola]],[1]Sheet1!$A:$K,3,FALSE)</f>
        <v>-9.1585540000000005</v>
      </c>
      <c r="G184" s="1" t="str">
        <f>VLOOKUP(Tabela1[[#This Row],[id_escola]],[2]tblEscolas!$A:$E,5,FALSE)</f>
        <v>15</v>
      </c>
      <c r="H184" s="1" t="str">
        <f>VLOOKUP(Tabela1[[#This Row],[id_escola]],[2]tblEscolas!$A:$F,6,FALSE)</f>
        <v>03</v>
      </c>
      <c r="I184" s="1" t="s">
        <v>1235</v>
      </c>
      <c r="J184" s="1" t="str">
        <f>VLOOKUP(A183,[2]tblEscolas!$A:$D,4,FALSE)</f>
        <v>PUB</v>
      </c>
    </row>
    <row r="185" spans="1:10" x14ac:dyDescent="0.3">
      <c r="A185" s="18">
        <v>346639</v>
      </c>
      <c r="B185" s="14" t="s">
        <v>737</v>
      </c>
      <c r="C185" s="14" t="str">
        <f>VLOOKUP(Tabela1[[#This Row],[nome_escola]],[1]Sheet1!$A:$K,4,FALSE)</f>
        <v>Rua de Palha Blanco</v>
      </c>
      <c r="D185" s="14" t="str">
        <f>VLOOKUP(Tabela1[[#This Row],[nome_escola]],[1]Sheet1!$A:$K,5,FALSE)</f>
        <v>2600-686</v>
      </c>
      <c r="E185" s="14">
        <f>VLOOKUP(Tabela1[[#This Row],[nome_escola]],[1]Sheet1!$A:$K,2,FALSE)</f>
        <v>38.999329000000003</v>
      </c>
      <c r="F185" s="14">
        <f>VLOOKUP(Tabela1[[#This Row],[nome_escola]],[1]Sheet1!$A:$K,3,FALSE)</f>
        <v>-8.9722050000000007</v>
      </c>
      <c r="G185" s="1" t="str">
        <f>VLOOKUP(Tabela1[[#This Row],[id_escola]],[2]tblEscolas!$A:$E,5,FALSE)</f>
        <v>11</v>
      </c>
      <c r="H185" s="1" t="str">
        <f>VLOOKUP(Tabela1[[#This Row],[id_escola]],[2]tblEscolas!$A:$F,6,FALSE)</f>
        <v>14</v>
      </c>
      <c r="I185" s="1" t="s">
        <v>1235</v>
      </c>
      <c r="J185" s="1" t="str">
        <f>VLOOKUP(A184,[2]tblEscolas!$A:$D,4,FALSE)</f>
        <v>PUB</v>
      </c>
    </row>
    <row r="186" spans="1:10" x14ac:dyDescent="0.3">
      <c r="A186" s="18">
        <v>340704</v>
      </c>
      <c r="B186" s="14" t="s">
        <v>933</v>
      </c>
      <c r="C186" s="14" t="str">
        <f>VLOOKUP(Tabela1[[#This Row],[nome_escola]],[1]Sheet1!$A:$K,4,FALSE)</f>
        <v>Rua Senhor dos Aflitos</v>
      </c>
      <c r="D186" s="14" t="str">
        <f>VLOOKUP(Tabela1[[#This Row],[nome_escola]],[1]Sheet1!$A:$K,5,FALSE)</f>
        <v>4445-600</v>
      </c>
      <c r="E186" s="14">
        <f>VLOOKUP(Tabela1[[#This Row],[nome_escola]],[1]Sheet1!$A:$K,2,FALSE)</f>
        <v>41.230426999999999</v>
      </c>
      <c r="F186" s="14">
        <f>VLOOKUP(Tabela1[[#This Row],[nome_escola]],[1]Sheet1!$A:$K,3,FALSE)</f>
        <v>-8.5530919999999995</v>
      </c>
      <c r="G186" s="1" t="str">
        <f>VLOOKUP(Tabela1[[#This Row],[id_escola]],[2]tblEscolas!$A:$E,5,FALSE)</f>
        <v>13</v>
      </c>
      <c r="H186" s="1" t="str">
        <f>VLOOKUP(Tabela1[[#This Row],[id_escola]],[2]tblEscolas!$A:$F,6,FALSE)</f>
        <v>15</v>
      </c>
      <c r="I186" s="1" t="s">
        <v>1235</v>
      </c>
      <c r="J186" s="1" t="str">
        <f>VLOOKUP(A185,[2]tblEscolas!$A:$D,4,FALSE)</f>
        <v>PUB</v>
      </c>
    </row>
    <row r="187" spans="1:10" x14ac:dyDescent="0.3">
      <c r="A187" s="18">
        <v>342592</v>
      </c>
      <c r="B187" s="14" t="s">
        <v>870</v>
      </c>
      <c r="C187" s="14" t="str">
        <f>VLOOKUP(Tabela1[[#This Row],[nome_escola]],[1]Sheet1!$A:$K,4,FALSE)</f>
        <v>Rua Dom António Ferreira Gomes</v>
      </c>
      <c r="D187" s="14" t="str">
        <f>VLOOKUP(Tabela1[[#This Row],[nome_escola]],[1]Sheet1!$A:$K,5,FALSE)</f>
        <v>4560-232</v>
      </c>
      <c r="E187" s="14">
        <f>VLOOKUP(Tabela1[[#This Row],[nome_escola]],[1]Sheet1!$A:$K,2,FALSE)</f>
        <v>41.207706000000002</v>
      </c>
      <c r="F187" s="14">
        <f>VLOOKUP(Tabela1[[#This Row],[nome_escola]],[1]Sheet1!$A:$K,3,FALSE)</f>
        <v>-8.2720179999999992</v>
      </c>
      <c r="G187" s="1" t="str">
        <f>VLOOKUP(Tabela1[[#This Row],[id_escola]],[2]tblEscolas!$A:$E,5,FALSE)</f>
        <v>13</v>
      </c>
      <c r="H187" s="1" t="str">
        <f>VLOOKUP(Tabela1[[#This Row],[id_escola]],[2]tblEscolas!$A:$F,6,FALSE)</f>
        <v>11</v>
      </c>
      <c r="I187" s="1" t="s">
        <v>1235</v>
      </c>
      <c r="J187" s="1" t="str">
        <f>VLOOKUP(A186,[2]tblEscolas!$A:$D,4,FALSE)</f>
        <v>PUB</v>
      </c>
    </row>
    <row r="188" spans="1:10" x14ac:dyDescent="0.3">
      <c r="A188" s="18">
        <v>346792</v>
      </c>
      <c r="B188" s="14" t="s">
        <v>696</v>
      </c>
      <c r="C188" s="14" t="str">
        <f>VLOOKUP(Tabela1[[#This Row],[nome_escola]],[1]Sheet1!$A:$K,4,FALSE)</f>
        <v>Rua do Alecrim</v>
      </c>
      <c r="D188" s="14" t="str">
        <f>VLOOKUP(Tabela1[[#This Row],[nome_escola]],[1]Sheet1!$A:$K,5,FALSE)</f>
        <v>2710-348</v>
      </c>
      <c r="E188" s="14">
        <f>VLOOKUP(Tabela1[[#This Row],[nome_escola]],[1]Sheet1!$A:$K,2,FALSE)</f>
        <v>38.808855000000001</v>
      </c>
      <c r="F188" s="14">
        <f>VLOOKUP(Tabela1[[#This Row],[nome_escola]],[1]Sheet1!$A:$K,3,FALSE)</f>
        <v>-9.3792449999999992</v>
      </c>
      <c r="G188" s="1" t="str">
        <f>VLOOKUP(Tabela1[[#This Row],[id_escola]],[2]tblEscolas!$A:$E,5,FALSE)</f>
        <v>11</v>
      </c>
      <c r="H188" s="1" t="str">
        <f>VLOOKUP(Tabela1[[#This Row],[id_escola]],[2]tblEscolas!$A:$F,6,FALSE)</f>
        <v>11</v>
      </c>
      <c r="I188" s="1" t="s">
        <v>1235</v>
      </c>
      <c r="J188" s="1" t="str">
        <f>VLOOKUP(A187,[2]tblEscolas!$A:$D,4,FALSE)</f>
        <v>PUB</v>
      </c>
    </row>
    <row r="189" spans="1:10" x14ac:dyDescent="0.3">
      <c r="A189" s="18">
        <v>340716</v>
      </c>
      <c r="B189" s="14" t="s">
        <v>489</v>
      </c>
      <c r="C189" s="14" t="str">
        <f>VLOOKUP(Tabela1[[#This Row],[nome_escola]],[1]Sheet1!$A:$K,4,FALSE)</f>
        <v>Rua Doutor João Soares</v>
      </c>
      <c r="D189" s="14" t="str">
        <f>VLOOKUP(Tabela1[[#This Row],[nome_escola]],[1]Sheet1!$A:$K,5,FALSE)</f>
        <v>2400-448</v>
      </c>
      <c r="E189" s="14">
        <f>VLOOKUP(Tabela1[[#This Row],[nome_escola]],[1]Sheet1!$A:$K,2,FALSE)</f>
        <v>39.738111000000004</v>
      </c>
      <c r="F189" s="14">
        <f>VLOOKUP(Tabela1[[#This Row],[nome_escola]],[1]Sheet1!$A:$K,3,FALSE)</f>
        <v>-8.813383</v>
      </c>
      <c r="G189" s="1" t="str">
        <f>VLOOKUP(Tabela1[[#This Row],[id_escola]],[2]tblEscolas!$A:$E,5,FALSE)</f>
        <v>10</v>
      </c>
      <c r="H189" s="1" t="str">
        <f>VLOOKUP(Tabela1[[#This Row],[id_escola]],[2]tblEscolas!$A:$F,6,FALSE)</f>
        <v>09</v>
      </c>
      <c r="I189" s="1" t="s">
        <v>1235</v>
      </c>
      <c r="J189" s="1" t="str">
        <f>VLOOKUP(A188,[2]tblEscolas!$A:$D,4,FALSE)</f>
        <v>PUB</v>
      </c>
    </row>
    <row r="190" spans="1:10" x14ac:dyDescent="0.3">
      <c r="A190" s="18">
        <v>342660</v>
      </c>
      <c r="B190" s="14" t="s">
        <v>638</v>
      </c>
      <c r="C190" s="14" t="str">
        <f>VLOOKUP(Tabela1[[#This Row],[nome_escola]],[1]Sheet1!$A:$K,4,FALSE)</f>
        <v>Rua do Lobito</v>
      </c>
      <c r="D190" s="14" t="str">
        <f>VLOOKUP(Tabela1[[#This Row],[nome_escola]],[1]Sheet1!$A:$K,5,FALSE)</f>
        <v>2675-511</v>
      </c>
      <c r="E190" s="14">
        <f>VLOOKUP(Tabela1[[#This Row],[nome_escola]],[1]Sheet1!$A:$K,2,FALSE)</f>
        <v>38.788564999999998</v>
      </c>
      <c r="F190" s="14">
        <f>VLOOKUP(Tabela1[[#This Row],[nome_escola]],[1]Sheet1!$A:$K,3,FALSE)</f>
        <v>-9.1863860000000006</v>
      </c>
      <c r="G190" s="1" t="str">
        <f>VLOOKUP(Tabela1[[#This Row],[id_escola]],[2]tblEscolas!$A:$E,5,FALSE)</f>
        <v>11</v>
      </c>
      <c r="H190" s="1" t="str">
        <f>VLOOKUP(Tabela1[[#This Row],[id_escola]],[2]tblEscolas!$A:$F,6,FALSE)</f>
        <v>16</v>
      </c>
      <c r="I190" s="1" t="s">
        <v>1235</v>
      </c>
      <c r="J190" s="1" t="str">
        <f>VLOOKUP(A189,[2]tblEscolas!$A:$D,4,FALSE)</f>
        <v>PUB</v>
      </c>
    </row>
    <row r="191" spans="1:10" x14ac:dyDescent="0.3">
      <c r="A191" s="18">
        <v>342865</v>
      </c>
      <c r="B191" s="14" t="s">
        <v>402</v>
      </c>
      <c r="C191" s="14" t="str">
        <f>VLOOKUP(Tabela1[[#This Row],[nome_escola]],[1]Sheet1!$A:$K,4,FALSE)</f>
        <v>Desconhecido</v>
      </c>
      <c r="D191" s="14" t="str">
        <f>VLOOKUP(Tabela1[[#This Row],[nome_escola]],[1]Sheet1!$A:$K,5,FALSE)</f>
        <v>8125-301</v>
      </c>
      <c r="E191" s="14">
        <f>VLOOKUP(Tabela1[[#This Row],[nome_escola]],[1]Sheet1!$A:$K,2,FALSE)</f>
        <v>37.076742000000003</v>
      </c>
      <c r="F191" s="14">
        <f>VLOOKUP(Tabela1[[#This Row],[nome_escola]],[1]Sheet1!$A:$K,3,FALSE)</f>
        <v>-8.1091449999999998</v>
      </c>
      <c r="G191" s="1" t="str">
        <f>VLOOKUP(Tabela1[[#This Row],[id_escola]],[2]tblEscolas!$A:$E,5,FALSE)</f>
        <v>08</v>
      </c>
      <c r="H191" s="1" t="str">
        <f>VLOOKUP(Tabela1[[#This Row],[id_escola]],[2]tblEscolas!$A:$F,6,FALSE)</f>
        <v>08</v>
      </c>
      <c r="I191" s="1" t="s">
        <v>1235</v>
      </c>
      <c r="J191" s="1" t="str">
        <f>VLOOKUP(A190,[2]tblEscolas!$A:$D,4,FALSE)</f>
        <v>PUB</v>
      </c>
    </row>
    <row r="192" spans="1:10" x14ac:dyDescent="0.3">
      <c r="A192" s="18" t="e">
        <v>#N/A</v>
      </c>
      <c r="B192" s="14" t="s">
        <v>715</v>
      </c>
      <c r="C192" s="14" t="str">
        <f>VLOOKUP(Tabela1[[#This Row],[nome_escola]],[1]Sheet1!$A:$K,4,FALSE)</f>
        <v>Rua Primeiro de Maio</v>
      </c>
      <c r="D192" s="14" t="str">
        <f>VLOOKUP(Tabela1[[#This Row],[nome_escola]],[1]Sheet1!$A:$K,5,FALSE)</f>
        <v>2735-410</v>
      </c>
      <c r="E192" s="14">
        <f>VLOOKUP(Tabela1[[#This Row],[nome_escola]],[1]Sheet1!$A:$K,2,FALSE)</f>
        <v>38.781815000000002</v>
      </c>
      <c r="F192" s="14">
        <f>VLOOKUP(Tabela1[[#This Row],[nome_escola]],[1]Sheet1!$A:$K,3,FALSE)</f>
        <v>-9.3036700000000003</v>
      </c>
      <c r="G192" s="1" t="e">
        <f>VLOOKUP(Tabela1[[#This Row],[id_escola]],[2]tblEscolas!$A:$E,5,FALSE)</f>
        <v>#N/A</v>
      </c>
      <c r="H192" s="1" t="e">
        <f>VLOOKUP(Tabela1[[#This Row],[id_escola]],[2]tblEscolas!$A:$F,6,FALSE)</f>
        <v>#N/A</v>
      </c>
      <c r="I192" s="1" t="s">
        <v>1235</v>
      </c>
      <c r="J192" s="1" t="str">
        <f>VLOOKUP(A191,[2]tblEscolas!$A:$D,4,FALSE)</f>
        <v>PUB</v>
      </c>
    </row>
    <row r="193" spans="1:10" x14ac:dyDescent="0.3">
      <c r="A193" s="18">
        <v>340730</v>
      </c>
      <c r="B193" s="14" t="s">
        <v>1229</v>
      </c>
      <c r="C193" s="14" t="str">
        <f>VLOOKUP(Tabela1[[#This Row],[nome_escola]],[1]Sheet1!$A:$K,4,FALSE)</f>
        <v>EN 229</v>
      </c>
      <c r="D193" s="14" t="str">
        <f>VLOOKUP(Tabela1[[#This Row],[nome_escola]],[1]Sheet1!$A:$K,5,FALSE)</f>
        <v>3505-459</v>
      </c>
      <c r="E193" s="14">
        <f>VLOOKUP(Tabela1[[#This Row],[nome_escola]],[1]Sheet1!$A:$K,2,FALSE)</f>
        <v>40.70167</v>
      </c>
      <c r="F193" s="14">
        <f>VLOOKUP(Tabela1[[#This Row],[nome_escola]],[1]Sheet1!$A:$K,3,FALSE)</f>
        <v>-7.8614220000000001</v>
      </c>
      <c r="G193" s="1" t="str">
        <f>VLOOKUP(Tabela1[[#This Row],[id_escola]],[2]tblEscolas!$A:$E,5,FALSE)</f>
        <v>18</v>
      </c>
      <c r="H193" s="1" t="str">
        <f>VLOOKUP(Tabela1[[#This Row],[id_escola]],[2]tblEscolas!$A:$F,6,FALSE)</f>
        <v>23</v>
      </c>
      <c r="I193" s="1" t="s">
        <v>1235</v>
      </c>
      <c r="J193" s="1" t="e">
        <f>VLOOKUP(A192,[2]tblEscolas!$A:$D,4,FALSE)</f>
        <v>#N/A</v>
      </c>
    </row>
    <row r="194" spans="1:10" x14ac:dyDescent="0.3">
      <c r="A194" s="18">
        <v>340741</v>
      </c>
      <c r="B194" s="14" t="s">
        <v>693</v>
      </c>
      <c r="C194" s="14" t="str">
        <f>VLOOKUP(Tabela1[[#This Row],[nome_escola]],[1]Sheet1!$A:$K,4,FALSE)</f>
        <v>Rua Dom Fernando II</v>
      </c>
      <c r="D194" s="14" t="str">
        <f>VLOOKUP(Tabela1[[#This Row],[nome_escola]],[1]Sheet1!$A:$K,5,FALSE)</f>
        <v>2745-190</v>
      </c>
      <c r="E194" s="14">
        <f>VLOOKUP(Tabela1[[#This Row],[nome_escola]],[1]Sheet1!$A:$K,2,FALSE)</f>
        <v>38.754133000000003</v>
      </c>
      <c r="F194" s="14">
        <f>VLOOKUP(Tabela1[[#This Row],[nome_escola]],[1]Sheet1!$A:$K,3,FALSE)</f>
        <v>-9.2521780000000007</v>
      </c>
      <c r="G194" s="1" t="str">
        <f>VLOOKUP(Tabela1[[#This Row],[id_escola]],[2]tblEscolas!$A:$E,5,FALSE)</f>
        <v>11</v>
      </c>
      <c r="H194" s="1" t="str">
        <f>VLOOKUP(Tabela1[[#This Row],[id_escola]],[2]tblEscolas!$A:$F,6,FALSE)</f>
        <v>11</v>
      </c>
      <c r="I194" s="1" t="s">
        <v>1235</v>
      </c>
      <c r="J194" s="1" t="str">
        <f>VLOOKUP(A193,[2]tblEscolas!$A:$D,4,FALSE)</f>
        <v>PUB</v>
      </c>
    </row>
    <row r="195" spans="1:10" x14ac:dyDescent="0.3">
      <c r="A195" s="18" t="e">
        <v>#N/A</v>
      </c>
      <c r="B195" s="14" t="s">
        <v>745</v>
      </c>
      <c r="C195" s="14" t="str">
        <f>VLOOKUP(Tabela1[[#This Row],[nome_escola]],[1]Sheet1!$A:$K,4,FALSE)</f>
        <v>Rua Manuel da Silva</v>
      </c>
      <c r="D195" s="14" t="str">
        <f>VLOOKUP(Tabela1[[#This Row],[nome_escola]],[1]Sheet1!$A:$K,5,FALSE)</f>
        <v>2700-552</v>
      </c>
      <c r="E195" s="14">
        <f>VLOOKUP(Tabela1[[#This Row],[nome_escola]],[1]Sheet1!$A:$K,2,FALSE)</f>
        <v>38.760055999999999</v>
      </c>
      <c r="F195" s="14">
        <f>VLOOKUP(Tabela1[[#This Row],[nome_escola]],[1]Sheet1!$A:$K,3,FALSE)</f>
        <v>-9.2463890000000006</v>
      </c>
      <c r="G195" s="1" t="e">
        <f>VLOOKUP(Tabela1[[#This Row],[id_escola]],[2]tblEscolas!$A:$E,5,FALSE)</f>
        <v>#N/A</v>
      </c>
      <c r="H195" s="1" t="e">
        <f>VLOOKUP(Tabela1[[#This Row],[id_escola]],[2]tblEscolas!$A:$F,6,FALSE)</f>
        <v>#N/A</v>
      </c>
      <c r="I195" s="1" t="s">
        <v>1235</v>
      </c>
      <c r="J195" s="1" t="str">
        <f>VLOOKUP(A194,[2]tblEscolas!$A:$D,4,FALSE)</f>
        <v>PUB</v>
      </c>
    </row>
    <row r="196" spans="1:10" x14ac:dyDescent="0.3">
      <c r="A196" s="18">
        <v>340777</v>
      </c>
      <c r="B196" s="14" t="s">
        <v>1070</v>
      </c>
      <c r="C196" s="14" t="str">
        <f>VLOOKUP(Tabela1[[#This Row],[nome_escola]],[1]Sheet1!$A:$K,4,FALSE)</f>
        <v>Rua Francisco Miguel</v>
      </c>
      <c r="D196" s="14" t="str">
        <f>VLOOKUP(Tabela1[[#This Row],[nome_escola]],[1]Sheet1!$A:$K,5,FALSE)</f>
        <v>2835-133</v>
      </c>
      <c r="E196" s="14">
        <f>VLOOKUP(Tabela1[[#This Row],[nome_escola]],[1]Sheet1!$A:$K,2,FALSE)</f>
        <v>38.654612999999998</v>
      </c>
      <c r="F196" s="14">
        <f>VLOOKUP(Tabela1[[#This Row],[nome_escola]],[1]Sheet1!$A:$K,3,FALSE)</f>
        <v>-9.0374099999999995</v>
      </c>
      <c r="G196" s="1" t="str">
        <f>VLOOKUP(Tabela1[[#This Row],[id_escola]],[2]tblEscolas!$A:$E,5,FALSE)</f>
        <v>15</v>
      </c>
      <c r="H196" s="1" t="str">
        <f>VLOOKUP(Tabela1[[#This Row],[id_escola]],[2]tblEscolas!$A:$F,6,FALSE)</f>
        <v>06</v>
      </c>
      <c r="I196" s="1" t="s">
        <v>1235</v>
      </c>
      <c r="J196" s="1" t="e">
        <f>VLOOKUP(A195,[2]tblEscolas!$A:$D,4,FALSE)</f>
        <v>#N/A</v>
      </c>
    </row>
    <row r="197" spans="1:10" x14ac:dyDescent="0.3">
      <c r="A197" s="18">
        <v>340789</v>
      </c>
      <c r="B197" s="14" t="s">
        <v>419</v>
      </c>
      <c r="C197" s="14" t="str">
        <f>VLOOKUP(Tabela1[[#This Row],[nome_escola]],[1]Sheet1!$A:$K,4,FALSE)</f>
        <v>Estrada de Barca</v>
      </c>
      <c r="D197" s="14" t="str">
        <f>VLOOKUP(Tabela1[[#This Row],[nome_escola]],[1]Sheet1!$A:$K,5,FALSE)</f>
        <v>8500-034</v>
      </c>
      <c r="E197" s="14">
        <f>VLOOKUP(Tabela1[[#This Row],[nome_escola]],[1]Sheet1!$A:$K,2,FALSE)</f>
        <v>37.128146999999998</v>
      </c>
      <c r="F197" s="14">
        <f>VLOOKUP(Tabela1[[#This Row],[nome_escola]],[1]Sheet1!$A:$K,3,FALSE)</f>
        <v>-8.590605</v>
      </c>
      <c r="G197" s="1" t="str">
        <f>VLOOKUP(Tabela1[[#This Row],[id_escola]],[2]tblEscolas!$A:$E,5,FALSE)</f>
        <v>08</v>
      </c>
      <c r="H197" s="1" t="str">
        <f>VLOOKUP(Tabela1[[#This Row],[id_escola]],[2]tblEscolas!$A:$F,6,FALSE)</f>
        <v>11</v>
      </c>
      <c r="I197" s="1" t="s">
        <v>1235</v>
      </c>
      <c r="J197" s="1" t="str">
        <f>VLOOKUP(A196,[2]tblEscolas!$A:$D,4,FALSE)</f>
        <v>PUB</v>
      </c>
    </row>
    <row r="198" spans="1:10" x14ac:dyDescent="0.3">
      <c r="A198" s="18">
        <v>340807</v>
      </c>
      <c r="B198" s="14" t="s">
        <v>468</v>
      </c>
      <c r="C198" s="14" t="str">
        <f>VLOOKUP(Tabela1[[#This Row],[nome_escola]],[1]Sheet1!$A:$K,4,FALSE)</f>
        <v>Rua Júlio César Machado</v>
      </c>
      <c r="D198" s="14" t="str">
        <f>VLOOKUP(Tabela1[[#This Row],[nome_escola]],[1]Sheet1!$A:$K,5,FALSE)</f>
        <v>2500-300</v>
      </c>
      <c r="E198" s="14">
        <f>VLOOKUP(Tabela1[[#This Row],[nome_escola]],[1]Sheet1!$A:$K,2,FALSE)</f>
        <v>39.410601</v>
      </c>
      <c r="F198" s="14">
        <f>VLOOKUP(Tabela1[[#This Row],[nome_escola]],[1]Sheet1!$A:$K,3,FALSE)</f>
        <v>-9.1322390000000002</v>
      </c>
      <c r="G198" s="1" t="str">
        <f>VLOOKUP(Tabela1[[#This Row],[id_escola]],[2]tblEscolas!$A:$E,5,FALSE)</f>
        <v>10</v>
      </c>
      <c r="H198" s="1" t="str">
        <f>VLOOKUP(Tabela1[[#This Row],[id_escola]],[2]tblEscolas!$A:$F,6,FALSE)</f>
        <v>06</v>
      </c>
      <c r="I198" s="1" t="s">
        <v>1235</v>
      </c>
      <c r="J198" s="1" t="str">
        <f>VLOOKUP(A197,[2]tblEscolas!$A:$D,4,FALSE)</f>
        <v>PUB</v>
      </c>
    </row>
    <row r="199" spans="1:10" x14ac:dyDescent="0.3">
      <c r="A199" s="18" t="e">
        <v>#N/A</v>
      </c>
      <c r="B199" s="14" t="s">
        <v>1017</v>
      </c>
      <c r="C199" s="14" t="str">
        <f>VLOOKUP(Tabela1[[#This Row],[nome_escola]],[1]Sheet1!$A:$K,4,FALSE)</f>
        <v>Rua Cidade d'Agen</v>
      </c>
      <c r="D199" s="14" t="str">
        <f>VLOOKUP(Tabela1[[#This Row],[nome_escola]],[1]Sheet1!$A:$K,5,FALSE)</f>
        <v>2005-503</v>
      </c>
      <c r="E199" s="14">
        <f>VLOOKUP(Tabela1[[#This Row],[nome_escola]],[1]Sheet1!$A:$K,2,FALSE)</f>
        <v>39.251216999999997</v>
      </c>
      <c r="F199" s="14">
        <f>VLOOKUP(Tabela1[[#This Row],[nome_escola]],[1]Sheet1!$A:$K,3,FALSE)</f>
        <v>-8.6831289999999992</v>
      </c>
      <c r="G199" s="1" t="e">
        <f>VLOOKUP(Tabela1[[#This Row],[id_escola]],[2]tblEscolas!$A:$E,5,FALSE)</f>
        <v>#N/A</v>
      </c>
      <c r="H199" s="1" t="e">
        <f>VLOOKUP(Tabela1[[#This Row],[id_escola]],[2]tblEscolas!$A:$F,6,FALSE)</f>
        <v>#N/A</v>
      </c>
      <c r="I199" s="1" t="s">
        <v>1235</v>
      </c>
      <c r="J199" s="1" t="str">
        <f>VLOOKUP(A198,[2]tblEscolas!$A:$D,4,FALSE)</f>
        <v>PUB</v>
      </c>
    </row>
    <row r="200" spans="1:10" x14ac:dyDescent="0.3">
      <c r="A200" s="18" t="e">
        <v>#N/A</v>
      </c>
      <c r="B200" s="14" t="s">
        <v>1068</v>
      </c>
      <c r="C200" s="14" t="str">
        <f>VLOOKUP(Tabela1[[#This Row],[nome_escola]],[1]Sheet1!$A:$K,4,FALSE)</f>
        <v>Avenida António Inácio da Cruz</v>
      </c>
      <c r="D200" s="14" t="str">
        <f>VLOOKUP(Tabela1[[#This Row],[nome_escola]],[1]Sheet1!$A:$K,5,FALSE)</f>
        <v>7570-185</v>
      </c>
      <c r="E200" s="14">
        <f>VLOOKUP(Tabela1[[#This Row],[nome_escola]],[1]Sheet1!$A:$K,2,FALSE)</f>
        <v>38.172902000000001</v>
      </c>
      <c r="F200" s="14">
        <f>VLOOKUP(Tabela1[[#This Row],[nome_escola]],[1]Sheet1!$A:$K,3,FALSE)</f>
        <v>-8.5607939999999996</v>
      </c>
      <c r="G200" s="1" t="e">
        <f>VLOOKUP(Tabela1[[#This Row],[id_escola]],[2]tblEscolas!$A:$E,5,FALSE)</f>
        <v>#N/A</v>
      </c>
      <c r="H200" s="1" t="e">
        <f>VLOOKUP(Tabela1[[#This Row],[id_escola]],[2]tblEscolas!$A:$F,6,FALSE)</f>
        <v>#N/A</v>
      </c>
      <c r="I200" s="1" t="s">
        <v>1235</v>
      </c>
      <c r="J200" s="1" t="e">
        <f>VLOOKUP(A199,[2]tblEscolas!$A:$D,4,FALSE)</f>
        <v>#N/A</v>
      </c>
    </row>
    <row r="201" spans="1:10" x14ac:dyDescent="0.3">
      <c r="A201" s="18">
        <v>340753</v>
      </c>
      <c r="B201" s="14" t="s">
        <v>429</v>
      </c>
      <c r="C201" s="14" t="str">
        <f>VLOOKUP(Tabela1[[#This Row],[nome_escola]],[1]Sheet1!$A:$K,4,FALSE)</f>
        <v>Rua de Santo António de Arenilha</v>
      </c>
      <c r="D201" s="14" t="str">
        <f>VLOOKUP(Tabela1[[#This Row],[nome_escola]],[1]Sheet1!$A:$K,5,FALSE)</f>
        <v>8900-275</v>
      </c>
      <c r="E201" s="14">
        <f>VLOOKUP(Tabela1[[#This Row],[nome_escola]],[1]Sheet1!$A:$K,2,FALSE)</f>
        <v>37.191411000000002</v>
      </c>
      <c r="F201" s="14">
        <f>VLOOKUP(Tabela1[[#This Row],[nome_escola]],[1]Sheet1!$A:$K,3,FALSE)</f>
        <v>-7.4193179999999996</v>
      </c>
      <c r="G201" s="1" t="str">
        <f>VLOOKUP(Tabela1[[#This Row],[id_escola]],[2]tblEscolas!$A:$E,5,FALSE)</f>
        <v>08</v>
      </c>
      <c r="H201" s="1" t="str">
        <f>VLOOKUP(Tabela1[[#This Row],[id_escola]],[2]tblEscolas!$A:$F,6,FALSE)</f>
        <v>16</v>
      </c>
      <c r="I201" s="1" t="s">
        <v>1235</v>
      </c>
      <c r="J201" s="1" t="e">
        <f>VLOOKUP(A200,[2]tblEscolas!$A:$D,4,FALSE)</f>
        <v>#N/A</v>
      </c>
    </row>
    <row r="202" spans="1:10" x14ac:dyDescent="0.3">
      <c r="A202" s="18">
        <v>340819</v>
      </c>
      <c r="B202" s="14" t="s">
        <v>499</v>
      </c>
      <c r="C202" s="14" t="str">
        <f>VLOOKUP(Tabela1[[#This Row],[nome_escola]],[1]Sheet1!$A:$K,4,FALSE)</f>
        <v>Rua Arquiteto Paulino Montez</v>
      </c>
      <c r="D202" s="14" t="str">
        <f>VLOOKUP(Tabela1[[#This Row],[nome_escola]],[1]Sheet1!$A:$K,5,FALSE)</f>
        <v>2520-294</v>
      </c>
      <c r="E202" s="14">
        <f>VLOOKUP(Tabela1[[#This Row],[nome_escola]],[1]Sheet1!$A:$K,2,FALSE)</f>
        <v>39.360174999999998</v>
      </c>
      <c r="F202" s="14">
        <f>VLOOKUP(Tabela1[[#This Row],[nome_escola]],[1]Sheet1!$A:$K,3,FALSE)</f>
        <v>-9.3842800000000004</v>
      </c>
      <c r="G202" s="1" t="str">
        <f>VLOOKUP(Tabela1[[#This Row],[id_escola]],[2]tblEscolas!$A:$E,5,FALSE)</f>
        <v>10</v>
      </c>
      <c r="H202" s="1" t="str">
        <f>VLOOKUP(Tabela1[[#This Row],[id_escola]],[2]tblEscolas!$A:$F,6,FALSE)</f>
        <v>14</v>
      </c>
      <c r="I202" s="1" t="s">
        <v>1235</v>
      </c>
      <c r="J202" s="1" t="str">
        <f>VLOOKUP(A201,[2]tblEscolas!$A:$D,4,FALSE)</f>
        <v>PUB</v>
      </c>
    </row>
    <row r="203" spans="1:10" x14ac:dyDescent="0.3">
      <c r="A203" s="18">
        <v>310086</v>
      </c>
      <c r="B203" s="14" t="s">
        <v>1062</v>
      </c>
      <c r="C203" s="14" t="str">
        <f>VLOOKUP(Tabela1[[#This Row],[nome_escola]],[1]Sheet1!$A:$K,4,FALSE)</f>
        <v>Rua Ferrer Trindade</v>
      </c>
      <c r="D203" s="14" t="str">
        <f>VLOOKUP(Tabela1[[#This Row],[nome_escola]],[1]Sheet1!$A:$K,5,FALSE)</f>
        <v>2830-494</v>
      </c>
      <c r="E203" s="14">
        <f>VLOOKUP(Tabela1[[#This Row],[nome_escola]],[1]Sheet1!$A:$K,2,FALSE)</f>
        <v>38.660932000000003</v>
      </c>
      <c r="F203" s="14">
        <f>VLOOKUP(Tabela1[[#This Row],[nome_escola]],[1]Sheet1!$A:$K,3,FALSE)</f>
        <v>-9.0671269999999993</v>
      </c>
      <c r="G203" s="1" t="str">
        <f>VLOOKUP(Tabela1[[#This Row],[id_escola]],[2]tblEscolas!$A:$E,5,FALSE)</f>
        <v>15</v>
      </c>
      <c r="H203" s="1" t="str">
        <f>VLOOKUP(Tabela1[[#This Row],[id_escola]],[2]tblEscolas!$A:$F,6,FALSE)</f>
        <v>04</v>
      </c>
      <c r="I203" s="1" t="s">
        <v>1235</v>
      </c>
      <c r="J203" s="1" t="str">
        <f>VLOOKUP(A202,[2]tblEscolas!$A:$D,4,FALSE)</f>
        <v>PUB</v>
      </c>
    </row>
    <row r="204" spans="1:10" x14ac:dyDescent="0.3">
      <c r="A204" s="18">
        <v>340820</v>
      </c>
      <c r="B204" s="14" t="s">
        <v>1224</v>
      </c>
      <c r="C204" s="14" t="str">
        <f>VLOOKUP(Tabela1[[#This Row],[nome_escola]],[1]Sheet1!$A:$K,4,FALSE)</f>
        <v>ER 231-1</v>
      </c>
      <c r="D204" s="14" t="str">
        <f>VLOOKUP(Tabela1[[#This Row],[nome_escola]],[1]Sheet1!$A:$K,5,FALSE)</f>
        <v>3500-543</v>
      </c>
      <c r="E204" s="14">
        <f>VLOOKUP(Tabela1[[#This Row],[nome_escola]],[1]Sheet1!$A:$K,2,FALSE)</f>
        <v>40.579704</v>
      </c>
      <c r="F204" s="14">
        <f>VLOOKUP(Tabela1[[#This Row],[nome_escola]],[1]Sheet1!$A:$K,3,FALSE)</f>
        <v>-7.9428599999999996</v>
      </c>
      <c r="G204" s="1" t="str">
        <f>VLOOKUP(Tabela1[[#This Row],[id_escola]],[2]tblEscolas!$A:$E,5,FALSE)</f>
        <v>18</v>
      </c>
      <c r="H204" s="1" t="str">
        <f>VLOOKUP(Tabela1[[#This Row],[id_escola]],[2]tblEscolas!$A:$F,6,FALSE)</f>
        <v>23</v>
      </c>
      <c r="I204" s="1" t="s">
        <v>1235</v>
      </c>
      <c r="J204" s="1" t="str">
        <f>VLOOKUP(A203,[2]tblEscolas!$A:$D,4,FALSE)</f>
        <v>PUB</v>
      </c>
    </row>
    <row r="205" spans="1:10" x14ac:dyDescent="0.3">
      <c r="A205" s="18">
        <v>310098</v>
      </c>
      <c r="B205" s="14" t="s">
        <v>793</v>
      </c>
      <c r="C205" s="14" t="str">
        <f>VLOOKUP(Tabela1[[#This Row],[nome_escola]],[1]Sheet1!$A:$K,4,FALSE)</f>
        <v>Rua Dom Gomes de Aciegas</v>
      </c>
      <c r="D205" s="14" t="str">
        <f>VLOOKUP(Tabela1[[#This Row],[nome_escola]],[1]Sheet1!$A:$K,5,FALSE)</f>
        <v>4610-178</v>
      </c>
      <c r="E205" s="14">
        <f>VLOOKUP(Tabela1[[#This Row],[nome_escola]],[1]Sheet1!$A:$K,2,FALSE)</f>
        <v>41.358618</v>
      </c>
      <c r="F205" s="14">
        <f>VLOOKUP(Tabela1[[#This Row],[nome_escola]],[1]Sheet1!$A:$K,3,FALSE)</f>
        <v>-8.1995210000000007</v>
      </c>
      <c r="G205" s="1" t="str">
        <f>VLOOKUP(Tabela1[[#This Row],[id_escola]],[2]tblEscolas!$A:$E,5,FALSE)</f>
        <v>13</v>
      </c>
      <c r="H205" s="1" t="str">
        <f>VLOOKUP(Tabela1[[#This Row],[id_escola]],[2]tblEscolas!$A:$F,6,FALSE)</f>
        <v>03</v>
      </c>
      <c r="I205" s="1" t="s">
        <v>1235</v>
      </c>
      <c r="J205" s="1" t="str">
        <f>VLOOKUP(A204,[2]tblEscolas!$A:$D,4,FALSE)</f>
        <v>PUB</v>
      </c>
    </row>
    <row r="206" spans="1:10" x14ac:dyDescent="0.3">
      <c r="A206" s="18">
        <v>340832</v>
      </c>
      <c r="B206" s="14" t="s">
        <v>1014</v>
      </c>
      <c r="C206" s="14" t="str">
        <f>VLOOKUP(Tabela1[[#This Row],[nome_escola]],[1]Sheet1!$A:$K,4,FALSE)</f>
        <v>EN 3</v>
      </c>
      <c r="D206" s="14" t="str">
        <f>VLOOKUP(Tabela1[[#This Row],[nome_escola]],[1]Sheet1!$A:$K,5,FALSE)</f>
        <v>2000-494</v>
      </c>
      <c r="E206" s="14">
        <f>VLOOKUP(Tabela1[[#This Row],[nome_escola]],[1]Sheet1!$A:$K,2,FALSE)</f>
        <v>39.378185000000002</v>
      </c>
      <c r="F206" s="14">
        <f>VLOOKUP(Tabela1[[#This Row],[nome_escola]],[1]Sheet1!$A:$K,3,FALSE)</f>
        <v>-8.6599950000000003</v>
      </c>
      <c r="G206" s="1" t="str">
        <f>VLOOKUP(Tabela1[[#This Row],[id_escola]],[2]tblEscolas!$A:$E,5,FALSE)</f>
        <v>14</v>
      </c>
      <c r="H206" s="1" t="str">
        <f>VLOOKUP(Tabela1[[#This Row],[id_escola]],[2]tblEscolas!$A:$F,6,FALSE)</f>
        <v>16</v>
      </c>
      <c r="I206" s="1" t="s">
        <v>1235</v>
      </c>
      <c r="J206" s="1" t="str">
        <f>VLOOKUP(A205,[2]tblEscolas!$A:$D,4,FALSE)</f>
        <v>PUB</v>
      </c>
    </row>
    <row r="207" spans="1:10" x14ac:dyDescent="0.3">
      <c r="A207" s="18">
        <v>340844</v>
      </c>
      <c r="B207" s="14" t="s">
        <v>426</v>
      </c>
      <c r="C207" s="14" t="str">
        <f>VLOOKUP(Tabela1[[#This Row],[nome_escola]],[1]Sheet1!$A:$K,4,FALSE)</f>
        <v>Rua Doutor Fausto Cansado</v>
      </c>
      <c r="D207" s="14" t="str">
        <f>VLOOKUP(Tabela1[[#This Row],[nome_escola]],[1]Sheet1!$A:$K,5,FALSE)</f>
        <v>8800-413</v>
      </c>
      <c r="E207" s="14">
        <f>VLOOKUP(Tabela1[[#This Row],[nome_escola]],[1]Sheet1!$A:$K,2,FALSE)</f>
        <v>37.118926000000002</v>
      </c>
      <c r="F207" s="14">
        <f>VLOOKUP(Tabela1[[#This Row],[nome_escola]],[1]Sheet1!$A:$K,3,FALSE)</f>
        <v>-7.652056</v>
      </c>
      <c r="G207" s="1" t="str">
        <f>VLOOKUP(Tabela1[[#This Row],[id_escola]],[2]tblEscolas!$A:$E,5,FALSE)</f>
        <v>08</v>
      </c>
      <c r="H207" s="1" t="str">
        <f>VLOOKUP(Tabela1[[#This Row],[id_escola]],[2]tblEscolas!$A:$F,6,FALSE)</f>
        <v>14</v>
      </c>
      <c r="I207" s="1" t="s">
        <v>1235</v>
      </c>
      <c r="J207" s="1" t="str">
        <f>VLOOKUP(A206,[2]tblEscolas!$A:$D,4,FALSE)</f>
        <v>PUB</v>
      </c>
    </row>
    <row r="208" spans="1:10" x14ac:dyDescent="0.3">
      <c r="A208" s="18">
        <v>340856</v>
      </c>
      <c r="B208" s="14" t="s">
        <v>228</v>
      </c>
      <c r="C208" s="14" t="str">
        <f>VLOOKUP(Tabela1[[#This Row],[nome_escola]],[1]Sheet1!$A:$K,4,FALSE)</f>
        <v>Rua da Alegria</v>
      </c>
      <c r="D208" s="14" t="str">
        <f>VLOOKUP(Tabela1[[#This Row],[nome_escola]],[1]Sheet1!$A:$K,5,FALSE)</f>
        <v>4760-067</v>
      </c>
      <c r="E208" s="14">
        <f>VLOOKUP(Tabela1[[#This Row],[nome_escola]],[1]Sheet1!$A:$K,2,FALSE)</f>
        <v>41.416851000000001</v>
      </c>
      <c r="F208" s="14">
        <f>VLOOKUP(Tabela1[[#This Row],[nome_escola]],[1]Sheet1!$A:$K,3,FALSE)</f>
        <v>-8.5138809999999996</v>
      </c>
      <c r="G208" s="1" t="str">
        <f>VLOOKUP(Tabela1[[#This Row],[id_escola]],[2]tblEscolas!$A:$E,5,FALSE)</f>
        <v>03</v>
      </c>
      <c r="H208" s="1" t="str">
        <f>VLOOKUP(Tabela1[[#This Row],[id_escola]],[2]tblEscolas!$A:$F,6,FALSE)</f>
        <v>12</v>
      </c>
      <c r="I208" s="1" t="s">
        <v>1235</v>
      </c>
      <c r="J208" s="1" t="str">
        <f>VLOOKUP(A207,[2]tblEscolas!$A:$D,4,FALSE)</f>
        <v>PUB</v>
      </c>
    </row>
    <row r="209" spans="1:10" x14ac:dyDescent="0.3">
      <c r="A209" s="18">
        <v>340868</v>
      </c>
      <c r="B209" s="14" t="s">
        <v>374</v>
      </c>
      <c r="C209" s="14" t="str">
        <f>VLOOKUP(Tabela1[[#This Row],[nome_escola]],[1]Sheet1!$A:$K,4,FALSE)</f>
        <v>Rua José Ramos Pimenta</v>
      </c>
      <c r="D209" s="14" t="str">
        <f>VLOOKUP(Tabela1[[#This Row],[nome_escola]],[1]Sheet1!$A:$K,5,FALSE)</f>
        <v>8200-062</v>
      </c>
      <c r="E209" s="14">
        <f>VLOOKUP(Tabela1[[#This Row],[nome_escola]],[1]Sheet1!$A:$K,2,FALSE)</f>
        <v>37.086539999999999</v>
      </c>
      <c r="F209" s="14">
        <f>VLOOKUP(Tabela1[[#This Row],[nome_escola]],[1]Sheet1!$A:$K,3,FALSE)</f>
        <v>-8.2596570000000007</v>
      </c>
      <c r="G209" s="1" t="str">
        <f>VLOOKUP(Tabela1[[#This Row],[id_escola]],[2]tblEscolas!$A:$E,5,FALSE)</f>
        <v>08</v>
      </c>
      <c r="H209" s="1" t="str">
        <f>VLOOKUP(Tabela1[[#This Row],[id_escola]],[2]tblEscolas!$A:$F,6,FALSE)</f>
        <v>01</v>
      </c>
      <c r="I209" s="1" t="s">
        <v>1235</v>
      </c>
      <c r="J209" s="1" t="str">
        <f>VLOOKUP(A208,[2]tblEscolas!$A:$D,4,FALSE)</f>
        <v>PUB</v>
      </c>
    </row>
    <row r="210" spans="1:10" x14ac:dyDescent="0.3">
      <c r="A210" s="18">
        <v>340870</v>
      </c>
      <c r="B210" s="14" t="s">
        <v>417</v>
      </c>
      <c r="C210" s="14" t="str">
        <f>VLOOKUP(Tabela1[[#This Row],[nome_escola]],[1]Sheet1!$A:$K,4,FALSE)</f>
        <v>Rua Dom Martinho Castelo Branco</v>
      </c>
      <c r="D210" s="14" t="str">
        <f>VLOOKUP(Tabela1[[#This Row],[nome_escola]],[1]Sheet1!$A:$K,5,FALSE)</f>
        <v>8500-510</v>
      </c>
      <c r="E210" s="14">
        <f>VLOOKUP(Tabela1[[#This Row],[nome_escola]],[1]Sheet1!$A:$K,2,FALSE)</f>
        <v>37.126322000000002</v>
      </c>
      <c r="F210" s="14">
        <f>VLOOKUP(Tabela1[[#This Row],[nome_escola]],[1]Sheet1!$A:$K,3,FALSE)</f>
        <v>-8.5418319999999994</v>
      </c>
      <c r="G210" s="1" t="str">
        <f>VLOOKUP(Tabela1[[#This Row],[id_escola]],[2]tblEscolas!$A:$E,5,FALSE)</f>
        <v>08</v>
      </c>
      <c r="H210" s="1" t="str">
        <f>VLOOKUP(Tabela1[[#This Row],[id_escola]],[2]tblEscolas!$A:$F,6,FALSE)</f>
        <v>11</v>
      </c>
      <c r="I210" s="1" t="s">
        <v>1235</v>
      </c>
      <c r="J210" s="1" t="str">
        <f>VLOOKUP(A209,[2]tblEscolas!$A:$D,4,FALSE)</f>
        <v>PUB</v>
      </c>
    </row>
    <row r="211" spans="1:10" x14ac:dyDescent="0.3">
      <c r="A211" s="18" t="e">
        <v>#N/A</v>
      </c>
      <c r="B211" s="14" t="s">
        <v>1023</v>
      </c>
      <c r="C211" s="14" t="str">
        <f>VLOOKUP(Tabela1[[#This Row],[nome_escola]],[1]Sheet1!$A:$K,4,FALSE)</f>
        <v>Rua Dom Lopo Dias de Sousa</v>
      </c>
      <c r="D211" s="14" t="str">
        <f>VLOOKUP(Tabela1[[#This Row],[nome_escola]],[1]Sheet1!$A:$K,5,FALSE)</f>
        <v>2300-484</v>
      </c>
      <c r="E211" s="14">
        <f>VLOOKUP(Tabela1[[#This Row],[nome_escola]],[1]Sheet1!$A:$K,2,FALSE)</f>
        <v>39.605654999999999</v>
      </c>
      <c r="F211" s="14">
        <f>VLOOKUP(Tabela1[[#This Row],[nome_escola]],[1]Sheet1!$A:$K,3,FALSE)</f>
        <v>-8.4038170000000001</v>
      </c>
      <c r="G211" s="1" t="e">
        <f>VLOOKUP(Tabela1[[#This Row],[id_escola]],[2]tblEscolas!$A:$E,5,FALSE)</f>
        <v>#N/A</v>
      </c>
      <c r="H211" s="1" t="e">
        <f>VLOOKUP(Tabela1[[#This Row],[id_escola]],[2]tblEscolas!$A:$F,6,FALSE)</f>
        <v>#N/A</v>
      </c>
      <c r="I211" s="1" t="s">
        <v>1235</v>
      </c>
      <c r="J211" s="1" t="str">
        <f>VLOOKUP(A210,[2]tblEscolas!$A:$D,4,FALSE)</f>
        <v>PUB</v>
      </c>
    </row>
    <row r="212" spans="1:10" x14ac:dyDescent="0.3">
      <c r="A212" s="18">
        <v>340911</v>
      </c>
      <c r="B212" s="14" t="s">
        <v>425</v>
      </c>
      <c r="C212" s="14" t="str">
        <f>VLOOKUP(Tabela1[[#This Row],[nome_escola]],[1]Sheet1!$A:$K,4,FALSE)</f>
        <v>Rua Jorge Corvo</v>
      </c>
      <c r="D212" s="14" t="str">
        <f>VLOOKUP(Tabela1[[#This Row],[nome_escola]],[1]Sheet1!$A:$K,5,FALSE)</f>
        <v>8800-352</v>
      </c>
      <c r="E212" s="14">
        <f>VLOOKUP(Tabela1[[#This Row],[nome_escola]],[1]Sheet1!$A:$K,2,FALSE)</f>
        <v>37.131351000000002</v>
      </c>
      <c r="F212" s="14">
        <f>VLOOKUP(Tabela1[[#This Row],[nome_escola]],[1]Sheet1!$A:$K,3,FALSE)</f>
        <v>-7.6427519999999998</v>
      </c>
      <c r="G212" s="1" t="str">
        <f>VLOOKUP(Tabela1[[#This Row],[id_escola]],[2]tblEscolas!$A:$E,5,FALSE)</f>
        <v>08</v>
      </c>
      <c r="H212" s="1" t="str">
        <f>VLOOKUP(Tabela1[[#This Row],[id_escola]],[2]tblEscolas!$A:$F,6,FALSE)</f>
        <v>14</v>
      </c>
      <c r="I212" s="1" t="s">
        <v>1235</v>
      </c>
      <c r="J212" s="1" t="e">
        <f>VLOOKUP(A211,[2]tblEscolas!$A:$D,4,FALSE)</f>
        <v>#N/A</v>
      </c>
    </row>
    <row r="213" spans="1:10" x14ac:dyDescent="0.3">
      <c r="A213" s="18">
        <v>343924</v>
      </c>
      <c r="B213" s="14" t="s">
        <v>975</v>
      </c>
      <c r="C213" s="14" t="str">
        <f>VLOOKUP(Tabela1[[#This Row],[nome_escola]],[1]Sheet1!$A:$K,4,FALSE)</f>
        <v>Rua Nova do Fojo</v>
      </c>
      <c r="D213" s="14" t="str">
        <f>VLOOKUP(Tabela1[[#This Row],[nome_escola]],[1]Sheet1!$A:$K,5,FALSE)</f>
        <v>4400-232</v>
      </c>
      <c r="E213" s="14">
        <f>VLOOKUP(Tabela1[[#This Row],[nome_escola]],[1]Sheet1!$A:$K,2,FALSE)</f>
        <v>41.126548</v>
      </c>
      <c r="F213" s="14">
        <f>VLOOKUP(Tabela1[[#This Row],[nome_escola]],[1]Sheet1!$A:$K,3,FALSE)</f>
        <v>-8.6380590000000002</v>
      </c>
      <c r="G213" s="1" t="str">
        <f>VLOOKUP(Tabela1[[#This Row],[id_escola]],[2]tblEscolas!$A:$E,5,FALSE)</f>
        <v>13</v>
      </c>
      <c r="H213" s="1" t="str">
        <f>VLOOKUP(Tabela1[[#This Row],[id_escola]],[2]tblEscolas!$A:$F,6,FALSE)</f>
        <v>17</v>
      </c>
      <c r="I213" s="1" t="s">
        <v>1235</v>
      </c>
      <c r="J213" s="1" t="str">
        <f>VLOOKUP(A212,[2]tblEscolas!$A:$D,4,FALSE)</f>
        <v>PUB</v>
      </c>
    </row>
    <row r="214" spans="1:10" x14ac:dyDescent="0.3">
      <c r="A214" s="18">
        <v>340923</v>
      </c>
      <c r="B214" s="14" t="s">
        <v>1073</v>
      </c>
      <c r="C214" s="14" t="str">
        <f>VLOOKUP(Tabela1[[#This Row],[nome_escola]],[1]Sheet1!$A:$K,4,FALSE)</f>
        <v>Largo da Juventude</v>
      </c>
      <c r="D214" s="14" t="str">
        <f>VLOOKUP(Tabela1[[#This Row],[nome_escola]],[1]Sheet1!$A:$K,5,FALSE)</f>
        <v>2864-005</v>
      </c>
      <c r="E214" s="14">
        <f>VLOOKUP(Tabela1[[#This Row],[nome_escola]],[1]Sheet1!$A:$K,2,FALSE)</f>
        <v>38.657876000000002</v>
      </c>
      <c r="F214" s="14">
        <f>VLOOKUP(Tabela1[[#This Row],[nome_escola]],[1]Sheet1!$A:$K,3,FALSE)</f>
        <v>-8.9863180000000007</v>
      </c>
      <c r="G214" s="1" t="str">
        <f>VLOOKUP(Tabela1[[#This Row],[id_escola]],[2]tblEscolas!$A:$E,5,FALSE)</f>
        <v>15</v>
      </c>
      <c r="H214" s="1" t="str">
        <f>VLOOKUP(Tabela1[[#This Row],[id_escola]],[2]tblEscolas!$A:$F,6,FALSE)</f>
        <v>06</v>
      </c>
      <c r="I214" s="1" t="s">
        <v>1235</v>
      </c>
      <c r="J214" s="1" t="str">
        <f>VLOOKUP(A213,[2]tblEscolas!$A:$D,4,FALSE)</f>
        <v>PUB</v>
      </c>
    </row>
    <row r="215" spans="1:10" x14ac:dyDescent="0.3">
      <c r="A215" s="18">
        <v>340947</v>
      </c>
      <c r="B215" s="14" t="s">
        <v>948</v>
      </c>
      <c r="C215" s="14" t="str">
        <f>VLOOKUP(Tabela1[[#This Row],[nome_escola]],[1]Sheet1!$A:$K,4,FALSE)</f>
        <v>Rua da Fonte</v>
      </c>
      <c r="D215" s="14" t="str">
        <f>VLOOKUP(Tabela1[[#This Row],[nome_escola]],[1]Sheet1!$A:$K,5,FALSE)</f>
        <v>4485-489</v>
      </c>
      <c r="E215" s="14">
        <f>VLOOKUP(Tabela1[[#This Row],[nome_escola]],[1]Sheet1!$A:$K,2,FALSE)</f>
        <v>41.308886999999999</v>
      </c>
      <c r="F215" s="14">
        <f>VLOOKUP(Tabela1[[#This Row],[nome_escola]],[1]Sheet1!$A:$K,3,FALSE)</f>
        <v>-8.7192989999999995</v>
      </c>
      <c r="G215" s="1" t="str">
        <f>VLOOKUP(Tabela1[[#This Row],[id_escola]],[2]tblEscolas!$A:$E,5,FALSE)</f>
        <v>13</v>
      </c>
      <c r="H215" s="1" t="str">
        <f>VLOOKUP(Tabela1[[#This Row],[id_escola]],[2]tblEscolas!$A:$F,6,FALSE)</f>
        <v>16</v>
      </c>
      <c r="I215" s="1" t="s">
        <v>1235</v>
      </c>
      <c r="J215" s="1" t="str">
        <f>VLOOKUP(A214,[2]tblEscolas!$A:$D,4,FALSE)</f>
        <v>PUB</v>
      </c>
    </row>
    <row r="216" spans="1:10" x14ac:dyDescent="0.3">
      <c r="A216" s="18" t="e">
        <v>#N/A</v>
      </c>
      <c r="B216" s="14" t="s">
        <v>697</v>
      </c>
      <c r="C216" s="14" t="str">
        <f>VLOOKUP(Tabela1[[#This Row],[nome_escola]],[1]Sheet1!$A:$K,4,FALSE)</f>
        <v>Rua da Tascoa</v>
      </c>
      <c r="D216" s="14" t="str">
        <f>VLOOKUP(Tabela1[[#This Row],[nome_escola]],[1]Sheet1!$A:$K,5,FALSE)</f>
        <v>2745-002</v>
      </c>
      <c r="E216" s="14">
        <f>VLOOKUP(Tabela1[[#This Row],[nome_escola]],[1]Sheet1!$A:$K,2,FALSE)</f>
        <v>38.756222999999999</v>
      </c>
      <c r="F216" s="14">
        <f>VLOOKUP(Tabela1[[#This Row],[nome_escola]],[1]Sheet1!$A:$K,3,FALSE)</f>
        <v>-9.2687010000000001</v>
      </c>
      <c r="G216" s="1" t="e">
        <f>VLOOKUP(Tabela1[[#This Row],[id_escola]],[2]tblEscolas!$A:$E,5,FALSE)</f>
        <v>#N/A</v>
      </c>
      <c r="H216" s="1" t="e">
        <f>VLOOKUP(Tabela1[[#This Row],[id_escola]],[2]tblEscolas!$A:$F,6,FALSE)</f>
        <v>#N/A</v>
      </c>
      <c r="I216" s="1" t="s">
        <v>1235</v>
      </c>
      <c r="J216" s="1" t="str">
        <f>VLOOKUP(A215,[2]tblEscolas!$A:$D,4,FALSE)</f>
        <v>PUB</v>
      </c>
    </row>
    <row r="217" spans="1:10" x14ac:dyDescent="0.3">
      <c r="A217" s="18">
        <v>310438</v>
      </c>
      <c r="B217" s="14" t="s">
        <v>1080</v>
      </c>
      <c r="C217" s="14" t="str">
        <f>VLOOKUP(Tabela1[[#This Row],[nome_escola]],[1]Sheet1!$A:$K,4,FALSE)</f>
        <v>Rua da Beira Litoral</v>
      </c>
      <c r="D217" s="14" t="str">
        <f>VLOOKUP(Tabela1[[#This Row],[nome_escola]],[1]Sheet1!$A:$K,5,FALSE)</f>
        <v>2870-318</v>
      </c>
      <c r="E217" s="14">
        <f>VLOOKUP(Tabela1[[#This Row],[nome_escola]],[1]Sheet1!$A:$K,2,FALSE)</f>
        <v>38.711109999999998</v>
      </c>
      <c r="F217" s="14">
        <f>VLOOKUP(Tabela1[[#This Row],[nome_escola]],[1]Sheet1!$A:$K,3,FALSE)</f>
        <v>-8.9852620000000005</v>
      </c>
      <c r="G217" s="1" t="str">
        <f>VLOOKUP(Tabela1[[#This Row],[id_escola]],[2]tblEscolas!$A:$E,5,FALSE)</f>
        <v>15</v>
      </c>
      <c r="H217" s="1" t="str">
        <f>VLOOKUP(Tabela1[[#This Row],[id_escola]],[2]tblEscolas!$A:$F,6,FALSE)</f>
        <v>07</v>
      </c>
      <c r="I217" s="1" t="s">
        <v>1235</v>
      </c>
      <c r="J217" s="1" t="e">
        <f>VLOOKUP(A216,[2]tblEscolas!$A:$D,4,FALSE)</f>
        <v>#N/A</v>
      </c>
    </row>
    <row r="218" spans="1:10" x14ac:dyDescent="0.3">
      <c r="A218" s="18">
        <v>345295</v>
      </c>
      <c r="B218" s="14" t="s">
        <v>994</v>
      </c>
      <c r="C218" s="14" t="str">
        <f>VLOOKUP(Tabela1[[#This Row],[nome_escola]],[1]Sheet1!$A:$K,4,FALSE)</f>
        <v>Estrada Pontével - Manique do Intendente</v>
      </c>
      <c r="D218" s="14" t="str">
        <f>VLOOKUP(Tabela1[[#This Row],[nome_escola]],[1]Sheet1!$A:$K,5,FALSE)</f>
        <v>2070-416</v>
      </c>
      <c r="E218" s="14">
        <f>VLOOKUP(Tabela1[[#This Row],[nome_escola]],[1]Sheet1!$A:$K,2,FALSE)</f>
        <v>39.157536999999998</v>
      </c>
      <c r="F218" s="14">
        <f>VLOOKUP(Tabela1[[#This Row],[nome_escola]],[1]Sheet1!$A:$K,3,FALSE)</f>
        <v>-8.841253</v>
      </c>
      <c r="G218" s="1" t="str">
        <f>VLOOKUP(Tabela1[[#This Row],[id_escola]],[2]tblEscolas!$A:$E,5,FALSE)</f>
        <v>14</v>
      </c>
      <c r="H218" s="1" t="str">
        <f>VLOOKUP(Tabela1[[#This Row],[id_escola]],[2]tblEscolas!$A:$F,6,FALSE)</f>
        <v>06</v>
      </c>
      <c r="I218" s="1" t="s">
        <v>1235</v>
      </c>
      <c r="J218" s="1" t="str">
        <f>VLOOKUP(A217,[2]tblEscolas!$A:$D,4,FALSE)</f>
        <v>PUB</v>
      </c>
    </row>
    <row r="219" spans="1:10" x14ac:dyDescent="0.3">
      <c r="A219" s="18">
        <v>343365</v>
      </c>
      <c r="B219" s="14" t="s">
        <v>1146</v>
      </c>
      <c r="C219" s="14" t="str">
        <f>VLOOKUP(Tabela1[[#This Row],[nome_escola]],[1]Sheet1!$A:$K,4,FALSE)</f>
        <v>Rua José Augusto Vieira</v>
      </c>
      <c r="D219" s="14" t="str">
        <f>VLOOKUP(Tabela1[[#This Row],[nome_escola]],[1]Sheet1!$A:$K,5,FALSE)</f>
        <v>4900-438</v>
      </c>
      <c r="E219" s="14">
        <f>VLOOKUP(Tabela1[[#This Row],[nome_escola]],[1]Sheet1!$A:$K,2,FALSE)</f>
        <v>41.704180999999998</v>
      </c>
      <c r="F219" s="14">
        <f>VLOOKUP(Tabela1[[#This Row],[nome_escola]],[1]Sheet1!$A:$K,3,FALSE)</f>
        <v>-8.8280499999999993</v>
      </c>
      <c r="G219" s="1" t="str">
        <f>VLOOKUP(Tabela1[[#This Row],[id_escola]],[2]tblEscolas!$A:$E,5,FALSE)</f>
        <v>16</v>
      </c>
      <c r="H219" s="1" t="str">
        <f>VLOOKUP(Tabela1[[#This Row],[id_escola]],[2]tblEscolas!$A:$F,6,FALSE)</f>
        <v>09</v>
      </c>
      <c r="I219" s="1" t="s">
        <v>1235</v>
      </c>
      <c r="J219" s="1" t="str">
        <f>VLOOKUP(A218,[2]tblEscolas!$A:$D,4,FALSE)</f>
        <v>PUB</v>
      </c>
    </row>
    <row r="220" spans="1:10" x14ac:dyDescent="0.3">
      <c r="A220" s="18">
        <v>346550</v>
      </c>
      <c r="B220" s="14" t="s">
        <v>922</v>
      </c>
      <c r="C220" s="14" t="str">
        <f>VLOOKUP(Tabela1[[#This Row],[nome_escola]],[1]Sheet1!$A:$K,4,FALSE)</f>
        <v>Rua da Liberdade</v>
      </c>
      <c r="D220" s="14" t="str">
        <f>VLOOKUP(Tabela1[[#This Row],[nome_escola]],[1]Sheet1!$A:$K,5,FALSE)</f>
        <v>4825-026</v>
      </c>
      <c r="E220" s="14">
        <f>VLOOKUP(Tabela1[[#This Row],[nome_escola]],[1]Sheet1!$A:$K,2,FALSE)</f>
        <v>41.264696000000001</v>
      </c>
      <c r="F220" s="14">
        <f>VLOOKUP(Tabela1[[#This Row],[nome_escola]],[1]Sheet1!$A:$K,3,FALSE)</f>
        <v>-8.4830229999999993</v>
      </c>
      <c r="G220" s="1" t="str">
        <f>VLOOKUP(Tabela1[[#This Row],[id_escola]],[2]tblEscolas!$A:$E,5,FALSE)</f>
        <v>13</v>
      </c>
      <c r="H220" s="1" t="str">
        <f>VLOOKUP(Tabela1[[#This Row],[id_escola]],[2]tblEscolas!$A:$F,6,FALSE)</f>
        <v>14</v>
      </c>
      <c r="I220" s="1" t="s">
        <v>1235</v>
      </c>
      <c r="J220" s="1" t="str">
        <f>VLOOKUP(A219,[2]tblEscolas!$A:$D,4,FALSE)</f>
        <v>PUB</v>
      </c>
    </row>
    <row r="221" spans="1:10" x14ac:dyDescent="0.3">
      <c r="A221" s="18">
        <v>340327</v>
      </c>
      <c r="B221" s="14" t="s">
        <v>905</v>
      </c>
      <c r="C221" s="14" t="str">
        <f>VLOOKUP(Tabela1[[#This Row],[nome_escola]],[1]Sheet1!$A:$K,4,FALSE)</f>
        <v>Rua Professor António Cruz</v>
      </c>
      <c r="D221" s="14" t="str">
        <f>VLOOKUP(Tabela1[[#This Row],[nome_escola]],[1]Sheet1!$A:$K,5,FALSE)</f>
        <v>4200-001</v>
      </c>
      <c r="E221" s="14">
        <f>VLOOKUP(Tabela1[[#This Row],[nome_escola]],[1]Sheet1!$A:$K,2,FALSE)</f>
        <v>41.176169000000002</v>
      </c>
      <c r="F221" s="14">
        <f>VLOOKUP(Tabela1[[#This Row],[nome_escola]],[1]Sheet1!$A:$K,3,FALSE)</f>
        <v>-8.5896190000000008</v>
      </c>
      <c r="G221" s="1" t="str">
        <f>VLOOKUP(Tabela1[[#This Row],[id_escola]],[2]tblEscolas!$A:$E,5,FALSE)</f>
        <v>13</v>
      </c>
      <c r="H221" s="1" t="str">
        <f>VLOOKUP(Tabela1[[#This Row],[id_escola]],[2]tblEscolas!$A:$F,6,FALSE)</f>
        <v>12</v>
      </c>
      <c r="I221" s="1" t="s">
        <v>1235</v>
      </c>
      <c r="J221" s="1" t="str">
        <f>VLOOKUP(A220,[2]tblEscolas!$A:$D,4,FALSE)</f>
        <v>PUB</v>
      </c>
    </row>
    <row r="222" spans="1:10" x14ac:dyDescent="0.3">
      <c r="A222" s="18">
        <v>331041</v>
      </c>
      <c r="B222" s="14" t="s">
        <v>1111</v>
      </c>
      <c r="C222" s="14" t="str">
        <f>VLOOKUP(Tabela1[[#This Row],[nome_escola]],[1]Sheet1!$A:$K,4,FALSE)</f>
        <v>Rua Serra de Monchique</v>
      </c>
      <c r="D222" s="14" t="str">
        <f>VLOOKUP(Tabela1[[#This Row],[nome_escola]],[1]Sheet1!$A:$K,5,FALSE)</f>
        <v>2975-174</v>
      </c>
      <c r="E222" s="14">
        <f>VLOOKUP(Tabela1[[#This Row],[nome_escola]],[1]Sheet1!$A:$K,2,FALSE)</f>
        <v>38.554681000000002</v>
      </c>
      <c r="F222" s="14">
        <f>VLOOKUP(Tabela1[[#This Row],[nome_escola]],[1]Sheet1!$A:$K,3,FALSE)</f>
        <v>-9.0505019999999998</v>
      </c>
      <c r="G222" s="1" t="str">
        <f>VLOOKUP(Tabela1[[#This Row],[id_escola]],[2]tblEscolas!$A:$E,5,FALSE)</f>
        <v>15</v>
      </c>
      <c r="H222" s="1" t="str">
        <f>VLOOKUP(Tabela1[[#This Row],[id_escola]],[2]tblEscolas!$A:$F,6,FALSE)</f>
        <v>11</v>
      </c>
      <c r="I222" s="1" t="s">
        <v>1235</v>
      </c>
      <c r="J222" s="1" t="str">
        <f>VLOOKUP(A221,[2]tblEscolas!$A:$D,4,FALSE)</f>
        <v>PUB</v>
      </c>
    </row>
    <row r="223" spans="1:10" x14ac:dyDescent="0.3">
      <c r="A223" s="18">
        <v>344667</v>
      </c>
      <c r="B223" s="14" t="s">
        <v>627</v>
      </c>
      <c r="C223" s="14" t="str">
        <f>VLOOKUP(Tabela1[[#This Row],[nome_escola]],[1]Sheet1!$A:$K,4,FALSE)</f>
        <v>Praceta Miguel Torga</v>
      </c>
      <c r="D223" s="14" t="str">
        <f>VLOOKUP(Tabela1[[#This Row],[nome_escola]],[1]Sheet1!$A:$K,5,FALSE)</f>
        <v>2695-061</v>
      </c>
      <c r="E223" s="14">
        <f>VLOOKUP(Tabela1[[#This Row],[nome_escola]],[1]Sheet1!$A:$K,2,FALSE)</f>
        <v>38.804563000000002</v>
      </c>
      <c r="F223" s="14">
        <f>VLOOKUP(Tabela1[[#This Row],[nome_escola]],[1]Sheet1!$A:$K,3,FALSE)</f>
        <v>-9.1043000000000003</v>
      </c>
      <c r="G223" s="1" t="str">
        <f>VLOOKUP(Tabela1[[#This Row],[id_escola]],[2]tblEscolas!$A:$E,5,FALSE)</f>
        <v>11</v>
      </c>
      <c r="H223" s="1" t="str">
        <f>VLOOKUP(Tabela1[[#This Row],[id_escola]],[2]tblEscolas!$A:$F,6,FALSE)</f>
        <v>07</v>
      </c>
      <c r="I223" s="1" t="s">
        <v>1235</v>
      </c>
      <c r="J223" s="1" t="str">
        <f>VLOOKUP(A222,[2]tblEscolas!$A:$D,4,FALSE)</f>
        <v>PUB</v>
      </c>
    </row>
    <row r="224" spans="1:10" x14ac:dyDescent="0.3">
      <c r="A224" s="18">
        <v>346573</v>
      </c>
      <c r="B224" s="14" t="s">
        <v>1136</v>
      </c>
      <c r="C224" s="14" t="str">
        <f>VLOOKUP(Tabela1[[#This Row],[nome_escola]],[1]Sheet1!$A:$K,4,FALSE)</f>
        <v>Avenida do Campo do Santíssimo</v>
      </c>
      <c r="D224" s="14" t="str">
        <f>VLOOKUP(Tabela1[[#This Row],[nome_escola]],[1]Sheet1!$A:$K,5,FALSE)</f>
        <v>4990-306</v>
      </c>
      <c r="E224" s="14">
        <f>VLOOKUP(Tabela1[[#This Row],[nome_escola]],[1]Sheet1!$A:$K,2,FALSE)</f>
        <v>41.746065000000002</v>
      </c>
      <c r="F224" s="14">
        <f>VLOOKUP(Tabela1[[#This Row],[nome_escola]],[1]Sheet1!$A:$K,3,FALSE)</f>
        <v>-8.6124379999999991</v>
      </c>
      <c r="G224" s="1" t="str">
        <f>VLOOKUP(Tabela1[[#This Row],[id_escola]],[2]tblEscolas!$A:$E,5,FALSE)</f>
        <v>16</v>
      </c>
      <c r="H224" s="1" t="str">
        <f>VLOOKUP(Tabela1[[#This Row],[id_escola]],[2]tblEscolas!$A:$F,6,FALSE)</f>
        <v>07</v>
      </c>
      <c r="I224" s="1" t="s">
        <v>1235</v>
      </c>
      <c r="J224" s="1" t="str">
        <f>VLOOKUP(A223,[2]tblEscolas!$A:$D,4,FALSE)</f>
        <v>PUB</v>
      </c>
    </row>
    <row r="225" spans="1:10" x14ac:dyDescent="0.3">
      <c r="A225" s="18">
        <v>345222</v>
      </c>
      <c r="B225" s="14" t="s">
        <v>1048</v>
      </c>
      <c r="C225" s="14" t="str">
        <f>VLOOKUP(Tabela1[[#This Row],[nome_escola]],[1]Sheet1!$A:$K,4,FALSE)</f>
        <v>Avenida Afonso de Albuquerque</v>
      </c>
      <c r="D225" s="14" t="str">
        <f>VLOOKUP(Tabela1[[#This Row],[nome_escola]],[1]Sheet1!$A:$K,5,FALSE)</f>
        <v>2825-460</v>
      </c>
      <c r="E225" s="14">
        <f>VLOOKUP(Tabela1[[#This Row],[nome_escola]],[1]Sheet1!$A:$K,2,FALSE)</f>
        <v>38.647727000000003</v>
      </c>
      <c r="F225" s="14">
        <f>VLOOKUP(Tabela1[[#This Row],[nome_escola]],[1]Sheet1!$A:$K,3,FALSE)</f>
        <v>-9.2335250000000002</v>
      </c>
      <c r="G225" s="1" t="str">
        <f>VLOOKUP(Tabela1[[#This Row],[id_escola]],[2]tblEscolas!$A:$E,5,FALSE)</f>
        <v>15</v>
      </c>
      <c r="H225" s="1" t="str">
        <f>VLOOKUP(Tabela1[[#This Row],[id_escola]],[2]tblEscolas!$A:$F,6,FALSE)</f>
        <v>03</v>
      </c>
      <c r="I225" s="1" t="s">
        <v>1235</v>
      </c>
      <c r="J225" s="1" t="str">
        <f>VLOOKUP(A224,[2]tblEscolas!$A:$D,4,FALSE)</f>
        <v>PUB</v>
      </c>
    </row>
    <row r="226" spans="1:10" x14ac:dyDescent="0.3">
      <c r="A226" s="18">
        <v>340649</v>
      </c>
      <c r="B226" s="14" t="s">
        <v>1097</v>
      </c>
      <c r="C226" s="14" t="str">
        <f>VLOOKUP(Tabela1[[#This Row],[nome_escola]],[1]Sheet1!$A:$K,4,FALSE)</f>
        <v>Rua Fernão Lopes</v>
      </c>
      <c r="D226" s="14" t="str">
        <f>VLOOKUP(Tabela1[[#This Row],[nome_escola]],[1]Sheet1!$A:$K,5,FALSE)</f>
        <v>2845-370</v>
      </c>
      <c r="E226" s="14">
        <f>VLOOKUP(Tabela1[[#This Row],[nome_escola]],[1]Sheet1!$A:$K,2,FALSE)</f>
        <v>38.619019000000002</v>
      </c>
      <c r="F226" s="14">
        <f>VLOOKUP(Tabela1[[#This Row],[nome_escola]],[1]Sheet1!$A:$K,3,FALSE)</f>
        <v>-9.1233050000000002</v>
      </c>
      <c r="G226" s="1" t="str">
        <f>VLOOKUP(Tabela1[[#This Row],[id_escola]],[2]tblEscolas!$A:$E,5,FALSE)</f>
        <v>15</v>
      </c>
      <c r="H226" s="1" t="str">
        <f>VLOOKUP(Tabela1[[#This Row],[id_escola]],[2]tblEscolas!$A:$F,6,FALSE)</f>
        <v>10</v>
      </c>
      <c r="I226" s="1" t="s">
        <v>1235</v>
      </c>
      <c r="J226" s="1" t="str">
        <f>VLOOKUP(A225,[2]tblEscolas!$A:$D,4,FALSE)</f>
        <v>PUB</v>
      </c>
    </row>
    <row r="227" spans="1:10" x14ac:dyDescent="0.3">
      <c r="A227" s="18">
        <v>343808</v>
      </c>
      <c r="B227" s="14" t="s">
        <v>1147</v>
      </c>
      <c r="C227" s="14" t="str">
        <f>VLOOKUP(Tabela1[[#This Row],[nome_escola]],[1]Sheet1!$A:$K,4,FALSE)</f>
        <v>Avenida de Moldes</v>
      </c>
      <c r="D227" s="14" t="str">
        <f>VLOOKUP(Tabela1[[#This Row],[nome_escola]],[1]Sheet1!$A:$K,5,FALSE)</f>
        <v>4935-566</v>
      </c>
      <c r="E227" s="14">
        <f>VLOOKUP(Tabela1[[#This Row],[nome_escola]],[1]Sheet1!$A:$K,2,FALSE)</f>
        <v>41.620595000000002</v>
      </c>
      <c r="F227" s="14">
        <f>VLOOKUP(Tabela1[[#This Row],[nome_escola]],[1]Sheet1!$A:$K,3,FALSE)</f>
        <v>-8.7979260000000004</v>
      </c>
      <c r="G227" s="1" t="str">
        <f>VLOOKUP(Tabela1[[#This Row],[id_escola]],[2]tblEscolas!$A:$E,5,FALSE)</f>
        <v>16</v>
      </c>
      <c r="H227" s="1" t="str">
        <f>VLOOKUP(Tabela1[[#This Row],[id_escola]],[2]tblEscolas!$A:$F,6,FALSE)</f>
        <v>09</v>
      </c>
      <c r="I227" s="1" t="s">
        <v>1235</v>
      </c>
      <c r="J227" s="1" t="str">
        <f>VLOOKUP(A226,[2]tblEscolas!$A:$D,4,FALSE)</f>
        <v>PUB</v>
      </c>
    </row>
    <row r="228" spans="1:10" x14ac:dyDescent="0.3">
      <c r="A228" s="18">
        <v>310499</v>
      </c>
      <c r="B228" s="14" t="s">
        <v>370</v>
      </c>
      <c r="C228" s="14" t="str">
        <f>VLOOKUP(Tabela1[[#This Row],[nome_escola]],[1]Sheet1!$A:$K,4,FALSE)</f>
        <v>Rua Alfontes da Guia</v>
      </c>
      <c r="D228" s="14" t="str">
        <f>VLOOKUP(Tabela1[[#This Row],[nome_escola]],[1]Sheet1!$A:$K,5,FALSE)</f>
        <v>8200-435</v>
      </c>
      <c r="E228" s="14">
        <f>VLOOKUP(Tabela1[[#This Row],[nome_escola]],[1]Sheet1!$A:$K,2,FALSE)</f>
        <v>37.125616000000001</v>
      </c>
      <c r="F228" s="14">
        <f>VLOOKUP(Tabela1[[#This Row],[nome_escola]],[1]Sheet1!$A:$K,3,FALSE)</f>
        <v>-8.3045159999999996</v>
      </c>
      <c r="G228" s="1" t="str">
        <f>VLOOKUP(Tabela1[[#This Row],[id_escola]],[2]tblEscolas!$A:$E,5,FALSE)</f>
        <v>08</v>
      </c>
      <c r="H228" s="1" t="str">
        <f>VLOOKUP(Tabela1[[#This Row],[id_escola]],[2]tblEscolas!$A:$F,6,FALSE)</f>
        <v>01</v>
      </c>
      <c r="I228" s="1" t="s">
        <v>1235</v>
      </c>
      <c r="J228" s="1" t="str">
        <f>VLOOKUP(A227,[2]tblEscolas!$A:$D,4,FALSE)</f>
        <v>PUB</v>
      </c>
    </row>
    <row r="229" spans="1:10" x14ac:dyDescent="0.3">
      <c r="A229" s="18">
        <v>346561</v>
      </c>
      <c r="B229" s="14" t="s">
        <v>956</v>
      </c>
      <c r="C229" s="14" t="str">
        <f>VLOOKUP(Tabela1[[#This Row],[nome_escola]],[1]Sheet1!$A:$K,4,FALSE)</f>
        <v>Rua Professor Manuel Cardoso Ribeiro</v>
      </c>
      <c r="D229" s="14" t="str">
        <f>VLOOKUP(Tabela1[[#This Row],[nome_escola]],[1]Sheet1!$A:$K,5,FALSE)</f>
        <v>4405-786</v>
      </c>
      <c r="E229" s="14">
        <f>VLOOKUP(Tabela1[[#This Row],[nome_escola]],[1]Sheet1!$A:$K,2,FALSE)</f>
        <v>41.113140999999999</v>
      </c>
      <c r="F229" s="14">
        <f>VLOOKUP(Tabela1[[#This Row],[nome_escola]],[1]Sheet1!$A:$K,3,FALSE)</f>
        <v>-8.6429360000000006</v>
      </c>
      <c r="G229" s="1" t="str">
        <f>VLOOKUP(Tabela1[[#This Row],[id_escola]],[2]tblEscolas!$A:$E,5,FALSE)</f>
        <v>13</v>
      </c>
      <c r="H229" s="1" t="str">
        <f>VLOOKUP(Tabela1[[#This Row],[id_escola]],[2]tblEscolas!$A:$F,6,FALSE)</f>
        <v>17</v>
      </c>
      <c r="I229" s="1" t="s">
        <v>1235</v>
      </c>
      <c r="J229" s="1" t="str">
        <f>VLOOKUP(A228,[2]tblEscolas!$A:$D,4,FALSE)</f>
        <v>PUB</v>
      </c>
    </row>
    <row r="230" spans="1:10" x14ac:dyDescent="0.3">
      <c r="A230" s="18">
        <v>342282</v>
      </c>
      <c r="B230" s="14" t="s">
        <v>184</v>
      </c>
      <c r="C230" s="14" t="str">
        <f>VLOOKUP(Tabela1[[#This Row],[nome_escola]],[1]Sheet1!$A:$K,4,FALSE)</f>
        <v>Desconhecido</v>
      </c>
      <c r="D230" s="14" t="str">
        <f>VLOOKUP(Tabela1[[#This Row],[nome_escola]],[1]Sheet1!$A:$K,5,FALSE)</f>
        <v>4890-314</v>
      </c>
      <c r="E230" s="14">
        <f>VLOOKUP(Tabela1[[#This Row],[nome_escola]],[1]Sheet1!$A:$K,2,FALSE)</f>
        <v>41.372073999999998</v>
      </c>
      <c r="F230" s="14">
        <f>VLOOKUP(Tabela1[[#This Row],[nome_escola]],[1]Sheet1!$A:$K,3,FALSE)</f>
        <v>-8.0928419999999992</v>
      </c>
      <c r="G230" s="1" t="str">
        <f>VLOOKUP(Tabela1[[#This Row],[id_escola]],[2]tblEscolas!$A:$E,5,FALSE)</f>
        <v>03</v>
      </c>
      <c r="H230" s="1" t="str">
        <f>VLOOKUP(Tabela1[[#This Row],[id_escola]],[2]tblEscolas!$A:$F,6,FALSE)</f>
        <v>05</v>
      </c>
      <c r="I230" s="1" t="s">
        <v>1235</v>
      </c>
      <c r="J230" s="1" t="str">
        <f>VLOOKUP(A229,[2]tblEscolas!$A:$D,4,FALSE)</f>
        <v>PUB</v>
      </c>
    </row>
    <row r="231" spans="1:10" x14ac:dyDescent="0.3">
      <c r="A231" s="18">
        <v>330838</v>
      </c>
      <c r="B231" s="14" t="s">
        <v>929</v>
      </c>
      <c r="C231" s="14" t="str">
        <f>VLOOKUP(Tabela1[[#This Row],[nome_escola]],[1]Sheet1!$A:$K,4,FALSE)</f>
        <v>Interface Rodoferroviário / EN 14 (Santana)</v>
      </c>
      <c r="D231" s="14" t="str">
        <f>VLOOKUP(Tabela1[[#This Row],[nome_escola]],[1]Sheet1!$A:$K,5,FALSE)</f>
        <v>4785-275</v>
      </c>
      <c r="E231" s="14">
        <f>VLOOKUP(Tabela1[[#This Row],[nome_escola]],[1]Sheet1!$A:$K,2,FALSE)</f>
        <v>41.340128999999997</v>
      </c>
      <c r="F231" s="14">
        <f>VLOOKUP(Tabela1[[#This Row],[nome_escola]],[1]Sheet1!$A:$K,3,FALSE)</f>
        <v>-8.5511470000000003</v>
      </c>
      <c r="G231" s="1" t="str">
        <f>VLOOKUP(Tabela1[[#This Row],[id_escola]],[2]tblEscolas!$A:$E,5,FALSE)</f>
        <v>13</v>
      </c>
      <c r="H231" s="1" t="str">
        <f>VLOOKUP(Tabela1[[#This Row],[id_escola]],[2]tblEscolas!$A:$F,6,FALSE)</f>
        <v>14</v>
      </c>
      <c r="I231" s="1" t="s">
        <v>1235</v>
      </c>
      <c r="J231" s="1" t="str">
        <f>VLOOKUP(A230,[2]tblEscolas!$A:$D,4,FALSE)</f>
        <v>PUB</v>
      </c>
    </row>
    <row r="232" spans="1:10" x14ac:dyDescent="0.3">
      <c r="A232" s="18" t="e">
        <v>#N/A</v>
      </c>
      <c r="B232" s="14" t="s">
        <v>645</v>
      </c>
      <c r="C232" s="14" t="str">
        <f>VLOOKUP(Tabela1[[#This Row],[nome_escola]],[1]Sheet1!$A:$K,4,FALSE)</f>
        <v>Rua da Amizade</v>
      </c>
      <c r="D232" s="14" t="str">
        <f>VLOOKUP(Tabela1[[#This Row],[nome_escola]],[1]Sheet1!$A:$K,5,FALSE)</f>
        <v>1675-104</v>
      </c>
      <c r="E232" s="14">
        <f>VLOOKUP(Tabela1[[#This Row],[nome_escola]],[1]Sheet1!$A:$K,2,FALSE)</f>
        <v>38.768678000000001</v>
      </c>
      <c r="F232" s="14">
        <f>VLOOKUP(Tabela1[[#This Row],[nome_escola]],[1]Sheet1!$A:$K,3,FALSE)</f>
        <v>-9.2058839999999993</v>
      </c>
      <c r="G232" s="1" t="e">
        <f>VLOOKUP(Tabela1[[#This Row],[id_escola]],[2]tblEscolas!$A:$E,5,FALSE)</f>
        <v>#N/A</v>
      </c>
      <c r="H232" s="1" t="e">
        <f>VLOOKUP(Tabela1[[#This Row],[id_escola]],[2]tblEscolas!$A:$F,6,FALSE)</f>
        <v>#N/A</v>
      </c>
      <c r="I232" s="1" t="s">
        <v>1235</v>
      </c>
      <c r="J232" s="1" t="str">
        <f>VLOOKUP(A231,[2]tblEscolas!$A:$D,4,FALSE)</f>
        <v>PUB</v>
      </c>
    </row>
    <row r="233" spans="1:10" x14ac:dyDescent="0.3">
      <c r="A233" s="18">
        <v>342889</v>
      </c>
      <c r="B233" s="14" t="s">
        <v>1060</v>
      </c>
      <c r="C233" s="14" t="str">
        <f>VLOOKUP(Tabela1[[#This Row],[nome_escola]],[1]Sheet1!$A:$K,4,FALSE)</f>
        <v>Avenida do Parque da Cidade</v>
      </c>
      <c r="D233" s="14" t="str">
        <f>VLOOKUP(Tabela1[[#This Row],[nome_escola]],[1]Sheet1!$A:$K,5,FALSE)</f>
        <v>2830-118</v>
      </c>
      <c r="E233" s="14">
        <f>VLOOKUP(Tabela1[[#This Row],[nome_escola]],[1]Sheet1!$A:$K,2,FALSE)</f>
        <v>38.646092000000003</v>
      </c>
      <c r="F233" s="14">
        <f>VLOOKUP(Tabela1[[#This Row],[nome_escola]],[1]Sheet1!$A:$K,3,FALSE)</f>
        <v>-9.0531799999999993</v>
      </c>
      <c r="G233" s="1" t="str">
        <f>VLOOKUP(Tabela1[[#This Row],[id_escola]],[2]tblEscolas!$A:$E,5,FALSE)</f>
        <v>15</v>
      </c>
      <c r="H233" s="1" t="str">
        <f>VLOOKUP(Tabela1[[#This Row],[id_escola]],[2]tblEscolas!$A:$F,6,FALSE)</f>
        <v>04</v>
      </c>
      <c r="I233" s="1" t="s">
        <v>1235</v>
      </c>
      <c r="J233" s="1" t="e">
        <f>VLOOKUP(A232,[2]tblEscolas!$A:$D,4,FALSE)</f>
        <v>#N/A</v>
      </c>
    </row>
    <row r="234" spans="1:10" x14ac:dyDescent="0.3">
      <c r="A234" s="18">
        <v>342890</v>
      </c>
      <c r="B234" s="14" t="s">
        <v>560</v>
      </c>
      <c r="C234" s="14" t="str">
        <f>VLOOKUP(Tabela1[[#This Row],[nome_escola]],[1]Sheet1!$A:$K,4,FALSE)</f>
        <v>Estrada de Benfica</v>
      </c>
      <c r="D234" s="14" t="str">
        <f>VLOOKUP(Tabela1[[#This Row],[nome_escola]],[1]Sheet1!$A:$K,5,FALSE)</f>
        <v>1549-017</v>
      </c>
      <c r="E234" s="14">
        <f>VLOOKUP(Tabela1[[#This Row],[nome_escola]],[1]Sheet1!$A:$K,2,FALSE)</f>
        <v>38.749211000000003</v>
      </c>
      <c r="F234" s="14">
        <f>VLOOKUP(Tabela1[[#This Row],[nome_escola]],[1]Sheet1!$A:$K,3,FALSE)</f>
        <v>-9.1956720000000001</v>
      </c>
      <c r="G234" s="1" t="str">
        <f>VLOOKUP(Tabela1[[#This Row],[id_escola]],[2]tblEscolas!$A:$E,5,FALSE)</f>
        <v>11</v>
      </c>
      <c r="H234" s="1" t="str">
        <f>VLOOKUP(Tabela1[[#This Row],[id_escola]],[2]tblEscolas!$A:$F,6,FALSE)</f>
        <v>06</v>
      </c>
      <c r="I234" s="1" t="s">
        <v>1235</v>
      </c>
      <c r="J234" s="1" t="str">
        <f>VLOOKUP(A233,[2]tblEscolas!$A:$D,4,FALSE)</f>
        <v>PUB</v>
      </c>
    </row>
    <row r="235" spans="1:10" x14ac:dyDescent="0.3">
      <c r="A235" s="18">
        <v>330334</v>
      </c>
      <c r="B235" s="14" t="s">
        <v>1110</v>
      </c>
      <c r="C235" s="14" t="str">
        <f>VLOOKUP(Tabela1[[#This Row],[nome_escola]],[1]Sheet1!$A:$K,4,FALSE)</f>
        <v>Rua Camilo Castelo Branco</v>
      </c>
      <c r="D235" s="14" t="str">
        <f>VLOOKUP(Tabela1[[#This Row],[nome_escola]],[1]Sheet1!$A:$K,5,FALSE)</f>
        <v>2975-260</v>
      </c>
      <c r="E235" s="14">
        <f>VLOOKUP(Tabela1[[#This Row],[nome_escola]],[1]Sheet1!$A:$K,2,FALSE)</f>
        <v>38.572594000000002</v>
      </c>
      <c r="F235" s="14">
        <f>VLOOKUP(Tabela1[[#This Row],[nome_escola]],[1]Sheet1!$A:$K,3,FALSE)</f>
        <v>-9.0496730000000003</v>
      </c>
      <c r="G235" s="1" t="str">
        <f>VLOOKUP(Tabela1[[#This Row],[id_escola]],[2]tblEscolas!$A:$E,5,FALSE)</f>
        <v>15</v>
      </c>
      <c r="H235" s="1" t="str">
        <f>VLOOKUP(Tabela1[[#This Row],[id_escola]],[2]tblEscolas!$A:$F,6,FALSE)</f>
        <v>11</v>
      </c>
      <c r="I235" s="1" t="s">
        <v>1235</v>
      </c>
      <c r="J235" s="1" t="str">
        <f>VLOOKUP(A234,[2]tblEscolas!$A:$D,4,FALSE)</f>
        <v>PUB</v>
      </c>
    </row>
    <row r="236" spans="1:10" x14ac:dyDescent="0.3">
      <c r="A236" s="18" t="e">
        <v>#N/A</v>
      </c>
      <c r="B236" s="14" t="s">
        <v>1063</v>
      </c>
      <c r="C236" s="14" t="str">
        <f>VLOOKUP(Tabela1[[#This Row],[nome_escola]],[1]Sheet1!$A:$K,4,FALSE)</f>
        <v>Rua Bento da Silva Fernandes</v>
      </c>
      <c r="D236" s="14" t="str">
        <f>VLOOKUP(Tabela1[[#This Row],[nome_escola]],[1]Sheet1!$A:$K,5,FALSE)</f>
        <v>2830-041</v>
      </c>
      <c r="E236" s="14">
        <f>VLOOKUP(Tabela1[[#This Row],[nome_escola]],[1]Sheet1!$A:$K,2,FALSE)</f>
        <v>38.650520999999998</v>
      </c>
      <c r="F236" s="14">
        <f>VLOOKUP(Tabela1[[#This Row],[nome_escola]],[1]Sheet1!$A:$K,3,FALSE)</f>
        <v>-9.0614039999999996</v>
      </c>
      <c r="G236" s="1" t="e">
        <f>VLOOKUP(Tabela1[[#This Row],[id_escola]],[2]tblEscolas!$A:$E,5,FALSE)</f>
        <v>#N/A</v>
      </c>
      <c r="H236" s="1" t="e">
        <f>VLOOKUP(Tabela1[[#This Row],[id_escola]],[2]tblEscolas!$A:$F,6,FALSE)</f>
        <v>#N/A</v>
      </c>
      <c r="I236" s="1" t="s">
        <v>1235</v>
      </c>
      <c r="J236" s="1" t="str">
        <f>VLOOKUP(A235,[2]tblEscolas!$A:$D,4,FALSE)</f>
        <v>PUB</v>
      </c>
    </row>
    <row r="237" spans="1:10" x14ac:dyDescent="0.3">
      <c r="A237" s="18">
        <v>344205</v>
      </c>
      <c r="B237" s="14" t="s">
        <v>834</v>
      </c>
      <c r="C237" s="14" t="str">
        <f>VLOOKUP(Tabela1[[#This Row],[nome_escola]],[1]Sheet1!$A:$K,4,FALSE)</f>
        <v>Rua Quinta do Viso</v>
      </c>
      <c r="D237" s="14" t="str">
        <f>VLOOKUP(Tabela1[[#This Row],[nome_escola]],[1]Sheet1!$A:$K,5,FALSE)</f>
        <v>4460-479</v>
      </c>
      <c r="E237" s="14">
        <f>VLOOKUP(Tabela1[[#This Row],[nome_escola]],[1]Sheet1!$A:$K,2,FALSE)</f>
        <v>41.185915999999999</v>
      </c>
      <c r="F237" s="14">
        <f>VLOOKUP(Tabela1[[#This Row],[nome_escola]],[1]Sheet1!$A:$K,3,FALSE)</f>
        <v>-8.6449940000000005</v>
      </c>
      <c r="G237" s="1" t="str">
        <f>VLOOKUP(Tabela1[[#This Row],[id_escola]],[2]tblEscolas!$A:$E,5,FALSE)</f>
        <v>13</v>
      </c>
      <c r="H237" s="1" t="str">
        <f>VLOOKUP(Tabela1[[#This Row],[id_escola]],[2]tblEscolas!$A:$F,6,FALSE)</f>
        <v>08</v>
      </c>
      <c r="I237" s="1" t="s">
        <v>1235</v>
      </c>
      <c r="J237" s="1" t="e">
        <f>VLOOKUP(A236,[2]tblEscolas!$A:$D,4,FALSE)</f>
        <v>#N/A</v>
      </c>
    </row>
    <row r="238" spans="1:10" x14ac:dyDescent="0.3">
      <c r="A238" s="18">
        <v>345234</v>
      </c>
      <c r="B238" s="14" t="s">
        <v>1054</v>
      </c>
      <c r="C238" s="14" t="str">
        <f>VLOOKUP(Tabela1[[#This Row],[nome_escola]],[1]Sheet1!$A:$K,4,FALSE)</f>
        <v>Rua da NATO</v>
      </c>
      <c r="D238" s="14" t="str">
        <f>VLOOKUP(Tabela1[[#This Row],[nome_escola]],[1]Sheet1!$A:$K,5,FALSE)</f>
        <v>2825-851</v>
      </c>
      <c r="E238" s="14">
        <f>VLOOKUP(Tabela1[[#This Row],[nome_escola]],[1]Sheet1!$A:$K,2,FALSE)</f>
        <v>38.667976000000003</v>
      </c>
      <c r="F238" s="14">
        <f>VLOOKUP(Tabela1[[#This Row],[nome_escola]],[1]Sheet1!$A:$K,3,FALSE)</f>
        <v>-9.2422769999999996</v>
      </c>
      <c r="G238" s="1" t="str">
        <f>VLOOKUP(Tabela1[[#This Row],[id_escola]],[2]tblEscolas!$A:$E,5,FALSE)</f>
        <v>15</v>
      </c>
      <c r="H238" s="1" t="str">
        <f>VLOOKUP(Tabela1[[#This Row],[id_escola]],[2]tblEscolas!$A:$F,6,FALSE)</f>
        <v>03</v>
      </c>
      <c r="I238" s="1" t="s">
        <v>1235</v>
      </c>
      <c r="J238" s="1" t="str">
        <f>VLOOKUP(A237,[2]tblEscolas!$A:$D,4,FALSE)</f>
        <v>PUB</v>
      </c>
    </row>
    <row r="239" spans="1:10" x14ac:dyDescent="0.3">
      <c r="A239" s="18">
        <v>344588</v>
      </c>
      <c r="B239" s="14" t="s">
        <v>669</v>
      </c>
      <c r="C239" s="14" t="str">
        <f>VLOOKUP(Tabela1[[#This Row],[nome_escola]],[1]Sheet1!$A:$K,4,FALSE)</f>
        <v>Rua Luis de Camões</v>
      </c>
      <c r="D239" s="14" t="str">
        <f>VLOOKUP(Tabela1[[#This Row],[nome_escola]],[1]Sheet1!$A:$K,5,FALSE)</f>
        <v>2665-569</v>
      </c>
      <c r="E239" s="14">
        <f>VLOOKUP(Tabela1[[#This Row],[nome_escola]],[1]Sheet1!$A:$K,2,FALSE)</f>
        <v>38.926040999999998</v>
      </c>
      <c r="F239" s="14">
        <f>VLOOKUP(Tabela1[[#This Row],[nome_escola]],[1]Sheet1!$A:$K,3,FALSE)</f>
        <v>-9.2344270000000002</v>
      </c>
      <c r="G239" s="1" t="str">
        <f>VLOOKUP(Tabela1[[#This Row],[id_escola]],[2]tblEscolas!$A:$E,5,FALSE)</f>
        <v>11</v>
      </c>
      <c r="H239" s="1" t="str">
        <f>VLOOKUP(Tabela1[[#This Row],[id_escola]],[2]tblEscolas!$A:$F,6,FALSE)</f>
        <v>09</v>
      </c>
      <c r="I239" s="1" t="s">
        <v>1235</v>
      </c>
      <c r="J239" s="1" t="str">
        <f>VLOOKUP(A238,[2]tblEscolas!$A:$D,4,FALSE)</f>
        <v>PUB</v>
      </c>
    </row>
    <row r="240" spans="1:10" x14ac:dyDescent="0.3">
      <c r="A240" s="18">
        <v>310104</v>
      </c>
      <c r="B240" s="14" t="s">
        <v>604</v>
      </c>
      <c r="C240" s="14" t="str">
        <f>VLOOKUP(Tabela1[[#This Row],[nome_escola]],[1]Sheet1!$A:$K,4,FALSE)</f>
        <v>Rua Cassiano Branco</v>
      </c>
      <c r="D240" s="14" t="str">
        <f>VLOOKUP(Tabela1[[#This Row],[nome_escola]],[1]Sheet1!$A:$K,5,FALSE)</f>
        <v>1950-037</v>
      </c>
      <c r="E240" s="14">
        <f>VLOOKUP(Tabela1[[#This Row],[nome_escola]],[1]Sheet1!$A:$K,2,FALSE)</f>
        <v>38.757663999999998</v>
      </c>
      <c r="F240" s="14">
        <f>VLOOKUP(Tabela1[[#This Row],[nome_escola]],[1]Sheet1!$A:$K,3,FALSE)</f>
        <v>-9.1245849999999997</v>
      </c>
      <c r="G240" s="1" t="str">
        <f>VLOOKUP(Tabela1[[#This Row],[id_escola]],[2]tblEscolas!$A:$E,5,FALSE)</f>
        <v>11</v>
      </c>
      <c r="H240" s="1" t="str">
        <f>VLOOKUP(Tabela1[[#This Row],[id_escola]],[2]tblEscolas!$A:$F,6,FALSE)</f>
        <v>06</v>
      </c>
      <c r="I240" s="1" t="s">
        <v>1235</v>
      </c>
      <c r="J240" s="1" t="str">
        <f>VLOOKUP(A239,[2]tblEscolas!$A:$D,4,FALSE)</f>
        <v>PUB</v>
      </c>
    </row>
    <row r="241" spans="1:13" x14ac:dyDescent="0.3">
      <c r="A241" s="18">
        <v>340972</v>
      </c>
      <c r="B241" s="14" t="s">
        <v>133</v>
      </c>
      <c r="C241" s="14" t="str">
        <f>VLOOKUP(Tabela1[[#This Row],[nome_escola]],[1]Sheet1!$A:$K,4,FALSE)</f>
        <v>Rua Capitão Salgueiro Maia</v>
      </c>
      <c r="D241" s="14" t="str">
        <f>VLOOKUP(Tabela1[[#This Row],[nome_escola]],[1]Sheet1!$A:$K,5,FALSE)</f>
        <v>7630-174</v>
      </c>
      <c r="E241" s="14">
        <f>VLOOKUP(Tabela1[[#This Row],[nome_escola]],[1]Sheet1!$A:$K,2,FALSE)</f>
        <v>37.598627999999998</v>
      </c>
      <c r="F241" s="14">
        <f>VLOOKUP(Tabela1[[#This Row],[nome_escola]],[1]Sheet1!$A:$K,3,FALSE)</f>
        <v>-8.6326820000000009</v>
      </c>
      <c r="G241" s="1" t="str">
        <f>VLOOKUP(Tabela1[[#This Row],[id_escola]],[2]tblEscolas!$A:$E,5,FALSE)</f>
        <v>02</v>
      </c>
      <c r="H241" s="1" t="str">
        <f>VLOOKUP(Tabela1[[#This Row],[id_escola]],[2]tblEscolas!$A:$F,6,FALSE)</f>
        <v>11</v>
      </c>
      <c r="I241" s="1" t="s">
        <v>1235</v>
      </c>
      <c r="J241" s="1" t="str">
        <f>VLOOKUP(A240,[2]tblEscolas!$A:$D,4,FALSE)</f>
        <v>PUB</v>
      </c>
    </row>
    <row r="242" spans="1:13" x14ac:dyDescent="0.3">
      <c r="A242" s="18">
        <v>340960</v>
      </c>
      <c r="B242" s="14" t="s">
        <v>113</v>
      </c>
      <c r="C242" s="14" t="str">
        <f>VLOOKUP(Tabela1[[#This Row],[nome_escola]],[1]Sheet1!$A:$K,4,FALSE)</f>
        <v>Desconhecido</v>
      </c>
      <c r="D242" s="14" t="str">
        <f>VLOOKUP(Tabela1[[#This Row],[nome_escola]],[1]Sheet1!$A:$K,5,FALSE)</f>
        <v>3730-201</v>
      </c>
      <c r="E242" s="14">
        <f>VLOOKUP(Tabela1[[#This Row],[nome_escola]],[1]Sheet1!$A:$K,2,FALSE)</f>
        <v>40.839666999999999</v>
      </c>
      <c r="F242" s="14">
        <f>VLOOKUP(Tabela1[[#This Row],[nome_escola]],[1]Sheet1!$A:$K,3,FALSE)</f>
        <v>-8.395213</v>
      </c>
      <c r="G242" s="1" t="str">
        <f>VLOOKUP(Tabela1[[#This Row],[id_escola]],[2]tblEscolas!$A:$E,5,FALSE)</f>
        <v>01</v>
      </c>
      <c r="H242" s="1" t="str">
        <f>VLOOKUP(Tabela1[[#This Row],[id_escola]],[2]tblEscolas!$A:$F,6,FALSE)</f>
        <v>19</v>
      </c>
      <c r="I242" s="1" t="s">
        <v>1235</v>
      </c>
      <c r="J242" s="1" t="str">
        <f>VLOOKUP(A241,[2]tblEscolas!$A:$D,4,FALSE)</f>
        <v>PUB</v>
      </c>
    </row>
    <row r="243" spans="1:13" x14ac:dyDescent="0.3">
      <c r="A243" s="18" t="e">
        <v>#N/A</v>
      </c>
      <c r="B243" s="14" t="s">
        <v>393</v>
      </c>
      <c r="C243" s="14" t="str">
        <f>VLOOKUP(Tabela1[[#This Row],[nome_escola]],[1]Sheet1!$A:$K,4,FALSE)</f>
        <v>Estrada da Meia Praia</v>
      </c>
      <c r="D243" s="14" t="str">
        <f>VLOOKUP(Tabela1[[#This Row],[nome_escola]],[1]Sheet1!$A:$K,5,FALSE)</f>
        <v>8600-315</v>
      </c>
      <c r="E243" s="14">
        <f>VLOOKUP(Tabela1[[#This Row],[nome_escola]],[1]Sheet1!$A:$K,2,FALSE)</f>
        <v>37.110180999999997</v>
      </c>
      <c r="F243" s="14">
        <f>VLOOKUP(Tabela1[[#This Row],[nome_escola]],[1]Sheet1!$A:$K,3,FALSE)</f>
        <v>-8.6708099999999995</v>
      </c>
      <c r="G243" s="1" t="e">
        <f>VLOOKUP(Tabela1[[#This Row],[id_escola]],[2]tblEscolas!$A:$E,5,FALSE)</f>
        <v>#N/A</v>
      </c>
      <c r="H243" s="1" t="e">
        <f>VLOOKUP(Tabela1[[#This Row],[id_escola]],[2]tblEscolas!$A:$F,6,FALSE)</f>
        <v>#N/A</v>
      </c>
      <c r="I243" s="1" t="s">
        <v>1235</v>
      </c>
      <c r="J243" s="1" t="str">
        <f>VLOOKUP(A242,[2]tblEscolas!$A:$D,4,FALSE)</f>
        <v>PUB</v>
      </c>
    </row>
    <row r="244" spans="1:13" x14ac:dyDescent="0.3">
      <c r="A244" s="18">
        <v>340583</v>
      </c>
      <c r="B244" s="14" t="s">
        <v>566</v>
      </c>
      <c r="C244" s="14" t="str">
        <f>VLOOKUP(Tabela1[[#This Row],[nome_escola]],[1]Sheet1!$A:$K,4,FALSE)</f>
        <v>Rua Professor Mira Fernandes</v>
      </c>
      <c r="D244" s="14" t="str">
        <f>VLOOKUP(Tabela1[[#This Row],[nome_escola]],[1]Sheet1!$A:$K,5,FALSE)</f>
        <v>1900-383</v>
      </c>
      <c r="E244" s="14">
        <f>VLOOKUP(Tabela1[[#This Row],[nome_escola]],[1]Sheet1!$A:$K,2,FALSE)</f>
        <v>38.739789999999999</v>
      </c>
      <c r="F244" s="14">
        <f>VLOOKUP(Tabela1[[#This Row],[nome_escola]],[1]Sheet1!$A:$K,3,FALSE)</f>
        <v>-9.1216480000000004</v>
      </c>
      <c r="G244" s="1" t="str">
        <f>VLOOKUP(Tabela1[[#This Row],[id_escola]],[2]tblEscolas!$A:$E,5,FALSE)</f>
        <v>11</v>
      </c>
      <c r="H244" s="1" t="str">
        <f>VLOOKUP(Tabela1[[#This Row],[id_escola]],[2]tblEscolas!$A:$F,6,FALSE)</f>
        <v>06</v>
      </c>
      <c r="I244" s="1" t="s">
        <v>1235</v>
      </c>
      <c r="J244" s="1" t="e">
        <f>VLOOKUP(A243,[2]tblEscolas!$A:$D,4,FALSE)</f>
        <v>#N/A</v>
      </c>
    </row>
    <row r="245" spans="1:13" x14ac:dyDescent="0.3">
      <c r="A245" s="18">
        <v>340455</v>
      </c>
      <c r="B245" s="14" t="s">
        <v>212</v>
      </c>
      <c r="C245" s="14" t="str">
        <f>VLOOKUP(Tabela1[[#This Row],[nome_escola]],[1]Sheet1!$A:$K,4,FALSE)</f>
        <v>Desconhecido</v>
      </c>
      <c r="D245" s="14" t="str">
        <f>VLOOKUP(Tabela1[[#This Row],[nome_escola]],[1]Sheet1!$A:$K,5,FALSE)</f>
        <v>4800-000</v>
      </c>
      <c r="E245" s="14">
        <f>VLOOKUP(Tabela1[[#This Row],[nome_escola]],[1]Sheet1!$A:$K,2,FALSE)</f>
        <v>41.484774000000002</v>
      </c>
      <c r="F245" s="14">
        <f>VLOOKUP(Tabela1[[#This Row],[nome_escola]],[1]Sheet1!$A:$K,3,FALSE)</f>
        <v>-8.3526589999999992</v>
      </c>
      <c r="G245" s="1" t="str">
        <f>VLOOKUP(Tabela1[[#This Row],[id_escola]],[2]tblEscolas!$A:$E,5,FALSE)</f>
        <v>03</v>
      </c>
      <c r="H245" s="1" t="str">
        <f>VLOOKUP(Tabela1[[#This Row],[id_escola]],[2]tblEscolas!$A:$F,6,FALSE)</f>
        <v>08</v>
      </c>
      <c r="I245" s="1" t="s">
        <v>1235</v>
      </c>
      <c r="J245" s="1" t="str">
        <f>VLOOKUP(A244,[2]tblEscolas!$A:$D,4,FALSE)</f>
        <v>PUB</v>
      </c>
    </row>
    <row r="246" spans="1:13" x14ac:dyDescent="0.3">
      <c r="A246" s="18">
        <v>346846</v>
      </c>
      <c r="B246" s="14" t="s">
        <v>198</v>
      </c>
      <c r="C246" s="14" t="str">
        <f>VLOOKUP(Tabela1[[#This Row],[nome_escola]],[1]Sheet1!$A:$K,4,FALSE)</f>
        <v>Desconhecido</v>
      </c>
      <c r="D246" s="14" t="str">
        <f>VLOOKUP(Tabela1[[#This Row],[nome_escola]],[1]Sheet1!$A:$K,5,FALSE)</f>
        <v>4810-675</v>
      </c>
      <c r="E246" s="14">
        <f>VLOOKUP(Tabela1[[#This Row],[nome_escola]],[1]Sheet1!$A:$K,2,FALSE)</f>
        <v>41.409242999999996</v>
      </c>
      <c r="F246" s="14">
        <f>VLOOKUP(Tabela1[[#This Row],[nome_escola]],[1]Sheet1!$A:$K,3,FALSE)</f>
        <v>-8.2676590000000001</v>
      </c>
      <c r="G246" s="1" t="str">
        <f>VLOOKUP(Tabela1[[#This Row],[id_escola]],[2]tblEscolas!$A:$E,5,FALSE)</f>
        <v>03</v>
      </c>
      <c r="H246" s="1" t="str">
        <f>VLOOKUP(Tabela1[[#This Row],[id_escola]],[2]tblEscolas!$A:$F,6,FALSE)</f>
        <v>08</v>
      </c>
      <c r="I246" s="1" t="s">
        <v>1235</v>
      </c>
      <c r="J246" s="1" t="str">
        <f>VLOOKUP(A245,[2]tblEscolas!$A:$D,4,FALSE)</f>
        <v>PUB</v>
      </c>
    </row>
    <row r="247" spans="1:13" x14ac:dyDescent="0.3">
      <c r="A247" s="18">
        <v>330413</v>
      </c>
      <c r="B247" s="14" t="s">
        <v>141</v>
      </c>
      <c r="C247" s="14" t="str">
        <f>VLOOKUP(Tabela1[[#This Row],[nome_escola]],[1]Sheet1!$A:$K,4,FALSE)</f>
        <v>Rua Doutor Edgar Pires Valadas</v>
      </c>
      <c r="D247" s="14" t="str">
        <f>VLOOKUP(Tabela1[[#This Row],[nome_escola]],[1]Sheet1!$A:$K,5,FALSE)</f>
        <v>7830-479</v>
      </c>
      <c r="E247" s="14">
        <f>VLOOKUP(Tabela1[[#This Row],[nome_escola]],[1]Sheet1!$A:$K,2,FALSE)</f>
        <v>37.939490999999997</v>
      </c>
      <c r="F247" s="14">
        <f>VLOOKUP(Tabela1[[#This Row],[nome_escola]],[1]Sheet1!$A:$K,3,FALSE)</f>
        <v>-7.591412</v>
      </c>
      <c r="G247" s="1" t="str">
        <f>VLOOKUP(Tabela1[[#This Row],[id_escola]],[2]tblEscolas!$A:$E,5,FALSE)</f>
        <v>02</v>
      </c>
      <c r="H247" s="1" t="str">
        <f>VLOOKUP(Tabela1[[#This Row],[id_escola]],[2]tblEscolas!$A:$F,6,FALSE)</f>
        <v>13</v>
      </c>
      <c r="I247" s="1" t="s">
        <v>1235</v>
      </c>
      <c r="J247" s="1" t="str">
        <f>VLOOKUP(A246,[2]tblEscolas!$A:$D,4,FALSE)</f>
        <v>PUB</v>
      </c>
    </row>
    <row r="248" spans="1:13" x14ac:dyDescent="0.3">
      <c r="A248" s="18">
        <v>330231</v>
      </c>
      <c r="B248" s="14" t="s">
        <v>514</v>
      </c>
      <c r="C248" s="14" t="str">
        <f>VLOOKUP(Tabela1[[#This Row],[nome_escola]],[1]Sheet1!$A:$K,4,FALSE)</f>
        <v>EN 1-4</v>
      </c>
      <c r="D248" s="14" t="str">
        <f>VLOOKUP(Tabela1[[#This Row],[nome_escola]],[1]Sheet1!$A:$K,5,FALSE)</f>
        <v>2580-024</v>
      </c>
      <c r="E248" s="14">
        <f>VLOOKUP(Tabela1[[#This Row],[nome_escola]],[1]Sheet1!$A:$K,2,FALSE)</f>
        <v>39.141114999999999</v>
      </c>
      <c r="F248" s="14">
        <f>VLOOKUP(Tabela1[[#This Row],[nome_escola]],[1]Sheet1!$A:$K,3,FALSE)</f>
        <v>-9.0101329999999997</v>
      </c>
      <c r="G248" s="1" t="str">
        <f>VLOOKUP(Tabela1[[#This Row],[id_escola]],[2]tblEscolas!$A:$E,5,FALSE)</f>
        <v>11</v>
      </c>
      <c r="H248" s="1" t="str">
        <f>VLOOKUP(Tabela1[[#This Row],[id_escola]],[2]tblEscolas!$A:$F,6,FALSE)</f>
        <v>01</v>
      </c>
      <c r="I248" s="1" t="s">
        <v>1235</v>
      </c>
      <c r="J248" s="1" t="str">
        <f>VLOOKUP(A247,[2]tblEscolas!$A:$D,4,FALSE)</f>
        <v>PUB</v>
      </c>
    </row>
    <row r="249" spans="1:13" x14ac:dyDescent="0.3">
      <c r="A249" s="18">
        <v>345672</v>
      </c>
      <c r="B249" s="3" t="s">
        <v>30</v>
      </c>
      <c r="C249" s="14" t="str">
        <f>VLOOKUP(Tabela1[[#This Row],[nome_escola]],[1]Sheet1!$A:$K,4,FALSE)</f>
        <v>Rua do Engenho</v>
      </c>
      <c r="D249" s="14" t="str">
        <f>VLOOKUP(Tabela1[[#This Row],[nome_escola]],[1]Sheet1!$A:$K,5,FALSE)</f>
        <v>3750-049</v>
      </c>
      <c r="E249" s="14">
        <f>VLOOKUP(Tabela1[[#This Row],[nome_escola]],[1]Sheet1!$A:$K,2,FALSE)</f>
        <v>40.520999000000003</v>
      </c>
      <c r="F249" s="14">
        <f>VLOOKUP(Tabela1[[#This Row],[nome_escola]],[1]Sheet1!$A:$K,3,FALSE)</f>
        <v>-8.4146350000000005</v>
      </c>
      <c r="G249" s="1" t="str">
        <f>VLOOKUP(Tabela1[[#This Row],[id_escola]],[2]tblEscolas!$A:$E,5,FALSE)</f>
        <v>01</v>
      </c>
      <c r="H249" s="1" t="str">
        <f>VLOOKUP(Tabela1[[#This Row],[id_escola]],[2]tblEscolas!$A:$F,6,FALSE)</f>
        <v>01</v>
      </c>
      <c r="I249" s="1" t="s">
        <v>1235</v>
      </c>
      <c r="J249" s="1" t="str">
        <f>VLOOKUP(A248,[2]tblEscolas!$A:$D,4,FALSE)</f>
        <v>PUB</v>
      </c>
      <c r="K249" s="1">
        <v>151020</v>
      </c>
      <c r="L249" s="1" t="s">
        <v>28</v>
      </c>
      <c r="M249" s="4" t="s">
        <v>26</v>
      </c>
    </row>
    <row r="250" spans="1:13" x14ac:dyDescent="0.3">
      <c r="A250" s="18">
        <v>340042</v>
      </c>
      <c r="B250" s="14" t="s">
        <v>542</v>
      </c>
      <c r="C250" s="14" t="str">
        <f>VLOOKUP(Tabela1[[#This Row],[nome_escola]],[1]Sheet1!$A:$K,4,FALSE)</f>
        <v>Rua Manuel Acácio Pereira Lourenço</v>
      </c>
      <c r="D250" s="14" t="str">
        <f>VLOOKUP(Tabela1[[#This Row],[nome_escola]],[1]Sheet1!$A:$K,5,FALSE)</f>
        <v>2765-013</v>
      </c>
      <c r="E250" s="14">
        <f>VLOOKUP(Tabela1[[#This Row],[nome_escola]],[1]Sheet1!$A:$K,2,FALSE)</f>
        <v>38.708354999999997</v>
      </c>
      <c r="F250" s="14">
        <f>VLOOKUP(Tabela1[[#This Row],[nome_escola]],[1]Sheet1!$A:$K,3,FALSE)</f>
        <v>-9.3736510000000006</v>
      </c>
      <c r="G250" s="1" t="str">
        <f>VLOOKUP(Tabela1[[#This Row],[id_escola]],[2]tblEscolas!$A:$E,5,FALSE)</f>
        <v>11</v>
      </c>
      <c r="H250" s="1" t="str">
        <f>VLOOKUP(Tabela1[[#This Row],[id_escola]],[2]tblEscolas!$A:$F,6,FALSE)</f>
        <v>05</v>
      </c>
      <c r="I250" s="1" t="s">
        <v>1235</v>
      </c>
      <c r="J250" s="1" t="str">
        <f>VLOOKUP(A249,[2]tblEscolas!$A:$D,4,FALSE)</f>
        <v>PUB</v>
      </c>
    </row>
    <row r="251" spans="1:13" x14ac:dyDescent="0.3">
      <c r="A251" s="18">
        <v>330620</v>
      </c>
      <c r="B251" s="14" t="s">
        <v>367</v>
      </c>
      <c r="C251" s="14" t="str">
        <f>VLOOKUP(Tabela1[[#This Row],[nome_escola]],[1]Sheet1!$A:$K,4,FALSE)</f>
        <v>Rua Dom Afonso V</v>
      </c>
      <c r="D251" s="14" t="str">
        <f>VLOOKUP(Tabela1[[#This Row],[nome_escola]],[1]Sheet1!$A:$K,5,FALSE)</f>
        <v>7090-000</v>
      </c>
      <c r="E251" s="14">
        <f>VLOOKUP(Tabela1[[#This Row],[nome_escola]],[1]Sheet1!$A:$K,2,FALSE)</f>
        <v>38.390487999999998</v>
      </c>
      <c r="F251" s="14">
        <f>VLOOKUP(Tabela1[[#This Row],[nome_escola]],[1]Sheet1!$A:$K,3,FALSE)</f>
        <v>-8.1498950000000008</v>
      </c>
      <c r="G251" s="1" t="str">
        <f>VLOOKUP(Tabela1[[#This Row],[id_escola]],[2]tblEscolas!$A:$E,5,FALSE)</f>
        <v>07</v>
      </c>
      <c r="H251" s="1" t="str">
        <f>VLOOKUP(Tabela1[[#This Row],[id_escola]],[2]tblEscolas!$A:$F,6,FALSE)</f>
        <v>13</v>
      </c>
      <c r="I251" s="1" t="s">
        <v>1235</v>
      </c>
      <c r="J251" s="1" t="str">
        <f>VLOOKUP(A250,[2]tblEscolas!$A:$D,4,FALSE)</f>
        <v>PUB</v>
      </c>
    </row>
    <row r="252" spans="1:13" x14ac:dyDescent="0.3">
      <c r="A252" s="18">
        <v>340078</v>
      </c>
      <c r="B252" s="14" t="s">
        <v>1015</v>
      </c>
      <c r="C252" s="14" t="str">
        <f>VLOOKUP(Tabela1[[#This Row],[nome_escola]],[1]Sheet1!$A:$K,4,FALSE)</f>
        <v>EN 362</v>
      </c>
      <c r="D252" s="14" t="str">
        <f>VLOOKUP(Tabela1[[#This Row],[nome_escola]],[1]Sheet1!$A:$K,5,FALSE)</f>
        <v>2025-999</v>
      </c>
      <c r="E252" s="14">
        <f>VLOOKUP(Tabela1[[#This Row],[nome_escola]],[1]Sheet1!$A:$K,2,FALSE)</f>
        <v>39.419837000000001</v>
      </c>
      <c r="F252" s="14">
        <f>VLOOKUP(Tabela1[[#This Row],[nome_escola]],[1]Sheet1!$A:$K,3,FALSE)</f>
        <v>-8.8217499999999998</v>
      </c>
      <c r="G252" s="1" t="str">
        <f>VLOOKUP(Tabela1[[#This Row],[id_escola]],[2]tblEscolas!$A:$E,5,FALSE)</f>
        <v>14</v>
      </c>
      <c r="H252" s="1" t="str">
        <f>VLOOKUP(Tabela1[[#This Row],[id_escola]],[2]tblEscolas!$A:$F,6,FALSE)</f>
        <v>16</v>
      </c>
      <c r="I252" s="1" t="s">
        <v>1235</v>
      </c>
      <c r="J252" s="1" t="str">
        <f>VLOOKUP(A251,[2]tblEscolas!$A:$D,4,FALSE)</f>
        <v>PUB</v>
      </c>
    </row>
    <row r="253" spans="1:13" x14ac:dyDescent="0.3">
      <c r="A253" s="18" t="e">
        <v>#N/A</v>
      </c>
      <c r="B253" s="14" t="s">
        <v>1039</v>
      </c>
      <c r="C253" s="14" t="str">
        <f>VLOOKUP(Tabela1[[#This Row],[nome_escola]],[1]Sheet1!$A:$K,4,FALSE)</f>
        <v>Rua da Alembrança</v>
      </c>
      <c r="D253" s="14" t="str">
        <f>VLOOKUP(Tabela1[[#This Row],[nome_escola]],[1]Sheet1!$A:$K,5,FALSE)</f>
        <v>2814-502</v>
      </c>
      <c r="E253" s="14">
        <f>VLOOKUP(Tabela1[[#This Row],[nome_escola]],[1]Sheet1!$A:$K,2,FALSE)</f>
        <v>38.651411000000003</v>
      </c>
      <c r="F253" s="14">
        <f>VLOOKUP(Tabela1[[#This Row],[nome_escola]],[1]Sheet1!$A:$K,3,FALSE)</f>
        <v>-9.1635100000000005</v>
      </c>
      <c r="G253" s="1" t="e">
        <f>VLOOKUP(Tabela1[[#This Row],[id_escola]],[2]tblEscolas!$A:$E,5,FALSE)</f>
        <v>#N/A</v>
      </c>
      <c r="H253" s="1" t="e">
        <f>VLOOKUP(Tabela1[[#This Row],[id_escola]],[2]tblEscolas!$A:$F,6,FALSE)</f>
        <v>#N/A</v>
      </c>
      <c r="I253" s="1" t="s">
        <v>1235</v>
      </c>
      <c r="J253" s="1" t="str">
        <f>VLOOKUP(A252,[2]tblEscolas!$A:$D,4,FALSE)</f>
        <v>PUB</v>
      </c>
    </row>
    <row r="254" spans="1:13" x14ac:dyDescent="0.3">
      <c r="A254" s="18" t="e">
        <v>#N/A</v>
      </c>
      <c r="B254" s="14" t="s">
        <v>935</v>
      </c>
      <c r="C254" s="14" t="str">
        <f>VLOOKUP(Tabela1[[#This Row],[nome_escola]],[1]Sheet1!$A:$K,4,FALSE)</f>
        <v>Avenida Padre Nuno Maria Cardoso</v>
      </c>
      <c r="D254" s="14" t="str">
        <f>VLOOKUP(Tabela1[[#This Row],[nome_escola]],[1]Sheet1!$A:$K,5,FALSE)</f>
        <v>4445-150</v>
      </c>
      <c r="E254" s="14">
        <f>VLOOKUP(Tabela1[[#This Row],[nome_escola]],[1]Sheet1!$A:$K,2,FALSE)</f>
        <v>41.236925999999997</v>
      </c>
      <c r="F254" s="14">
        <f>VLOOKUP(Tabela1[[#This Row],[nome_escola]],[1]Sheet1!$A:$K,3,FALSE)</f>
        <v>-8.5290979999999994</v>
      </c>
      <c r="G254" s="1" t="e">
        <f>VLOOKUP(Tabela1[[#This Row],[id_escola]],[2]tblEscolas!$A:$E,5,FALSE)</f>
        <v>#N/A</v>
      </c>
      <c r="H254" s="1" t="e">
        <f>VLOOKUP(Tabela1[[#This Row],[id_escola]],[2]tblEscolas!$A:$F,6,FALSE)</f>
        <v>#N/A</v>
      </c>
      <c r="I254" s="1" t="s">
        <v>1235</v>
      </c>
      <c r="J254" s="1" t="e">
        <f>VLOOKUP(A253,[2]tblEscolas!$A:$D,4,FALSE)</f>
        <v>#N/A</v>
      </c>
    </row>
    <row r="255" spans="1:13" x14ac:dyDescent="0.3">
      <c r="A255" s="18">
        <v>344515</v>
      </c>
      <c r="B255" s="14" t="s">
        <v>754</v>
      </c>
      <c r="C255" s="14" t="str">
        <f>VLOOKUP(Tabela1[[#This Row],[nome_escola]],[1]Sheet1!$A:$K,4,FALSE)</f>
        <v>Estrada da Brandoa</v>
      </c>
      <c r="D255" s="14" t="str">
        <f>VLOOKUP(Tabela1[[#This Row],[nome_escola]],[1]Sheet1!$A:$K,5,FALSE)</f>
        <v>2650-363</v>
      </c>
      <c r="E255" s="14">
        <f>VLOOKUP(Tabela1[[#This Row],[nome_escola]],[1]Sheet1!$A:$K,2,FALSE)</f>
        <v>38.760440000000003</v>
      </c>
      <c r="F255" s="14">
        <f>VLOOKUP(Tabela1[[#This Row],[nome_escola]],[1]Sheet1!$A:$K,3,FALSE)</f>
        <v>-9.2090239999999994</v>
      </c>
      <c r="G255" s="1" t="str">
        <f>VLOOKUP(Tabela1[[#This Row],[id_escola]],[2]tblEscolas!$A:$E,5,FALSE)</f>
        <v>11</v>
      </c>
      <c r="H255" s="1" t="str">
        <f>VLOOKUP(Tabela1[[#This Row],[id_escola]],[2]tblEscolas!$A:$F,6,FALSE)</f>
        <v>15</v>
      </c>
      <c r="I255" s="1" t="s">
        <v>1235</v>
      </c>
      <c r="J255" s="1" t="e">
        <f>VLOOKUP(A254,[2]tblEscolas!$A:$D,4,FALSE)</f>
        <v>#N/A</v>
      </c>
    </row>
    <row r="256" spans="1:13" x14ac:dyDescent="0.3">
      <c r="A256" s="18">
        <v>344813</v>
      </c>
      <c r="B256" s="14" t="s">
        <v>421</v>
      </c>
      <c r="C256" s="14" t="str">
        <f>VLOOKUP(Tabela1[[#This Row],[nome_escola]],[1]Sheet1!$A:$K,4,FALSE)</f>
        <v>Urbanização Horta do Algoz</v>
      </c>
      <c r="D256" s="14" t="str">
        <f>VLOOKUP(Tabela1[[#This Row],[nome_escola]],[1]Sheet1!$A:$K,5,FALSE)</f>
        <v>8365-062</v>
      </c>
      <c r="E256" s="14">
        <f>VLOOKUP(Tabela1[[#This Row],[nome_escola]],[1]Sheet1!$A:$K,2,FALSE)</f>
        <v>37.165975000000003</v>
      </c>
      <c r="F256" s="14">
        <f>VLOOKUP(Tabela1[[#This Row],[nome_escola]],[1]Sheet1!$A:$K,3,FALSE)</f>
        <v>-8.3000399999999992</v>
      </c>
      <c r="G256" s="1" t="str">
        <f>VLOOKUP(Tabela1[[#This Row],[id_escola]],[2]tblEscolas!$A:$E,5,FALSE)</f>
        <v>08</v>
      </c>
      <c r="H256" s="1" t="str">
        <f>VLOOKUP(Tabela1[[#This Row],[id_escola]],[2]tblEscolas!$A:$F,6,FALSE)</f>
        <v>13</v>
      </c>
      <c r="I256" s="1" t="s">
        <v>1235</v>
      </c>
      <c r="J256" s="1" t="str">
        <f>VLOOKUP(A255,[2]tblEscolas!$A:$D,4,FALSE)</f>
        <v>PUB</v>
      </c>
    </row>
    <row r="257" spans="1:10" x14ac:dyDescent="0.3">
      <c r="A257" s="18" t="e">
        <v>#N/A</v>
      </c>
      <c r="B257" s="14" t="s">
        <v>829</v>
      </c>
      <c r="C257" s="14" t="str">
        <f>VLOOKUP(Tabela1[[#This Row],[nome_escola]],[1]Sheet1!$A:$K,4,FALSE)</f>
        <v>Avenida de São João</v>
      </c>
      <c r="D257" s="14" t="str">
        <f>VLOOKUP(Tabela1[[#This Row],[nome_escola]],[1]Sheet1!$A:$K,5,FALSE)</f>
        <v>4575-025</v>
      </c>
      <c r="E257" s="14">
        <f>VLOOKUP(Tabela1[[#This Row],[nome_escola]],[1]Sheet1!$A:$K,2,FALSE)</f>
        <v>41.083821999999998</v>
      </c>
      <c r="F257" s="14">
        <f>VLOOKUP(Tabela1[[#This Row],[nome_escola]],[1]Sheet1!$A:$K,3,FALSE)</f>
        <v>-8.2430889999999994</v>
      </c>
      <c r="G257" s="1" t="e">
        <f>VLOOKUP(Tabela1[[#This Row],[id_escola]],[2]tblEscolas!$A:$E,5,FALSE)</f>
        <v>#N/A</v>
      </c>
      <c r="H257" s="1" t="e">
        <f>VLOOKUP(Tabela1[[#This Row],[id_escola]],[2]tblEscolas!$A:$F,6,FALSE)</f>
        <v>#N/A</v>
      </c>
      <c r="I257" s="1" t="s">
        <v>1235</v>
      </c>
      <c r="J257" s="1" t="str">
        <f>VLOOKUP(A256,[2]tblEscolas!$A:$D,4,FALSE)</f>
        <v>PUB</v>
      </c>
    </row>
    <row r="258" spans="1:10" x14ac:dyDescent="0.3">
      <c r="A258" s="18">
        <v>330644</v>
      </c>
      <c r="B258" s="14" t="s">
        <v>131</v>
      </c>
      <c r="C258" s="14" t="str">
        <f>VLOOKUP(Tabela1[[#This Row],[nome_escola]],[1]Sheet1!$A:$K,4,FALSE)</f>
        <v>Rua das Ferrarias</v>
      </c>
      <c r="D258" s="14" t="str">
        <f>VLOOKUP(Tabela1[[#This Row],[nome_escola]],[1]Sheet1!$A:$K,5,FALSE)</f>
        <v>7885-044</v>
      </c>
      <c r="E258" s="14">
        <f>VLOOKUP(Tabela1[[#This Row],[nome_escola]],[1]Sheet1!$A:$K,2,FALSE)</f>
        <v>38.204704999999997</v>
      </c>
      <c r="F258" s="14">
        <f>VLOOKUP(Tabela1[[#This Row],[nome_escola]],[1]Sheet1!$A:$K,3,FALSE)</f>
        <v>-7.2230990000000004</v>
      </c>
      <c r="G258" s="1" t="str">
        <f>VLOOKUP(Tabela1[[#This Row],[id_escola]],[2]tblEscolas!$A:$E,5,FALSE)</f>
        <v>02</v>
      </c>
      <c r="H258" s="1" t="str">
        <f>VLOOKUP(Tabela1[[#This Row],[id_escola]],[2]tblEscolas!$A:$F,6,FALSE)</f>
        <v>10</v>
      </c>
      <c r="I258" s="1" t="s">
        <v>1235</v>
      </c>
      <c r="J258" s="1" t="e">
        <f>VLOOKUP(A257,[2]tblEscolas!$A:$D,4,FALSE)</f>
        <v>#N/A</v>
      </c>
    </row>
    <row r="259" spans="1:10" x14ac:dyDescent="0.3">
      <c r="A259" s="18" t="e">
        <v>#N/A</v>
      </c>
      <c r="B259" s="14" t="s">
        <v>145</v>
      </c>
      <c r="C259" s="14" t="str">
        <f>VLOOKUP(Tabela1[[#This Row],[nome_escola]],[1]Sheet1!$A:$K,4,FALSE)</f>
        <v>Rua da Escola Preparatória</v>
      </c>
      <c r="D259" s="14" t="str">
        <f>VLOOKUP(Tabela1[[#This Row],[nome_escola]],[1]Sheet1!$A:$K,5,FALSE)</f>
        <v>4720-335</v>
      </c>
      <c r="E259" s="14">
        <f>VLOOKUP(Tabela1[[#This Row],[nome_escola]],[1]Sheet1!$A:$K,2,FALSE)</f>
        <v>41.631667999999998</v>
      </c>
      <c r="F259" s="14">
        <f>VLOOKUP(Tabela1[[#This Row],[nome_escola]],[1]Sheet1!$A:$K,3,FALSE)</f>
        <v>-8.3708910000000003</v>
      </c>
      <c r="G259" s="1" t="e">
        <f>VLOOKUP(Tabela1[[#This Row],[id_escola]],[2]tblEscolas!$A:$E,5,FALSE)</f>
        <v>#N/A</v>
      </c>
      <c r="H259" s="1" t="e">
        <f>VLOOKUP(Tabela1[[#This Row],[id_escola]],[2]tblEscolas!$A:$F,6,FALSE)</f>
        <v>#N/A</v>
      </c>
      <c r="I259" s="1" t="s">
        <v>1235</v>
      </c>
      <c r="J259" s="1" t="str">
        <f>VLOOKUP(A258,[2]tblEscolas!$A:$D,4,FALSE)</f>
        <v>PUB</v>
      </c>
    </row>
    <row r="260" spans="1:10" x14ac:dyDescent="0.3">
      <c r="A260" s="18" t="e">
        <v>#N/A</v>
      </c>
      <c r="B260" s="14" t="s">
        <v>768</v>
      </c>
      <c r="C260" s="14" t="str">
        <f>VLOOKUP(Tabela1[[#This Row],[nome_escola]],[1]Sheet1!$A:$K,4,FALSE)</f>
        <v>Rua das Escolas</v>
      </c>
      <c r="D260" s="14" t="str">
        <f>VLOOKUP(Tabela1[[#This Row],[nome_escola]],[1]Sheet1!$A:$K,5,FALSE)</f>
        <v>7330-328</v>
      </c>
      <c r="E260" s="14">
        <f>VLOOKUP(Tabela1[[#This Row],[nome_escola]],[1]Sheet1!$A:$K,2,FALSE)</f>
        <v>39.383724999999998</v>
      </c>
      <c r="F260" s="14">
        <f>VLOOKUP(Tabela1[[#This Row],[nome_escola]],[1]Sheet1!$A:$K,3,FALSE)</f>
        <v>-7.3870430000000002</v>
      </c>
      <c r="G260" s="1" t="e">
        <f>VLOOKUP(Tabela1[[#This Row],[id_escola]],[2]tblEscolas!$A:$E,5,FALSE)</f>
        <v>#N/A</v>
      </c>
      <c r="H260" s="1" t="e">
        <f>VLOOKUP(Tabela1[[#This Row],[id_escola]],[2]tblEscolas!$A:$F,6,FALSE)</f>
        <v>#N/A</v>
      </c>
      <c r="I260" s="1" t="s">
        <v>1235</v>
      </c>
      <c r="J260" s="1" t="e">
        <f>VLOOKUP(A259,[2]tblEscolas!$A:$D,4,FALSE)</f>
        <v>#N/A</v>
      </c>
    </row>
    <row r="261" spans="1:10" x14ac:dyDescent="0.3">
      <c r="A261" s="18">
        <v>330371</v>
      </c>
      <c r="B261" s="14" t="s">
        <v>647</v>
      </c>
      <c r="C261" s="14" t="str">
        <f>VLOOKUP(Tabela1[[#This Row],[nome_escola]],[1]Sheet1!$A:$K,4,FALSE)</f>
        <v>Rua das Escolas</v>
      </c>
      <c r="D261" s="14" t="str">
        <f>VLOOKUP(Tabela1[[#This Row],[nome_escola]],[1]Sheet1!$A:$K,5,FALSE)</f>
        <v>2680-321</v>
      </c>
      <c r="E261" s="14">
        <f>VLOOKUP(Tabela1[[#This Row],[nome_escola]],[1]Sheet1!$A:$K,2,FALSE)</f>
        <v>38.814813000000001</v>
      </c>
      <c r="F261" s="14">
        <f>VLOOKUP(Tabela1[[#This Row],[nome_escola]],[1]Sheet1!$A:$K,3,FALSE)</f>
        <v>-9.1346050000000005</v>
      </c>
      <c r="G261" s="1" t="str">
        <f>VLOOKUP(Tabela1[[#This Row],[id_escola]],[2]tblEscolas!$A:$E,5,FALSE)</f>
        <v>11</v>
      </c>
      <c r="H261" s="1" t="str">
        <f>VLOOKUP(Tabela1[[#This Row],[id_escola]],[2]tblEscolas!$A:$F,6,FALSE)</f>
        <v>07</v>
      </c>
      <c r="I261" s="1" t="s">
        <v>1235</v>
      </c>
      <c r="J261" s="1" t="e">
        <f>VLOOKUP(A260,[2]tblEscolas!$A:$D,4,FALSE)</f>
        <v>#N/A</v>
      </c>
    </row>
    <row r="262" spans="1:10" x14ac:dyDescent="0.3">
      <c r="A262" s="18">
        <v>330980</v>
      </c>
      <c r="B262" s="14" t="s">
        <v>189</v>
      </c>
      <c r="C262" s="14" t="str">
        <f>VLOOKUP(Tabela1[[#This Row],[nome_escola]],[1]Sheet1!$A:$K,4,FALSE)</f>
        <v>Rua da Aldeia</v>
      </c>
      <c r="D262" s="14" t="str">
        <f>VLOOKUP(Tabela1[[#This Row],[nome_escola]],[1]Sheet1!$A:$K,5,FALSE)</f>
        <v>4740-103</v>
      </c>
      <c r="E262" s="14">
        <f>VLOOKUP(Tabela1[[#This Row],[nome_escola]],[1]Sheet1!$A:$K,2,FALSE)</f>
        <v>41.473574999999997</v>
      </c>
      <c r="F262" s="14">
        <f>VLOOKUP(Tabela1[[#This Row],[nome_escola]],[1]Sheet1!$A:$K,3,FALSE)</f>
        <v>-8.7488069999999993</v>
      </c>
      <c r="G262" s="1" t="str">
        <f>VLOOKUP(Tabela1[[#This Row],[id_escola]],[2]tblEscolas!$A:$E,5,FALSE)</f>
        <v>03</v>
      </c>
      <c r="H262" s="1" t="str">
        <f>VLOOKUP(Tabela1[[#This Row],[id_escola]],[2]tblEscolas!$A:$F,6,FALSE)</f>
        <v>06</v>
      </c>
      <c r="I262" s="1" t="s">
        <v>1235</v>
      </c>
      <c r="J262" s="1" t="str">
        <f>VLOOKUP(A261,[2]tblEscolas!$A:$D,4,FALSE)</f>
        <v>PUB</v>
      </c>
    </row>
    <row r="263" spans="1:10" x14ac:dyDescent="0.3">
      <c r="A263" s="18">
        <v>343511</v>
      </c>
      <c r="B263" s="14" t="s">
        <v>47</v>
      </c>
      <c r="C263" s="14" t="str">
        <f>VLOOKUP(Tabela1[[#This Row],[nome_escola]],[1]Sheet1!$A:$K,4,FALSE)</f>
        <v>Rua da Mauricia</v>
      </c>
      <c r="D263" s="14" t="str">
        <f>VLOOKUP(Tabela1[[#This Row],[nome_escola]],[1]Sheet1!$A:$K,5,FALSE)</f>
        <v>3810-433</v>
      </c>
      <c r="E263" s="14">
        <f>VLOOKUP(Tabela1[[#This Row],[nome_escola]],[1]Sheet1!$A:$K,2,FALSE)</f>
        <v>40.611199999999997</v>
      </c>
      <c r="F263" s="14">
        <f>VLOOKUP(Tabela1[[#This Row],[nome_escola]],[1]Sheet1!$A:$K,3,FALSE)</f>
        <v>-8.639697</v>
      </c>
      <c r="G263" s="1" t="str">
        <f>VLOOKUP(Tabela1[[#This Row],[id_escola]],[2]tblEscolas!$A:$E,5,FALSE)</f>
        <v>01</v>
      </c>
      <c r="H263" s="1" t="str">
        <f>VLOOKUP(Tabela1[[#This Row],[id_escola]],[2]tblEscolas!$A:$F,6,FALSE)</f>
        <v>05</v>
      </c>
      <c r="I263" s="1" t="s">
        <v>1235</v>
      </c>
      <c r="J263" s="1" t="str">
        <f>VLOOKUP(A262,[2]tblEscolas!$A:$D,4,FALSE)</f>
        <v>PUB</v>
      </c>
    </row>
    <row r="264" spans="1:10" x14ac:dyDescent="0.3">
      <c r="A264" s="18">
        <v>340303</v>
      </c>
      <c r="B264" s="14" t="s">
        <v>1116</v>
      </c>
      <c r="C264" s="14" t="str">
        <f>VLOOKUP(Tabela1[[#This Row],[nome_escola]],[1]Sheet1!$A:$K,4,FALSE)</f>
        <v>Rua do Mirante</v>
      </c>
      <c r="D264" s="14" t="str">
        <f>VLOOKUP(Tabela1[[#This Row],[nome_escola]],[1]Sheet1!$A:$K,5,FALSE)</f>
        <v>2910-609</v>
      </c>
      <c r="E264" s="14">
        <f>VLOOKUP(Tabela1[[#This Row],[nome_escola]],[1]Sheet1!$A:$K,2,FALSE)</f>
        <v>38.527850000000001</v>
      </c>
      <c r="F264" s="14">
        <f>VLOOKUP(Tabela1[[#This Row],[nome_escola]],[1]Sheet1!$A:$K,3,FALSE)</f>
        <v>-8.8851250000000004</v>
      </c>
      <c r="G264" s="1" t="str">
        <f>VLOOKUP(Tabela1[[#This Row],[id_escola]],[2]tblEscolas!$A:$E,5,FALSE)</f>
        <v>15</v>
      </c>
      <c r="H264" s="1" t="str">
        <f>VLOOKUP(Tabela1[[#This Row],[id_escola]],[2]tblEscolas!$A:$F,6,FALSE)</f>
        <v>12</v>
      </c>
      <c r="I264" s="1" t="s">
        <v>1235</v>
      </c>
      <c r="J264" s="1" t="str">
        <f>VLOOKUP(A263,[2]tblEscolas!$A:$D,4,FALSE)</f>
        <v>PUB</v>
      </c>
    </row>
    <row r="265" spans="1:10" x14ac:dyDescent="0.3">
      <c r="A265" s="18">
        <v>344941</v>
      </c>
      <c r="B265" s="14" t="s">
        <v>328</v>
      </c>
      <c r="C265" s="14" t="str">
        <f>VLOOKUP(Tabela1[[#This Row],[nome_escola]],[1]Sheet1!$A:$K,4,FALSE)</f>
        <v>ER 335-1</v>
      </c>
      <c r="D265" s="14" t="str">
        <f>VLOOKUP(Tabela1[[#This Row],[nome_escola]],[1]Sheet1!$A:$K,5,FALSE)</f>
        <v>3140-033</v>
      </c>
      <c r="E265" s="14">
        <f>VLOOKUP(Tabela1[[#This Row],[nome_escola]],[1]Sheet1!$A:$K,2,FALSE)</f>
        <v>40.287266000000002</v>
      </c>
      <c r="F265" s="14">
        <f>VLOOKUP(Tabela1[[#This Row],[nome_escola]],[1]Sheet1!$A:$K,3,FALSE)</f>
        <v>-8.6755630000000004</v>
      </c>
      <c r="G265" s="1" t="str">
        <f>VLOOKUP(Tabela1[[#This Row],[id_escola]],[2]tblEscolas!$A:$E,5,FALSE)</f>
        <v>06</v>
      </c>
      <c r="H265" s="1" t="str">
        <f>VLOOKUP(Tabela1[[#This Row],[id_escola]],[2]tblEscolas!$A:$F,6,FALSE)</f>
        <v>10</v>
      </c>
      <c r="I265" s="1" t="s">
        <v>1235</v>
      </c>
      <c r="J265" s="1" t="str">
        <f>VLOOKUP(A264,[2]tblEscolas!$A:$D,4,FALSE)</f>
        <v>PUB</v>
      </c>
    </row>
    <row r="266" spans="1:10" x14ac:dyDescent="0.3">
      <c r="A266" s="18">
        <v>343602</v>
      </c>
      <c r="B266" s="14" t="s">
        <v>74</v>
      </c>
      <c r="C266" s="14" t="str">
        <f>VLOOKUP(Tabela1[[#This Row],[nome_escola]],[1]Sheet1!$A:$K,4,FALSE)</f>
        <v>Travessa do Calvário</v>
      </c>
      <c r="D266" s="14" t="str">
        <f>VLOOKUP(Tabela1[[#This Row],[nome_escola]],[1]Sheet1!$A:$K,5,FALSE)</f>
        <v>4500-014</v>
      </c>
      <c r="E266" s="14">
        <f>VLOOKUP(Tabela1[[#This Row],[nome_escola]],[1]Sheet1!$A:$K,2,FALSE)</f>
        <v>41.020138000000003</v>
      </c>
      <c r="F266" s="14">
        <f>VLOOKUP(Tabela1[[#This Row],[nome_escola]],[1]Sheet1!$A:$K,3,FALSE)</f>
        <v>-8.5454380000000008</v>
      </c>
      <c r="G266" s="1" t="str">
        <f>VLOOKUP(Tabela1[[#This Row],[id_escola]],[2]tblEscolas!$A:$E,5,FALSE)</f>
        <v>01</v>
      </c>
      <c r="H266" s="1" t="str">
        <f>VLOOKUP(Tabela1[[#This Row],[id_escola]],[2]tblEscolas!$A:$F,6,FALSE)</f>
        <v>09</v>
      </c>
      <c r="I266" s="1" t="s">
        <v>1235</v>
      </c>
      <c r="J266" s="1" t="str">
        <f>VLOOKUP(A265,[2]tblEscolas!$A:$D,4,FALSE)</f>
        <v>PUB</v>
      </c>
    </row>
    <row r="267" spans="1:10" x14ac:dyDescent="0.3">
      <c r="A267" s="18">
        <v>346755</v>
      </c>
      <c r="B267" s="14" t="s">
        <v>191</v>
      </c>
      <c r="C267" s="14" t="str">
        <f>VLOOKUP(Tabela1[[#This Row],[nome_escola]],[1]Sheet1!$A:$K,4,FALSE)</f>
        <v>Urbanização Valmor</v>
      </c>
      <c r="D267" s="14" t="str">
        <f>VLOOKUP(Tabela1[[#This Row],[nome_escola]],[1]Sheet1!$A:$K,5,FALSE)</f>
        <v>4820-640</v>
      </c>
      <c r="E267" s="14">
        <f>VLOOKUP(Tabela1[[#This Row],[nome_escola]],[1]Sheet1!$A:$K,2,FALSE)</f>
        <v>41.443517999999997</v>
      </c>
      <c r="F267" s="14">
        <f>VLOOKUP(Tabela1[[#This Row],[nome_escola]],[1]Sheet1!$A:$K,3,FALSE)</f>
        <v>-8.2102579999999996</v>
      </c>
      <c r="G267" s="1" t="str">
        <f>VLOOKUP(Tabela1[[#This Row],[id_escola]],[2]tblEscolas!$A:$E,5,FALSE)</f>
        <v>03</v>
      </c>
      <c r="H267" s="1" t="str">
        <f>VLOOKUP(Tabela1[[#This Row],[id_escola]],[2]tblEscolas!$A:$F,6,FALSE)</f>
        <v>07</v>
      </c>
      <c r="I267" s="1" t="s">
        <v>1235</v>
      </c>
      <c r="J267" s="1" t="str">
        <f>VLOOKUP(A266,[2]tblEscolas!$A:$D,4,FALSE)</f>
        <v>PUB</v>
      </c>
    </row>
    <row r="268" spans="1:10" x14ac:dyDescent="0.3">
      <c r="A268" s="18">
        <v>344710</v>
      </c>
      <c r="B268" s="14" t="s">
        <v>501</v>
      </c>
      <c r="C268" s="14" t="str">
        <f>VLOOKUP(Tabela1[[#This Row],[nome_escola]],[1]Sheet1!$A:$K,4,FALSE)</f>
        <v>Rua Padre Joaquim Maria de Sousa</v>
      </c>
      <c r="D268" s="14" t="str">
        <f>VLOOKUP(Tabela1[[#This Row],[nome_escola]],[1]Sheet1!$A:$K,5,FALSE)</f>
        <v>2525-079</v>
      </c>
      <c r="E268" s="14">
        <f>VLOOKUP(Tabela1[[#This Row],[nome_escola]],[1]Sheet1!$A:$K,2,FALSE)</f>
        <v>39.333454000000003</v>
      </c>
      <c r="F268" s="14">
        <f>VLOOKUP(Tabela1[[#This Row],[nome_escola]],[1]Sheet1!$A:$K,3,FALSE)</f>
        <v>-9.3227530000000005</v>
      </c>
      <c r="G268" s="1" t="str">
        <f>VLOOKUP(Tabela1[[#This Row],[id_escola]],[2]tblEscolas!$A:$E,5,FALSE)</f>
        <v>10</v>
      </c>
      <c r="H268" s="1" t="str">
        <f>VLOOKUP(Tabela1[[#This Row],[id_escola]],[2]tblEscolas!$A:$F,6,FALSE)</f>
        <v>14</v>
      </c>
      <c r="I268" s="1" t="s">
        <v>1235</v>
      </c>
      <c r="J268" s="1" t="str">
        <f>VLOOKUP(A267,[2]tblEscolas!$A:$D,4,FALSE)</f>
        <v>PUB</v>
      </c>
    </row>
    <row r="269" spans="1:10" x14ac:dyDescent="0.3">
      <c r="A269" s="18">
        <v>344023</v>
      </c>
      <c r="B269" s="14" t="s">
        <v>913</v>
      </c>
      <c r="C269" s="14" t="str">
        <f>VLOOKUP(Tabela1[[#This Row],[nome_escola]],[1]Sheet1!$A:$K,4,FALSE)</f>
        <v>Trilho de Santo André</v>
      </c>
      <c r="D269" s="14" t="str">
        <f>VLOOKUP(Tabela1[[#This Row],[nome_escola]],[1]Sheet1!$A:$K,5,FALSE)</f>
        <v>4490-099</v>
      </c>
      <c r="E269" s="14">
        <f>VLOOKUP(Tabela1[[#This Row],[nome_escola]],[1]Sheet1!$A:$K,2,FALSE)</f>
        <v>41.411273000000001</v>
      </c>
      <c r="F269" s="14">
        <f>VLOOKUP(Tabela1[[#This Row],[nome_escola]],[1]Sheet1!$A:$K,3,FALSE)</f>
        <v>-8.7748209999999993</v>
      </c>
      <c r="G269" s="1" t="str">
        <f>VLOOKUP(Tabela1[[#This Row],[id_escola]],[2]tblEscolas!$A:$E,5,FALSE)</f>
        <v>13</v>
      </c>
      <c r="H269" s="1" t="str">
        <f>VLOOKUP(Tabela1[[#This Row],[id_escola]],[2]tblEscolas!$A:$F,6,FALSE)</f>
        <v>13</v>
      </c>
      <c r="I269" s="1" t="s">
        <v>1235</v>
      </c>
      <c r="J269" s="1" t="str">
        <f>VLOOKUP(A268,[2]tblEscolas!$A:$D,4,FALSE)</f>
        <v>PUB</v>
      </c>
    </row>
    <row r="270" spans="1:10" x14ac:dyDescent="0.3">
      <c r="A270" s="18" t="e">
        <v>#N/A</v>
      </c>
      <c r="B270" s="14" t="s">
        <v>516</v>
      </c>
      <c r="C270" s="14" t="str">
        <f>VLOOKUP(Tabela1[[#This Row],[nome_escola]],[1]Sheet1!$A:$K,4,FALSE)</f>
        <v>Rua da Lavandeira</v>
      </c>
      <c r="D270" s="14" t="str">
        <f>VLOOKUP(Tabela1[[#This Row],[nome_escola]],[1]Sheet1!$A:$K,5,FALSE)</f>
        <v>2050-001</v>
      </c>
      <c r="E270" s="14">
        <f>VLOOKUP(Tabela1[[#This Row],[nome_escola]],[1]Sheet1!$A:$K,2,FALSE)</f>
        <v>39.074381000000002</v>
      </c>
      <c r="F270" s="14">
        <f>VLOOKUP(Tabela1[[#This Row],[nome_escola]],[1]Sheet1!$A:$K,3,FALSE)</f>
        <v>-8.8766979999999993</v>
      </c>
      <c r="G270" s="1" t="e">
        <f>VLOOKUP(Tabela1[[#This Row],[id_escola]],[2]tblEscolas!$A:$E,5,FALSE)</f>
        <v>#N/A</v>
      </c>
      <c r="H270" s="1" t="e">
        <f>VLOOKUP(Tabela1[[#This Row],[id_escola]],[2]tblEscolas!$A:$F,6,FALSE)</f>
        <v>#N/A</v>
      </c>
      <c r="I270" s="1" t="s">
        <v>1235</v>
      </c>
      <c r="J270" s="1" t="str">
        <f>VLOOKUP(A269,[2]tblEscolas!$A:$D,4,FALSE)</f>
        <v>PUB</v>
      </c>
    </row>
    <row r="271" spans="1:10" x14ac:dyDescent="0.3">
      <c r="A271" s="18">
        <v>340388</v>
      </c>
      <c r="B271" s="14" t="s">
        <v>1114</v>
      </c>
      <c r="C271" s="14" t="str">
        <f>VLOOKUP(Tabela1[[#This Row],[nome_escola]],[1]Sheet1!$A:$K,4,FALSE)</f>
        <v>Rua Artur Horta</v>
      </c>
      <c r="D271" s="14" t="str">
        <f>VLOOKUP(Tabela1[[#This Row],[nome_escola]],[1]Sheet1!$A:$K,5,FALSE)</f>
        <v>2925-507</v>
      </c>
      <c r="E271" s="14">
        <f>VLOOKUP(Tabela1[[#This Row],[nome_escola]],[1]Sheet1!$A:$K,2,FALSE)</f>
        <v>38.523363000000003</v>
      </c>
      <c r="F271" s="14">
        <f>VLOOKUP(Tabela1[[#This Row],[nome_escola]],[1]Sheet1!$A:$K,3,FALSE)</f>
        <v>-9.0227339999999998</v>
      </c>
      <c r="G271" s="1" t="str">
        <f>VLOOKUP(Tabela1[[#This Row],[id_escola]],[2]tblEscolas!$A:$E,5,FALSE)</f>
        <v>15</v>
      </c>
      <c r="H271" s="1" t="str">
        <f>VLOOKUP(Tabela1[[#This Row],[id_escola]],[2]tblEscolas!$A:$F,6,FALSE)</f>
        <v>12</v>
      </c>
      <c r="I271" s="1" t="s">
        <v>1235</v>
      </c>
      <c r="J271" s="1" t="e">
        <f>VLOOKUP(A270,[2]tblEscolas!$A:$D,4,FALSE)</f>
        <v>#N/A</v>
      </c>
    </row>
    <row r="272" spans="1:10" x14ac:dyDescent="0.3">
      <c r="A272" s="18">
        <v>344126</v>
      </c>
      <c r="B272" s="14" t="s">
        <v>865</v>
      </c>
      <c r="C272" s="14" t="str">
        <f>VLOOKUP(Tabela1[[#This Row],[nome_escola]],[1]Sheet1!$A:$K,4,FALSE)</f>
        <v>Rua de São Silvestre</v>
      </c>
      <c r="D272" s="14" t="str">
        <f>VLOOKUP(Tabela1[[#This Row],[nome_escola]],[1]Sheet1!$A:$K,5,FALSE)</f>
        <v>4585-023</v>
      </c>
      <c r="E272" s="14">
        <f>VLOOKUP(Tabela1[[#This Row],[nome_escola]],[1]Sheet1!$A:$K,2,FALSE)</f>
        <v>41.182419000000003</v>
      </c>
      <c r="F272" s="14">
        <f>VLOOKUP(Tabela1[[#This Row],[nome_escola]],[1]Sheet1!$A:$K,3,FALSE)</f>
        <v>-8.3960480000000004</v>
      </c>
      <c r="G272" s="1" t="str">
        <f>VLOOKUP(Tabela1[[#This Row],[id_escola]],[2]tblEscolas!$A:$E,5,FALSE)</f>
        <v>13</v>
      </c>
      <c r="H272" s="1" t="str">
        <f>VLOOKUP(Tabela1[[#This Row],[id_escola]],[2]tblEscolas!$A:$F,6,FALSE)</f>
        <v>10</v>
      </c>
      <c r="I272" s="1" t="s">
        <v>1235</v>
      </c>
      <c r="J272" s="1" t="str">
        <f>VLOOKUP(A271,[2]tblEscolas!$A:$D,4,FALSE)</f>
        <v>PUB</v>
      </c>
    </row>
    <row r="273" spans="1:10" x14ac:dyDescent="0.3">
      <c r="A273" s="18">
        <v>330449</v>
      </c>
      <c r="B273" s="14" t="s">
        <v>119</v>
      </c>
      <c r="C273" s="14" t="str">
        <f>VLOOKUP(Tabela1[[#This Row],[nome_escola]],[1]Sheet1!$A:$K,4,FALSE)</f>
        <v>Rua do Baldio</v>
      </c>
      <c r="D273" s="14" t="str">
        <f>VLOOKUP(Tabela1[[#This Row],[nome_escola]],[1]Sheet1!$A:$K,5,FALSE)</f>
        <v>7230-003</v>
      </c>
      <c r="E273" s="14">
        <f>VLOOKUP(Tabela1[[#This Row],[nome_escola]],[1]Sheet1!$A:$K,2,FALSE)</f>
        <v>38.133119999999998</v>
      </c>
      <c r="F273" s="14">
        <f>VLOOKUP(Tabela1[[#This Row],[nome_escola]],[1]Sheet1!$A:$K,3,FALSE)</f>
        <v>-6.97898</v>
      </c>
      <c r="G273" s="1" t="str">
        <f>VLOOKUP(Tabela1[[#This Row],[id_escola]],[2]tblEscolas!$A:$E,5,FALSE)</f>
        <v>02</v>
      </c>
      <c r="H273" s="1" t="str">
        <f>VLOOKUP(Tabela1[[#This Row],[id_escola]],[2]tblEscolas!$A:$F,6,FALSE)</f>
        <v>04</v>
      </c>
      <c r="I273" s="1" t="s">
        <v>1235</v>
      </c>
      <c r="J273" s="1" t="str">
        <f>VLOOKUP(A272,[2]tblEscolas!$A:$D,4,FALSE)</f>
        <v>PUB</v>
      </c>
    </row>
    <row r="274" spans="1:10" x14ac:dyDescent="0.3">
      <c r="A274" s="18">
        <v>343640</v>
      </c>
      <c r="B274" s="14" t="s">
        <v>172</v>
      </c>
      <c r="C274" s="14" t="str">
        <f>VLOOKUP(Tabela1[[#This Row],[nome_escola]],[1]Sheet1!$A:$K,4,FALSE)</f>
        <v>Rua das Corgas</v>
      </c>
      <c r="D274" s="14" t="str">
        <f>VLOOKUP(Tabela1[[#This Row],[nome_escola]],[1]Sheet1!$A:$K,5,FALSE)</f>
        <v>4705-769</v>
      </c>
      <c r="E274" s="14">
        <f>VLOOKUP(Tabela1[[#This Row],[nome_escola]],[1]Sheet1!$A:$K,2,FALSE)</f>
        <v>41.537857000000002</v>
      </c>
      <c r="F274" s="14">
        <f>VLOOKUP(Tabela1[[#This Row],[nome_escola]],[1]Sheet1!$A:$K,3,FALSE)</f>
        <v>-8.4898220000000002</v>
      </c>
      <c r="G274" s="1" t="str">
        <f>VLOOKUP(Tabela1[[#This Row],[id_escola]],[2]tblEscolas!$A:$E,5,FALSE)</f>
        <v>03</v>
      </c>
      <c r="H274" s="1" t="str">
        <f>VLOOKUP(Tabela1[[#This Row],[id_escola]],[2]tblEscolas!$A:$F,6,FALSE)</f>
        <v>03</v>
      </c>
      <c r="I274" s="1" t="s">
        <v>1235</v>
      </c>
      <c r="J274" s="1" t="str">
        <f>VLOOKUP(A273,[2]tblEscolas!$A:$D,4,FALSE)</f>
        <v>PUB</v>
      </c>
    </row>
    <row r="275" spans="1:10" x14ac:dyDescent="0.3">
      <c r="A275" s="18">
        <v>344497</v>
      </c>
      <c r="B275" s="14" t="s">
        <v>36</v>
      </c>
      <c r="C275" s="14" t="str">
        <f>VLOOKUP(Tabela1[[#This Row],[nome_escola]],[1]Sheet1!$A:$K,4,FALSE)</f>
        <v>Rua da Arroxada</v>
      </c>
      <c r="D275" s="14" t="str">
        <f>VLOOKUP(Tabela1[[#This Row],[nome_escola]],[1]Sheet1!$A:$K,5,FALSE)</f>
        <v>3850-576</v>
      </c>
      <c r="E275" s="14">
        <f>VLOOKUP(Tabela1[[#This Row],[nome_escola]],[1]Sheet1!$A:$K,2,FALSE)</f>
        <v>40.758969</v>
      </c>
      <c r="F275" s="14">
        <f>VLOOKUP(Tabela1[[#This Row],[nome_escola]],[1]Sheet1!$A:$K,3,FALSE)</f>
        <v>-8.4827469999999998</v>
      </c>
      <c r="G275" s="1" t="str">
        <f>VLOOKUP(Tabela1[[#This Row],[id_escola]],[2]tblEscolas!$A:$E,5,FALSE)</f>
        <v>01</v>
      </c>
      <c r="H275" s="1" t="str">
        <f>VLOOKUP(Tabela1[[#This Row],[id_escola]],[2]tblEscolas!$A:$F,6,FALSE)</f>
        <v>02</v>
      </c>
      <c r="I275" s="1" t="s">
        <v>1235</v>
      </c>
      <c r="J275" s="1" t="str">
        <f>VLOOKUP(A274,[2]tblEscolas!$A:$D,4,FALSE)</f>
        <v>PUB</v>
      </c>
    </row>
    <row r="276" spans="1:10" x14ac:dyDescent="0.3">
      <c r="A276" s="18">
        <v>340443</v>
      </c>
      <c r="B276" s="14" t="s">
        <v>210</v>
      </c>
      <c r="C276" s="14" t="str">
        <f>VLOOKUP(Tabela1[[#This Row],[nome_escola]],[1]Sheet1!$A:$K,4,FALSE)</f>
        <v>Rua João Antunes Guimarães</v>
      </c>
      <c r="D276" s="14" t="str">
        <f>VLOOKUP(Tabela1[[#This Row],[nome_escola]],[1]Sheet1!$A:$K,5,FALSE)</f>
        <v>4805-447</v>
      </c>
      <c r="E276" s="14">
        <f>VLOOKUP(Tabela1[[#This Row],[nome_escola]],[1]Sheet1!$A:$K,2,FALSE)</f>
        <v>41.517108</v>
      </c>
      <c r="F276" s="14">
        <f>VLOOKUP(Tabela1[[#This Row],[nome_escola]],[1]Sheet1!$A:$K,3,FALSE)</f>
        <v>-8.3194850000000002</v>
      </c>
      <c r="G276" s="1" t="str">
        <f>VLOOKUP(Tabela1[[#This Row],[id_escola]],[2]tblEscolas!$A:$E,5,FALSE)</f>
        <v>03</v>
      </c>
      <c r="H276" s="1" t="str">
        <f>VLOOKUP(Tabela1[[#This Row],[id_escola]],[2]tblEscolas!$A:$F,6,FALSE)</f>
        <v>08</v>
      </c>
      <c r="I276" s="1" t="s">
        <v>1235</v>
      </c>
      <c r="J276" s="1" t="str">
        <f>VLOOKUP(A275,[2]tblEscolas!$A:$D,4,FALSE)</f>
        <v>PUB</v>
      </c>
    </row>
    <row r="277" spans="1:10" x14ac:dyDescent="0.3">
      <c r="A277" s="18">
        <v>330383</v>
      </c>
      <c r="B277" s="14" t="s">
        <v>659</v>
      </c>
      <c r="C277" s="14" t="str">
        <f>VLOOKUP(Tabela1[[#This Row],[nome_escola]],[1]Sheet1!$A:$K,4,FALSE)</f>
        <v>Largo João Raymundo Alves</v>
      </c>
      <c r="D277" s="14" t="str">
        <f>VLOOKUP(Tabela1[[#This Row],[nome_escola]],[1]Sheet1!$A:$K,5,FALSE)</f>
        <v>2670-655</v>
      </c>
      <c r="E277" s="14">
        <f>VLOOKUP(Tabela1[[#This Row],[nome_escola]],[1]Sheet1!$A:$K,2,FALSE)</f>
        <v>38.902005000000003</v>
      </c>
      <c r="F277" s="14">
        <f>VLOOKUP(Tabela1[[#This Row],[nome_escola]],[1]Sheet1!$A:$K,3,FALSE)</f>
        <v>-9.1187740000000002</v>
      </c>
      <c r="G277" s="1" t="str">
        <f>VLOOKUP(Tabela1[[#This Row],[id_escola]],[2]tblEscolas!$A:$E,5,FALSE)</f>
        <v>11</v>
      </c>
      <c r="H277" s="1" t="str">
        <f>VLOOKUP(Tabela1[[#This Row],[id_escola]],[2]tblEscolas!$A:$F,6,FALSE)</f>
        <v>07</v>
      </c>
      <c r="I277" s="1" t="s">
        <v>1235</v>
      </c>
      <c r="J277" s="1" t="str">
        <f>VLOOKUP(A276,[2]tblEscolas!$A:$D,4,FALSE)</f>
        <v>PUB</v>
      </c>
    </row>
    <row r="278" spans="1:10" x14ac:dyDescent="0.3">
      <c r="A278" s="18">
        <v>340467</v>
      </c>
      <c r="B278" s="14" t="s">
        <v>209</v>
      </c>
      <c r="C278" s="14" t="str">
        <f>VLOOKUP(Tabela1[[#This Row],[nome_escola]],[1]Sheet1!$A:$K,4,FALSE)</f>
        <v>Rua Padre António Joaquim Correia</v>
      </c>
      <c r="D278" s="14" t="str">
        <f>VLOOKUP(Tabela1[[#This Row],[nome_escola]],[1]Sheet1!$A:$K,5,FALSE)</f>
        <v>4815-439</v>
      </c>
      <c r="E278" s="14">
        <f>VLOOKUP(Tabela1[[#This Row],[nome_escola]],[1]Sheet1!$A:$K,2,FALSE)</f>
        <v>41.367626000000001</v>
      </c>
      <c r="F278" s="14">
        <f>VLOOKUP(Tabela1[[#This Row],[nome_escola]],[1]Sheet1!$A:$K,3,FALSE)</f>
        <v>-8.3105820000000001</v>
      </c>
      <c r="G278" s="1" t="str">
        <f>VLOOKUP(Tabela1[[#This Row],[id_escola]],[2]tblEscolas!$A:$E,5,FALSE)</f>
        <v>03</v>
      </c>
      <c r="H278" s="1" t="str">
        <f>VLOOKUP(Tabela1[[#This Row],[id_escola]],[2]tblEscolas!$A:$F,6,FALSE)</f>
        <v>14</v>
      </c>
      <c r="I278" s="1" t="s">
        <v>1235</v>
      </c>
      <c r="J278" s="1" t="str">
        <f>VLOOKUP(A277,[2]tblEscolas!$A:$D,4,FALSE)</f>
        <v>PUB</v>
      </c>
    </row>
    <row r="279" spans="1:10" x14ac:dyDescent="0.3">
      <c r="A279" s="18">
        <v>342324</v>
      </c>
      <c r="B279" s="14" t="s">
        <v>632</v>
      </c>
      <c r="C279" s="14" t="str">
        <f>VLOOKUP(Tabela1[[#This Row],[nome_escola]],[1]Sheet1!$A:$K,4,FALSE)</f>
        <v>Rua Eduardo Augusto Pinto</v>
      </c>
      <c r="D279" s="14" t="str">
        <f>VLOOKUP(Tabela1[[#This Row],[nome_escola]],[1]Sheet1!$A:$K,5,FALSE)</f>
        <v>2680-113</v>
      </c>
      <c r="E279" s="14">
        <f>VLOOKUP(Tabela1[[#This Row],[nome_escola]],[1]Sheet1!$A:$K,2,FALSE)</f>
        <v>38.805446000000003</v>
      </c>
      <c r="F279" s="14">
        <f>VLOOKUP(Tabela1[[#This Row],[nome_escola]],[1]Sheet1!$A:$K,3,FALSE)</f>
        <v>-9.1307989999999997</v>
      </c>
      <c r="G279" s="1" t="str">
        <f>VLOOKUP(Tabela1[[#This Row],[id_escola]],[2]tblEscolas!$A:$E,5,FALSE)</f>
        <v>11</v>
      </c>
      <c r="H279" s="1" t="str">
        <f>VLOOKUP(Tabela1[[#This Row],[id_escola]],[2]tblEscolas!$A:$F,6,FALSE)</f>
        <v>07</v>
      </c>
      <c r="I279" s="1" t="s">
        <v>1235</v>
      </c>
      <c r="J279" s="1" t="str">
        <f>VLOOKUP(A278,[2]tblEscolas!$A:$D,4,FALSE)</f>
        <v>PUB</v>
      </c>
    </row>
    <row r="280" spans="1:10" x14ac:dyDescent="0.3">
      <c r="A280" s="18">
        <v>330292</v>
      </c>
      <c r="B280" s="14" t="s">
        <v>1234</v>
      </c>
      <c r="C280" s="14" t="str">
        <f>VLOOKUP(Tabela1[[#This Row],[nome_escola]],[1]Sheet1!$A:$K,4,FALSE)</f>
        <v>Desconhecido</v>
      </c>
      <c r="D280" s="14" t="str">
        <f>VLOOKUP(Tabela1[[#This Row],[nome_escola]],[1]Sheet1!$A:$K,5,FALSE)</f>
        <v>3670-056</v>
      </c>
      <c r="E280" s="14">
        <f>VLOOKUP(Tabela1[[#This Row],[nome_escola]],[1]Sheet1!$A:$K,2,FALSE)</f>
        <v>40.668247999999998</v>
      </c>
      <c r="F280" s="14">
        <f>VLOOKUP(Tabela1[[#This Row],[nome_escola]],[1]Sheet1!$A:$K,3,FALSE)</f>
        <v>-8.2224649999999997</v>
      </c>
      <c r="G280" s="1" t="str">
        <f>VLOOKUP(Tabela1[[#This Row],[id_escola]],[2]tblEscolas!$A:$E,5,FALSE)</f>
        <v>18</v>
      </c>
      <c r="H280" s="1" t="str">
        <f>VLOOKUP(Tabela1[[#This Row],[id_escola]],[2]tblEscolas!$A:$F,6,FALSE)</f>
        <v>24</v>
      </c>
      <c r="I280" s="1" t="s">
        <v>1235</v>
      </c>
      <c r="J280" s="1" t="str">
        <f>VLOOKUP(A279,[2]tblEscolas!$A:$D,4,FALSE)</f>
        <v>PUB</v>
      </c>
    </row>
    <row r="281" spans="1:10" x14ac:dyDescent="0.3">
      <c r="A281" s="18">
        <v>345090</v>
      </c>
      <c r="B281" s="14" t="s">
        <v>1217</v>
      </c>
      <c r="C281" s="14" t="str">
        <f>VLOOKUP(Tabela1[[#This Row],[nome_escola]],[1]Sheet1!$A:$K,4,FALSE)</f>
        <v>Desconhecido</v>
      </c>
      <c r="D281" s="14" t="str">
        <f>VLOOKUP(Tabela1[[#This Row],[nome_escola]],[1]Sheet1!$A:$K,5,FALSE)</f>
        <v>3465-056</v>
      </c>
      <c r="E281" s="14">
        <f>VLOOKUP(Tabela1[[#This Row],[nome_escola]],[1]Sheet1!$A:$K,2,FALSE)</f>
        <v>40.562063999999999</v>
      </c>
      <c r="F281" s="14">
        <f>VLOOKUP(Tabela1[[#This Row],[nome_escola]],[1]Sheet1!$A:$K,3,FALSE)</f>
        <v>-8.1237560000000002</v>
      </c>
      <c r="G281" s="1" t="str">
        <f>VLOOKUP(Tabela1[[#This Row],[id_escola]],[2]tblEscolas!$A:$E,5,FALSE)</f>
        <v>18</v>
      </c>
      <c r="H281" s="1" t="str">
        <f>VLOOKUP(Tabela1[[#This Row],[id_escola]],[2]tblEscolas!$A:$F,6,FALSE)</f>
        <v>21</v>
      </c>
      <c r="I281" s="1" t="s">
        <v>1235</v>
      </c>
      <c r="J281" s="1" t="str">
        <f>VLOOKUP(A280,[2]tblEscolas!$A:$D,4,FALSE)</f>
        <v>PUB</v>
      </c>
    </row>
    <row r="282" spans="1:10" x14ac:dyDescent="0.3">
      <c r="A282" s="18">
        <v>343584</v>
      </c>
      <c r="B282" s="14" t="s">
        <v>67</v>
      </c>
      <c r="C282" s="14" t="str">
        <f>VLOOKUP(Tabela1[[#This Row],[nome_escola]],[1]Sheet1!$A:$K,4,FALSE)</f>
        <v>Rua do Centro Social</v>
      </c>
      <c r="D282" s="14" t="str">
        <f>VLOOKUP(Tabela1[[#This Row],[nome_escola]],[1]Sheet1!$A:$K,5,FALSE)</f>
        <v>4525-117</v>
      </c>
      <c r="E282" s="14">
        <f>VLOOKUP(Tabela1[[#This Row],[nome_escola]],[1]Sheet1!$A:$K,2,FALSE)</f>
        <v>41.011696999999998</v>
      </c>
      <c r="F282" s="14">
        <f>VLOOKUP(Tabela1[[#This Row],[nome_escola]],[1]Sheet1!$A:$K,3,FALSE)</f>
        <v>-8.4648020000000006</v>
      </c>
      <c r="G282" s="1" t="str">
        <f>VLOOKUP(Tabela1[[#This Row],[id_escola]],[2]tblEscolas!$A:$E,5,FALSE)</f>
        <v>01</v>
      </c>
      <c r="H282" s="1" t="str">
        <f>VLOOKUP(Tabela1[[#This Row],[id_escola]],[2]tblEscolas!$A:$F,6,FALSE)</f>
        <v>09</v>
      </c>
      <c r="I282" s="1" t="s">
        <v>1235</v>
      </c>
      <c r="J282" s="1" t="str">
        <f>VLOOKUP(A281,[2]tblEscolas!$A:$D,4,FALSE)</f>
        <v>PUB</v>
      </c>
    </row>
    <row r="283" spans="1:10" x14ac:dyDescent="0.3">
      <c r="A283" s="18">
        <v>340480</v>
      </c>
      <c r="B283" s="14" t="s">
        <v>1218</v>
      </c>
      <c r="C283" s="14" t="str">
        <f>VLOOKUP(Tabela1[[#This Row],[nome_escola]],[1]Sheet1!$A:$K,4,FALSE)</f>
        <v>Rua da Escola</v>
      </c>
      <c r="D283" s="14" t="str">
        <f>VLOOKUP(Tabela1[[#This Row],[nome_escola]],[1]Sheet1!$A:$K,5,FALSE)</f>
        <v>3475-031</v>
      </c>
      <c r="E283" s="14">
        <f>VLOOKUP(Tabela1[[#This Row],[nome_escola]],[1]Sheet1!$A:$K,2,FALSE)</f>
        <v>40.571002</v>
      </c>
      <c r="F283" s="14">
        <f>VLOOKUP(Tabela1[[#This Row],[nome_escola]],[1]Sheet1!$A:$K,3,FALSE)</f>
        <v>-8.1745249999999992</v>
      </c>
      <c r="G283" s="1" t="str">
        <f>VLOOKUP(Tabela1[[#This Row],[id_escola]],[2]tblEscolas!$A:$E,5,FALSE)</f>
        <v>18</v>
      </c>
      <c r="H283" s="1" t="str">
        <f>VLOOKUP(Tabela1[[#This Row],[id_escola]],[2]tblEscolas!$A:$F,6,FALSE)</f>
        <v>21</v>
      </c>
      <c r="I283" s="1" t="s">
        <v>1235</v>
      </c>
      <c r="J283" s="1" t="str">
        <f>VLOOKUP(A282,[2]tblEscolas!$A:$D,4,FALSE)</f>
        <v>PUB</v>
      </c>
    </row>
    <row r="284" spans="1:10" x14ac:dyDescent="0.3">
      <c r="A284" s="18" t="e">
        <v>#N/A</v>
      </c>
      <c r="B284" s="14" t="s">
        <v>1182</v>
      </c>
      <c r="C284" s="14" t="str">
        <f>VLOOKUP(Tabela1[[#This Row],[nome_escola]],[1]Sheet1!$A:$K,4,FALSE)</f>
        <v>Arruamento Urbano a Sul da Vila</v>
      </c>
      <c r="D284" s="14" t="str">
        <f>VLOOKUP(Tabela1[[#This Row],[nome_escola]],[1]Sheet1!$A:$K,5,FALSE)</f>
        <v>3430-154</v>
      </c>
      <c r="E284" s="14">
        <f>VLOOKUP(Tabela1[[#This Row],[nome_escola]],[1]Sheet1!$A:$K,2,FALSE)</f>
        <v>40.435169000000002</v>
      </c>
      <c r="F284" s="14">
        <f>VLOOKUP(Tabela1[[#This Row],[nome_escola]],[1]Sheet1!$A:$K,3,FALSE)</f>
        <v>-7.9888159999999999</v>
      </c>
      <c r="G284" s="1" t="e">
        <f>VLOOKUP(Tabela1[[#This Row],[id_escola]],[2]tblEscolas!$A:$E,5,FALSE)</f>
        <v>#N/A</v>
      </c>
      <c r="H284" s="1" t="e">
        <f>VLOOKUP(Tabela1[[#This Row],[id_escola]],[2]tblEscolas!$A:$F,6,FALSE)</f>
        <v>#N/A</v>
      </c>
      <c r="I284" s="1" t="s">
        <v>1235</v>
      </c>
      <c r="J284" s="1" t="str">
        <f>VLOOKUP(A283,[2]tblEscolas!$A:$D,4,FALSE)</f>
        <v>PUB</v>
      </c>
    </row>
    <row r="285" spans="1:10" x14ac:dyDescent="0.3">
      <c r="A285" s="18">
        <v>346597</v>
      </c>
      <c r="B285" s="14" t="s">
        <v>93</v>
      </c>
      <c r="C285" s="14" t="str">
        <f>VLOOKUP(Tabela1[[#This Row],[nome_escola]],[1]Sheet1!$A:$K,4,FALSE)</f>
        <v>Avenida da República</v>
      </c>
      <c r="D285" s="14" t="str">
        <f>VLOOKUP(Tabela1[[#This Row],[nome_escola]],[1]Sheet1!$A:$K,5,FALSE)</f>
        <v>3720-017</v>
      </c>
      <c r="E285" s="14">
        <f>VLOOKUP(Tabela1[[#This Row],[nome_escola]],[1]Sheet1!$A:$K,2,FALSE)</f>
        <v>40.884352999999997</v>
      </c>
      <c r="F285" s="14">
        <f>VLOOKUP(Tabela1[[#This Row],[nome_escola]],[1]Sheet1!$A:$K,3,FALSE)</f>
        <v>-8.4155420000000003</v>
      </c>
      <c r="G285" s="1" t="str">
        <f>VLOOKUP(Tabela1[[#This Row],[id_escola]],[2]tblEscolas!$A:$E,5,FALSE)</f>
        <v>01</v>
      </c>
      <c r="H285" s="1" t="str">
        <f>VLOOKUP(Tabela1[[#This Row],[id_escola]],[2]tblEscolas!$A:$F,6,FALSE)</f>
        <v>13</v>
      </c>
      <c r="I285" s="1" t="s">
        <v>1235</v>
      </c>
      <c r="J285" s="1" t="e">
        <f>VLOOKUP(A284,[2]tblEscolas!$A:$D,4,FALSE)</f>
        <v>#N/A</v>
      </c>
    </row>
    <row r="286" spans="1:10" x14ac:dyDescent="0.3">
      <c r="A286" s="18">
        <v>342725</v>
      </c>
      <c r="B286" s="14" t="s">
        <v>535</v>
      </c>
      <c r="C286" s="14" t="str">
        <f>VLOOKUP(Tabela1[[#This Row],[nome_escola]],[1]Sheet1!$A:$K,4,FALSE)</f>
        <v>Avenida Gaspar Corte Real</v>
      </c>
      <c r="D286" s="14" t="str">
        <f>VLOOKUP(Tabela1[[#This Row],[nome_escola]],[1]Sheet1!$A:$K,5,FALSE)</f>
        <v>2754-519</v>
      </c>
      <c r="E286" s="14">
        <f>VLOOKUP(Tabela1[[#This Row],[nome_escola]],[1]Sheet1!$A:$K,2,FALSE)</f>
        <v>38.703665000000001</v>
      </c>
      <c r="F286" s="14">
        <f>VLOOKUP(Tabela1[[#This Row],[nome_escola]],[1]Sheet1!$A:$K,3,FALSE)</f>
        <v>-9.4358339999999998</v>
      </c>
      <c r="G286" s="1" t="str">
        <f>VLOOKUP(Tabela1[[#This Row],[id_escola]],[2]tblEscolas!$A:$E,5,FALSE)</f>
        <v>11</v>
      </c>
      <c r="H286" s="1" t="str">
        <f>VLOOKUP(Tabela1[[#This Row],[id_escola]],[2]tblEscolas!$A:$F,6,FALSE)</f>
        <v>05</v>
      </c>
      <c r="I286" s="1" t="s">
        <v>1235</v>
      </c>
      <c r="J286" s="1" t="str">
        <f>VLOOKUP(A285,[2]tblEscolas!$A:$D,4,FALSE)</f>
        <v>PUB</v>
      </c>
    </row>
    <row r="287" spans="1:10" x14ac:dyDescent="0.3">
      <c r="A287" s="18" t="e">
        <v>#N/A</v>
      </c>
      <c r="B287" s="14" t="s">
        <v>629</v>
      </c>
      <c r="C287" s="14" t="str">
        <f>VLOOKUP(Tabela1[[#This Row],[nome_escola]],[1]Sheet1!$A:$K,4,FALSE)</f>
        <v>Rua Célia Croca</v>
      </c>
      <c r="D287" s="14" t="str">
        <f>VLOOKUP(Tabela1[[#This Row],[nome_escola]],[1]Sheet1!$A:$K,5,FALSE)</f>
        <v>1685-590</v>
      </c>
      <c r="E287" s="14">
        <f>VLOOKUP(Tabela1[[#This Row],[nome_escola]],[1]Sheet1!$A:$K,2,FALSE)</f>
        <v>38.811081000000001</v>
      </c>
      <c r="F287" s="14">
        <f>VLOOKUP(Tabela1[[#This Row],[nome_escola]],[1]Sheet1!$A:$K,3,FALSE)</f>
        <v>-9.2290779999999994</v>
      </c>
      <c r="G287" s="1" t="e">
        <f>VLOOKUP(Tabela1[[#This Row],[id_escola]],[2]tblEscolas!$A:$E,5,FALSE)</f>
        <v>#N/A</v>
      </c>
      <c r="H287" s="1" t="e">
        <f>VLOOKUP(Tabela1[[#This Row],[id_escola]],[2]tblEscolas!$A:$F,6,FALSE)</f>
        <v>#N/A</v>
      </c>
      <c r="I287" s="1" t="s">
        <v>1235</v>
      </c>
      <c r="J287" s="1" t="str">
        <f>VLOOKUP(A286,[2]tblEscolas!$A:$D,4,FALSE)</f>
        <v>PUB</v>
      </c>
    </row>
    <row r="288" spans="1:10" x14ac:dyDescent="0.3">
      <c r="A288" s="18">
        <v>344862</v>
      </c>
      <c r="B288" s="14" t="s">
        <v>379</v>
      </c>
      <c r="C288" s="14" t="str">
        <f>VLOOKUP(Tabela1[[#This Row],[nome_escola]],[1]Sheet1!$A:$K,4,FALSE)</f>
        <v>Avenida Doutor José Afonso Gomes</v>
      </c>
      <c r="D288" s="14" t="str">
        <f>VLOOKUP(Tabela1[[#This Row],[nome_escola]],[1]Sheet1!$A:$K,5,FALSE)</f>
        <v>8950-275</v>
      </c>
      <c r="E288" s="14">
        <f>VLOOKUP(Tabela1[[#This Row],[nome_escola]],[1]Sheet1!$A:$K,2,FALSE)</f>
        <v>37.219138000000001</v>
      </c>
      <c r="F288" s="14">
        <f>VLOOKUP(Tabela1[[#This Row],[nome_escola]],[1]Sheet1!$A:$K,3,FALSE)</f>
        <v>-7.4476529999999999</v>
      </c>
      <c r="G288" s="1" t="str">
        <f>VLOOKUP(Tabela1[[#This Row],[id_escola]],[2]tblEscolas!$A:$E,5,FALSE)</f>
        <v>08</v>
      </c>
      <c r="H288" s="1" t="str">
        <f>VLOOKUP(Tabela1[[#This Row],[id_escola]],[2]tblEscolas!$A:$F,6,FALSE)</f>
        <v>04</v>
      </c>
      <c r="I288" s="1" t="s">
        <v>1235</v>
      </c>
      <c r="J288" s="1" t="e">
        <f>VLOOKUP(A287,[2]tblEscolas!$A:$D,4,FALSE)</f>
        <v>#N/A</v>
      </c>
    </row>
    <row r="289" spans="1:10" x14ac:dyDescent="0.3">
      <c r="A289" s="18">
        <v>345003</v>
      </c>
      <c r="B289" s="14" t="s">
        <v>296</v>
      </c>
      <c r="C289" s="14" t="str">
        <f>VLOOKUP(Tabela1[[#This Row],[nome_escola]],[1]Sheet1!$A:$K,4,FALSE)</f>
        <v>Estrada das Carvalhosas</v>
      </c>
      <c r="D289" s="14" t="str">
        <f>VLOOKUP(Tabela1[[#This Row],[nome_escola]],[1]Sheet1!$A:$K,5,FALSE)</f>
        <v>3030-198</v>
      </c>
      <c r="E289" s="14">
        <f>VLOOKUP(Tabela1[[#This Row],[nome_escola]],[1]Sheet1!$A:$K,2,FALSE)</f>
        <v>40.183489000000002</v>
      </c>
      <c r="F289" s="14">
        <f>VLOOKUP(Tabela1[[#This Row],[nome_escola]],[1]Sheet1!$A:$K,3,FALSE)</f>
        <v>-8.3928480000000008</v>
      </c>
      <c r="G289" s="1" t="str">
        <f>VLOOKUP(Tabela1[[#This Row],[id_escola]],[2]tblEscolas!$A:$E,5,FALSE)</f>
        <v>06</v>
      </c>
      <c r="H289" s="1" t="str">
        <f>VLOOKUP(Tabela1[[#This Row],[id_escola]],[2]tblEscolas!$A:$F,6,FALSE)</f>
        <v>03</v>
      </c>
      <c r="I289" s="1" t="s">
        <v>1235</v>
      </c>
      <c r="J289" s="1" t="str">
        <f>VLOOKUP(A288,[2]tblEscolas!$A:$D,4,FALSE)</f>
        <v>PUB</v>
      </c>
    </row>
    <row r="290" spans="1:10" x14ac:dyDescent="0.3">
      <c r="A290" s="18">
        <v>345623</v>
      </c>
      <c r="B290" s="14" t="s">
        <v>169</v>
      </c>
      <c r="C290" s="14" t="str">
        <f>VLOOKUP(Tabela1[[#This Row],[nome_escola]],[1]Sheet1!$A:$K,4,FALSE)</f>
        <v>Avenida Senhor da Paciência</v>
      </c>
      <c r="D290" s="14" t="str">
        <f>VLOOKUP(Tabela1[[#This Row],[nome_escola]],[1]Sheet1!$A:$K,5,FALSE)</f>
        <v>4705-448</v>
      </c>
      <c r="E290" s="14">
        <f>VLOOKUP(Tabela1[[#This Row],[nome_escola]],[1]Sheet1!$A:$K,2,FALSE)</f>
        <v>41.511744999999998</v>
      </c>
      <c r="F290" s="14">
        <f>VLOOKUP(Tabela1[[#This Row],[nome_escola]],[1]Sheet1!$A:$K,3,FALSE)</f>
        <v>-8.4482079999999993</v>
      </c>
      <c r="G290" s="1" t="str">
        <f>VLOOKUP(Tabela1[[#This Row],[id_escola]],[2]tblEscolas!$A:$E,5,FALSE)</f>
        <v>03</v>
      </c>
      <c r="H290" s="1" t="str">
        <f>VLOOKUP(Tabela1[[#This Row],[id_escola]],[2]tblEscolas!$A:$F,6,FALSE)</f>
        <v>03</v>
      </c>
      <c r="I290" s="1" t="s">
        <v>1235</v>
      </c>
      <c r="J290" s="1" t="str">
        <f>VLOOKUP(A289,[2]tblEscolas!$A:$D,4,FALSE)</f>
        <v>PUB</v>
      </c>
    </row>
    <row r="291" spans="1:10" x14ac:dyDescent="0.3">
      <c r="A291" s="18">
        <v>343754</v>
      </c>
      <c r="B291" s="14" t="s">
        <v>1168</v>
      </c>
      <c r="C291" s="14" t="str">
        <f>VLOOKUP(Tabela1[[#This Row],[nome_escola]],[1]Sheet1!$A:$K,4,FALSE)</f>
        <v>CM 1136-A</v>
      </c>
      <c r="D291" s="14" t="str">
        <f>VLOOKUP(Tabela1[[#This Row],[nome_escola]],[1]Sheet1!$A:$K,5,FALSE)</f>
        <v>4870-042</v>
      </c>
      <c r="E291" s="14">
        <f>VLOOKUP(Tabela1[[#This Row],[nome_escola]],[1]Sheet1!$A:$K,2,FALSE)</f>
        <v>41.473354999999998</v>
      </c>
      <c r="F291" s="14">
        <f>VLOOKUP(Tabela1[[#This Row],[nome_escola]],[1]Sheet1!$A:$K,3,FALSE)</f>
        <v>-7.8491850000000003</v>
      </c>
      <c r="G291" s="1" t="str">
        <f>VLOOKUP(Tabela1[[#This Row],[id_escola]],[2]tblEscolas!$A:$E,5,FALSE)</f>
        <v>17</v>
      </c>
      <c r="H291" s="1" t="str">
        <f>VLOOKUP(Tabela1[[#This Row],[id_escola]],[2]tblEscolas!$A:$F,6,FALSE)</f>
        <v>09</v>
      </c>
      <c r="I291" s="1" t="s">
        <v>1235</v>
      </c>
      <c r="J291" s="1" t="str">
        <f>VLOOKUP(A290,[2]tblEscolas!$A:$D,4,FALSE)</f>
        <v>PUB</v>
      </c>
    </row>
    <row r="292" spans="1:10" x14ac:dyDescent="0.3">
      <c r="A292" s="18">
        <v>346081</v>
      </c>
      <c r="B292" s="14" t="s">
        <v>706</v>
      </c>
      <c r="C292" s="14" t="str">
        <f>VLOOKUP(Tabela1[[#This Row],[nome_escola]],[1]Sheet1!$A:$K,4,FALSE)</f>
        <v>Avenida Doutor Brandão de Vasconcelos</v>
      </c>
      <c r="D292" s="14" t="str">
        <f>VLOOKUP(Tabela1[[#This Row],[nome_escola]],[1]Sheet1!$A:$K,5,FALSE)</f>
        <v>2705-182</v>
      </c>
      <c r="E292" s="14">
        <f>VLOOKUP(Tabela1[[#This Row],[nome_escola]],[1]Sheet1!$A:$K,2,FALSE)</f>
        <v>38.803265000000003</v>
      </c>
      <c r="F292" s="14">
        <f>VLOOKUP(Tabela1[[#This Row],[nome_escola]],[1]Sheet1!$A:$K,3,FALSE)</f>
        <v>-9.4577709999999993</v>
      </c>
      <c r="G292" s="1" t="str">
        <f>VLOOKUP(Tabela1[[#This Row],[id_escola]],[2]tblEscolas!$A:$E,5,FALSE)</f>
        <v>11</v>
      </c>
      <c r="H292" s="1" t="str">
        <f>VLOOKUP(Tabela1[[#This Row],[id_escola]],[2]tblEscolas!$A:$F,6,FALSE)</f>
        <v>11</v>
      </c>
      <c r="I292" s="1" t="s">
        <v>1235</v>
      </c>
      <c r="J292" s="1" t="str">
        <f>VLOOKUP(A291,[2]tblEscolas!$A:$D,4,FALSE)</f>
        <v>PUB</v>
      </c>
    </row>
    <row r="293" spans="1:10" x14ac:dyDescent="0.3">
      <c r="A293" s="18">
        <v>330243</v>
      </c>
      <c r="B293" s="14" t="s">
        <v>487</v>
      </c>
      <c r="C293" s="14" t="str">
        <f>VLOOKUP(Tabela1[[#This Row],[nome_escola]],[1]Sheet1!$A:$K,4,FALSE)</f>
        <v>Rua da Escola</v>
      </c>
      <c r="D293" s="14" t="str">
        <f>VLOOKUP(Tabela1[[#This Row],[nome_escola]],[1]Sheet1!$A:$K,5,FALSE)</f>
        <v>2420-001</v>
      </c>
      <c r="E293" s="14">
        <f>VLOOKUP(Tabela1[[#This Row],[nome_escola]],[1]Sheet1!$A:$K,2,FALSE)</f>
        <v>39.798855000000003</v>
      </c>
      <c r="F293" s="14">
        <f>VLOOKUP(Tabela1[[#This Row],[nome_escola]],[1]Sheet1!$A:$K,3,FALSE)</f>
        <v>-8.7063740000000003</v>
      </c>
      <c r="G293" s="1" t="str">
        <f>VLOOKUP(Tabela1[[#This Row],[id_escola]],[2]tblEscolas!$A:$E,5,FALSE)</f>
        <v>10</v>
      </c>
      <c r="H293" s="1" t="str">
        <f>VLOOKUP(Tabela1[[#This Row],[id_escola]],[2]tblEscolas!$A:$F,6,FALSE)</f>
        <v>09</v>
      </c>
      <c r="I293" s="1" t="s">
        <v>1235</v>
      </c>
      <c r="J293" s="1" t="str">
        <f>VLOOKUP(A292,[2]tblEscolas!$A:$D,4,FALSE)</f>
        <v>PUB</v>
      </c>
    </row>
    <row r="294" spans="1:10" x14ac:dyDescent="0.3">
      <c r="A294" s="18">
        <v>330048</v>
      </c>
      <c r="B294" s="14" t="s">
        <v>330</v>
      </c>
      <c r="C294" s="14" t="str">
        <f>VLOOKUP(Tabela1[[#This Row],[nome_escola]],[1]Sheet1!$A:$K,4,FALSE)</f>
        <v>Rua dos Oleiros</v>
      </c>
      <c r="D294" s="14" t="str">
        <f>VLOOKUP(Tabela1[[#This Row],[nome_escola]],[1]Sheet1!$A:$K,5,FALSE)</f>
        <v>3405-062</v>
      </c>
      <c r="E294" s="14">
        <f>VLOOKUP(Tabela1[[#This Row],[nome_escola]],[1]Sheet1!$A:$K,2,FALSE)</f>
        <v>40.426273999999999</v>
      </c>
      <c r="F294" s="14">
        <f>VLOOKUP(Tabela1[[#This Row],[nome_escola]],[1]Sheet1!$A:$K,3,FALSE)</f>
        <v>-7.8825130000000003</v>
      </c>
      <c r="G294" s="1" t="str">
        <f>VLOOKUP(Tabela1[[#This Row],[id_escola]],[2]tblEscolas!$A:$E,5,FALSE)</f>
        <v>06</v>
      </c>
      <c r="H294" s="1" t="str">
        <f>VLOOKUP(Tabela1[[#This Row],[id_escola]],[2]tblEscolas!$A:$F,6,FALSE)</f>
        <v>11</v>
      </c>
      <c r="I294" s="1" t="s">
        <v>1235</v>
      </c>
      <c r="J294" s="1" t="str">
        <f>VLOOKUP(A293,[2]tblEscolas!$A:$D,4,FALSE)</f>
        <v>PUB</v>
      </c>
    </row>
    <row r="295" spans="1:10" x14ac:dyDescent="0.3">
      <c r="A295" s="18">
        <v>340625</v>
      </c>
      <c r="B295" s="14" t="s">
        <v>65</v>
      </c>
      <c r="C295" s="14" t="str">
        <f>VLOOKUP(Tabela1[[#This Row],[nome_escola]],[1]Sheet1!$A:$K,4,FALSE)</f>
        <v>Rua dos Descobrimentos</v>
      </c>
      <c r="D295" s="14" t="str">
        <f>VLOOKUP(Tabela1[[#This Row],[nome_escola]],[1]Sheet1!$A:$K,5,FALSE)</f>
        <v>4505-515</v>
      </c>
      <c r="E295" s="14">
        <f>VLOOKUP(Tabela1[[#This Row],[nome_escola]],[1]Sheet1!$A:$K,2,FALSE)</f>
        <v>40.991540999999998</v>
      </c>
      <c r="F295" s="14">
        <f>VLOOKUP(Tabela1[[#This Row],[nome_escola]],[1]Sheet1!$A:$K,3,FALSE)</f>
        <v>-8.4818230000000003</v>
      </c>
      <c r="G295" s="1" t="str">
        <f>VLOOKUP(Tabela1[[#This Row],[id_escola]],[2]tblEscolas!$A:$E,5,FALSE)</f>
        <v>01</v>
      </c>
      <c r="H295" s="1" t="str">
        <f>VLOOKUP(Tabela1[[#This Row],[id_escola]],[2]tblEscolas!$A:$F,6,FALSE)</f>
        <v>09</v>
      </c>
      <c r="I295" s="1" t="s">
        <v>1235</v>
      </c>
      <c r="J295" s="1" t="str">
        <f>VLOOKUP(A294,[2]tblEscolas!$A:$D,4,FALSE)</f>
        <v>PUB</v>
      </c>
    </row>
    <row r="296" spans="1:10" x14ac:dyDescent="0.3">
      <c r="A296" s="18">
        <v>343869</v>
      </c>
      <c r="B296" s="14" t="s">
        <v>1105</v>
      </c>
      <c r="C296" s="14" t="str">
        <f>VLOOKUP(Tabela1[[#This Row],[nome_escola]],[1]Sheet1!$A:$K,4,FALSE)</f>
        <v>Rua Sebastião da Gama</v>
      </c>
      <c r="D296" s="14" t="str">
        <f>VLOOKUP(Tabela1[[#This Row],[nome_escola]],[1]Sheet1!$A:$K,5,FALSE)</f>
        <v>2855-247</v>
      </c>
      <c r="E296" s="14">
        <f>VLOOKUP(Tabela1[[#This Row],[nome_escola]],[1]Sheet1!$A:$K,2,FALSE)</f>
        <v>38.646804000000003</v>
      </c>
      <c r="F296" s="14">
        <f>VLOOKUP(Tabela1[[#This Row],[nome_escola]],[1]Sheet1!$A:$K,3,FALSE)</f>
        <v>-9.1476330000000008</v>
      </c>
      <c r="G296" s="1" t="str">
        <f>VLOOKUP(Tabela1[[#This Row],[id_escola]],[2]tblEscolas!$A:$E,5,FALSE)</f>
        <v>15</v>
      </c>
      <c r="H296" s="1" t="str">
        <f>VLOOKUP(Tabela1[[#This Row],[id_escola]],[2]tblEscolas!$A:$F,6,FALSE)</f>
        <v>10</v>
      </c>
      <c r="I296" s="1" t="s">
        <v>1235</v>
      </c>
      <c r="J296" s="1" t="str">
        <f>VLOOKUP(A295,[2]tblEscolas!$A:$D,4,FALSE)</f>
        <v>PUB</v>
      </c>
    </row>
    <row r="297" spans="1:10" x14ac:dyDescent="0.3">
      <c r="A297" s="18">
        <v>346688</v>
      </c>
      <c r="B297" s="14" t="s">
        <v>57</v>
      </c>
      <c r="C297" s="14" t="str">
        <f>VLOOKUP(Tabela1[[#This Row],[nome_escola]],[1]Sheet1!$A:$K,4,FALSE)</f>
        <v>Rua Strecht Vasconcelos</v>
      </c>
      <c r="D297" s="14" t="str">
        <f>VLOOKUP(Tabela1[[#This Row],[nome_escola]],[1]Sheet1!$A:$K,5,FALSE)</f>
        <v>4550-150</v>
      </c>
      <c r="E297" s="14">
        <f>VLOOKUP(Tabela1[[#This Row],[nome_escola]],[1]Sheet1!$A:$K,2,FALSE)</f>
        <v>41.039834999999997</v>
      </c>
      <c r="F297" s="14">
        <f>VLOOKUP(Tabela1[[#This Row],[nome_escola]],[1]Sheet1!$A:$K,3,FALSE)</f>
        <v>-8.2604120000000005</v>
      </c>
      <c r="G297" s="1" t="str">
        <f>VLOOKUP(Tabela1[[#This Row],[id_escola]],[2]tblEscolas!$A:$E,5,FALSE)</f>
        <v>01</v>
      </c>
      <c r="H297" s="1" t="str">
        <f>VLOOKUP(Tabela1[[#This Row],[id_escola]],[2]tblEscolas!$A:$F,6,FALSE)</f>
        <v>06</v>
      </c>
      <c r="I297" s="1" t="s">
        <v>1235</v>
      </c>
      <c r="J297" s="1" t="str">
        <f>VLOOKUP(A296,[2]tblEscolas!$A:$D,4,FALSE)</f>
        <v>PUB</v>
      </c>
    </row>
    <row r="298" spans="1:10" x14ac:dyDescent="0.3">
      <c r="A298" s="18">
        <v>343079</v>
      </c>
      <c r="B298" s="14" t="s">
        <v>841</v>
      </c>
      <c r="C298" s="14" t="str">
        <f>VLOOKUP(Tabela1[[#This Row],[nome_escola]],[1]Sheet1!$A:$K,4,FALSE)</f>
        <v>Rua Nova de São Gens</v>
      </c>
      <c r="D298" s="14" t="str">
        <f>VLOOKUP(Tabela1[[#This Row],[nome_escola]],[1]Sheet1!$A:$K,5,FALSE)</f>
        <v>4460-778</v>
      </c>
      <c r="E298" s="14">
        <f>VLOOKUP(Tabela1[[#This Row],[nome_escola]],[1]Sheet1!$A:$K,2,FALSE)</f>
        <v>41.198757000000001</v>
      </c>
      <c r="F298" s="14">
        <f>VLOOKUP(Tabela1[[#This Row],[nome_escola]],[1]Sheet1!$A:$K,3,FALSE)</f>
        <v>-8.6424409999999998</v>
      </c>
      <c r="G298" s="1" t="str">
        <f>VLOOKUP(Tabela1[[#This Row],[id_escola]],[2]tblEscolas!$A:$E,5,FALSE)</f>
        <v>13</v>
      </c>
      <c r="H298" s="1" t="str">
        <f>VLOOKUP(Tabela1[[#This Row],[id_escola]],[2]tblEscolas!$A:$F,6,FALSE)</f>
        <v>08</v>
      </c>
      <c r="I298" s="1" t="s">
        <v>1235</v>
      </c>
      <c r="J298" s="1" t="str">
        <f>VLOOKUP(A297,[2]tblEscolas!$A:$D,4,FALSE)</f>
        <v>PUB</v>
      </c>
    </row>
    <row r="299" spans="1:10" x14ac:dyDescent="0.3">
      <c r="A299" s="18">
        <v>340510</v>
      </c>
      <c r="B299" s="14" t="s">
        <v>1150</v>
      </c>
      <c r="C299" s="14" t="str">
        <f>VLOOKUP(Tabela1[[#This Row],[nome_escola]],[1]Sheet1!$A:$K,4,FALSE)</f>
        <v>Rua 20 de Janeiro de 1848</v>
      </c>
      <c r="D299" s="14" t="str">
        <f>VLOOKUP(Tabela1[[#This Row],[nome_escola]],[1]Sheet1!$A:$K,5,FALSE)</f>
        <v>4935-090</v>
      </c>
      <c r="E299" s="14">
        <f>VLOOKUP(Tabela1[[#This Row],[nome_escola]],[1]Sheet1!$A:$K,2,FALSE)</f>
        <v>41.678834999999999</v>
      </c>
      <c r="F299" s="14">
        <f>VLOOKUP(Tabela1[[#This Row],[nome_escola]],[1]Sheet1!$A:$K,3,FALSE)</f>
        <v>-8.8034049999999997</v>
      </c>
      <c r="G299" s="1" t="str">
        <f>VLOOKUP(Tabela1[[#This Row],[id_escola]],[2]tblEscolas!$A:$E,5,FALSE)</f>
        <v>16</v>
      </c>
      <c r="H299" s="1" t="str">
        <f>VLOOKUP(Tabela1[[#This Row],[id_escola]],[2]tblEscolas!$A:$F,6,FALSE)</f>
        <v>09</v>
      </c>
      <c r="I299" s="1" t="s">
        <v>1235</v>
      </c>
      <c r="J299" s="1" t="str">
        <f>VLOOKUP(A298,[2]tblEscolas!$A:$D,4,FALSE)</f>
        <v>PUB</v>
      </c>
    </row>
    <row r="300" spans="1:10" x14ac:dyDescent="0.3">
      <c r="A300" s="18">
        <v>344394</v>
      </c>
      <c r="B300" s="14" t="s">
        <v>784</v>
      </c>
      <c r="C300" s="14" t="str">
        <f>VLOOKUP(Tabela1[[#This Row],[nome_escola]],[1]Sheet1!$A:$K,4,FALSE)</f>
        <v>Rua do Bolhão</v>
      </c>
      <c r="D300" s="14" t="str">
        <f>VLOOKUP(Tabela1[[#This Row],[nome_escola]],[1]Sheet1!$A:$K,5,FALSE)</f>
        <v>4640-014</v>
      </c>
      <c r="E300" s="14">
        <f>VLOOKUP(Tabela1[[#This Row],[nome_escola]],[1]Sheet1!$A:$K,2,FALSE)</f>
        <v>41.124571000000003</v>
      </c>
      <c r="F300" s="14">
        <f>VLOOKUP(Tabela1[[#This Row],[nome_escola]],[1]Sheet1!$A:$K,3,FALSE)</f>
        <v>-8.0524930000000001</v>
      </c>
      <c r="G300" s="1" t="str">
        <f>VLOOKUP(Tabela1[[#This Row],[id_escola]],[2]tblEscolas!$A:$E,5,FALSE)</f>
        <v>13</v>
      </c>
      <c r="H300" s="1" t="str">
        <f>VLOOKUP(Tabela1[[#This Row],[id_escola]],[2]tblEscolas!$A:$F,6,FALSE)</f>
        <v>02</v>
      </c>
      <c r="I300" s="1" t="s">
        <v>1235</v>
      </c>
      <c r="J300" s="1" t="str">
        <f>VLOOKUP(A299,[2]tblEscolas!$A:$D,4,FALSE)</f>
        <v>PUB</v>
      </c>
    </row>
    <row r="301" spans="1:10" x14ac:dyDescent="0.3">
      <c r="A301" s="18">
        <v>344138</v>
      </c>
      <c r="B301" s="14" t="s">
        <v>853</v>
      </c>
      <c r="C301" s="14" t="str">
        <f>VLOOKUP(Tabela1[[#This Row],[nome_escola]],[1]Sheet1!$A:$K,4,FALSE)</f>
        <v>Rua da Escola Básica 2 e 3</v>
      </c>
      <c r="D301" s="14" t="str">
        <f>VLOOKUP(Tabela1[[#This Row],[nome_escola]],[1]Sheet1!$A:$K,5,FALSE)</f>
        <v>4595-072</v>
      </c>
      <c r="E301" s="14">
        <f>VLOOKUP(Tabela1[[#This Row],[nome_escola]],[1]Sheet1!$A:$K,2,FALSE)</f>
        <v>41.308404000000003</v>
      </c>
      <c r="F301" s="14">
        <f>VLOOKUP(Tabela1[[#This Row],[nome_escola]],[1]Sheet1!$A:$K,3,FALSE)</f>
        <v>-8.3662200000000002</v>
      </c>
      <c r="G301" s="1" t="str">
        <f>VLOOKUP(Tabela1[[#This Row],[id_escola]],[2]tblEscolas!$A:$E,5,FALSE)</f>
        <v>13</v>
      </c>
      <c r="H301" s="1" t="str">
        <f>VLOOKUP(Tabela1[[#This Row],[id_escola]],[2]tblEscolas!$A:$F,6,FALSE)</f>
        <v>09</v>
      </c>
      <c r="I301" s="1" t="s">
        <v>1235</v>
      </c>
      <c r="J301" s="1" t="str">
        <f>VLOOKUP(A300,[2]tblEscolas!$A:$D,4,FALSE)</f>
        <v>PUB</v>
      </c>
    </row>
    <row r="302" spans="1:10" x14ac:dyDescent="0.3">
      <c r="A302" s="18">
        <v>330176</v>
      </c>
      <c r="B302" s="14" t="s">
        <v>48</v>
      </c>
      <c r="C302" s="14" t="str">
        <f>VLOOKUP(Tabela1[[#This Row],[nome_escola]],[1]Sheet1!$A:$K,4,FALSE)</f>
        <v>Rua do Forno</v>
      </c>
      <c r="D302" s="14" t="str">
        <f>VLOOKUP(Tabela1[[#This Row],[nome_escola]],[1]Sheet1!$A:$K,5,FALSE)</f>
        <v>3800-778</v>
      </c>
      <c r="E302" s="14">
        <f>VLOOKUP(Tabela1[[#This Row],[nome_escola]],[1]Sheet1!$A:$K,2,FALSE)</f>
        <v>40.627310999999999</v>
      </c>
      <c r="F302" s="14">
        <f>VLOOKUP(Tabela1[[#This Row],[nome_escola]],[1]Sheet1!$A:$K,3,FALSE)</f>
        <v>-8.5676620000000003</v>
      </c>
      <c r="G302" s="1" t="str">
        <f>VLOOKUP(Tabela1[[#This Row],[id_escola]],[2]tblEscolas!$A:$E,5,FALSE)</f>
        <v>01</v>
      </c>
      <c r="H302" s="1" t="str">
        <f>VLOOKUP(Tabela1[[#This Row],[id_escola]],[2]tblEscolas!$A:$F,6,FALSE)</f>
        <v>05</v>
      </c>
      <c r="I302" s="1" t="s">
        <v>1235</v>
      </c>
      <c r="J302" s="1" t="str">
        <f>VLOOKUP(A301,[2]tblEscolas!$A:$D,4,FALSE)</f>
        <v>PUB</v>
      </c>
    </row>
    <row r="303" spans="1:10" x14ac:dyDescent="0.3">
      <c r="A303" s="18">
        <v>343882</v>
      </c>
      <c r="B303" s="14" t="s">
        <v>987</v>
      </c>
      <c r="C303" s="14" t="str">
        <f>VLOOKUP(Tabela1[[#This Row],[nome_escola]],[1]Sheet1!$A:$K,4,FALSE)</f>
        <v>EM 578</v>
      </c>
      <c r="D303" s="14" t="str">
        <f>VLOOKUP(Tabela1[[#This Row],[nome_escola]],[1]Sheet1!$A:$K,5,FALSE)</f>
        <v>2080-558</v>
      </c>
      <c r="E303" s="14">
        <f>VLOOKUP(Tabela1[[#This Row],[nome_escola]],[1]Sheet1!$A:$K,2,FALSE)</f>
        <v>39.179298000000003</v>
      </c>
      <c r="F303" s="14">
        <f>VLOOKUP(Tabela1[[#This Row],[nome_escola]],[1]Sheet1!$A:$K,3,FALSE)</f>
        <v>-8.5792950000000001</v>
      </c>
      <c r="G303" s="1" t="str">
        <f>VLOOKUP(Tabela1[[#This Row],[id_escola]],[2]tblEscolas!$A:$E,5,FALSE)</f>
        <v>14</v>
      </c>
      <c r="H303" s="1" t="str">
        <f>VLOOKUP(Tabela1[[#This Row],[id_escola]],[2]tblEscolas!$A:$F,6,FALSE)</f>
        <v>03</v>
      </c>
      <c r="I303" s="1" t="s">
        <v>1235</v>
      </c>
      <c r="J303" s="1" t="str">
        <f>VLOOKUP(A302,[2]tblEscolas!$A:$D,4,FALSE)</f>
        <v>PUB</v>
      </c>
    </row>
    <row r="304" spans="1:10" x14ac:dyDescent="0.3">
      <c r="A304" s="18">
        <v>345118</v>
      </c>
      <c r="B304" s="14" t="s">
        <v>1210</v>
      </c>
      <c r="C304" s="14" t="str">
        <f>VLOOKUP(Tabela1[[#This Row],[nome_escola]],[1]Sheet1!$A:$K,4,FALSE)</f>
        <v>Rua Quinta do Chaves</v>
      </c>
      <c r="D304" s="14" t="str">
        <f>VLOOKUP(Tabela1[[#This Row],[nome_escola]],[1]Sheet1!$A:$K,5,FALSE)</f>
        <v>3560-049</v>
      </c>
      <c r="E304" s="14">
        <f>VLOOKUP(Tabela1[[#This Row],[nome_escola]],[1]Sheet1!$A:$K,2,FALSE)</f>
        <v>40.794727000000002</v>
      </c>
      <c r="F304" s="14">
        <f>VLOOKUP(Tabela1[[#This Row],[nome_escola]],[1]Sheet1!$A:$K,3,FALSE)</f>
        <v>-7.6961769999999996</v>
      </c>
      <c r="G304" s="1" t="str">
        <f>VLOOKUP(Tabela1[[#This Row],[id_escola]],[2]tblEscolas!$A:$E,5,FALSE)</f>
        <v>18</v>
      </c>
      <c r="H304" s="1" t="str">
        <f>VLOOKUP(Tabela1[[#This Row],[id_escola]],[2]tblEscolas!$A:$F,6,FALSE)</f>
        <v>17</v>
      </c>
      <c r="I304" s="1" t="s">
        <v>1235</v>
      </c>
      <c r="J304" s="1" t="str">
        <f>VLOOKUP(A303,[2]tblEscolas!$A:$D,4,FALSE)</f>
        <v>PUB</v>
      </c>
    </row>
    <row r="305" spans="1:10" x14ac:dyDescent="0.3">
      <c r="A305" s="18">
        <v>344898</v>
      </c>
      <c r="B305" s="14" t="s">
        <v>373</v>
      </c>
      <c r="C305" s="14" t="str">
        <f>VLOOKUP(Tabela1[[#This Row],[nome_escola]],[1]Sheet1!$A:$K,4,FALSE)</f>
        <v>Rua da Igreja</v>
      </c>
      <c r="D305" s="14" t="str">
        <f>VLOOKUP(Tabela1[[#This Row],[nome_escola]],[1]Sheet1!$A:$K,5,FALSE)</f>
        <v>8200-559</v>
      </c>
      <c r="E305" s="14">
        <f>VLOOKUP(Tabela1[[#This Row],[nome_escola]],[1]Sheet1!$A:$K,2,FALSE)</f>
        <v>37.129869999999997</v>
      </c>
      <c r="F305" s="14">
        <f>VLOOKUP(Tabela1[[#This Row],[nome_escola]],[1]Sheet1!$A:$K,3,FALSE)</f>
        <v>-8.2470649999999992</v>
      </c>
      <c r="G305" s="1" t="str">
        <f>VLOOKUP(Tabela1[[#This Row],[id_escola]],[2]tblEscolas!$A:$E,5,FALSE)</f>
        <v>08</v>
      </c>
      <c r="H305" s="1" t="str">
        <f>VLOOKUP(Tabela1[[#This Row],[id_escola]],[2]tblEscolas!$A:$F,6,FALSE)</f>
        <v>01</v>
      </c>
      <c r="I305" s="1" t="s">
        <v>1235</v>
      </c>
      <c r="J305" s="1" t="str">
        <f>VLOOKUP(A304,[2]tblEscolas!$A:$D,4,FALSE)</f>
        <v>PUB</v>
      </c>
    </row>
    <row r="306" spans="1:10" x14ac:dyDescent="0.3">
      <c r="A306" s="18">
        <v>330954</v>
      </c>
      <c r="B306" s="14" t="s">
        <v>186</v>
      </c>
      <c r="C306" s="14" t="str">
        <f>VLOOKUP(Tabela1[[#This Row],[nome_escola]],[1]Sheet1!$A:$K,4,FALSE)</f>
        <v>Rua da Pedreira</v>
      </c>
      <c r="D306" s="14" t="str">
        <f>VLOOKUP(Tabela1[[#This Row],[nome_escola]],[1]Sheet1!$A:$K,5,FALSE)</f>
        <v>4740-446</v>
      </c>
      <c r="E306" s="14">
        <f>VLOOKUP(Tabela1[[#This Row],[nome_escola]],[1]Sheet1!$A:$K,2,FALSE)</f>
        <v>41.616135</v>
      </c>
      <c r="F306" s="14">
        <f>VLOOKUP(Tabela1[[#This Row],[nome_escola]],[1]Sheet1!$A:$K,3,FALSE)</f>
        <v>-8.7398640000000007</v>
      </c>
      <c r="G306" s="1" t="str">
        <f>VLOOKUP(Tabela1[[#This Row],[id_escola]],[2]tblEscolas!$A:$E,5,FALSE)</f>
        <v>03</v>
      </c>
      <c r="H306" s="1" t="str">
        <f>VLOOKUP(Tabela1[[#This Row],[id_escola]],[2]tblEscolas!$A:$F,6,FALSE)</f>
        <v>06</v>
      </c>
      <c r="I306" s="1" t="s">
        <v>1235</v>
      </c>
      <c r="J306" s="1" t="str">
        <f>VLOOKUP(A305,[2]tblEscolas!$A:$D,4,FALSE)</f>
        <v>PUB</v>
      </c>
    </row>
    <row r="307" spans="1:10" x14ac:dyDescent="0.3">
      <c r="A307" s="18">
        <v>342221</v>
      </c>
      <c r="B307" s="14" t="s">
        <v>1075</v>
      </c>
      <c r="C307" s="14" t="str">
        <f>VLOOKUP(Tabela1[[#This Row],[nome_escola]],[1]Sheet1!$A:$K,4,FALSE)</f>
        <v>Avenida Luis de Camões</v>
      </c>
      <c r="D307" s="14" t="str">
        <f>VLOOKUP(Tabela1[[#This Row],[nome_escola]],[1]Sheet1!$A:$K,5,FALSE)</f>
        <v>2860-381</v>
      </c>
      <c r="E307" s="14">
        <f>VLOOKUP(Tabela1[[#This Row],[nome_escola]],[1]Sheet1!$A:$K,2,FALSE)</f>
        <v>38.658313999999997</v>
      </c>
      <c r="F307" s="14">
        <f>VLOOKUP(Tabela1[[#This Row],[nome_escola]],[1]Sheet1!$A:$K,3,FALSE)</f>
        <v>-8.995749</v>
      </c>
      <c r="G307" s="1" t="str">
        <f>VLOOKUP(Tabela1[[#This Row],[id_escola]],[2]tblEscolas!$A:$E,5,FALSE)</f>
        <v>15</v>
      </c>
      <c r="H307" s="1" t="str">
        <f>VLOOKUP(Tabela1[[#This Row],[id_escola]],[2]tblEscolas!$A:$F,6,FALSE)</f>
        <v>06</v>
      </c>
      <c r="I307" s="1" t="s">
        <v>1235</v>
      </c>
      <c r="J307" s="1" t="str">
        <f>VLOOKUP(A306,[2]tblEscolas!$A:$D,4,FALSE)</f>
        <v>PUB</v>
      </c>
    </row>
    <row r="308" spans="1:10" x14ac:dyDescent="0.3">
      <c r="A308" s="18">
        <v>330681</v>
      </c>
      <c r="B308" s="14" t="s">
        <v>147</v>
      </c>
      <c r="C308" s="14" t="str">
        <f>VLOOKUP(Tabela1[[#This Row],[nome_escola]],[1]Sheet1!$A:$K,4,FALSE)</f>
        <v>Rua das Carvalhas</v>
      </c>
      <c r="D308" s="14" t="str">
        <f>VLOOKUP(Tabela1[[#This Row],[nome_escola]],[1]Sheet1!$A:$K,5,FALSE)</f>
        <v>4905-097</v>
      </c>
      <c r="E308" s="14">
        <f>VLOOKUP(Tabela1[[#This Row],[nome_escola]],[1]Sheet1!$A:$K,2,FALSE)</f>
        <v>41.613011999999998</v>
      </c>
      <c r="F308" s="14">
        <f>VLOOKUP(Tabela1[[#This Row],[nome_escola]],[1]Sheet1!$A:$K,3,FALSE)</f>
        <v>-8.7143949999999997</v>
      </c>
      <c r="G308" s="1" t="str">
        <f>VLOOKUP(Tabela1[[#This Row],[id_escola]],[2]tblEscolas!$A:$E,5,FALSE)</f>
        <v>03</v>
      </c>
      <c r="H308" s="1" t="str">
        <f>VLOOKUP(Tabela1[[#This Row],[id_escola]],[2]tblEscolas!$A:$F,6,FALSE)</f>
        <v>02</v>
      </c>
      <c r="I308" s="1" t="s">
        <v>1235</v>
      </c>
      <c r="J308" s="1" t="str">
        <f>VLOOKUP(A307,[2]tblEscolas!$A:$D,4,FALSE)</f>
        <v>PUB</v>
      </c>
    </row>
    <row r="309" spans="1:10" x14ac:dyDescent="0.3">
      <c r="A309" s="18">
        <v>344140</v>
      </c>
      <c r="B309" s="14" t="s">
        <v>857</v>
      </c>
      <c r="C309" s="14" t="str">
        <f>VLOOKUP(Tabela1[[#This Row],[nome_escola]],[1]Sheet1!$A:$K,4,FALSE)</f>
        <v>Rua dos Mirantes</v>
      </c>
      <c r="D309" s="14" t="str">
        <f>VLOOKUP(Tabela1[[#This Row],[nome_escola]],[1]Sheet1!$A:$K,5,FALSE)</f>
        <v>4595-148</v>
      </c>
      <c r="E309" s="14">
        <f>VLOOKUP(Tabela1[[#This Row],[nome_escola]],[1]Sheet1!$A:$K,2,FALSE)</f>
        <v>41.259568000000002</v>
      </c>
      <c r="F309" s="14">
        <f>VLOOKUP(Tabela1[[#This Row],[nome_escola]],[1]Sheet1!$A:$K,3,FALSE)</f>
        <v>-8.4199330000000003</v>
      </c>
      <c r="G309" s="1" t="str">
        <f>VLOOKUP(Tabela1[[#This Row],[id_escola]],[2]tblEscolas!$A:$E,5,FALSE)</f>
        <v>13</v>
      </c>
      <c r="H309" s="1" t="str">
        <f>VLOOKUP(Tabela1[[#This Row],[id_escola]],[2]tblEscolas!$A:$F,6,FALSE)</f>
        <v>09</v>
      </c>
      <c r="I309" s="1" t="s">
        <v>1235</v>
      </c>
      <c r="J309" s="1" t="str">
        <f>VLOOKUP(A308,[2]tblEscolas!$A:$D,4,FALSE)</f>
        <v>PUB</v>
      </c>
    </row>
    <row r="310" spans="1:10" x14ac:dyDescent="0.3">
      <c r="A310" s="18">
        <v>344552</v>
      </c>
      <c r="B310" s="14" t="s">
        <v>724</v>
      </c>
      <c r="C310" s="14" t="str">
        <f>VLOOKUP(Tabela1[[#This Row],[nome_escola]],[1]Sheet1!$A:$K,4,FALSE)</f>
        <v>Rua Nova Santo António</v>
      </c>
      <c r="D310" s="14" t="str">
        <f>VLOOKUP(Tabela1[[#This Row],[nome_escola]],[1]Sheet1!$A:$K,5,FALSE)</f>
        <v>2565-307</v>
      </c>
      <c r="E310" s="14">
        <f>VLOOKUP(Tabela1[[#This Row],[nome_escola]],[1]Sheet1!$A:$K,2,FALSE)</f>
        <v>39.023116999999999</v>
      </c>
      <c r="F310" s="14">
        <f>VLOOKUP(Tabela1[[#This Row],[nome_escola]],[1]Sheet1!$A:$K,3,FALSE)</f>
        <v>-9.3189919999999997</v>
      </c>
      <c r="G310" s="1" t="str">
        <f>VLOOKUP(Tabela1[[#This Row],[id_escola]],[2]tblEscolas!$A:$E,5,FALSE)</f>
        <v>11</v>
      </c>
      <c r="H310" s="1" t="str">
        <f>VLOOKUP(Tabela1[[#This Row],[id_escola]],[2]tblEscolas!$A:$F,6,FALSE)</f>
        <v>13</v>
      </c>
      <c r="I310" s="1" t="s">
        <v>1235</v>
      </c>
      <c r="J310" s="1" t="str">
        <f>VLOOKUP(A309,[2]tblEscolas!$A:$D,4,FALSE)</f>
        <v>PUB</v>
      </c>
    </row>
    <row r="311" spans="1:10" x14ac:dyDescent="0.3">
      <c r="A311" s="18">
        <v>345258</v>
      </c>
      <c r="B311" s="14" t="s">
        <v>1032</v>
      </c>
      <c r="C311" s="14" t="str">
        <f>VLOOKUP(Tabela1[[#This Row],[nome_escola]],[1]Sheet1!$A:$K,4,FALSE)</f>
        <v>EM 502</v>
      </c>
      <c r="D311" s="14" t="str">
        <f>VLOOKUP(Tabela1[[#This Row],[nome_escola]],[1]Sheet1!$A:$K,5,FALSE)</f>
        <v>2435-284</v>
      </c>
      <c r="E311" s="14">
        <f>VLOOKUP(Tabela1[[#This Row],[nome_escola]],[1]Sheet1!$A:$K,2,FALSE)</f>
        <v>39.763432999999999</v>
      </c>
      <c r="F311" s="14">
        <f>VLOOKUP(Tabela1[[#This Row],[nome_escola]],[1]Sheet1!$A:$K,3,FALSE)</f>
        <v>-8.46279</v>
      </c>
      <c r="G311" s="1" t="str">
        <f>VLOOKUP(Tabela1[[#This Row],[id_escola]],[2]tblEscolas!$A:$E,5,FALSE)</f>
        <v>14</v>
      </c>
      <c r="H311" s="1" t="str">
        <f>VLOOKUP(Tabela1[[#This Row],[id_escola]],[2]tblEscolas!$A:$F,6,FALSE)</f>
        <v>21</v>
      </c>
      <c r="I311" s="1" t="s">
        <v>1235</v>
      </c>
      <c r="J311" s="1" t="str">
        <f>VLOOKUP(A310,[2]tblEscolas!$A:$D,4,FALSE)</f>
        <v>PUB</v>
      </c>
    </row>
    <row r="312" spans="1:10" x14ac:dyDescent="0.3">
      <c r="A312" s="18">
        <v>343821</v>
      </c>
      <c r="B312" s="14" t="s">
        <v>1139</v>
      </c>
      <c r="C312" s="14" t="str">
        <f>VLOOKUP(Tabela1[[#This Row],[nome_escola]],[1]Sheet1!$A:$K,4,FALSE)</f>
        <v>ER 308</v>
      </c>
      <c r="D312" s="14" t="str">
        <f>VLOOKUP(Tabela1[[#This Row],[nome_escola]],[1]Sheet1!$A:$K,5,FALSE)</f>
        <v>4990-435</v>
      </c>
      <c r="E312" s="14">
        <f>VLOOKUP(Tabela1[[#This Row],[nome_escola]],[1]Sheet1!$A:$K,2,FALSE)</f>
        <v>41.653877999999999</v>
      </c>
      <c r="F312" s="14">
        <f>VLOOKUP(Tabela1[[#This Row],[nome_escola]],[1]Sheet1!$A:$K,3,FALSE)</f>
        <v>-8.5876959999999993</v>
      </c>
      <c r="G312" s="1" t="str">
        <f>VLOOKUP(Tabela1[[#This Row],[id_escola]],[2]tblEscolas!$A:$E,5,FALSE)</f>
        <v>16</v>
      </c>
      <c r="H312" s="1" t="str">
        <f>VLOOKUP(Tabela1[[#This Row],[id_escola]],[2]tblEscolas!$A:$F,6,FALSE)</f>
        <v>07</v>
      </c>
      <c r="I312" s="1" t="s">
        <v>1235</v>
      </c>
      <c r="J312" s="1" t="str">
        <f>VLOOKUP(A311,[2]tblEscolas!$A:$D,4,FALSE)</f>
        <v>PUB</v>
      </c>
    </row>
    <row r="313" spans="1:10" x14ac:dyDescent="0.3">
      <c r="A313" s="18">
        <v>343560</v>
      </c>
      <c r="B313" s="14" t="s">
        <v>78</v>
      </c>
      <c r="C313" s="14" t="str">
        <f>VLOOKUP(Tabela1[[#This Row],[nome_escola]],[1]Sheet1!$A:$K,4,FALSE)</f>
        <v>Rua da Parada</v>
      </c>
      <c r="D313" s="14" t="str">
        <f>VLOOKUP(Tabela1[[#This Row],[nome_escola]],[1]Sheet1!$A:$K,5,FALSE)</f>
        <v>3830-476</v>
      </c>
      <c r="E313" s="14">
        <f>VLOOKUP(Tabela1[[#This Row],[nome_escola]],[1]Sheet1!$A:$K,2,FALSE)</f>
        <v>40.621673999999999</v>
      </c>
      <c r="F313" s="14">
        <f>VLOOKUP(Tabela1[[#This Row],[nome_escola]],[1]Sheet1!$A:$K,3,FALSE)</f>
        <v>-8.7265940000000004</v>
      </c>
      <c r="G313" s="1" t="str">
        <f>VLOOKUP(Tabela1[[#This Row],[id_escola]],[2]tblEscolas!$A:$E,5,FALSE)</f>
        <v>01</v>
      </c>
      <c r="H313" s="1" t="str">
        <f>VLOOKUP(Tabela1[[#This Row],[id_escola]],[2]tblEscolas!$A:$F,6,FALSE)</f>
        <v>10</v>
      </c>
      <c r="I313" s="1" t="s">
        <v>1235</v>
      </c>
      <c r="J313" s="1" t="str">
        <f>VLOOKUP(A312,[2]tblEscolas!$A:$D,4,FALSE)</f>
        <v>PUB</v>
      </c>
    </row>
    <row r="314" spans="1:10" x14ac:dyDescent="0.3">
      <c r="A314" s="18">
        <v>341629</v>
      </c>
      <c r="B314" s="14" t="s">
        <v>183</v>
      </c>
      <c r="C314" s="14" t="str">
        <f>VLOOKUP(Tabela1[[#This Row],[nome_escola]],[1]Sheet1!$A:$K,4,FALSE)</f>
        <v>EM 304</v>
      </c>
      <c r="D314" s="14" t="str">
        <f>VLOOKUP(Tabela1[[#This Row],[nome_escola]],[1]Sheet1!$A:$K,5,FALSE)</f>
        <v>4890-542</v>
      </c>
      <c r="E314" s="14">
        <f>VLOOKUP(Tabela1[[#This Row],[nome_escola]],[1]Sheet1!$A:$K,2,FALSE)</f>
        <v>41.457188000000002</v>
      </c>
      <c r="F314" s="14">
        <f>VLOOKUP(Tabela1[[#This Row],[nome_escola]],[1]Sheet1!$A:$K,3,FALSE)</f>
        <v>-8.0296780000000005</v>
      </c>
      <c r="G314" s="1" t="str">
        <f>VLOOKUP(Tabela1[[#This Row],[id_escola]],[2]tblEscolas!$A:$E,5,FALSE)</f>
        <v>03</v>
      </c>
      <c r="H314" s="1" t="str">
        <f>VLOOKUP(Tabela1[[#This Row],[id_escola]],[2]tblEscolas!$A:$F,6,FALSE)</f>
        <v>05</v>
      </c>
      <c r="I314" s="1" t="s">
        <v>1235</v>
      </c>
      <c r="J314" s="1" t="str">
        <f>VLOOKUP(A313,[2]tblEscolas!$A:$D,4,FALSE)</f>
        <v>PUB</v>
      </c>
    </row>
    <row r="315" spans="1:10" x14ac:dyDescent="0.3">
      <c r="A315" s="18">
        <v>344965</v>
      </c>
      <c r="B315" s="14" t="s">
        <v>320</v>
      </c>
      <c r="C315" s="14" t="str">
        <f>VLOOKUP(Tabela1[[#This Row],[nome_escola]],[1]Sheet1!$A:$K,4,FALSE)</f>
        <v>Avenida Luís de Camões</v>
      </c>
      <c r="D315" s="14" t="str">
        <f>VLOOKUP(Tabela1[[#This Row],[nome_escola]],[1]Sheet1!$A:$K,5,FALSE)</f>
        <v>3330-334</v>
      </c>
      <c r="E315" s="14">
        <f>VLOOKUP(Tabela1[[#This Row],[nome_escola]],[1]Sheet1!$A:$K,2,FALSE)</f>
        <v>40.161279</v>
      </c>
      <c r="F315" s="14">
        <f>VLOOKUP(Tabela1[[#This Row],[nome_escola]],[1]Sheet1!$A:$K,3,FALSE)</f>
        <v>-8.1098909999999993</v>
      </c>
      <c r="G315" s="1" t="str">
        <f>VLOOKUP(Tabela1[[#This Row],[id_escola]],[2]tblEscolas!$A:$E,5,FALSE)</f>
        <v>06</v>
      </c>
      <c r="H315" s="1" t="str">
        <f>VLOOKUP(Tabela1[[#This Row],[id_escola]],[2]tblEscolas!$A:$F,6,FALSE)</f>
        <v>06</v>
      </c>
      <c r="I315" s="1" t="s">
        <v>1235</v>
      </c>
      <c r="J315" s="1" t="str">
        <f>VLOOKUP(A314,[2]tblEscolas!$A:$D,4,FALSE)</f>
        <v>PUB</v>
      </c>
    </row>
    <row r="316" spans="1:10" x14ac:dyDescent="0.3">
      <c r="A316" s="18">
        <v>330395</v>
      </c>
      <c r="B316" s="14" t="s">
        <v>231</v>
      </c>
      <c r="C316" s="14" t="str">
        <f>VLOOKUP(Tabela1[[#This Row],[nome_escola]],[1]Sheet1!$A:$K,4,FALSE)</f>
        <v>Avenida de Santa Marinha</v>
      </c>
      <c r="D316" s="14" t="str">
        <f>VLOOKUP(Tabela1[[#This Row],[nome_escola]],[1]Sheet1!$A:$K,5,FALSE)</f>
        <v>4760-503</v>
      </c>
      <c r="E316" s="14">
        <f>VLOOKUP(Tabela1[[#This Row],[nome_escola]],[1]Sheet1!$A:$K,2,FALSE)</f>
        <v>41.421553000000003</v>
      </c>
      <c r="F316" s="14">
        <f>VLOOKUP(Tabela1[[#This Row],[nome_escola]],[1]Sheet1!$A:$K,3,FALSE)</f>
        <v>-8.6016139999999996</v>
      </c>
      <c r="G316" s="1" t="str">
        <f>VLOOKUP(Tabela1[[#This Row],[id_escola]],[2]tblEscolas!$A:$E,5,FALSE)</f>
        <v>03</v>
      </c>
      <c r="H316" s="1" t="str">
        <f>VLOOKUP(Tabela1[[#This Row],[id_escola]],[2]tblEscolas!$A:$F,6,FALSE)</f>
        <v>12</v>
      </c>
      <c r="I316" s="1" t="s">
        <v>1235</v>
      </c>
      <c r="J316" s="1" t="str">
        <f>VLOOKUP(A315,[2]tblEscolas!$A:$D,4,FALSE)</f>
        <v>PUB</v>
      </c>
    </row>
    <row r="317" spans="1:10" x14ac:dyDescent="0.3">
      <c r="A317" s="18">
        <v>345659</v>
      </c>
      <c r="B317" s="14" t="s">
        <v>178</v>
      </c>
      <c r="C317" s="14" t="str">
        <f>VLOOKUP(Tabela1[[#This Row],[nome_escola]],[1]Sheet1!$A:$K,4,FALSE)</f>
        <v>Rua Óscar Dias Pereira</v>
      </c>
      <c r="D317" s="14" t="str">
        <f>VLOOKUP(Tabela1[[#This Row],[nome_escola]],[1]Sheet1!$A:$K,5,FALSE)</f>
        <v>4710-081</v>
      </c>
      <c r="E317" s="14">
        <f>VLOOKUP(Tabela1[[#This Row],[nome_escola]],[1]Sheet1!$A:$K,2,FALSE)</f>
        <v>41.567379000000003</v>
      </c>
      <c r="F317" s="14">
        <f>VLOOKUP(Tabela1[[#This Row],[nome_escola]],[1]Sheet1!$A:$K,3,FALSE)</f>
        <v>-8.3877930000000003</v>
      </c>
      <c r="G317" s="1" t="str">
        <f>VLOOKUP(Tabela1[[#This Row],[id_escola]],[2]tblEscolas!$A:$E,5,FALSE)</f>
        <v>03</v>
      </c>
      <c r="H317" s="1" t="str">
        <f>VLOOKUP(Tabela1[[#This Row],[id_escola]],[2]tblEscolas!$A:$F,6,FALSE)</f>
        <v>03</v>
      </c>
      <c r="I317" s="1" t="s">
        <v>1235</v>
      </c>
      <c r="J317" s="1" t="str">
        <f>VLOOKUP(A316,[2]tblEscolas!$A:$D,4,FALSE)</f>
        <v>PUB</v>
      </c>
    </row>
    <row r="318" spans="1:10" x14ac:dyDescent="0.3">
      <c r="A318" s="18">
        <v>344254</v>
      </c>
      <c r="B318" s="14" t="s">
        <v>820</v>
      </c>
      <c r="C318" s="14" t="str">
        <f>VLOOKUP(Tabela1[[#This Row],[nome_escola]],[1]Sheet1!$A:$K,4,FALSE)</f>
        <v>Avenida das Flores</v>
      </c>
      <c r="D318" s="14" t="str">
        <f>VLOOKUP(Tabela1[[#This Row],[nome_escola]],[1]Sheet1!$A:$K,5,FALSE)</f>
        <v>4470-030</v>
      </c>
      <c r="E318" s="14">
        <f>VLOOKUP(Tabela1[[#This Row],[nome_escola]],[1]Sheet1!$A:$K,2,FALSE)</f>
        <v>41.214454000000003</v>
      </c>
      <c r="F318" s="14">
        <f>VLOOKUP(Tabela1[[#This Row],[nome_escola]],[1]Sheet1!$A:$K,3,FALSE)</f>
        <v>-8.5991090000000003</v>
      </c>
      <c r="G318" s="1" t="str">
        <f>VLOOKUP(Tabela1[[#This Row],[id_escola]],[2]tblEscolas!$A:$E,5,FALSE)</f>
        <v>13</v>
      </c>
      <c r="H318" s="1" t="str">
        <f>VLOOKUP(Tabela1[[#This Row],[id_escola]],[2]tblEscolas!$A:$F,6,FALSE)</f>
        <v>06</v>
      </c>
      <c r="I318" s="1" t="s">
        <v>1235</v>
      </c>
      <c r="J318" s="1" t="str">
        <f>VLOOKUP(A317,[2]tblEscolas!$A:$D,4,FALSE)</f>
        <v>PUB</v>
      </c>
    </row>
    <row r="319" spans="1:10" x14ac:dyDescent="0.3">
      <c r="A319" s="18" t="e">
        <v>#N/A</v>
      </c>
      <c r="B319" s="14" t="s">
        <v>244</v>
      </c>
      <c r="C319" s="14" t="str">
        <f>VLOOKUP(Tabela1[[#This Row],[nome_escola]],[1]Sheet1!$A:$K,4,FALSE)</f>
        <v>Rua do Fiães</v>
      </c>
      <c r="D319" s="14" t="str">
        <f>VLOOKUP(Tabela1[[#This Row],[nome_escola]],[1]Sheet1!$A:$K,5,FALSE)</f>
        <v>5300-608</v>
      </c>
      <c r="E319" s="14">
        <f>VLOOKUP(Tabela1[[#This Row],[nome_escola]],[1]Sheet1!$A:$K,2,FALSE)</f>
        <v>41.569071000000001</v>
      </c>
      <c r="F319" s="14">
        <f>VLOOKUP(Tabela1[[#This Row],[nome_escola]],[1]Sheet1!$A:$K,3,FALSE)</f>
        <v>-6.7249359999999996</v>
      </c>
      <c r="G319" s="1" t="e">
        <f>VLOOKUP(Tabela1[[#This Row],[id_escola]],[2]tblEscolas!$A:$E,5,FALSE)</f>
        <v>#N/A</v>
      </c>
      <c r="H319" s="1" t="e">
        <f>VLOOKUP(Tabela1[[#This Row],[id_escola]],[2]tblEscolas!$A:$F,6,FALSE)</f>
        <v>#N/A</v>
      </c>
      <c r="I319" s="1" t="s">
        <v>1235</v>
      </c>
      <c r="J319" s="1" t="str">
        <f>VLOOKUP(A318,[2]tblEscolas!$A:$D,4,FALSE)</f>
        <v>PUB</v>
      </c>
    </row>
    <row r="320" spans="1:10" x14ac:dyDescent="0.3">
      <c r="A320" s="18">
        <v>344310</v>
      </c>
      <c r="B320" s="14" t="s">
        <v>796</v>
      </c>
      <c r="C320" s="14" t="str">
        <f>VLOOKUP(Tabela1[[#This Row],[nome_escola]],[1]Sheet1!$A:$K,4,FALSE)</f>
        <v>Rua Nossa Senhora das Dores</v>
      </c>
      <c r="D320" s="14" t="str">
        <f>VLOOKUP(Tabela1[[#This Row],[nome_escola]],[1]Sheet1!$A:$K,5,FALSE)</f>
        <v>4510-138</v>
      </c>
      <c r="E320" s="14">
        <f>VLOOKUP(Tabela1[[#This Row],[nome_escola]],[1]Sheet1!$A:$K,2,FALSE)</f>
        <v>41.115150999999997</v>
      </c>
      <c r="F320" s="14">
        <f>VLOOKUP(Tabela1[[#This Row],[nome_escola]],[1]Sheet1!$A:$K,3,FALSE)</f>
        <v>-8.5114529999999995</v>
      </c>
      <c r="G320" s="1" t="str">
        <f>VLOOKUP(Tabela1[[#This Row],[id_escola]],[2]tblEscolas!$A:$E,5,FALSE)</f>
        <v>13</v>
      </c>
      <c r="H320" s="1" t="str">
        <f>VLOOKUP(Tabela1[[#This Row],[id_escola]],[2]tblEscolas!$A:$F,6,FALSE)</f>
        <v>04</v>
      </c>
      <c r="I320" s="1" t="s">
        <v>1235</v>
      </c>
      <c r="J320" s="1" t="e">
        <f>VLOOKUP(A319,[2]tblEscolas!$A:$D,4,FALSE)</f>
        <v>#N/A</v>
      </c>
    </row>
    <row r="321" spans="1:10" x14ac:dyDescent="0.3">
      <c r="A321" s="18">
        <v>330206</v>
      </c>
      <c r="B321" s="14" t="s">
        <v>332</v>
      </c>
      <c r="C321" s="14" t="str">
        <f>VLOOKUP(Tabela1[[#This Row],[nome_escola]],[1]Sheet1!$A:$K,4,FALSE)</f>
        <v>Rua Ribeiro do Moiro</v>
      </c>
      <c r="D321" s="14" t="str">
        <f>VLOOKUP(Tabela1[[#This Row],[nome_escola]],[1]Sheet1!$A:$K,5,FALSE)</f>
        <v>3405-155</v>
      </c>
      <c r="E321" s="14">
        <f>VLOOKUP(Tabela1[[#This Row],[nome_escola]],[1]Sheet1!$A:$K,2,FALSE)</f>
        <v>40.402728000000003</v>
      </c>
      <c r="F321" s="14">
        <f>VLOOKUP(Tabela1[[#This Row],[nome_escola]],[1]Sheet1!$A:$K,3,FALSE)</f>
        <v>-7.854889</v>
      </c>
      <c r="G321" s="1" t="str">
        <f>VLOOKUP(Tabela1[[#This Row],[id_escola]],[2]tblEscolas!$A:$E,5,FALSE)</f>
        <v>06</v>
      </c>
      <c r="H321" s="1" t="str">
        <f>VLOOKUP(Tabela1[[#This Row],[id_escola]],[2]tblEscolas!$A:$F,6,FALSE)</f>
        <v>11</v>
      </c>
      <c r="I321" s="1" t="s">
        <v>1235</v>
      </c>
      <c r="J321" s="1" t="str">
        <f>VLOOKUP(A320,[2]tblEscolas!$A:$D,4,FALSE)</f>
        <v>PUB</v>
      </c>
    </row>
    <row r="322" spans="1:10" x14ac:dyDescent="0.3">
      <c r="A322" s="18">
        <v>344370</v>
      </c>
      <c r="B322" s="14" t="s">
        <v>792</v>
      </c>
      <c r="C322" s="14" t="str">
        <f>VLOOKUP(Tabela1[[#This Row],[nome_escola]],[1]Sheet1!$A:$K,4,FALSE)</f>
        <v>EM 562</v>
      </c>
      <c r="D322" s="14" t="str">
        <f>VLOOKUP(Tabela1[[#This Row],[nome_escola]],[1]Sheet1!$A:$K,5,FALSE)</f>
        <v>4610-426</v>
      </c>
      <c r="E322" s="14">
        <f>VLOOKUP(Tabela1[[#This Row],[nome_escola]],[1]Sheet1!$A:$K,2,FALSE)</f>
        <v>41.361108000000002</v>
      </c>
      <c r="F322" s="14">
        <f>VLOOKUP(Tabela1[[#This Row],[nome_escola]],[1]Sheet1!$A:$K,3,FALSE)</f>
        <v>-8.2248750000000008</v>
      </c>
      <c r="G322" s="1" t="str">
        <f>VLOOKUP(Tabela1[[#This Row],[id_escola]],[2]tblEscolas!$A:$E,5,FALSE)</f>
        <v>13</v>
      </c>
      <c r="H322" s="1" t="str">
        <f>VLOOKUP(Tabela1[[#This Row],[id_escola]],[2]tblEscolas!$A:$F,6,FALSE)</f>
        <v>03</v>
      </c>
      <c r="I322" s="1" t="s">
        <v>1235</v>
      </c>
      <c r="J322" s="1" t="str">
        <f>VLOOKUP(A321,[2]tblEscolas!$A:$D,4,FALSE)</f>
        <v>PUB</v>
      </c>
    </row>
    <row r="323" spans="1:10" x14ac:dyDescent="0.3">
      <c r="A323" s="18">
        <v>345611</v>
      </c>
      <c r="B323" s="14" t="s">
        <v>160</v>
      </c>
      <c r="C323" s="14" t="str">
        <f>VLOOKUP(Tabela1[[#This Row],[nome_escola]],[1]Sheet1!$A:$K,4,FALSE)</f>
        <v>Rua Doutor Egídio Guimarães</v>
      </c>
      <c r="D323" s="14" t="str">
        <f>VLOOKUP(Tabela1[[#This Row],[nome_escola]],[1]Sheet1!$A:$K,5,FALSE)</f>
        <v>4715-248</v>
      </c>
      <c r="E323" s="14">
        <f>VLOOKUP(Tabela1[[#This Row],[nome_escola]],[1]Sheet1!$A:$K,2,FALSE)</f>
        <v>41.546905000000002</v>
      </c>
      <c r="F323" s="14">
        <f>VLOOKUP(Tabela1[[#This Row],[nome_escola]],[1]Sheet1!$A:$K,3,FALSE)</f>
        <v>-8.4019770000000005</v>
      </c>
      <c r="G323" s="1" t="str">
        <f>VLOOKUP(Tabela1[[#This Row],[id_escola]],[2]tblEscolas!$A:$E,5,FALSE)</f>
        <v>03</v>
      </c>
      <c r="H323" s="1" t="str">
        <f>VLOOKUP(Tabela1[[#This Row],[id_escola]],[2]tblEscolas!$A:$F,6,FALSE)</f>
        <v>03</v>
      </c>
      <c r="I323" s="1" t="s">
        <v>1235</v>
      </c>
      <c r="J323" s="1" t="str">
        <f>VLOOKUP(A322,[2]tblEscolas!$A:$D,4,FALSE)</f>
        <v>PUB</v>
      </c>
    </row>
    <row r="324" spans="1:10" x14ac:dyDescent="0.3">
      <c r="A324" s="18" t="e">
        <v>#N/A</v>
      </c>
      <c r="B324" s="14" t="s">
        <v>1191</v>
      </c>
      <c r="C324" s="14" t="str">
        <f>VLOOKUP(Tabela1[[#This Row],[nome_escola]],[1]Sheet1!$A:$K,4,FALSE)</f>
        <v>Rua de Fafel</v>
      </c>
      <c r="D324" s="14" t="str">
        <f>VLOOKUP(Tabela1[[#This Row],[nome_escola]],[1]Sheet1!$A:$K,5,FALSE)</f>
        <v>5100-143</v>
      </c>
      <c r="E324" s="14">
        <f>VLOOKUP(Tabela1[[#This Row],[nome_escola]],[1]Sheet1!$A:$K,2,FALSE)</f>
        <v>41.097465</v>
      </c>
      <c r="F324" s="14">
        <f>VLOOKUP(Tabela1[[#This Row],[nome_escola]],[1]Sheet1!$A:$K,3,FALSE)</f>
        <v>-7.817564</v>
      </c>
      <c r="G324" s="1" t="e">
        <f>VLOOKUP(Tabela1[[#This Row],[id_escola]],[2]tblEscolas!$A:$E,5,FALSE)</f>
        <v>#N/A</v>
      </c>
      <c r="H324" s="1" t="e">
        <f>VLOOKUP(Tabela1[[#This Row],[id_escola]],[2]tblEscolas!$A:$F,6,FALSE)</f>
        <v>#N/A</v>
      </c>
      <c r="I324" s="1" t="s">
        <v>1235</v>
      </c>
      <c r="J324" s="1" t="str">
        <f>VLOOKUP(A323,[2]tblEscolas!$A:$D,4,FALSE)</f>
        <v>PUB</v>
      </c>
    </row>
    <row r="325" spans="1:10" x14ac:dyDescent="0.3">
      <c r="A325" s="18">
        <v>344175</v>
      </c>
      <c r="B325" s="14" t="s">
        <v>836</v>
      </c>
      <c r="C325" s="14" t="str">
        <f>VLOOKUP(Tabela1[[#This Row],[nome_escola]],[1]Sheet1!$A:$K,4,FALSE)</f>
        <v>Rua Nova de São Gens</v>
      </c>
      <c r="D325" s="14" t="str">
        <f>VLOOKUP(Tabela1[[#This Row],[nome_escola]],[1]Sheet1!$A:$K,5,FALSE)</f>
        <v>4460-778</v>
      </c>
      <c r="E325" s="14">
        <f>VLOOKUP(Tabela1[[#This Row],[nome_escola]],[1]Sheet1!$A:$K,2,FALSE)</f>
        <v>41.198757000000001</v>
      </c>
      <c r="F325" s="14">
        <f>VLOOKUP(Tabela1[[#This Row],[nome_escola]],[1]Sheet1!$A:$K,3,FALSE)</f>
        <v>-8.6424409999999998</v>
      </c>
      <c r="G325" s="1" t="str">
        <f>VLOOKUP(Tabela1[[#This Row],[id_escola]],[2]tblEscolas!$A:$E,5,FALSE)</f>
        <v>13</v>
      </c>
      <c r="H325" s="1" t="str">
        <f>VLOOKUP(Tabela1[[#This Row],[id_escola]],[2]tblEscolas!$A:$F,6,FALSE)</f>
        <v>08</v>
      </c>
      <c r="I325" s="1" t="s">
        <v>1235</v>
      </c>
      <c r="J325" s="1" t="e">
        <f>VLOOKUP(A324,[2]tblEscolas!$A:$D,4,FALSE)</f>
        <v>#N/A</v>
      </c>
    </row>
    <row r="326" spans="1:10" x14ac:dyDescent="0.3">
      <c r="A326" s="18">
        <v>330188</v>
      </c>
      <c r="B326" s="14" t="s">
        <v>88</v>
      </c>
      <c r="C326" s="14" t="str">
        <f>VLOOKUP(Tabela1[[#This Row],[nome_escola]],[1]Sheet1!$A:$K,4,FALSE)</f>
        <v>Desconhecido</v>
      </c>
      <c r="D326" s="14" t="str">
        <f>VLOOKUP(Tabela1[[#This Row],[nome_escola]],[1]Sheet1!$A:$K,5,FALSE)</f>
        <v>3720-051</v>
      </c>
      <c r="E326" s="14">
        <f>VLOOKUP(Tabela1[[#This Row],[nome_escola]],[1]Sheet1!$A:$K,2,FALSE)</f>
        <v>40.811084999999999</v>
      </c>
      <c r="F326" s="14">
        <f>VLOOKUP(Tabela1[[#This Row],[nome_escola]],[1]Sheet1!$A:$K,3,FALSE)</f>
        <v>-8.5299029999999991</v>
      </c>
      <c r="G326" s="1" t="str">
        <f>VLOOKUP(Tabela1[[#This Row],[id_escola]],[2]tblEscolas!$A:$E,5,FALSE)</f>
        <v>01</v>
      </c>
      <c r="H326" s="1" t="str">
        <f>VLOOKUP(Tabela1[[#This Row],[id_escola]],[2]tblEscolas!$A:$F,6,FALSE)</f>
        <v>13</v>
      </c>
      <c r="I326" s="1" t="s">
        <v>1235</v>
      </c>
      <c r="J326" s="1" t="str">
        <f>VLOOKUP(A325,[2]tblEscolas!$A:$D,4,FALSE)</f>
        <v>PUB</v>
      </c>
    </row>
    <row r="327" spans="1:10" x14ac:dyDescent="0.3">
      <c r="A327" s="18">
        <v>341990</v>
      </c>
      <c r="B327" s="14" t="s">
        <v>815</v>
      </c>
      <c r="C327" s="14" t="str">
        <f>VLOOKUP(Tabela1[[#This Row],[nome_escola]],[1]Sheet1!$A:$K,4,FALSE)</f>
        <v>Rua de Santo André</v>
      </c>
      <c r="D327" s="14" t="str">
        <f>VLOOKUP(Tabela1[[#This Row],[nome_escola]],[1]Sheet1!$A:$K,5,FALSE)</f>
        <v>4620-000</v>
      </c>
      <c r="E327" s="14">
        <f>VLOOKUP(Tabela1[[#This Row],[nome_escola]],[1]Sheet1!$A:$K,2,FALSE)</f>
        <v>41.273066</v>
      </c>
      <c r="F327" s="14">
        <f>VLOOKUP(Tabela1[[#This Row],[nome_escola]],[1]Sheet1!$A:$K,3,FALSE)</f>
        <v>-8.2862480000000005</v>
      </c>
      <c r="G327" s="1" t="str">
        <f>VLOOKUP(Tabela1[[#This Row],[id_escola]],[2]tblEscolas!$A:$E,5,FALSE)</f>
        <v>13</v>
      </c>
      <c r="H327" s="1" t="str">
        <f>VLOOKUP(Tabela1[[#This Row],[id_escola]],[2]tblEscolas!$A:$F,6,FALSE)</f>
        <v>05</v>
      </c>
      <c r="I327" s="1" t="s">
        <v>1235</v>
      </c>
      <c r="J327" s="1" t="str">
        <f>VLOOKUP(A326,[2]tblEscolas!$A:$D,4,FALSE)</f>
        <v>PUB</v>
      </c>
    </row>
    <row r="328" spans="1:10" x14ac:dyDescent="0.3">
      <c r="A328" s="18">
        <v>344308</v>
      </c>
      <c r="B328" s="14" t="s">
        <v>811</v>
      </c>
      <c r="C328" s="14" t="str">
        <f>VLOOKUP(Tabela1[[#This Row],[nome_escola]],[1]Sheet1!$A:$K,4,FALSE)</f>
        <v>Rua do Mouro</v>
      </c>
      <c r="D328" s="14" t="str">
        <f>VLOOKUP(Tabela1[[#This Row],[nome_escola]],[1]Sheet1!$A:$K,5,FALSE)</f>
        <v>4620-058</v>
      </c>
      <c r="E328" s="14">
        <f>VLOOKUP(Tabela1[[#This Row],[nome_escola]],[1]Sheet1!$A:$K,2,FALSE)</f>
        <v>41.261325999999997</v>
      </c>
      <c r="F328" s="14">
        <f>VLOOKUP(Tabela1[[#This Row],[nome_escola]],[1]Sheet1!$A:$K,3,FALSE)</f>
        <v>-8.2216780000000007</v>
      </c>
      <c r="G328" s="1" t="str">
        <f>VLOOKUP(Tabela1[[#This Row],[id_escola]],[2]tblEscolas!$A:$E,5,FALSE)</f>
        <v>13</v>
      </c>
      <c r="H328" s="1" t="str">
        <f>VLOOKUP(Tabela1[[#This Row],[id_escola]],[2]tblEscolas!$A:$F,6,FALSE)</f>
        <v>05</v>
      </c>
      <c r="I328" s="1" t="s">
        <v>1235</v>
      </c>
      <c r="J328" s="1" t="str">
        <f>VLOOKUP(A327,[2]tblEscolas!$A:$D,4,FALSE)</f>
        <v>PUB</v>
      </c>
    </row>
    <row r="329" spans="1:10" x14ac:dyDescent="0.3">
      <c r="A329" s="18">
        <v>345507</v>
      </c>
      <c r="B329" s="14" t="s">
        <v>97</v>
      </c>
      <c r="C329" s="14" t="str">
        <f>VLOOKUP(Tabela1[[#This Row],[nome_escola]],[1]Sheet1!$A:$K,4,FALSE)</f>
        <v>Rua Vereador Henrique Silva</v>
      </c>
      <c r="D329" s="14" t="str">
        <f>VLOOKUP(Tabela1[[#This Row],[nome_escola]],[1]Sheet1!$A:$K,5,FALSE)</f>
        <v>3885-819</v>
      </c>
      <c r="E329" s="14">
        <f>VLOOKUP(Tabela1[[#This Row],[nome_escola]],[1]Sheet1!$A:$K,2,FALSE)</f>
        <v>40.920744999999997</v>
      </c>
      <c r="F329" s="14">
        <f>VLOOKUP(Tabela1[[#This Row],[nome_escola]],[1]Sheet1!$A:$K,3,FALSE)</f>
        <v>-8.6132969999999993</v>
      </c>
      <c r="G329" s="1" t="str">
        <f>VLOOKUP(Tabela1[[#This Row],[id_escola]],[2]tblEscolas!$A:$E,5,FALSE)</f>
        <v>01</v>
      </c>
      <c r="H329" s="1" t="str">
        <f>VLOOKUP(Tabela1[[#This Row],[id_escola]],[2]tblEscolas!$A:$F,6,FALSE)</f>
        <v>15</v>
      </c>
      <c r="I329" s="1" t="s">
        <v>1235</v>
      </c>
      <c r="J329" s="1" t="str">
        <f>VLOOKUP(A328,[2]tblEscolas!$A:$D,4,FALSE)</f>
        <v>PUB</v>
      </c>
    </row>
    <row r="330" spans="1:10" x14ac:dyDescent="0.3">
      <c r="A330" s="18">
        <v>344590</v>
      </c>
      <c r="B330" s="14" t="s">
        <v>671</v>
      </c>
      <c r="C330" s="14" t="str">
        <f>VLOOKUP(Tabela1[[#This Row],[nome_escola]],[1]Sheet1!$A:$K,4,FALSE)</f>
        <v>Rua Santa Casa da Misericórdia</v>
      </c>
      <c r="D330" s="14" t="str">
        <f>VLOOKUP(Tabela1[[#This Row],[nome_escola]],[1]Sheet1!$A:$K,5,FALSE)</f>
        <v>2640-528</v>
      </c>
      <c r="E330" s="14">
        <f>VLOOKUP(Tabela1[[#This Row],[nome_escola]],[1]Sheet1!$A:$K,2,FALSE)</f>
        <v>38.939594</v>
      </c>
      <c r="F330" s="14">
        <f>VLOOKUP(Tabela1[[#This Row],[nome_escola]],[1]Sheet1!$A:$K,3,FALSE)</f>
        <v>-9.3367819999999995</v>
      </c>
      <c r="G330" s="1" t="str">
        <f>VLOOKUP(Tabela1[[#This Row],[id_escola]],[2]tblEscolas!$A:$E,5,FALSE)</f>
        <v>11</v>
      </c>
      <c r="H330" s="1" t="str">
        <f>VLOOKUP(Tabela1[[#This Row],[id_escola]],[2]tblEscolas!$A:$F,6,FALSE)</f>
        <v>09</v>
      </c>
      <c r="I330" s="1" t="s">
        <v>1235</v>
      </c>
      <c r="J330" s="1" t="str">
        <f>VLOOKUP(A329,[2]tblEscolas!$A:$D,4,FALSE)</f>
        <v>PUB</v>
      </c>
    </row>
    <row r="331" spans="1:10" x14ac:dyDescent="0.3">
      <c r="A331" s="18">
        <v>343663</v>
      </c>
      <c r="B331" s="14" t="s">
        <v>157</v>
      </c>
      <c r="C331" s="14" t="str">
        <f>VLOOKUP(Tabela1[[#This Row],[nome_escola]],[1]Sheet1!$A:$K,4,FALSE)</f>
        <v>Rua da Tulipa</v>
      </c>
      <c r="D331" s="14" t="str">
        <f>VLOOKUP(Tabela1[[#This Row],[nome_escola]],[1]Sheet1!$A:$K,5,FALSE)</f>
        <v>4754-909</v>
      </c>
      <c r="E331" s="14">
        <f>VLOOKUP(Tabela1[[#This Row],[nome_escola]],[1]Sheet1!$A:$K,2,FALSE)</f>
        <v>41.555700000000002</v>
      </c>
      <c r="F331" s="14">
        <f>VLOOKUP(Tabela1[[#This Row],[nome_escola]],[1]Sheet1!$A:$K,3,FALSE)</f>
        <v>-8.5733580000000007</v>
      </c>
      <c r="G331" s="1" t="str">
        <f>VLOOKUP(Tabela1[[#This Row],[id_escola]],[2]tblEscolas!$A:$E,5,FALSE)</f>
        <v>03</v>
      </c>
      <c r="H331" s="1" t="str">
        <f>VLOOKUP(Tabela1[[#This Row],[id_escola]],[2]tblEscolas!$A:$F,6,FALSE)</f>
        <v>02</v>
      </c>
      <c r="I331" s="1" t="s">
        <v>1235</v>
      </c>
      <c r="J331" s="1" t="str">
        <f>VLOOKUP(A330,[2]tblEscolas!$A:$D,4,FALSE)</f>
        <v>PUB</v>
      </c>
    </row>
    <row r="332" spans="1:10" x14ac:dyDescent="0.3">
      <c r="A332" s="18">
        <v>342051</v>
      </c>
      <c r="B332" s="14" t="s">
        <v>517</v>
      </c>
      <c r="C332" s="14" t="str">
        <f>VLOOKUP(Tabela1[[#This Row],[nome_escola]],[1]Sheet1!$A:$K,4,FALSE)</f>
        <v>EM 511</v>
      </c>
      <c r="D332" s="14" t="str">
        <f>VLOOKUP(Tabela1[[#This Row],[nome_escola]],[1]Sheet1!$A:$K,5,FALSE)</f>
        <v>2065-328</v>
      </c>
      <c r="E332" s="14">
        <f>VLOOKUP(Tabela1[[#This Row],[nome_escola]],[1]Sheet1!$A:$K,2,FALSE)</f>
        <v>39.219838000000003</v>
      </c>
      <c r="F332" s="14">
        <f>VLOOKUP(Tabela1[[#This Row],[nome_escola]],[1]Sheet1!$A:$K,3,FALSE)</f>
        <v>-8.8847579999999997</v>
      </c>
      <c r="G332" s="1" t="str">
        <f>VLOOKUP(Tabela1[[#This Row],[id_escola]],[2]tblEscolas!$A:$E,5,FALSE)</f>
        <v>11</v>
      </c>
      <c r="H332" s="1" t="str">
        <f>VLOOKUP(Tabela1[[#This Row],[id_escola]],[2]tblEscolas!$A:$F,6,FALSE)</f>
        <v>03</v>
      </c>
      <c r="I332" s="1" t="s">
        <v>1235</v>
      </c>
      <c r="J332" s="1" t="str">
        <f>VLOOKUP(A331,[2]tblEscolas!$A:$D,4,FALSE)</f>
        <v>PUB</v>
      </c>
    </row>
    <row r="333" spans="1:10" x14ac:dyDescent="0.3">
      <c r="A333" s="18">
        <v>345271</v>
      </c>
      <c r="B333" s="14" t="s">
        <v>1010</v>
      </c>
      <c r="C333" s="14" t="str">
        <f>VLOOKUP(Tabela1[[#This Row],[nome_escola]],[1]Sheet1!$A:$K,4,FALSE)</f>
        <v>EN 367</v>
      </c>
      <c r="D333" s="14" t="str">
        <f>VLOOKUP(Tabela1[[#This Row],[nome_escola]],[1]Sheet1!$A:$K,5,FALSE)</f>
        <v>2125-115</v>
      </c>
      <c r="E333" s="14">
        <f>VLOOKUP(Tabela1[[#This Row],[nome_escola]],[1]Sheet1!$A:$K,2,FALSE)</f>
        <v>39.053536000000001</v>
      </c>
      <c r="F333" s="14">
        <f>VLOOKUP(Tabela1[[#This Row],[nome_escola]],[1]Sheet1!$A:$K,3,FALSE)</f>
        <v>-8.7158730000000002</v>
      </c>
      <c r="G333" s="1" t="str">
        <f>VLOOKUP(Tabela1[[#This Row],[id_escola]],[2]tblEscolas!$A:$E,5,FALSE)</f>
        <v>14</v>
      </c>
      <c r="H333" s="1" t="str">
        <f>VLOOKUP(Tabela1[[#This Row],[id_escola]],[2]tblEscolas!$A:$F,6,FALSE)</f>
        <v>15</v>
      </c>
      <c r="I333" s="1" t="s">
        <v>1235</v>
      </c>
      <c r="J333" s="1" t="str">
        <f>VLOOKUP(A332,[2]tblEscolas!$A:$D,4,FALSE)</f>
        <v>PUB</v>
      </c>
    </row>
    <row r="334" spans="1:10" x14ac:dyDescent="0.3">
      <c r="A334" s="18">
        <v>330358</v>
      </c>
      <c r="B334" s="14" t="s">
        <v>1008</v>
      </c>
      <c r="C334" s="14" t="str">
        <f>VLOOKUP(Tabela1[[#This Row],[nome_escola]],[1]Sheet1!$A:$K,4,FALSE)</f>
        <v>Rua Fernando Casimiro</v>
      </c>
      <c r="D334" s="14" t="str">
        <f>VLOOKUP(Tabela1[[#This Row],[nome_escola]],[1]Sheet1!$A:$K,5,FALSE)</f>
        <v>2040-227</v>
      </c>
      <c r="E334" s="14">
        <f>VLOOKUP(Tabela1[[#This Row],[nome_escola]],[1]Sheet1!$A:$K,2,FALSE)</f>
        <v>39.341119999999997</v>
      </c>
      <c r="F334" s="14">
        <f>VLOOKUP(Tabela1[[#This Row],[nome_escola]],[1]Sheet1!$A:$K,3,FALSE)</f>
        <v>-8.9333130000000001</v>
      </c>
      <c r="G334" s="1" t="str">
        <f>VLOOKUP(Tabela1[[#This Row],[id_escola]],[2]tblEscolas!$A:$E,5,FALSE)</f>
        <v>14</v>
      </c>
      <c r="H334" s="1" t="str">
        <f>VLOOKUP(Tabela1[[#This Row],[id_escola]],[2]tblEscolas!$A:$F,6,FALSE)</f>
        <v>14</v>
      </c>
      <c r="I334" s="1" t="s">
        <v>1235</v>
      </c>
      <c r="J334" s="1" t="str">
        <f>VLOOKUP(A333,[2]tblEscolas!$A:$D,4,FALSE)</f>
        <v>PUB</v>
      </c>
    </row>
    <row r="335" spans="1:10" x14ac:dyDescent="0.3">
      <c r="A335" s="18">
        <v>342154</v>
      </c>
      <c r="B335" s="14" t="s">
        <v>553</v>
      </c>
      <c r="C335" s="14" t="str">
        <f>VLOOKUP(Tabela1[[#This Row],[nome_escola]],[1]Sheet1!$A:$K,4,FALSE)</f>
        <v>Rua António Gedeão</v>
      </c>
      <c r="D335" s="14" t="str">
        <f>VLOOKUP(Tabela1[[#This Row],[nome_escola]],[1]Sheet1!$A:$K,5,FALSE)</f>
        <v>1950-069</v>
      </c>
      <c r="E335" s="14">
        <f>VLOOKUP(Tabela1[[#This Row],[nome_escola]],[1]Sheet1!$A:$K,2,FALSE)</f>
        <v>38.740707</v>
      </c>
      <c r="F335" s="14">
        <f>VLOOKUP(Tabela1[[#This Row],[nome_escola]],[1]Sheet1!$A:$K,3,FALSE)</f>
        <v>-9.1110819999999997</v>
      </c>
      <c r="G335" s="1" t="str">
        <f>VLOOKUP(Tabela1[[#This Row],[id_escola]],[2]tblEscolas!$A:$E,5,FALSE)</f>
        <v>11</v>
      </c>
      <c r="H335" s="1" t="str">
        <f>VLOOKUP(Tabela1[[#This Row],[id_escola]],[2]tblEscolas!$A:$F,6,FALSE)</f>
        <v>06</v>
      </c>
      <c r="I335" s="1" t="s">
        <v>1235</v>
      </c>
      <c r="J335" s="1" t="str">
        <f>VLOOKUP(A334,[2]tblEscolas!$A:$D,4,FALSE)</f>
        <v>PUB</v>
      </c>
    </row>
    <row r="336" spans="1:10" x14ac:dyDescent="0.3">
      <c r="A336" s="18">
        <v>344229</v>
      </c>
      <c r="B336" s="14" t="s">
        <v>849</v>
      </c>
      <c r="C336" s="14" t="str">
        <f>VLOOKUP(Tabela1[[#This Row],[nome_escola]],[1]Sheet1!$A:$K,4,FALSE)</f>
        <v>Rua dos Mourões</v>
      </c>
      <c r="D336" s="14" t="str">
        <f>VLOOKUP(Tabela1[[#This Row],[nome_escola]],[1]Sheet1!$A:$K,5,FALSE)</f>
        <v>4405-380</v>
      </c>
      <c r="E336" s="14">
        <f>VLOOKUP(Tabela1[[#This Row],[nome_escola]],[1]Sheet1!$A:$K,2,FALSE)</f>
        <v>41.028624000000001</v>
      </c>
      <c r="F336" s="14">
        <f>VLOOKUP(Tabela1[[#This Row],[nome_escola]],[1]Sheet1!$A:$K,3,FALSE)</f>
        <v>-8.611345</v>
      </c>
      <c r="G336" s="1" t="str">
        <f>VLOOKUP(Tabela1[[#This Row],[id_escola]],[2]tblEscolas!$A:$E,5,FALSE)</f>
        <v>13</v>
      </c>
      <c r="H336" s="1" t="str">
        <f>VLOOKUP(Tabela1[[#This Row],[id_escola]],[2]tblEscolas!$A:$F,6,FALSE)</f>
        <v>08</v>
      </c>
      <c r="I336" s="1" t="s">
        <v>1235</v>
      </c>
      <c r="J336" s="1" t="str">
        <f>VLOOKUP(A335,[2]tblEscolas!$A:$D,4,FALSE)</f>
        <v>PUB</v>
      </c>
    </row>
    <row r="337" spans="1:10" x14ac:dyDescent="0.3">
      <c r="A337" s="18">
        <v>343596</v>
      </c>
      <c r="B337" s="14" t="s">
        <v>75</v>
      </c>
      <c r="C337" s="14" t="str">
        <f>VLOOKUP(Tabela1[[#This Row],[nome_escola]],[1]Sheet1!$A:$K,4,FALSE)</f>
        <v>Rua Casa da Mamoa</v>
      </c>
      <c r="D337" s="14" t="str">
        <f>VLOOKUP(Tabela1[[#This Row],[nome_escola]],[1]Sheet1!$A:$K,5,FALSE)</f>
        <v>3700-739</v>
      </c>
      <c r="E337" s="14">
        <f>VLOOKUP(Tabela1[[#This Row],[nome_escola]],[1]Sheet1!$A:$K,2,FALSE)</f>
        <v>40.929546000000002</v>
      </c>
      <c r="F337" s="14">
        <f>VLOOKUP(Tabela1[[#This Row],[nome_escola]],[1]Sheet1!$A:$K,3,FALSE)</f>
        <v>-8.4673569999999998</v>
      </c>
      <c r="G337" s="1" t="str">
        <f>VLOOKUP(Tabela1[[#This Row],[id_escola]],[2]tblEscolas!$A:$E,5,FALSE)</f>
        <v>01</v>
      </c>
      <c r="H337" s="1" t="str">
        <f>VLOOKUP(Tabela1[[#This Row],[id_escola]],[2]tblEscolas!$A:$F,6,FALSE)</f>
        <v>09</v>
      </c>
      <c r="I337" s="1" t="s">
        <v>1235</v>
      </c>
      <c r="J337" s="1" t="str">
        <f>VLOOKUP(A336,[2]tblEscolas!$A:$D,4,FALSE)</f>
        <v>PUB</v>
      </c>
    </row>
    <row r="338" spans="1:10" x14ac:dyDescent="0.3">
      <c r="A338" s="18">
        <v>343894</v>
      </c>
      <c r="B338" s="14" t="s">
        <v>984</v>
      </c>
      <c r="C338" s="14" t="str">
        <f>VLOOKUP(Tabela1[[#This Row],[nome_escola]],[1]Sheet1!$A:$K,4,FALSE)</f>
        <v>Rua de Moçambique</v>
      </c>
      <c r="D338" s="14" t="str">
        <f>VLOOKUP(Tabela1[[#This Row],[nome_escola]],[1]Sheet1!$A:$K,5,FALSE)</f>
        <v>2395-020</v>
      </c>
      <c r="E338" s="14">
        <f>VLOOKUP(Tabela1[[#This Row],[nome_escola]],[1]Sheet1!$A:$K,2,FALSE)</f>
        <v>39.531191999999997</v>
      </c>
      <c r="F338" s="14">
        <f>VLOOKUP(Tabela1[[#This Row],[nome_escola]],[1]Sheet1!$A:$K,3,FALSE)</f>
        <v>-8.6747049999999994</v>
      </c>
      <c r="G338" s="1" t="str">
        <f>VLOOKUP(Tabela1[[#This Row],[id_escola]],[2]tblEscolas!$A:$E,5,FALSE)</f>
        <v>14</v>
      </c>
      <c r="H338" s="1" t="str">
        <f>VLOOKUP(Tabela1[[#This Row],[id_escola]],[2]tblEscolas!$A:$F,6,FALSE)</f>
        <v>02</v>
      </c>
      <c r="I338" s="1" t="s">
        <v>1235</v>
      </c>
      <c r="J338" s="1" t="str">
        <f>VLOOKUP(A337,[2]tblEscolas!$A:$D,4,FALSE)</f>
        <v>PUB</v>
      </c>
    </row>
    <row r="339" spans="1:10" x14ac:dyDescent="0.3">
      <c r="A339" s="18">
        <v>330322</v>
      </c>
      <c r="B339" s="14" t="s">
        <v>1185</v>
      </c>
      <c r="C339" s="14" t="str">
        <f>VLOOKUP(Tabela1[[#This Row],[nome_escola]],[1]Sheet1!$A:$K,4,FALSE)</f>
        <v>Desconhecido</v>
      </c>
      <c r="D339" s="14" t="str">
        <f>VLOOKUP(Tabela1[[#This Row],[nome_escola]],[1]Sheet1!$A:$K,5,FALSE)</f>
        <v>3600-430</v>
      </c>
      <c r="E339" s="14">
        <f>VLOOKUP(Tabela1[[#This Row],[nome_escola]],[1]Sheet1!$A:$K,2,FALSE)</f>
        <v>40.872970000000002</v>
      </c>
      <c r="F339" s="14">
        <f>VLOOKUP(Tabela1[[#This Row],[nome_escola]],[1]Sheet1!$A:$K,3,FALSE)</f>
        <v>-7.8863919999999998</v>
      </c>
      <c r="G339" s="1" t="str">
        <f>VLOOKUP(Tabela1[[#This Row],[id_escola]],[2]tblEscolas!$A:$E,5,FALSE)</f>
        <v>18</v>
      </c>
      <c r="H339" s="1" t="str">
        <f>VLOOKUP(Tabela1[[#This Row],[id_escola]],[2]tblEscolas!$A:$F,6,FALSE)</f>
        <v>03</v>
      </c>
      <c r="I339" s="1" t="s">
        <v>1235</v>
      </c>
      <c r="J339" s="1" t="str">
        <f>VLOOKUP(A338,[2]tblEscolas!$A:$D,4,FALSE)</f>
        <v>PUB</v>
      </c>
    </row>
    <row r="340" spans="1:10" x14ac:dyDescent="0.3">
      <c r="A340" s="18">
        <v>341770</v>
      </c>
      <c r="B340" s="14" t="s">
        <v>635</v>
      </c>
      <c r="C340" s="14" t="str">
        <f>VLOOKUP(Tabela1[[#This Row],[nome_escola]],[1]Sheet1!$A:$K,4,FALSE)</f>
        <v>Rua Fernando Lopes Graça</v>
      </c>
      <c r="D340" s="14" t="str">
        <f>VLOOKUP(Tabela1[[#This Row],[nome_escola]],[1]Sheet1!$A:$K,5,FALSE)</f>
        <v>2675-549</v>
      </c>
      <c r="E340" s="14">
        <f>VLOOKUP(Tabela1[[#This Row],[nome_escola]],[1]Sheet1!$A:$K,2,FALSE)</f>
        <v>38.793829000000002</v>
      </c>
      <c r="F340" s="14">
        <f>VLOOKUP(Tabela1[[#This Row],[nome_escola]],[1]Sheet1!$A:$K,3,FALSE)</f>
        <v>-9.1934939999999994</v>
      </c>
      <c r="G340" s="1" t="str">
        <f>VLOOKUP(Tabela1[[#This Row],[id_escola]],[2]tblEscolas!$A:$E,5,FALSE)</f>
        <v>11</v>
      </c>
      <c r="H340" s="1" t="str">
        <f>VLOOKUP(Tabela1[[#This Row],[id_escola]],[2]tblEscolas!$A:$F,6,FALSE)</f>
        <v>16</v>
      </c>
      <c r="I340" s="1" t="s">
        <v>1235</v>
      </c>
      <c r="J340" s="1" t="str">
        <f>VLOOKUP(A339,[2]tblEscolas!$A:$D,4,FALSE)</f>
        <v>PUB</v>
      </c>
    </row>
    <row r="341" spans="1:10" x14ac:dyDescent="0.3">
      <c r="A341" s="18">
        <v>342257</v>
      </c>
      <c r="B341" s="14" t="s">
        <v>1041</v>
      </c>
      <c r="C341" s="14" t="str">
        <f>VLOOKUP(Tabela1[[#This Row],[nome_escola]],[1]Sheet1!$A:$K,4,FALSE)</f>
        <v>Rua dos Três Vales</v>
      </c>
      <c r="D341" s="14" t="str">
        <f>VLOOKUP(Tabela1[[#This Row],[nome_escola]],[1]Sheet1!$A:$K,5,FALSE)</f>
        <v>2829-505</v>
      </c>
      <c r="E341" s="14">
        <f>VLOOKUP(Tabela1[[#This Row],[nome_escola]],[1]Sheet1!$A:$K,2,FALSE)</f>
        <v>38.668641000000001</v>
      </c>
      <c r="F341" s="14">
        <f>VLOOKUP(Tabela1[[#This Row],[nome_escola]],[1]Sheet1!$A:$K,3,FALSE)</f>
        <v>-9.1910480000000003</v>
      </c>
      <c r="G341" s="1" t="str">
        <f>VLOOKUP(Tabela1[[#This Row],[id_escola]],[2]tblEscolas!$A:$E,5,FALSE)</f>
        <v>15</v>
      </c>
      <c r="H341" s="1" t="str">
        <f>VLOOKUP(Tabela1[[#This Row],[id_escola]],[2]tblEscolas!$A:$F,6,FALSE)</f>
        <v>03</v>
      </c>
      <c r="I341" s="1" t="s">
        <v>1235</v>
      </c>
      <c r="J341" s="1" t="str">
        <f>VLOOKUP(A340,[2]tblEscolas!$A:$D,4,FALSE)</f>
        <v>PUB</v>
      </c>
    </row>
    <row r="342" spans="1:10" x14ac:dyDescent="0.3">
      <c r="A342" s="18">
        <v>344783</v>
      </c>
      <c r="B342" s="14" t="s">
        <v>431</v>
      </c>
      <c r="C342" s="14" t="str">
        <f>VLOOKUP(Tabela1[[#This Row],[nome_escola]],[1]Sheet1!$A:$K,4,FALSE)</f>
        <v>Rua Pêro de Alenquer</v>
      </c>
      <c r="D342" s="14" t="str">
        <f>VLOOKUP(Tabela1[[#This Row],[nome_escola]],[1]Sheet1!$A:$K,5,FALSE)</f>
        <v>8900-431</v>
      </c>
      <c r="E342" s="14">
        <f>VLOOKUP(Tabela1[[#This Row],[nome_escola]],[1]Sheet1!$A:$K,2,FALSE)</f>
        <v>37.182676000000001</v>
      </c>
      <c r="F342" s="14">
        <f>VLOOKUP(Tabela1[[#This Row],[nome_escola]],[1]Sheet1!$A:$K,3,FALSE)</f>
        <v>-7.4532410000000002</v>
      </c>
      <c r="G342" s="1" t="str">
        <f>VLOOKUP(Tabela1[[#This Row],[id_escola]],[2]tblEscolas!$A:$E,5,FALSE)</f>
        <v>08</v>
      </c>
      <c r="H342" s="1" t="str">
        <f>VLOOKUP(Tabela1[[#This Row],[id_escola]],[2]tblEscolas!$A:$F,6,FALSE)</f>
        <v>16</v>
      </c>
      <c r="I342" s="1" t="s">
        <v>1235</v>
      </c>
      <c r="J342" s="1" t="str">
        <f>VLOOKUP(A341,[2]tblEscolas!$A:$D,4,FALSE)</f>
        <v>PUB</v>
      </c>
    </row>
    <row r="343" spans="1:10" x14ac:dyDescent="0.3">
      <c r="A343" s="18">
        <v>342269</v>
      </c>
      <c r="B343" s="14" t="s">
        <v>193</v>
      </c>
      <c r="C343" s="14" t="str">
        <f>VLOOKUP(Tabela1[[#This Row],[nome_escola]],[1]Sheet1!$A:$K,4,FALSE)</f>
        <v>Desconhecido</v>
      </c>
      <c r="D343" s="14" t="str">
        <f>VLOOKUP(Tabela1[[#This Row],[nome_escola]],[1]Sheet1!$A:$K,5,FALSE)</f>
        <v>4820-000</v>
      </c>
      <c r="E343" s="14">
        <f>VLOOKUP(Tabela1[[#This Row],[nome_escola]],[1]Sheet1!$A:$K,2,FALSE)</f>
        <v>41.455576999999998</v>
      </c>
      <c r="F343" s="14">
        <f>VLOOKUP(Tabela1[[#This Row],[nome_escola]],[1]Sheet1!$A:$K,3,FALSE)</f>
        <v>-8.1778119999999994</v>
      </c>
      <c r="G343" s="1" t="str">
        <f>VLOOKUP(Tabela1[[#This Row],[id_escola]],[2]tblEscolas!$A:$E,5,FALSE)</f>
        <v>03</v>
      </c>
      <c r="H343" s="1" t="str">
        <f>VLOOKUP(Tabela1[[#This Row],[id_escola]],[2]tblEscolas!$A:$F,6,FALSE)</f>
        <v>07</v>
      </c>
      <c r="I343" s="1" t="s">
        <v>1235</v>
      </c>
      <c r="J343" s="1" t="str">
        <f>VLOOKUP(A342,[2]tblEscolas!$A:$D,4,FALSE)</f>
        <v>PUB</v>
      </c>
    </row>
    <row r="344" spans="1:10" x14ac:dyDescent="0.3">
      <c r="A344" s="18">
        <v>344850</v>
      </c>
      <c r="B344" s="14" t="s">
        <v>383</v>
      </c>
      <c r="C344" s="14" t="str">
        <f>VLOOKUP(Tabela1[[#This Row],[nome_escola]],[1]Sheet1!$A:$K,4,FALSE)</f>
        <v>EN 125-10</v>
      </c>
      <c r="D344" s="14" t="str">
        <f>VLOOKUP(Tabela1[[#This Row],[nome_escola]],[1]Sheet1!$A:$K,5,FALSE)</f>
        <v>8005-278</v>
      </c>
      <c r="E344" s="14">
        <f>VLOOKUP(Tabela1[[#This Row],[nome_escola]],[1]Sheet1!$A:$K,2,FALSE)</f>
        <v>37.032366000000003</v>
      </c>
      <c r="F344" s="14">
        <f>VLOOKUP(Tabela1[[#This Row],[nome_escola]],[1]Sheet1!$A:$K,3,FALSE)</f>
        <v>-7.9644459999999997</v>
      </c>
      <c r="G344" s="1" t="str">
        <f>VLOOKUP(Tabela1[[#This Row],[id_escola]],[2]tblEscolas!$A:$E,5,FALSE)</f>
        <v>08</v>
      </c>
      <c r="H344" s="1" t="str">
        <f>VLOOKUP(Tabela1[[#This Row],[id_escola]],[2]tblEscolas!$A:$F,6,FALSE)</f>
        <v>05</v>
      </c>
      <c r="I344" s="1" t="s">
        <v>1235</v>
      </c>
      <c r="J344" s="1" t="str">
        <f>VLOOKUP(A343,[2]tblEscolas!$A:$D,4,FALSE)</f>
        <v>PUB</v>
      </c>
    </row>
    <row r="345" spans="1:10" x14ac:dyDescent="0.3">
      <c r="A345" s="18">
        <v>346652</v>
      </c>
      <c r="B345" s="14" t="s">
        <v>175</v>
      </c>
      <c r="C345" s="14" t="str">
        <f>VLOOKUP(Tabela1[[#This Row],[nome_escola]],[1]Sheet1!$A:$K,4,FALSE)</f>
        <v>Rua da Veiguinha</v>
      </c>
      <c r="D345" s="14" t="str">
        <f>VLOOKUP(Tabela1[[#This Row],[nome_escola]],[1]Sheet1!$A:$K,5,FALSE)</f>
        <v>4700-760</v>
      </c>
      <c r="E345" s="14">
        <f>VLOOKUP(Tabela1[[#This Row],[nome_escola]],[1]Sheet1!$A:$K,2,FALSE)</f>
        <v>41.578724000000001</v>
      </c>
      <c r="F345" s="14">
        <f>VLOOKUP(Tabela1[[#This Row],[nome_escola]],[1]Sheet1!$A:$K,3,FALSE)</f>
        <v>-8.4640419999999992</v>
      </c>
      <c r="G345" s="1" t="str">
        <f>VLOOKUP(Tabela1[[#This Row],[id_escola]],[2]tblEscolas!$A:$E,5,FALSE)</f>
        <v>03</v>
      </c>
      <c r="H345" s="1" t="str">
        <f>VLOOKUP(Tabela1[[#This Row],[id_escola]],[2]tblEscolas!$A:$F,6,FALSE)</f>
        <v>03</v>
      </c>
      <c r="I345" s="1" t="s">
        <v>1235</v>
      </c>
      <c r="J345" s="1" t="str">
        <f>VLOOKUP(A344,[2]tblEscolas!$A:$D,4,FALSE)</f>
        <v>PUB</v>
      </c>
    </row>
    <row r="346" spans="1:10" x14ac:dyDescent="0.3">
      <c r="A346" s="18">
        <v>330632</v>
      </c>
      <c r="B346" s="14" t="s">
        <v>359</v>
      </c>
      <c r="C346" s="14" t="str">
        <f>VLOOKUP(Tabela1[[#This Row],[nome_escola]],[1]Sheet1!$A:$K,4,FALSE)</f>
        <v>Rua 12 de Dezembro</v>
      </c>
      <c r="D346" s="14" t="str">
        <f>VLOOKUP(Tabela1[[#This Row],[nome_escola]],[1]Sheet1!$A:$K,5,FALSE)</f>
        <v>7240-221</v>
      </c>
      <c r="E346" s="14">
        <f>VLOOKUP(Tabela1[[#This Row],[nome_escola]],[1]Sheet1!$A:$K,2,FALSE)</f>
        <v>38.379944999999999</v>
      </c>
      <c r="F346" s="14">
        <f>VLOOKUP(Tabela1[[#This Row],[nome_escola]],[1]Sheet1!$A:$K,3,FALSE)</f>
        <v>-7.3457720000000002</v>
      </c>
      <c r="G346" s="1" t="str">
        <f>VLOOKUP(Tabela1[[#This Row],[id_escola]],[2]tblEscolas!$A:$E,5,FALSE)</f>
        <v>07</v>
      </c>
      <c r="H346" s="1" t="str">
        <f>VLOOKUP(Tabela1[[#This Row],[id_escola]],[2]tblEscolas!$A:$F,6,FALSE)</f>
        <v>08</v>
      </c>
      <c r="I346" s="1" t="s">
        <v>1235</v>
      </c>
      <c r="J346" s="1" t="str">
        <f>VLOOKUP(A345,[2]tblEscolas!$A:$D,4,FALSE)</f>
        <v>PUB</v>
      </c>
    </row>
    <row r="347" spans="1:10" x14ac:dyDescent="0.3">
      <c r="A347" s="18">
        <v>345428</v>
      </c>
      <c r="B347" s="14" t="s">
        <v>234</v>
      </c>
      <c r="C347" s="14" t="str">
        <f>VLOOKUP(Tabela1[[#This Row],[nome_escola]],[1]Sheet1!$A:$K,4,FALSE)</f>
        <v>Avenida Professor Amaro Arantes</v>
      </c>
      <c r="D347" s="14" t="str">
        <f>VLOOKUP(Tabela1[[#This Row],[nome_escola]],[1]Sheet1!$A:$K,5,FALSE)</f>
        <v>4730-303</v>
      </c>
      <c r="E347" s="14">
        <f>VLOOKUP(Tabela1[[#This Row],[nome_escola]],[1]Sheet1!$A:$K,2,FALSE)</f>
        <v>41.640537000000002</v>
      </c>
      <c r="F347" s="14">
        <f>VLOOKUP(Tabela1[[#This Row],[nome_escola]],[1]Sheet1!$A:$K,3,FALSE)</f>
        <v>-8.4805220000000006</v>
      </c>
      <c r="G347" s="1" t="str">
        <f>VLOOKUP(Tabela1[[#This Row],[id_escola]],[2]tblEscolas!$A:$E,5,FALSE)</f>
        <v>03</v>
      </c>
      <c r="H347" s="1" t="str">
        <f>VLOOKUP(Tabela1[[#This Row],[id_escola]],[2]tblEscolas!$A:$F,6,FALSE)</f>
        <v>13</v>
      </c>
      <c r="I347" s="1" t="s">
        <v>1235</v>
      </c>
      <c r="J347" s="1" t="str">
        <f>VLOOKUP(A346,[2]tblEscolas!$A:$D,4,FALSE)</f>
        <v>PUB</v>
      </c>
    </row>
    <row r="348" spans="1:10" x14ac:dyDescent="0.3">
      <c r="A348" s="18">
        <v>345647</v>
      </c>
      <c r="B348" s="14" t="s">
        <v>174</v>
      </c>
      <c r="C348" s="14" t="str">
        <f>VLOOKUP(Tabela1[[#This Row],[nome_escola]],[1]Sheet1!$A:$K,4,FALSE)</f>
        <v>Rua Quinta da Barra</v>
      </c>
      <c r="D348" s="14" t="str">
        <f>VLOOKUP(Tabela1[[#This Row],[nome_escola]],[1]Sheet1!$A:$K,5,FALSE)</f>
        <v>4715-227</v>
      </c>
      <c r="E348" s="14">
        <f>VLOOKUP(Tabela1[[#This Row],[nome_escola]],[1]Sheet1!$A:$K,2,FALSE)</f>
        <v>41.528391999999997</v>
      </c>
      <c r="F348" s="14">
        <f>VLOOKUP(Tabela1[[#This Row],[nome_escola]],[1]Sheet1!$A:$K,3,FALSE)</f>
        <v>-8.4123230000000007</v>
      </c>
      <c r="G348" s="1" t="str">
        <f>VLOOKUP(Tabela1[[#This Row],[id_escola]],[2]tblEscolas!$A:$E,5,FALSE)</f>
        <v>03</v>
      </c>
      <c r="H348" s="1" t="str">
        <f>VLOOKUP(Tabela1[[#This Row],[id_escola]],[2]tblEscolas!$A:$F,6,FALSE)</f>
        <v>03</v>
      </c>
      <c r="I348" s="1" t="s">
        <v>1235</v>
      </c>
      <c r="J348" s="1" t="str">
        <f>VLOOKUP(A347,[2]tblEscolas!$A:$D,4,FALSE)</f>
        <v>PUB</v>
      </c>
    </row>
    <row r="349" spans="1:10" x14ac:dyDescent="0.3">
      <c r="A349" s="18">
        <v>344072</v>
      </c>
      <c r="B349" s="14" t="s">
        <v>872</v>
      </c>
      <c r="C349" s="14" t="str">
        <f>VLOOKUP(Tabela1[[#This Row],[nome_escola]],[1]Sheet1!$A:$K,4,FALSE)</f>
        <v>Avenida da Liberdade</v>
      </c>
      <c r="D349" s="14" t="str">
        <f>VLOOKUP(Tabela1[[#This Row],[nome_escola]],[1]Sheet1!$A:$K,5,FALSE)</f>
        <v>4560-346</v>
      </c>
      <c r="E349" s="14">
        <f>VLOOKUP(Tabela1[[#This Row],[nome_escola]],[1]Sheet1!$A:$K,2,FALSE)</f>
        <v>41.170523000000003</v>
      </c>
      <c r="F349" s="14">
        <f>VLOOKUP(Tabela1[[#This Row],[nome_escola]],[1]Sheet1!$A:$K,3,FALSE)</f>
        <v>-8.3340250000000005</v>
      </c>
      <c r="G349" s="1" t="str">
        <f>VLOOKUP(Tabela1[[#This Row],[id_escola]],[2]tblEscolas!$A:$E,5,FALSE)</f>
        <v>13</v>
      </c>
      <c r="H349" s="1" t="str">
        <f>VLOOKUP(Tabela1[[#This Row],[id_escola]],[2]tblEscolas!$A:$F,6,FALSE)</f>
        <v>11</v>
      </c>
      <c r="I349" s="1" t="s">
        <v>1235</v>
      </c>
      <c r="J349" s="1" t="str">
        <f>VLOOKUP(A348,[2]tblEscolas!$A:$D,4,FALSE)</f>
        <v>PUB</v>
      </c>
    </row>
    <row r="350" spans="1:10" x14ac:dyDescent="0.3">
      <c r="A350" s="18">
        <v>343523</v>
      </c>
      <c r="B350" s="14" t="s">
        <v>77</v>
      </c>
      <c r="C350" s="14" t="str">
        <f>VLOOKUP(Tabela1[[#This Row],[nome_escola]],[1]Sheet1!$A:$K,4,FALSE)</f>
        <v>Avenida Escolar</v>
      </c>
      <c r="D350" s="14" t="str">
        <f>VLOOKUP(Tabela1[[#This Row],[nome_escola]],[1]Sheet1!$A:$K,5,FALSE)</f>
        <v>4535-525</v>
      </c>
      <c r="E350" s="14">
        <f>VLOOKUP(Tabela1[[#This Row],[nome_escola]],[1]Sheet1!$A:$K,2,FALSE)</f>
        <v>40.976992000000003</v>
      </c>
      <c r="F350" s="14">
        <f>VLOOKUP(Tabela1[[#This Row],[nome_escola]],[1]Sheet1!$A:$K,3,FALSE)</f>
        <v>-8.5854540000000004</v>
      </c>
      <c r="G350" s="1" t="str">
        <f>VLOOKUP(Tabela1[[#This Row],[id_escola]],[2]tblEscolas!$A:$E,5,FALSE)</f>
        <v>01</v>
      </c>
      <c r="H350" s="1" t="str">
        <f>VLOOKUP(Tabela1[[#This Row],[id_escola]],[2]tblEscolas!$A:$F,6,FALSE)</f>
        <v>09</v>
      </c>
      <c r="I350" s="1" t="s">
        <v>1235</v>
      </c>
      <c r="J350" s="1" t="str">
        <f>VLOOKUP(A349,[2]tblEscolas!$A:$D,4,FALSE)</f>
        <v>PUB</v>
      </c>
    </row>
    <row r="351" spans="1:10" x14ac:dyDescent="0.3">
      <c r="A351" s="18">
        <v>344151</v>
      </c>
      <c r="B351" s="14" t="s">
        <v>850</v>
      </c>
      <c r="C351" s="14" t="str">
        <f>VLOOKUP(Tabela1[[#This Row],[nome_escola]],[1]Sheet1!$A:$K,4,FALSE)</f>
        <v>Rua Antonio Pereira da Costa</v>
      </c>
      <c r="D351" s="14" t="str">
        <f>VLOOKUP(Tabela1[[#This Row],[nome_escola]],[1]Sheet1!$A:$K,5,FALSE)</f>
        <v>4590-298</v>
      </c>
      <c r="E351" s="14">
        <f>VLOOKUP(Tabela1[[#This Row],[nome_escola]],[1]Sheet1!$A:$K,2,FALSE)</f>
        <v>41.293491000000003</v>
      </c>
      <c r="F351" s="14">
        <f>VLOOKUP(Tabela1[[#This Row],[nome_escola]],[1]Sheet1!$A:$K,3,FALSE)</f>
        <v>-8.3393599999999992</v>
      </c>
      <c r="G351" s="1" t="str">
        <f>VLOOKUP(Tabela1[[#This Row],[id_escola]],[2]tblEscolas!$A:$E,5,FALSE)</f>
        <v>13</v>
      </c>
      <c r="H351" s="1" t="str">
        <f>VLOOKUP(Tabela1[[#This Row],[id_escola]],[2]tblEscolas!$A:$F,6,FALSE)</f>
        <v>09</v>
      </c>
      <c r="I351" s="1" t="s">
        <v>1235</v>
      </c>
      <c r="J351" s="1" t="str">
        <f>VLOOKUP(A350,[2]tblEscolas!$A:$D,4,FALSE)</f>
        <v>PUB</v>
      </c>
    </row>
    <row r="352" spans="1:10" x14ac:dyDescent="0.3">
      <c r="A352" s="18">
        <v>330917</v>
      </c>
      <c r="B352" s="14" t="s">
        <v>376</v>
      </c>
      <c r="C352" s="14" t="str">
        <f>VLOOKUP(Tabela1[[#This Row],[nome_escola]],[1]Sheet1!$A:$K,4,FALSE)</f>
        <v>Rua das Escolas</v>
      </c>
      <c r="D352" s="14" t="str">
        <f>VLOOKUP(Tabela1[[#This Row],[nome_escola]],[1]Sheet1!$A:$K,5,FALSE)</f>
        <v>8200-476</v>
      </c>
      <c r="E352" s="14">
        <f>VLOOKUP(Tabela1[[#This Row],[nome_escola]],[1]Sheet1!$A:$K,2,FALSE)</f>
        <v>37.129235000000001</v>
      </c>
      <c r="F352" s="14">
        <f>VLOOKUP(Tabela1[[#This Row],[nome_escola]],[1]Sheet1!$A:$K,3,FALSE)</f>
        <v>-8.2431280000000005</v>
      </c>
      <c r="G352" s="1" t="str">
        <f>VLOOKUP(Tabela1[[#This Row],[id_escola]],[2]tblEscolas!$A:$E,5,FALSE)</f>
        <v>08</v>
      </c>
      <c r="H352" s="1" t="str">
        <f>VLOOKUP(Tabela1[[#This Row],[id_escola]],[2]tblEscolas!$A:$F,6,FALSE)</f>
        <v>01</v>
      </c>
      <c r="I352" s="1" t="s">
        <v>1235</v>
      </c>
      <c r="J352" s="1" t="str">
        <f>VLOOKUP(A351,[2]tblEscolas!$A:$D,4,FALSE)</f>
        <v>PUB</v>
      </c>
    </row>
    <row r="353" spans="1:10" x14ac:dyDescent="0.3">
      <c r="A353" s="18">
        <v>343470</v>
      </c>
      <c r="B353" s="14" t="s">
        <v>168</v>
      </c>
      <c r="C353" s="14" t="str">
        <f>VLOOKUP(Tabela1[[#This Row],[nome_escola]],[1]Sheet1!$A:$K,4,FALSE)</f>
        <v>Rua Cimo de Vila</v>
      </c>
      <c r="D353" s="14" t="str">
        <f>VLOOKUP(Tabela1[[#This Row],[nome_escola]],[1]Sheet1!$A:$K,5,FALSE)</f>
        <v>4700-693</v>
      </c>
      <c r="E353" s="14">
        <f>VLOOKUP(Tabela1[[#This Row],[nome_escola]],[1]Sheet1!$A:$K,2,FALSE)</f>
        <v>41.577669999999998</v>
      </c>
      <c r="F353" s="14">
        <f>VLOOKUP(Tabela1[[#This Row],[nome_escola]],[1]Sheet1!$A:$K,3,FALSE)</f>
        <v>-8.4244409999999998</v>
      </c>
      <c r="G353" s="1" t="str">
        <f>VLOOKUP(Tabela1[[#This Row],[id_escola]],[2]tblEscolas!$A:$E,5,FALSE)</f>
        <v>03</v>
      </c>
      <c r="H353" s="1" t="str">
        <f>VLOOKUP(Tabela1[[#This Row],[id_escola]],[2]tblEscolas!$A:$F,6,FALSE)</f>
        <v>03</v>
      </c>
      <c r="I353" s="1" t="s">
        <v>1235</v>
      </c>
      <c r="J353" s="1" t="str">
        <f>VLOOKUP(A352,[2]tblEscolas!$A:$D,4,FALSE)</f>
        <v>PUB</v>
      </c>
    </row>
    <row r="354" spans="1:10" x14ac:dyDescent="0.3">
      <c r="A354" s="18">
        <v>330590</v>
      </c>
      <c r="B354" s="14" t="s">
        <v>64</v>
      </c>
      <c r="C354" s="14" t="str">
        <f>VLOOKUP(Tabela1[[#This Row],[nome_escola]],[1]Sheet1!$A:$K,4,FALSE)</f>
        <v>Rua Padre Garrido</v>
      </c>
      <c r="D354" s="14" t="str">
        <f>VLOOKUP(Tabela1[[#This Row],[nome_escola]],[1]Sheet1!$A:$K,5,FALSE)</f>
        <v>3860-464</v>
      </c>
      <c r="E354" s="14">
        <f>VLOOKUP(Tabela1[[#This Row],[nome_escola]],[1]Sheet1!$A:$K,2,FALSE)</f>
        <v>40.798161</v>
      </c>
      <c r="F354" s="14">
        <f>VLOOKUP(Tabela1[[#This Row],[nome_escola]],[1]Sheet1!$A:$K,3,FALSE)</f>
        <v>-8.6226669999999999</v>
      </c>
      <c r="G354" s="1" t="str">
        <f>VLOOKUP(Tabela1[[#This Row],[id_escola]],[2]tblEscolas!$A:$E,5,FALSE)</f>
        <v>01</v>
      </c>
      <c r="H354" s="1" t="str">
        <f>VLOOKUP(Tabela1[[#This Row],[id_escola]],[2]tblEscolas!$A:$F,6,FALSE)</f>
        <v>08</v>
      </c>
      <c r="I354" s="1" t="s">
        <v>1235</v>
      </c>
      <c r="J354" s="1" t="str">
        <f>VLOOKUP(A353,[2]tblEscolas!$A:$D,4,FALSE)</f>
        <v>PUB</v>
      </c>
    </row>
    <row r="355" spans="1:10" x14ac:dyDescent="0.3">
      <c r="A355" s="18">
        <v>344734</v>
      </c>
      <c r="B355" s="14" t="s">
        <v>457</v>
      </c>
      <c r="C355" s="14" t="str">
        <f>VLOOKUP(Tabela1[[#This Row],[nome_escola]],[1]Sheet1!$A:$K,4,FALSE)</f>
        <v>Avenida da Lagoa</v>
      </c>
      <c r="D355" s="14" t="str">
        <f>VLOOKUP(Tabela1[[#This Row],[nome_escola]],[1]Sheet1!$A:$K,5,FALSE)</f>
        <v>2445-202</v>
      </c>
      <c r="E355" s="14">
        <f>VLOOKUP(Tabela1[[#This Row],[nome_escola]],[1]Sheet1!$A:$K,2,FALSE)</f>
        <v>39.675066000000001</v>
      </c>
      <c r="F355" s="14">
        <f>VLOOKUP(Tabela1[[#This Row],[nome_escola]],[1]Sheet1!$A:$K,3,FALSE)</f>
        <v>-8.9982589999999991</v>
      </c>
      <c r="G355" s="1" t="str">
        <f>VLOOKUP(Tabela1[[#This Row],[id_escola]],[2]tblEscolas!$A:$E,5,FALSE)</f>
        <v>10</v>
      </c>
      <c r="H355" s="1" t="str">
        <f>VLOOKUP(Tabela1[[#This Row],[id_escola]],[2]tblEscolas!$A:$F,6,FALSE)</f>
        <v>01</v>
      </c>
      <c r="I355" s="1" t="s">
        <v>1235</v>
      </c>
      <c r="J355" s="1" t="str">
        <f>VLOOKUP(A354,[2]tblEscolas!$A:$D,4,FALSE)</f>
        <v>PUB</v>
      </c>
    </row>
    <row r="356" spans="1:10" x14ac:dyDescent="0.3">
      <c r="A356" s="18" t="e">
        <v>#N/A</v>
      </c>
      <c r="B356" s="14" t="s">
        <v>222</v>
      </c>
      <c r="C356" s="14" t="str">
        <f>VLOOKUP(Tabela1[[#This Row],[nome_escola]],[1]Sheet1!$A:$K,4,FALSE)</f>
        <v>Avenida de São Pedro</v>
      </c>
      <c r="D356" s="14" t="str">
        <f>VLOOKUP(Tabela1[[#This Row],[nome_escola]],[1]Sheet1!$A:$K,5,FALSE)</f>
        <v>4765-152</v>
      </c>
      <c r="E356" s="14">
        <f>VLOOKUP(Tabela1[[#This Row],[nome_escola]],[1]Sheet1!$A:$K,2,FALSE)</f>
        <v>41.414543999999999</v>
      </c>
      <c r="F356" s="14">
        <f>VLOOKUP(Tabela1[[#This Row],[nome_escola]],[1]Sheet1!$A:$K,3,FALSE)</f>
        <v>-8.3861030000000003</v>
      </c>
      <c r="G356" s="1" t="e">
        <f>VLOOKUP(Tabela1[[#This Row],[id_escola]],[2]tblEscolas!$A:$E,5,FALSE)</f>
        <v>#N/A</v>
      </c>
      <c r="H356" s="1" t="e">
        <f>VLOOKUP(Tabela1[[#This Row],[id_escola]],[2]tblEscolas!$A:$F,6,FALSE)</f>
        <v>#N/A</v>
      </c>
      <c r="I356" s="1" t="s">
        <v>1235</v>
      </c>
      <c r="J356" s="1" t="str">
        <f>VLOOKUP(A355,[2]tblEscolas!$A:$D,4,FALSE)</f>
        <v>PUB</v>
      </c>
    </row>
    <row r="357" spans="1:10" x14ac:dyDescent="0.3">
      <c r="A357" s="18">
        <v>331028</v>
      </c>
      <c r="B357" s="14" t="s">
        <v>1173</v>
      </c>
      <c r="C357" s="14" t="str">
        <f>VLOOKUP(Tabela1[[#This Row],[nome_escola]],[1]Sheet1!$A:$K,4,FALSE)</f>
        <v>Desconhecido</v>
      </c>
      <c r="D357" s="14" t="str">
        <f>VLOOKUP(Tabela1[[#This Row],[nome_escola]],[1]Sheet1!$A:$K,5,FALSE)</f>
        <v>5450-161</v>
      </c>
      <c r="E357" s="14">
        <f>VLOOKUP(Tabela1[[#This Row],[nome_escola]],[1]Sheet1!$A:$K,2,FALSE)</f>
        <v>41.541097000000001</v>
      </c>
      <c r="F357" s="14">
        <f>VLOOKUP(Tabela1[[#This Row],[nome_escola]],[1]Sheet1!$A:$K,3,FALSE)</f>
        <v>-7.6053189999999997</v>
      </c>
      <c r="G357" s="1" t="str">
        <f>VLOOKUP(Tabela1[[#This Row],[id_escola]],[2]tblEscolas!$A:$E,5,FALSE)</f>
        <v>17</v>
      </c>
      <c r="H357" s="1" t="str">
        <f>VLOOKUP(Tabela1[[#This Row],[id_escola]],[2]tblEscolas!$A:$F,6,FALSE)</f>
        <v>13</v>
      </c>
      <c r="I357" s="1" t="s">
        <v>1235</v>
      </c>
      <c r="J357" s="1" t="e">
        <f>VLOOKUP(A356,[2]tblEscolas!$A:$D,4,FALSE)</f>
        <v>#N/A</v>
      </c>
    </row>
    <row r="358" spans="1:10" x14ac:dyDescent="0.3">
      <c r="A358" s="18">
        <v>345192</v>
      </c>
      <c r="B358" s="14" t="s">
        <v>1078</v>
      </c>
      <c r="C358" s="14" t="str">
        <f>VLOOKUP(Tabela1[[#This Row],[nome_escola]],[1]Sheet1!$A:$K,4,FALSE)</f>
        <v>Rua Leitão de Barros</v>
      </c>
      <c r="D358" s="14" t="str">
        <f>VLOOKUP(Tabela1[[#This Row],[nome_escola]],[1]Sheet1!$A:$K,5,FALSE)</f>
        <v>2870-484</v>
      </c>
      <c r="E358" s="14">
        <f>VLOOKUP(Tabela1[[#This Row],[nome_escola]],[1]Sheet1!$A:$K,2,FALSE)</f>
        <v>38.709060999999998</v>
      </c>
      <c r="F358" s="14">
        <f>VLOOKUP(Tabela1[[#This Row],[nome_escola]],[1]Sheet1!$A:$K,3,FALSE)</f>
        <v>-8.9561969999999995</v>
      </c>
      <c r="G358" s="1" t="str">
        <f>VLOOKUP(Tabela1[[#This Row],[id_escola]],[2]tblEscolas!$A:$E,5,FALSE)</f>
        <v>15</v>
      </c>
      <c r="H358" s="1" t="str">
        <f>VLOOKUP(Tabela1[[#This Row],[id_escola]],[2]tblEscolas!$A:$F,6,FALSE)</f>
        <v>07</v>
      </c>
      <c r="I358" s="1" t="s">
        <v>1235</v>
      </c>
      <c r="J358" s="1" t="str">
        <f>VLOOKUP(A357,[2]tblEscolas!$A:$D,4,FALSE)</f>
        <v>PUB</v>
      </c>
    </row>
    <row r="359" spans="1:10" x14ac:dyDescent="0.3">
      <c r="A359" s="18">
        <v>346512</v>
      </c>
      <c r="B359" s="14" t="s">
        <v>873</v>
      </c>
      <c r="C359" s="14" t="str">
        <f>VLOOKUP(Tabela1[[#This Row],[nome_escola]],[1]Sheet1!$A:$K,4,FALSE)</f>
        <v>Rua da Senhora da Lapa</v>
      </c>
      <c r="D359" s="14" t="str">
        <f>VLOOKUP(Tabela1[[#This Row],[nome_escola]],[1]Sheet1!$A:$K,5,FALSE)</f>
        <v>4575-134</v>
      </c>
      <c r="E359" s="14">
        <f>VLOOKUP(Tabela1[[#This Row],[nome_escola]],[1]Sheet1!$A:$K,2,FALSE)</f>
        <v>41.116903999999998</v>
      </c>
      <c r="F359" s="14">
        <f>VLOOKUP(Tabela1[[#This Row],[nome_escola]],[1]Sheet1!$A:$K,3,FALSE)</f>
        <v>-8.2748600000000003</v>
      </c>
      <c r="G359" s="1" t="str">
        <f>VLOOKUP(Tabela1[[#This Row],[id_escola]],[2]tblEscolas!$A:$E,5,FALSE)</f>
        <v>13</v>
      </c>
      <c r="H359" s="1" t="str">
        <f>VLOOKUP(Tabela1[[#This Row],[id_escola]],[2]tblEscolas!$A:$F,6,FALSE)</f>
        <v>11</v>
      </c>
      <c r="I359" s="1" t="s">
        <v>1235</v>
      </c>
      <c r="J359" s="1" t="str">
        <f>VLOOKUP(A358,[2]tblEscolas!$A:$D,4,FALSE)</f>
        <v>PUB</v>
      </c>
    </row>
    <row r="360" spans="1:10" x14ac:dyDescent="0.3">
      <c r="A360" s="18" t="e">
        <v>#N/A</v>
      </c>
      <c r="B360" s="14" t="s">
        <v>869</v>
      </c>
      <c r="C360" s="14" t="str">
        <f>VLOOKUP(Tabela1[[#This Row],[nome_escola]],[1]Sheet1!$A:$K,4,FALSE)</f>
        <v>EN 15;EN 106</v>
      </c>
      <c r="D360" s="14" t="str">
        <f>VLOOKUP(Tabela1[[#This Row],[nome_escola]],[1]Sheet1!$A:$K,5,FALSE)</f>
        <v>4560-222</v>
      </c>
      <c r="E360" s="14">
        <f>VLOOKUP(Tabela1[[#This Row],[nome_escola]],[1]Sheet1!$A:$K,2,FALSE)</f>
        <v>41.191671999999997</v>
      </c>
      <c r="F360" s="14">
        <f>VLOOKUP(Tabela1[[#This Row],[nome_escola]],[1]Sheet1!$A:$K,3,FALSE)</f>
        <v>-8.2970279999999992</v>
      </c>
      <c r="G360" s="1" t="e">
        <f>VLOOKUP(Tabela1[[#This Row],[id_escola]],[2]tblEscolas!$A:$E,5,FALSE)</f>
        <v>#N/A</v>
      </c>
      <c r="H360" s="1" t="e">
        <f>VLOOKUP(Tabela1[[#This Row],[id_escola]],[2]tblEscolas!$A:$F,6,FALSE)</f>
        <v>#N/A</v>
      </c>
      <c r="I360" s="1" t="s">
        <v>1235</v>
      </c>
      <c r="J360" s="1" t="str">
        <f>VLOOKUP(A359,[2]tblEscolas!$A:$D,4,FALSE)</f>
        <v>PUB</v>
      </c>
    </row>
    <row r="361" spans="1:10" x14ac:dyDescent="0.3">
      <c r="A361" s="18">
        <v>330103</v>
      </c>
      <c r="B361" s="14" t="s">
        <v>500</v>
      </c>
      <c r="C361" s="14" t="str">
        <f>VLOOKUP(Tabela1[[#This Row],[nome_escola]],[1]Sheet1!$A:$K,4,FALSE)</f>
        <v>Rua Arquiteto Paulino Montez</v>
      </c>
      <c r="D361" s="14" t="str">
        <f>VLOOKUP(Tabela1[[#This Row],[nome_escola]],[1]Sheet1!$A:$K,5,FALSE)</f>
        <v>2520-294</v>
      </c>
      <c r="E361" s="14">
        <f>VLOOKUP(Tabela1[[#This Row],[nome_escola]],[1]Sheet1!$A:$K,2,FALSE)</f>
        <v>39.360174999999998</v>
      </c>
      <c r="F361" s="14">
        <f>VLOOKUP(Tabela1[[#This Row],[nome_escola]],[1]Sheet1!$A:$K,3,FALSE)</f>
        <v>-9.3842820000000007</v>
      </c>
      <c r="G361" s="1" t="str">
        <f>VLOOKUP(Tabela1[[#This Row],[id_escola]],[2]tblEscolas!$A:$E,5,FALSE)</f>
        <v>10</v>
      </c>
      <c r="H361" s="1" t="str">
        <f>VLOOKUP(Tabela1[[#This Row],[id_escola]],[2]tblEscolas!$A:$F,6,FALSE)</f>
        <v>14</v>
      </c>
      <c r="I361" s="1" t="s">
        <v>1235</v>
      </c>
      <c r="J361" s="1" t="e">
        <f>VLOOKUP(A360,[2]tblEscolas!$A:$D,4,FALSE)</f>
        <v>#N/A</v>
      </c>
    </row>
    <row r="362" spans="1:10" x14ac:dyDescent="0.3">
      <c r="A362" s="18">
        <v>344163</v>
      </c>
      <c r="B362" s="14" t="s">
        <v>845</v>
      </c>
      <c r="C362" s="14" t="str">
        <f>VLOOKUP(Tabela1[[#This Row],[nome_escola]],[1]Sheet1!$A:$K,4,FALSE)</f>
        <v>Rua Oriental</v>
      </c>
      <c r="D362" s="14" t="str">
        <f>VLOOKUP(Tabela1[[#This Row],[nome_escola]],[1]Sheet1!$A:$K,5,FALSE)</f>
        <v>4455-516</v>
      </c>
      <c r="E362" s="14">
        <f>VLOOKUP(Tabela1[[#This Row],[nome_escola]],[1]Sheet1!$A:$K,2,FALSE)</f>
        <v>41.226019999999998</v>
      </c>
      <c r="F362" s="14">
        <f>VLOOKUP(Tabela1[[#This Row],[nome_escola]],[1]Sheet1!$A:$K,3,FALSE)</f>
        <v>-8.6903400000000008</v>
      </c>
      <c r="G362" s="1" t="str">
        <f>VLOOKUP(Tabela1[[#This Row],[id_escola]],[2]tblEscolas!$A:$E,5,FALSE)</f>
        <v>13</v>
      </c>
      <c r="H362" s="1" t="str">
        <f>VLOOKUP(Tabela1[[#This Row],[id_escola]],[2]tblEscolas!$A:$F,6,FALSE)</f>
        <v>08</v>
      </c>
      <c r="I362" s="1" t="s">
        <v>1235</v>
      </c>
      <c r="J362" s="1" t="str">
        <f>VLOOKUP(A361,[2]tblEscolas!$A:$D,4,FALSE)</f>
        <v>PUB</v>
      </c>
    </row>
    <row r="363" spans="1:10" x14ac:dyDescent="0.3">
      <c r="A363" s="18">
        <v>330840</v>
      </c>
      <c r="B363" s="14" t="s">
        <v>326</v>
      </c>
      <c r="C363" s="14" t="str">
        <f>VLOOKUP(Tabela1[[#This Row],[nome_escola]],[1]Sheet1!$A:$K,4,FALSE)</f>
        <v>Rua de Santa Rita</v>
      </c>
      <c r="D363" s="14" t="str">
        <f>VLOOKUP(Tabela1[[#This Row],[nome_escola]],[1]Sheet1!$A:$K,5,FALSE)</f>
        <v>3140-316</v>
      </c>
      <c r="E363" s="14">
        <f>VLOOKUP(Tabela1[[#This Row],[nome_escola]],[1]Sheet1!$A:$K,2,FALSE)</f>
        <v>40.177571</v>
      </c>
      <c r="F363" s="14">
        <f>VLOOKUP(Tabela1[[#This Row],[nome_escola]],[1]Sheet1!$A:$K,3,FALSE)</f>
        <v>-8.5848750000000003</v>
      </c>
      <c r="G363" s="1" t="str">
        <f>VLOOKUP(Tabela1[[#This Row],[id_escola]],[2]tblEscolas!$A:$E,5,FALSE)</f>
        <v>06</v>
      </c>
      <c r="H363" s="1" t="str">
        <f>VLOOKUP(Tabela1[[#This Row],[id_escola]],[2]tblEscolas!$A:$F,6,FALSE)</f>
        <v>10</v>
      </c>
      <c r="I363" s="1" t="s">
        <v>1235</v>
      </c>
      <c r="J363" s="1" t="str">
        <f>VLOOKUP(A362,[2]tblEscolas!$A:$D,4,FALSE)</f>
        <v>PUB</v>
      </c>
    </row>
    <row r="364" spans="1:10" x14ac:dyDescent="0.3">
      <c r="A364" s="18">
        <v>343766</v>
      </c>
      <c r="B364" s="14" t="s">
        <v>1166</v>
      </c>
      <c r="C364" s="14" t="str">
        <f>VLOOKUP(Tabela1[[#This Row],[nome_escola]],[1]Sheet1!$A:$K,4,FALSE)</f>
        <v>Desconhecido</v>
      </c>
      <c r="D364" s="14" t="str">
        <f>VLOOKUP(Tabela1[[#This Row],[nome_escola]],[1]Sheet1!$A:$K,5,FALSE)</f>
        <v>5050-090</v>
      </c>
      <c r="E364" s="14">
        <f>VLOOKUP(Tabela1[[#This Row],[nome_escola]],[1]Sheet1!$A:$K,2,FALSE)</f>
        <v>41.168650999999997</v>
      </c>
      <c r="F364" s="14">
        <f>VLOOKUP(Tabela1[[#This Row],[nome_escola]],[1]Sheet1!$A:$K,3,FALSE)</f>
        <v>-7.7980600000000004</v>
      </c>
      <c r="G364" s="1" t="str">
        <f>VLOOKUP(Tabela1[[#This Row],[id_escola]],[2]tblEscolas!$A:$E,5,FALSE)</f>
        <v>17</v>
      </c>
      <c r="H364" s="1" t="str">
        <f>VLOOKUP(Tabela1[[#This Row],[id_escola]],[2]tblEscolas!$A:$F,6,FALSE)</f>
        <v>08</v>
      </c>
      <c r="I364" s="1" t="s">
        <v>1235</v>
      </c>
      <c r="J364" s="1" t="str">
        <f>VLOOKUP(A363,[2]tblEscolas!$A:$D,4,FALSE)</f>
        <v>PUB</v>
      </c>
    </row>
    <row r="365" spans="1:10" x14ac:dyDescent="0.3">
      <c r="A365" s="18">
        <v>342622</v>
      </c>
      <c r="B365" s="14" t="s">
        <v>202</v>
      </c>
      <c r="C365" s="14" t="str">
        <f>VLOOKUP(Tabela1[[#This Row],[nome_escola]],[1]Sheet1!$A:$K,4,FALSE)</f>
        <v>Rua da Circunvalação</v>
      </c>
      <c r="D365" s="14" t="str">
        <f>VLOOKUP(Tabela1[[#This Row],[nome_escola]],[1]Sheet1!$A:$K,5,FALSE)</f>
        <v>4835-315</v>
      </c>
      <c r="E365" s="14">
        <f>VLOOKUP(Tabela1[[#This Row],[nome_escola]],[1]Sheet1!$A:$K,2,FALSE)</f>
        <v>41.432268999999998</v>
      </c>
      <c r="F365" s="14">
        <f>VLOOKUP(Tabela1[[#This Row],[nome_escola]],[1]Sheet1!$A:$K,3,FALSE)</f>
        <v>-8.3537029999999994</v>
      </c>
      <c r="G365" s="1" t="str">
        <f>VLOOKUP(Tabela1[[#This Row],[id_escola]],[2]tblEscolas!$A:$E,5,FALSE)</f>
        <v>03</v>
      </c>
      <c r="H365" s="1" t="str">
        <f>VLOOKUP(Tabela1[[#This Row],[id_escola]],[2]tblEscolas!$A:$F,6,FALSE)</f>
        <v>08</v>
      </c>
      <c r="I365" s="1" t="s">
        <v>1235</v>
      </c>
      <c r="J365" s="1" t="str">
        <f>VLOOKUP(A364,[2]tblEscolas!$A:$D,4,FALSE)</f>
        <v>PUB</v>
      </c>
    </row>
    <row r="366" spans="1:10" x14ac:dyDescent="0.3">
      <c r="A366" s="18">
        <v>330656</v>
      </c>
      <c r="B366" s="14" t="s">
        <v>142</v>
      </c>
      <c r="C366" s="14" t="str">
        <f>VLOOKUP(Tabela1[[#This Row],[nome_escola]],[1]Sheet1!$A:$K,4,FALSE)</f>
        <v>Rua Doutor António Sérgio</v>
      </c>
      <c r="D366" s="14" t="str">
        <f>VLOOKUP(Tabela1[[#This Row],[nome_escola]],[1]Sheet1!$A:$K,5,FALSE)</f>
        <v>7830-219</v>
      </c>
      <c r="E366" s="14">
        <f>VLOOKUP(Tabela1[[#This Row],[nome_escola]],[1]Sheet1!$A:$K,2,FALSE)</f>
        <v>38.024794</v>
      </c>
      <c r="F366" s="14">
        <f>VLOOKUP(Tabela1[[#This Row],[nome_escola]],[1]Sheet1!$A:$K,3,FALSE)</f>
        <v>-7.4781370000000003</v>
      </c>
      <c r="G366" s="1" t="str">
        <f>VLOOKUP(Tabela1[[#This Row],[id_escola]],[2]tblEscolas!$A:$E,5,FALSE)</f>
        <v>02</v>
      </c>
      <c r="H366" s="1" t="str">
        <f>VLOOKUP(Tabela1[[#This Row],[id_escola]],[2]tblEscolas!$A:$F,6,FALSE)</f>
        <v>13</v>
      </c>
      <c r="I366" s="1" t="s">
        <v>1235</v>
      </c>
      <c r="J366" s="1" t="str">
        <f>VLOOKUP(A365,[2]tblEscolas!$A:$D,4,FALSE)</f>
        <v>PUB</v>
      </c>
    </row>
    <row r="367" spans="1:10" x14ac:dyDescent="0.3">
      <c r="A367" s="18">
        <v>346706</v>
      </c>
      <c r="B367" s="14" t="s">
        <v>608</v>
      </c>
      <c r="C367" s="14" t="str">
        <f>VLOOKUP(Tabela1[[#This Row],[nome_escola]],[1]Sheet1!$A:$K,4,FALSE)</f>
        <v>Rua Capitão Santiago de Carvalho</v>
      </c>
      <c r="D367" s="14" t="str">
        <f>VLOOKUP(Tabela1[[#This Row],[nome_escola]],[1]Sheet1!$A:$K,5,FALSE)</f>
        <v>1800-048</v>
      </c>
      <c r="E367" s="14">
        <f>VLOOKUP(Tabela1[[#This Row],[nome_escola]],[1]Sheet1!$A:$K,2,FALSE)</f>
        <v>38.770682999999998</v>
      </c>
      <c r="F367" s="14">
        <f>VLOOKUP(Tabela1[[#This Row],[nome_escola]],[1]Sheet1!$A:$K,3,FALSE)</f>
        <v>-9.1103819999999995</v>
      </c>
      <c r="G367" s="1" t="str">
        <f>VLOOKUP(Tabela1[[#This Row],[id_escola]],[2]tblEscolas!$A:$E,5,FALSE)</f>
        <v>11</v>
      </c>
      <c r="H367" s="1" t="str">
        <f>VLOOKUP(Tabela1[[#This Row],[id_escola]],[2]tblEscolas!$A:$F,6,FALSE)</f>
        <v>06</v>
      </c>
      <c r="I367" s="1" t="s">
        <v>1235</v>
      </c>
      <c r="J367" s="1" t="str">
        <f>VLOOKUP(A366,[2]tblEscolas!$A:$D,4,FALSE)</f>
        <v>PUB</v>
      </c>
    </row>
    <row r="368" spans="1:10" x14ac:dyDescent="0.3">
      <c r="A368" s="18">
        <v>330851</v>
      </c>
      <c r="B368" s="14" t="s">
        <v>331</v>
      </c>
      <c r="C368" s="14" t="str">
        <f>VLOOKUP(Tabela1[[#This Row],[nome_escola]],[1]Sheet1!$A:$K,4,FALSE)</f>
        <v>Rua António de Oliveira</v>
      </c>
      <c r="D368" s="14" t="str">
        <f>VLOOKUP(Tabela1[[#This Row],[nome_escola]],[1]Sheet1!$A:$K,5,FALSE)</f>
        <v>3400-731</v>
      </c>
      <c r="E368" s="14">
        <f>VLOOKUP(Tabela1[[#This Row],[nome_escola]],[1]Sheet1!$A:$K,2,FALSE)</f>
        <v>40.307429999999997</v>
      </c>
      <c r="F368" s="14">
        <f>VLOOKUP(Tabela1[[#This Row],[nome_escola]],[1]Sheet1!$A:$K,3,FALSE)</f>
        <v>-7.8688570000000002</v>
      </c>
      <c r="G368" s="1" t="str">
        <f>VLOOKUP(Tabela1[[#This Row],[id_escola]],[2]tblEscolas!$A:$E,5,FALSE)</f>
        <v>06</v>
      </c>
      <c r="H368" s="1" t="str">
        <f>VLOOKUP(Tabela1[[#This Row],[id_escola]],[2]tblEscolas!$A:$F,6,FALSE)</f>
        <v>11</v>
      </c>
      <c r="I368" s="1" t="s">
        <v>1235</v>
      </c>
      <c r="J368" s="1" t="str">
        <f>VLOOKUP(A367,[2]tblEscolas!$A:$D,4,FALSE)</f>
        <v>PUB</v>
      </c>
    </row>
    <row r="369" spans="1:10" x14ac:dyDescent="0.3">
      <c r="A369" s="18">
        <v>342683</v>
      </c>
      <c r="B369" s="14" t="s">
        <v>989</v>
      </c>
      <c r="C369" s="14" t="str">
        <f>VLOOKUP(Tabela1[[#This Row],[nome_escola]],[1]Sheet1!$A:$K,4,FALSE)</f>
        <v>Rua José Saramago</v>
      </c>
      <c r="D369" s="14" t="str">
        <f>VLOOKUP(Tabela1[[#This Row],[nome_escola]],[1]Sheet1!$A:$K,5,FALSE)</f>
        <v>2135-142</v>
      </c>
      <c r="E369" s="14">
        <f>VLOOKUP(Tabela1[[#This Row],[nome_escola]],[1]Sheet1!$A:$K,2,FALSE)</f>
        <v>38.917251999999998</v>
      </c>
      <c r="F369" s="14">
        <f>VLOOKUP(Tabela1[[#This Row],[nome_escola]],[1]Sheet1!$A:$K,3,FALSE)</f>
        <v>-8.8853539999999995</v>
      </c>
      <c r="G369" s="1" t="str">
        <f>VLOOKUP(Tabela1[[#This Row],[id_escola]],[2]tblEscolas!$A:$E,5,FALSE)</f>
        <v>14</v>
      </c>
      <c r="H369" s="1" t="str">
        <f>VLOOKUP(Tabela1[[#This Row],[id_escola]],[2]tblEscolas!$A:$F,6,FALSE)</f>
        <v>05</v>
      </c>
      <c r="I369" s="1" t="s">
        <v>1235</v>
      </c>
      <c r="J369" s="1" t="str">
        <f>VLOOKUP(A368,[2]tblEscolas!$A:$D,4,FALSE)</f>
        <v>PUB</v>
      </c>
    </row>
    <row r="370" spans="1:10" x14ac:dyDescent="0.3">
      <c r="A370" s="18">
        <v>342695</v>
      </c>
      <c r="B370" s="14" t="s">
        <v>233</v>
      </c>
      <c r="C370" s="14" t="str">
        <f>VLOOKUP(Tabela1[[#This Row],[nome_escola]],[1]Sheet1!$A:$K,4,FALSE)</f>
        <v>Rua Doutor Lima Cruz</v>
      </c>
      <c r="D370" s="14" t="str">
        <f>VLOOKUP(Tabela1[[#This Row],[nome_escola]],[1]Sheet1!$A:$K,5,FALSE)</f>
        <v>4730-460</v>
      </c>
      <c r="E370" s="14">
        <f>VLOOKUP(Tabela1[[#This Row],[nome_escola]],[1]Sheet1!$A:$K,2,FALSE)</f>
        <v>41.604384000000003</v>
      </c>
      <c r="F370" s="14">
        <f>VLOOKUP(Tabela1[[#This Row],[nome_escola]],[1]Sheet1!$A:$K,3,FALSE)</f>
        <v>-8.4589429999999997</v>
      </c>
      <c r="G370" s="1" t="str">
        <f>VLOOKUP(Tabela1[[#This Row],[id_escola]],[2]tblEscolas!$A:$E,5,FALSE)</f>
        <v>03</v>
      </c>
      <c r="H370" s="1" t="str">
        <f>VLOOKUP(Tabela1[[#This Row],[id_escola]],[2]tblEscolas!$A:$F,6,FALSE)</f>
        <v>13</v>
      </c>
      <c r="I370" s="1" t="s">
        <v>1235</v>
      </c>
      <c r="J370" s="1" t="str">
        <f>VLOOKUP(A369,[2]tblEscolas!$A:$D,4,FALSE)</f>
        <v>PUB</v>
      </c>
    </row>
    <row r="371" spans="1:10" x14ac:dyDescent="0.3">
      <c r="A371" s="18">
        <v>344035</v>
      </c>
      <c r="B371" s="14" t="s">
        <v>912</v>
      </c>
      <c r="C371" s="14" t="str">
        <f>VLOOKUP(Tabela1[[#This Row],[nome_escola]],[1]Sheet1!$A:$K,4,FALSE)</f>
        <v>Rua da Escola Nova</v>
      </c>
      <c r="D371" s="14" t="str">
        <f>VLOOKUP(Tabela1[[#This Row],[nome_escola]],[1]Sheet1!$A:$K,5,FALSE)</f>
        <v>4570-427</v>
      </c>
      <c r="E371" s="14">
        <f>VLOOKUP(Tabela1[[#This Row],[nome_escola]],[1]Sheet1!$A:$K,2,FALSE)</f>
        <v>41.435442999999999</v>
      </c>
      <c r="F371" s="14">
        <f>VLOOKUP(Tabela1[[#This Row],[nome_escola]],[1]Sheet1!$A:$K,3,FALSE)</f>
        <v>-8.6833980000000004</v>
      </c>
      <c r="G371" s="1" t="str">
        <f>VLOOKUP(Tabela1[[#This Row],[id_escola]],[2]tblEscolas!$A:$E,5,FALSE)</f>
        <v>13</v>
      </c>
      <c r="H371" s="1" t="str">
        <f>VLOOKUP(Tabela1[[#This Row],[id_escola]],[2]tblEscolas!$A:$F,6,FALSE)</f>
        <v>13</v>
      </c>
      <c r="I371" s="1" t="s">
        <v>1235</v>
      </c>
      <c r="J371" s="1" t="str">
        <f>VLOOKUP(A370,[2]tblEscolas!$A:$D,4,FALSE)</f>
        <v>PUB</v>
      </c>
    </row>
    <row r="372" spans="1:10" x14ac:dyDescent="0.3">
      <c r="A372" s="18">
        <v>345635</v>
      </c>
      <c r="B372" s="14" t="s">
        <v>163</v>
      </c>
      <c r="C372" s="14" t="str">
        <f>VLOOKUP(Tabela1[[#This Row],[nome_escola]],[1]Sheet1!$A:$K,4,FALSE)</f>
        <v>Avenida de São Frutuoso</v>
      </c>
      <c r="D372" s="14" t="str">
        <f>VLOOKUP(Tabela1[[#This Row],[nome_escola]],[1]Sheet1!$A:$K,5,FALSE)</f>
        <v>4700-291</v>
      </c>
      <c r="E372" s="14">
        <f>VLOOKUP(Tabela1[[#This Row],[nome_escola]],[1]Sheet1!$A:$K,2,FALSE)</f>
        <v>41.558062</v>
      </c>
      <c r="F372" s="14">
        <f>VLOOKUP(Tabela1[[#This Row],[nome_escola]],[1]Sheet1!$A:$K,3,FALSE)</f>
        <v>-8.4388520000000007</v>
      </c>
      <c r="G372" s="1" t="str">
        <f>VLOOKUP(Tabela1[[#This Row],[id_escola]],[2]tblEscolas!$A:$E,5,FALSE)</f>
        <v>03</v>
      </c>
      <c r="H372" s="1" t="str">
        <f>VLOOKUP(Tabela1[[#This Row],[id_escola]],[2]tblEscolas!$A:$F,6,FALSE)</f>
        <v>03</v>
      </c>
      <c r="I372" s="1" t="s">
        <v>1235</v>
      </c>
      <c r="J372" s="1" t="str">
        <f>VLOOKUP(A371,[2]tblEscolas!$A:$D,4,FALSE)</f>
        <v>PUB</v>
      </c>
    </row>
    <row r="373" spans="1:10" x14ac:dyDescent="0.3">
      <c r="A373" s="18">
        <v>344606</v>
      </c>
      <c r="B373" s="14" t="s">
        <v>665</v>
      </c>
      <c r="C373" s="14" t="str">
        <f>VLOOKUP(Tabela1[[#This Row],[nome_escola]],[1]Sheet1!$A:$K,4,FALSE)</f>
        <v>Rua da Bela Vista</v>
      </c>
      <c r="D373" s="14" t="str">
        <f>VLOOKUP(Tabela1[[#This Row],[nome_escola]],[1]Sheet1!$A:$K,5,FALSE)</f>
        <v>2530-645</v>
      </c>
      <c r="E373" s="14">
        <f>VLOOKUP(Tabela1[[#This Row],[nome_escola]],[1]Sheet1!$A:$K,2,FALSE)</f>
        <v>39.200659999999999</v>
      </c>
      <c r="F373" s="14">
        <f>VLOOKUP(Tabela1[[#This Row],[nome_escola]],[1]Sheet1!$A:$K,3,FALSE)</f>
        <v>-9.3346210000000003</v>
      </c>
      <c r="G373" s="1" t="str">
        <f>VLOOKUP(Tabela1[[#This Row],[id_escola]],[2]tblEscolas!$A:$E,5,FALSE)</f>
        <v>11</v>
      </c>
      <c r="H373" s="1" t="str">
        <f>VLOOKUP(Tabela1[[#This Row],[id_escola]],[2]tblEscolas!$A:$F,6,FALSE)</f>
        <v>08</v>
      </c>
      <c r="I373" s="1" t="s">
        <v>1235</v>
      </c>
      <c r="J373" s="1" t="str">
        <f>VLOOKUP(A372,[2]tblEscolas!$A:$D,4,FALSE)</f>
        <v>PUB</v>
      </c>
    </row>
    <row r="374" spans="1:10" x14ac:dyDescent="0.3">
      <c r="A374" s="18">
        <v>342944</v>
      </c>
      <c r="B374" s="14" t="s">
        <v>237</v>
      </c>
      <c r="C374" s="14" t="str">
        <f>VLOOKUP(Tabela1[[#This Row],[nome_escola]],[1]Sheet1!$A:$K,4,FALSE)</f>
        <v>Desconhecido</v>
      </c>
      <c r="D374" s="14" t="str">
        <f>VLOOKUP(Tabela1[[#This Row],[nome_escola]],[1]Sheet1!$A:$K,5,FALSE)</f>
        <v>4730-050</v>
      </c>
      <c r="E374" s="14">
        <f>VLOOKUP(Tabela1[[#This Row],[nome_escola]],[1]Sheet1!$A:$K,2,FALSE)</f>
        <v>41.694386999999999</v>
      </c>
      <c r="F374" s="14">
        <f>VLOOKUP(Tabela1[[#This Row],[nome_escola]],[1]Sheet1!$A:$K,3,FALSE)</f>
        <v>-8.4966200000000001</v>
      </c>
      <c r="G374" s="1" t="str">
        <f>VLOOKUP(Tabela1[[#This Row],[id_escola]],[2]tblEscolas!$A:$E,5,FALSE)</f>
        <v>03</v>
      </c>
      <c r="H374" s="1" t="str">
        <f>VLOOKUP(Tabela1[[#This Row],[id_escola]],[2]tblEscolas!$A:$F,6,FALSE)</f>
        <v>13</v>
      </c>
      <c r="I374" s="1" t="s">
        <v>1235</v>
      </c>
      <c r="J374" s="1" t="str">
        <f>VLOOKUP(A373,[2]tblEscolas!$A:$D,4,FALSE)</f>
        <v>PUB</v>
      </c>
    </row>
    <row r="375" spans="1:10" x14ac:dyDescent="0.3">
      <c r="A375" s="18">
        <v>345453</v>
      </c>
      <c r="B375" s="14" t="s">
        <v>223</v>
      </c>
      <c r="C375" s="14" t="str">
        <f>VLOOKUP(Tabela1[[#This Row],[nome_escola]],[1]Sheet1!$A:$K,4,FALSE)</f>
        <v>Avenida do Rio Veirão</v>
      </c>
      <c r="D375" s="14" t="str">
        <f>VLOOKUP(Tabela1[[#This Row],[nome_escola]],[1]Sheet1!$A:$K,5,FALSE)</f>
        <v>4760-711</v>
      </c>
      <c r="E375" s="14">
        <f>VLOOKUP(Tabela1[[#This Row],[nome_escola]],[1]Sheet1!$A:$K,2,FALSE)</f>
        <v>41.358421999999997</v>
      </c>
      <c r="F375" s="14">
        <f>VLOOKUP(Tabela1[[#This Row],[nome_escola]],[1]Sheet1!$A:$K,3,FALSE)</f>
        <v>-8.5576450000000008</v>
      </c>
      <c r="G375" s="1" t="str">
        <f>VLOOKUP(Tabela1[[#This Row],[id_escola]],[2]tblEscolas!$A:$E,5,FALSE)</f>
        <v>03</v>
      </c>
      <c r="H375" s="1" t="str">
        <f>VLOOKUP(Tabela1[[#This Row],[id_escola]],[2]tblEscolas!$A:$F,6,FALSE)</f>
        <v>12</v>
      </c>
      <c r="I375" s="1" t="s">
        <v>1235</v>
      </c>
      <c r="J375" s="1" t="str">
        <f>VLOOKUP(A374,[2]tblEscolas!$A:$D,4,FALSE)</f>
        <v>PUB</v>
      </c>
    </row>
    <row r="376" spans="1:10" x14ac:dyDescent="0.3">
      <c r="A376" s="18">
        <v>345465</v>
      </c>
      <c r="B376" s="14" t="s">
        <v>219</v>
      </c>
      <c r="C376" s="14" t="str">
        <f>VLOOKUP(Tabela1[[#This Row],[nome_escola]],[1]Sheet1!$A:$K,4,FALSE)</f>
        <v>Rua 2</v>
      </c>
      <c r="D376" s="14" t="str">
        <f>VLOOKUP(Tabela1[[#This Row],[nome_escola]],[1]Sheet1!$A:$K,5,FALSE)</f>
        <v>4845-024</v>
      </c>
      <c r="E376" s="14">
        <f>VLOOKUP(Tabela1[[#This Row],[nome_escola]],[1]Sheet1!$A:$K,2,FALSE)</f>
        <v>41.675131999999998</v>
      </c>
      <c r="F376" s="14">
        <f>VLOOKUP(Tabela1[[#This Row],[nome_escola]],[1]Sheet1!$A:$K,3,FALSE)</f>
        <v>-8.1859959999999994</v>
      </c>
      <c r="G376" s="1" t="str">
        <f>VLOOKUP(Tabela1[[#This Row],[id_escola]],[2]tblEscolas!$A:$E,5,FALSE)</f>
        <v>03</v>
      </c>
      <c r="H376" s="1" t="str">
        <f>VLOOKUP(Tabela1[[#This Row],[id_escola]],[2]tblEscolas!$A:$F,6,FALSE)</f>
        <v>10</v>
      </c>
      <c r="I376" s="1" t="s">
        <v>1235</v>
      </c>
      <c r="J376" s="1" t="str">
        <f>VLOOKUP(A375,[2]tblEscolas!$A:$D,4,FALSE)</f>
        <v>PUB</v>
      </c>
    </row>
    <row r="377" spans="1:10" x14ac:dyDescent="0.3">
      <c r="A377" s="18">
        <v>344369</v>
      </c>
      <c r="B377" s="14" t="s">
        <v>807</v>
      </c>
      <c r="C377" s="14" t="str">
        <f>VLOOKUP(Tabela1[[#This Row],[nome_escola]],[1]Sheet1!$A:$K,4,FALSE)</f>
        <v>Rua Doutor Cancelas</v>
      </c>
      <c r="D377" s="14" t="str">
        <f>VLOOKUP(Tabela1[[#This Row],[nome_escola]],[1]Sheet1!$A:$K,5,FALSE)</f>
        <v>4435-212</v>
      </c>
      <c r="E377" s="14">
        <f>VLOOKUP(Tabela1[[#This Row],[nome_escola]],[1]Sheet1!$A:$K,2,FALSE)</f>
        <v>41.170143000000003</v>
      </c>
      <c r="F377" s="14">
        <f>VLOOKUP(Tabela1[[#This Row],[nome_escola]],[1]Sheet1!$A:$K,3,FALSE)</f>
        <v>-8.5566969999999998</v>
      </c>
      <c r="G377" s="1" t="str">
        <f>VLOOKUP(Tabela1[[#This Row],[id_escola]],[2]tblEscolas!$A:$E,5,FALSE)</f>
        <v>13</v>
      </c>
      <c r="H377" s="1" t="str">
        <f>VLOOKUP(Tabela1[[#This Row],[id_escola]],[2]tblEscolas!$A:$F,6,FALSE)</f>
        <v>04</v>
      </c>
      <c r="I377" s="1" t="s">
        <v>1235</v>
      </c>
      <c r="J377" s="1" t="str">
        <f>VLOOKUP(A376,[2]tblEscolas!$A:$D,4,FALSE)</f>
        <v>PUB</v>
      </c>
    </row>
    <row r="378" spans="1:10" x14ac:dyDescent="0.3">
      <c r="A378" s="18">
        <v>296454</v>
      </c>
      <c r="B378" s="14" t="s">
        <v>918</v>
      </c>
      <c r="C378" s="14" t="str">
        <f>VLOOKUP(Tabela1[[#This Row],[nome_escola]],[1]Sheet1!$A:$K,4,FALSE)</f>
        <v>Rua do Giestal</v>
      </c>
      <c r="D378" s="14" t="str">
        <f>VLOOKUP(Tabela1[[#This Row],[nome_escola]],[1]Sheet1!$A:$K,5,FALSE)</f>
        <v>4795-638</v>
      </c>
      <c r="E378" s="14">
        <f>VLOOKUP(Tabela1[[#This Row],[nome_escola]],[1]Sheet1!$A:$K,2,FALSE)</f>
        <v>41.349336000000001</v>
      </c>
      <c r="F378" s="14">
        <f>VLOOKUP(Tabela1[[#This Row],[nome_escola]],[1]Sheet1!$A:$K,3,FALSE)</f>
        <v>-8.4044319999999999</v>
      </c>
      <c r="G378" s="1" t="str">
        <f>VLOOKUP(Tabela1[[#This Row],[id_escola]],[2]tblEscolas!$A:$E,5,FALSE)</f>
        <v>13</v>
      </c>
      <c r="H378" s="1" t="str">
        <f>VLOOKUP(Tabela1[[#This Row],[id_escola]],[2]tblEscolas!$A:$F,6,FALSE)</f>
        <v>14</v>
      </c>
      <c r="I378" s="1" t="s">
        <v>1235</v>
      </c>
      <c r="J378" s="1" t="str">
        <f>VLOOKUP(A377,[2]tblEscolas!$A:$D,4,FALSE)</f>
        <v>PUB</v>
      </c>
    </row>
    <row r="379" spans="1:10" x14ac:dyDescent="0.3">
      <c r="A379" s="18">
        <v>344230</v>
      </c>
      <c r="B379" s="14" t="s">
        <v>832</v>
      </c>
      <c r="C379" s="14" t="str">
        <f>VLOOKUP(Tabela1[[#This Row],[nome_escola]],[1]Sheet1!$A:$K,4,FALSE)</f>
        <v>ER 108</v>
      </c>
      <c r="D379" s="14" t="str">
        <f>VLOOKUP(Tabela1[[#This Row],[nome_escola]],[1]Sheet1!$A:$K,5,FALSE)</f>
        <v>4625-486</v>
      </c>
      <c r="E379" s="14">
        <f>VLOOKUP(Tabela1[[#This Row],[nome_escola]],[1]Sheet1!$A:$K,2,FALSE)</f>
        <v>41.115518999999999</v>
      </c>
      <c r="F379" s="14">
        <f>VLOOKUP(Tabela1[[#This Row],[nome_escola]],[1]Sheet1!$A:$K,3,FALSE)</f>
        <v>-8.1716119999999997</v>
      </c>
      <c r="G379" s="1" t="str">
        <f>VLOOKUP(Tabela1[[#This Row],[id_escola]],[2]tblEscolas!$A:$E,5,FALSE)</f>
        <v>13</v>
      </c>
      <c r="H379" s="1" t="str">
        <f>VLOOKUP(Tabela1[[#This Row],[id_escola]],[2]tblEscolas!$A:$F,6,FALSE)</f>
        <v>07</v>
      </c>
      <c r="I379" s="1" t="s">
        <v>1235</v>
      </c>
      <c r="J379" s="1" t="str">
        <f>VLOOKUP(A378,[2]tblEscolas!$A:$D,4,FALSE)</f>
        <v>PUB</v>
      </c>
    </row>
    <row r="380" spans="1:10" x14ac:dyDescent="0.3">
      <c r="A380" s="18">
        <v>330255</v>
      </c>
      <c r="B380" s="14" t="s">
        <v>477</v>
      </c>
      <c r="C380" s="14" t="str">
        <f>VLOOKUP(Tabela1[[#This Row],[nome_escola]],[1]Sheet1!$A:$K,4,FALSE)</f>
        <v>Rua do Desportivo</v>
      </c>
      <c r="D380" s="14" t="str">
        <f>VLOOKUP(Tabela1[[#This Row],[nome_escola]],[1]Sheet1!$A:$K,5,FALSE)</f>
        <v>2495-143</v>
      </c>
      <c r="E380" s="14">
        <f>VLOOKUP(Tabela1[[#This Row],[nome_escola]],[1]Sheet1!$A:$K,2,FALSE)</f>
        <v>39.666446000000001</v>
      </c>
      <c r="F380" s="14">
        <f>VLOOKUP(Tabela1[[#This Row],[nome_escola]],[1]Sheet1!$A:$K,3,FALSE)</f>
        <v>-8.6823610000000002</v>
      </c>
      <c r="G380" s="1" t="str">
        <f>VLOOKUP(Tabela1[[#This Row],[id_escola]],[2]tblEscolas!$A:$E,5,FALSE)</f>
        <v>10</v>
      </c>
      <c r="H380" s="1" t="str">
        <f>VLOOKUP(Tabela1[[#This Row],[id_escola]],[2]tblEscolas!$A:$F,6,FALSE)</f>
        <v>09</v>
      </c>
      <c r="I380" s="1" t="s">
        <v>1235</v>
      </c>
      <c r="J380" s="1" t="str">
        <f>VLOOKUP(A379,[2]tblEscolas!$A:$D,4,FALSE)</f>
        <v>PUB</v>
      </c>
    </row>
    <row r="381" spans="1:10" x14ac:dyDescent="0.3">
      <c r="A381" s="18">
        <v>330152</v>
      </c>
      <c r="B381" s="14" t="s">
        <v>470</v>
      </c>
      <c r="C381" s="14" t="str">
        <f>VLOOKUP(Tabela1[[#This Row],[nome_escola]],[1]Sheet1!$A:$K,4,FALSE)</f>
        <v>Desconhecido</v>
      </c>
      <c r="D381" s="14" t="str">
        <f>VLOOKUP(Tabela1[[#This Row],[nome_escola]],[1]Sheet1!$A:$K,5,FALSE)</f>
        <v>2500-770</v>
      </c>
      <c r="E381" s="14">
        <f>VLOOKUP(Tabela1[[#This Row],[nome_escola]],[1]Sheet1!$A:$K,2,FALSE)</f>
        <v>39.443063000000002</v>
      </c>
      <c r="F381" s="14">
        <f>VLOOKUP(Tabela1[[#This Row],[nome_escola]],[1]Sheet1!$A:$K,3,FALSE)</f>
        <v>-9.0131910000000008</v>
      </c>
      <c r="G381" s="1" t="str">
        <f>VLOOKUP(Tabela1[[#This Row],[id_escola]],[2]tblEscolas!$A:$E,5,FALSE)</f>
        <v>10</v>
      </c>
      <c r="H381" s="1" t="str">
        <f>VLOOKUP(Tabela1[[#This Row],[id_escola]],[2]tblEscolas!$A:$F,6,FALSE)</f>
        <v>06</v>
      </c>
      <c r="I381" s="1" t="s">
        <v>1235</v>
      </c>
      <c r="J381" s="1" t="str">
        <f>VLOOKUP(A380,[2]tblEscolas!$A:$D,4,FALSE)</f>
        <v>PUB</v>
      </c>
    </row>
    <row r="382" spans="1:10" x14ac:dyDescent="0.3">
      <c r="A382" s="18">
        <v>343020</v>
      </c>
      <c r="B382" s="14" t="s">
        <v>353</v>
      </c>
      <c r="C382" s="14" t="str">
        <f>VLOOKUP(Tabela1[[#This Row],[nome_escola]],[1]Sheet1!$A:$K,4,FALSE)</f>
        <v>Rua de Santa Clara</v>
      </c>
      <c r="D382" s="14" t="str">
        <f>VLOOKUP(Tabela1[[#This Row],[nome_escola]],[1]Sheet1!$A:$K,5,FALSE)</f>
        <v>7000-517</v>
      </c>
      <c r="E382" s="14">
        <f>VLOOKUP(Tabela1[[#This Row],[nome_escola]],[1]Sheet1!$A:$K,2,FALSE)</f>
        <v>38.571331999999998</v>
      </c>
      <c r="F382" s="14">
        <f>VLOOKUP(Tabela1[[#This Row],[nome_escola]],[1]Sheet1!$A:$K,3,FALSE)</f>
        <v>-7.9123580000000002</v>
      </c>
      <c r="G382" s="1" t="str">
        <f>VLOOKUP(Tabela1[[#This Row],[id_escola]],[2]tblEscolas!$A:$E,5,FALSE)</f>
        <v>07</v>
      </c>
      <c r="H382" s="1" t="str">
        <f>VLOOKUP(Tabela1[[#This Row],[id_escola]],[2]tblEscolas!$A:$F,6,FALSE)</f>
        <v>05</v>
      </c>
      <c r="I382" s="1" t="s">
        <v>1235</v>
      </c>
      <c r="J382" s="1" t="str">
        <f>VLOOKUP(A381,[2]tblEscolas!$A:$D,4,FALSE)</f>
        <v>PUB</v>
      </c>
    </row>
    <row r="383" spans="1:10" x14ac:dyDescent="0.3">
      <c r="A383" s="18">
        <v>330309</v>
      </c>
      <c r="B383" s="14" t="s">
        <v>1207</v>
      </c>
      <c r="C383" s="14" t="str">
        <f>VLOOKUP(Tabela1[[#This Row],[nome_escola]],[1]Sheet1!$A:$K,4,FALSE)</f>
        <v>Avenida São Mamede de Barros</v>
      </c>
      <c r="D383" s="14" t="str">
        <f>VLOOKUP(Tabela1[[#This Row],[nome_escola]],[1]Sheet1!$A:$K,5,FALSE)</f>
        <v>3660-255</v>
      </c>
      <c r="E383" s="14">
        <f>VLOOKUP(Tabela1[[#This Row],[nome_escola]],[1]Sheet1!$A:$K,2,FALSE)</f>
        <v>40.767693999999999</v>
      </c>
      <c r="F383" s="14">
        <f>VLOOKUP(Tabela1[[#This Row],[nome_escola]],[1]Sheet1!$A:$K,3,FALSE)</f>
        <v>-8.1461129999999997</v>
      </c>
      <c r="G383" s="1" t="str">
        <f>VLOOKUP(Tabela1[[#This Row],[id_escola]],[2]tblEscolas!$A:$E,5,FALSE)</f>
        <v>18</v>
      </c>
      <c r="H383" s="1" t="str">
        <f>VLOOKUP(Tabela1[[#This Row],[id_escola]],[2]tblEscolas!$A:$F,6,FALSE)</f>
        <v>16</v>
      </c>
      <c r="I383" s="1" t="s">
        <v>1235</v>
      </c>
      <c r="J383" s="1" t="str">
        <f>VLOOKUP(A382,[2]tblEscolas!$A:$D,4,FALSE)</f>
        <v>PUB</v>
      </c>
    </row>
    <row r="384" spans="1:10" x14ac:dyDescent="0.3">
      <c r="A384" s="18">
        <v>344643</v>
      </c>
      <c r="B384" s="14" t="s">
        <v>657</v>
      </c>
      <c r="C384" s="14" t="str">
        <f>VLOOKUP(Tabela1[[#This Row],[nome_escola]],[1]Sheet1!$A:$K,4,FALSE)</f>
        <v>Travessa da Escola</v>
      </c>
      <c r="D384" s="14" t="str">
        <f>VLOOKUP(Tabela1[[#This Row],[nome_escola]],[1]Sheet1!$A:$K,5,FALSE)</f>
        <v>2690-373</v>
      </c>
      <c r="E384" s="14">
        <f>VLOOKUP(Tabela1[[#This Row],[nome_escola]],[1]Sheet1!$A:$K,2,FALSE)</f>
        <v>38.837032999999998</v>
      </c>
      <c r="F384" s="14">
        <f>VLOOKUP(Tabela1[[#This Row],[nome_escola]],[1]Sheet1!$A:$K,3,FALSE)</f>
        <v>-9.0899760000000001</v>
      </c>
      <c r="G384" s="1" t="str">
        <f>VLOOKUP(Tabela1[[#This Row],[id_escola]],[2]tblEscolas!$A:$E,5,FALSE)</f>
        <v>11</v>
      </c>
      <c r="H384" s="1" t="str">
        <f>VLOOKUP(Tabela1[[#This Row],[id_escola]],[2]tblEscolas!$A:$F,6,FALSE)</f>
        <v>07</v>
      </c>
      <c r="I384" s="1" t="s">
        <v>1235</v>
      </c>
      <c r="J384" s="1" t="str">
        <f>VLOOKUP(A383,[2]tblEscolas!$A:$D,4,FALSE)</f>
        <v>PUB</v>
      </c>
    </row>
    <row r="385" spans="1:10" x14ac:dyDescent="0.3">
      <c r="A385" s="18">
        <v>343031</v>
      </c>
      <c r="B385" s="14" t="s">
        <v>1020</v>
      </c>
      <c r="C385" s="14" t="str">
        <f>VLOOKUP(Tabela1[[#This Row],[nome_escola]],[1]Sheet1!$A:$K,4,FALSE)</f>
        <v>Rua Professor Gomes Correia</v>
      </c>
      <c r="D385" s="14" t="str">
        <f>VLOOKUP(Tabela1[[#This Row],[nome_escola]],[1]Sheet1!$A:$K,5,FALSE)</f>
        <v>2300-000</v>
      </c>
      <c r="E385" s="14">
        <f>VLOOKUP(Tabela1[[#This Row],[nome_escola]],[1]Sheet1!$A:$K,2,FALSE)</f>
        <v>39.597771000000002</v>
      </c>
      <c r="F385" s="14">
        <f>VLOOKUP(Tabela1[[#This Row],[nome_escola]],[1]Sheet1!$A:$K,3,FALSE)</f>
        <v>-8.4030509999999996</v>
      </c>
      <c r="G385" s="1" t="str">
        <f>VLOOKUP(Tabela1[[#This Row],[id_escola]],[2]tblEscolas!$A:$E,5,FALSE)</f>
        <v>14</v>
      </c>
      <c r="H385" s="1" t="str">
        <f>VLOOKUP(Tabela1[[#This Row],[id_escola]],[2]tblEscolas!$A:$F,6,FALSE)</f>
        <v>18</v>
      </c>
      <c r="I385" s="1" t="s">
        <v>1235</v>
      </c>
      <c r="J385" s="1" t="str">
        <f>VLOOKUP(A384,[2]tblEscolas!$A:$D,4,FALSE)</f>
        <v>PUB</v>
      </c>
    </row>
    <row r="386" spans="1:10" x14ac:dyDescent="0.3">
      <c r="A386" s="18">
        <v>343043</v>
      </c>
      <c r="B386" s="14" t="s">
        <v>124</v>
      </c>
      <c r="C386" s="14" t="str">
        <f>VLOOKUP(Tabela1[[#This Row],[nome_escola]],[1]Sheet1!$A:$K,4,FALSE)</f>
        <v>Rua Fernando Pessoa</v>
      </c>
      <c r="D386" s="14" t="str">
        <f>VLOOKUP(Tabela1[[#This Row],[nome_escola]],[1]Sheet1!$A:$K,5,FALSE)</f>
        <v>7800-181</v>
      </c>
      <c r="E386" s="14">
        <f>VLOOKUP(Tabela1[[#This Row],[nome_escola]],[1]Sheet1!$A:$K,2,FALSE)</f>
        <v>38.019883</v>
      </c>
      <c r="F386" s="14">
        <f>VLOOKUP(Tabela1[[#This Row],[nome_escola]],[1]Sheet1!$A:$K,3,FALSE)</f>
        <v>-7.8633509999999998</v>
      </c>
      <c r="G386" s="1" t="str">
        <f>VLOOKUP(Tabela1[[#This Row],[id_escola]],[2]tblEscolas!$A:$E,5,FALSE)</f>
        <v>02</v>
      </c>
      <c r="H386" s="1" t="str">
        <f>VLOOKUP(Tabela1[[#This Row],[id_escola]],[2]tblEscolas!$A:$F,6,FALSE)</f>
        <v>05</v>
      </c>
      <c r="I386" s="1" t="s">
        <v>1235</v>
      </c>
      <c r="J386" s="1" t="str">
        <f>VLOOKUP(A385,[2]tblEscolas!$A:$D,4,FALSE)</f>
        <v>PUB</v>
      </c>
    </row>
    <row r="387" spans="1:10" x14ac:dyDescent="0.3">
      <c r="A387" s="18">
        <v>343171</v>
      </c>
      <c r="B387" s="14" t="s">
        <v>967</v>
      </c>
      <c r="C387" s="14" t="str">
        <f>VLOOKUP(Tabela1[[#This Row],[nome_escola]],[1]Sheet1!$A:$K,4,FALSE)</f>
        <v>Rua de José Fontana</v>
      </c>
      <c r="D387" s="14" t="str">
        <f>VLOOKUP(Tabela1[[#This Row],[nome_escola]],[1]Sheet1!$A:$K,5,FALSE)</f>
        <v>4400-137</v>
      </c>
      <c r="E387" s="14">
        <f>VLOOKUP(Tabela1[[#This Row],[nome_escola]],[1]Sheet1!$A:$K,2,FALSE)</f>
        <v>41.123275</v>
      </c>
      <c r="F387" s="14">
        <f>VLOOKUP(Tabela1[[#This Row],[nome_escola]],[1]Sheet1!$A:$K,3,FALSE)</f>
        <v>-8.6199010000000005</v>
      </c>
      <c r="G387" s="1" t="str">
        <f>VLOOKUP(Tabela1[[#This Row],[id_escola]],[2]tblEscolas!$A:$E,5,FALSE)</f>
        <v>13</v>
      </c>
      <c r="H387" s="1" t="str">
        <f>VLOOKUP(Tabela1[[#This Row],[id_escola]],[2]tblEscolas!$A:$F,6,FALSE)</f>
        <v>17</v>
      </c>
      <c r="I387" s="1" t="s">
        <v>1235</v>
      </c>
      <c r="J387" s="1" t="str">
        <f>VLOOKUP(A386,[2]tblEscolas!$A:$D,4,FALSE)</f>
        <v>PUB</v>
      </c>
    </row>
    <row r="388" spans="1:10" x14ac:dyDescent="0.3">
      <c r="A388" s="18">
        <v>343055</v>
      </c>
      <c r="B388" s="14" t="s">
        <v>1170</v>
      </c>
      <c r="C388" s="14" t="str">
        <f>VLOOKUP(Tabela1[[#This Row],[nome_escola]],[1]Sheet1!$A:$K,4,FALSE)</f>
        <v>Rua de Santa Comba</v>
      </c>
      <c r="D388" s="14" t="str">
        <f>VLOOKUP(Tabela1[[#This Row],[nome_escola]],[1]Sheet1!$A:$K,5,FALSE)</f>
        <v>5030-462</v>
      </c>
      <c r="E388" s="14">
        <f>VLOOKUP(Tabela1[[#This Row],[nome_escola]],[1]Sheet1!$A:$K,2,FALSE)</f>
        <v>41.210358999999997</v>
      </c>
      <c r="F388" s="14">
        <f>VLOOKUP(Tabela1[[#This Row],[nome_escola]],[1]Sheet1!$A:$K,3,FALSE)</f>
        <v>-7.7848230000000003</v>
      </c>
      <c r="G388" s="1" t="str">
        <f>VLOOKUP(Tabela1[[#This Row],[id_escola]],[2]tblEscolas!$A:$E,5,FALSE)</f>
        <v>17</v>
      </c>
      <c r="H388" s="1" t="str">
        <f>VLOOKUP(Tabela1[[#This Row],[id_escola]],[2]tblEscolas!$A:$F,6,FALSE)</f>
        <v>11</v>
      </c>
      <c r="I388" s="1" t="s">
        <v>1235</v>
      </c>
      <c r="J388" s="1" t="str">
        <f>VLOOKUP(A387,[2]tblEscolas!$A:$D,4,FALSE)</f>
        <v>PUB</v>
      </c>
    </row>
    <row r="389" spans="1:10" x14ac:dyDescent="0.3">
      <c r="A389" s="18">
        <v>343080</v>
      </c>
      <c r="B389" s="14" t="s">
        <v>123</v>
      </c>
      <c r="C389" s="14" t="str">
        <f>VLOOKUP(Tabela1[[#This Row],[nome_escola]],[1]Sheet1!$A:$K,4,FALSE)</f>
        <v>Avenida Comandante Ramiro Correia</v>
      </c>
      <c r="D389" s="14" t="str">
        <f>VLOOKUP(Tabela1[[#This Row],[nome_escola]],[1]Sheet1!$A:$K,5,FALSE)</f>
        <v>7800-261</v>
      </c>
      <c r="E389" s="14">
        <f>VLOOKUP(Tabela1[[#This Row],[nome_escola]],[1]Sheet1!$A:$K,2,FALSE)</f>
        <v>38.018379000000003</v>
      </c>
      <c r="F389" s="14">
        <f>VLOOKUP(Tabela1[[#This Row],[nome_escola]],[1]Sheet1!$A:$K,3,FALSE)</f>
        <v>-7.8741560000000002</v>
      </c>
      <c r="G389" s="1" t="str">
        <f>VLOOKUP(Tabela1[[#This Row],[id_escola]],[2]tblEscolas!$A:$E,5,FALSE)</f>
        <v>02</v>
      </c>
      <c r="H389" s="1" t="str">
        <f>VLOOKUP(Tabela1[[#This Row],[id_escola]],[2]tblEscolas!$A:$F,6,FALSE)</f>
        <v>05</v>
      </c>
      <c r="I389" s="1" t="s">
        <v>1235</v>
      </c>
      <c r="J389" s="1" t="str">
        <f>VLOOKUP(A388,[2]tblEscolas!$A:$D,4,FALSE)</f>
        <v>PUB</v>
      </c>
    </row>
    <row r="390" spans="1:10" x14ac:dyDescent="0.3">
      <c r="A390" s="18">
        <v>330139</v>
      </c>
      <c r="B390" s="14" t="s">
        <v>473</v>
      </c>
      <c r="C390" s="14" t="str">
        <f>VLOOKUP(Tabela1[[#This Row],[nome_escola]],[1]Sheet1!$A:$K,4,FALSE)</f>
        <v>Rua Francisco Franco</v>
      </c>
      <c r="D390" s="14" t="str">
        <f>VLOOKUP(Tabela1[[#This Row],[nome_escola]],[1]Sheet1!$A:$K,5,FALSE)</f>
        <v>2500-205</v>
      </c>
      <c r="E390" s="14">
        <f>VLOOKUP(Tabela1[[#This Row],[nome_escola]],[1]Sheet1!$A:$K,2,FALSE)</f>
        <v>39.397159000000002</v>
      </c>
      <c r="F390" s="14">
        <f>VLOOKUP(Tabela1[[#This Row],[nome_escola]],[1]Sheet1!$A:$K,3,FALSE)</f>
        <v>-9.1413480000000007</v>
      </c>
      <c r="G390" s="1" t="str">
        <f>VLOOKUP(Tabela1[[#This Row],[id_escola]],[2]tblEscolas!$A:$E,5,FALSE)</f>
        <v>10</v>
      </c>
      <c r="H390" s="1" t="str">
        <f>VLOOKUP(Tabela1[[#This Row],[id_escola]],[2]tblEscolas!$A:$F,6,FALSE)</f>
        <v>06</v>
      </c>
      <c r="I390" s="1" t="s">
        <v>1235</v>
      </c>
      <c r="J390" s="1" t="str">
        <f>VLOOKUP(A389,[2]tblEscolas!$A:$D,4,FALSE)</f>
        <v>PUB</v>
      </c>
    </row>
    <row r="391" spans="1:10" x14ac:dyDescent="0.3">
      <c r="A391" s="18">
        <v>340560</v>
      </c>
      <c r="B391" s="14" t="s">
        <v>680</v>
      </c>
      <c r="C391" s="14" t="str">
        <f>VLOOKUP(Tabela1[[#This Row],[nome_escola]],[1]Sheet1!$A:$K,4,FALSE)</f>
        <v>Rua Dona Simoa Godinho</v>
      </c>
      <c r="D391" s="14" t="str">
        <f>VLOOKUP(Tabela1[[#This Row],[nome_escola]],[1]Sheet1!$A:$K,5,FALSE)</f>
        <v>2760-187</v>
      </c>
      <c r="E391" s="14">
        <f>VLOOKUP(Tabela1[[#This Row],[nome_escola]],[1]Sheet1!$A:$K,2,FALSE)</f>
        <v>38.709895000000003</v>
      </c>
      <c r="F391" s="14">
        <f>VLOOKUP(Tabela1[[#This Row],[nome_escola]],[1]Sheet1!$A:$K,3,FALSE)</f>
        <v>-9.27515</v>
      </c>
      <c r="G391" s="1" t="str">
        <f>VLOOKUP(Tabela1[[#This Row],[id_escola]],[2]tblEscolas!$A:$E,5,FALSE)</f>
        <v>11</v>
      </c>
      <c r="H391" s="1" t="str">
        <f>VLOOKUP(Tabela1[[#This Row],[id_escola]],[2]tblEscolas!$A:$F,6,FALSE)</f>
        <v>10</v>
      </c>
      <c r="I391" s="1" t="s">
        <v>1235</v>
      </c>
      <c r="J391" s="1" t="str">
        <f>VLOOKUP(A390,[2]tblEscolas!$A:$D,4,FALSE)</f>
        <v>PUB</v>
      </c>
    </row>
    <row r="392" spans="1:10" x14ac:dyDescent="0.3">
      <c r="A392" s="18">
        <v>330115</v>
      </c>
      <c r="B392" s="14" t="s">
        <v>268</v>
      </c>
      <c r="C392" s="14" t="str">
        <f>VLOOKUP(Tabela1[[#This Row],[nome_escola]],[1]Sheet1!$A:$K,4,FALSE)</f>
        <v>Rua das Escolas</v>
      </c>
      <c r="D392" s="14" t="str">
        <f>VLOOKUP(Tabela1[[#This Row],[nome_escola]],[1]Sheet1!$A:$K,5,FALSE)</f>
        <v>6200-441</v>
      </c>
      <c r="E392" s="14">
        <f>VLOOKUP(Tabela1[[#This Row],[nome_escola]],[1]Sheet1!$A:$K,2,FALSE)</f>
        <v>40.297066000000001</v>
      </c>
      <c r="F392" s="14">
        <f>VLOOKUP(Tabela1[[#This Row],[nome_escola]],[1]Sheet1!$A:$K,3,FALSE)</f>
        <v>-7.4955509999999999</v>
      </c>
      <c r="G392" s="1" t="str">
        <f>VLOOKUP(Tabela1[[#This Row],[id_escola]],[2]tblEscolas!$A:$E,5,FALSE)</f>
        <v>05</v>
      </c>
      <c r="H392" s="1" t="str">
        <f>VLOOKUP(Tabela1[[#This Row],[id_escola]],[2]tblEscolas!$A:$F,6,FALSE)</f>
        <v>03</v>
      </c>
      <c r="I392" s="1" t="s">
        <v>1235</v>
      </c>
      <c r="J392" s="1" t="str">
        <f>VLOOKUP(A391,[2]tblEscolas!$A:$D,4,FALSE)</f>
        <v>PUB</v>
      </c>
    </row>
    <row r="393" spans="1:10" x14ac:dyDescent="0.3">
      <c r="A393" s="18" t="e">
        <v>#N/A</v>
      </c>
      <c r="B393" s="14" t="s">
        <v>661</v>
      </c>
      <c r="C393" s="14" t="str">
        <f>VLOOKUP(Tabela1[[#This Row],[nome_escola]],[1]Sheet1!$A:$K,4,FALSE)</f>
        <v>Rua da Alegria</v>
      </c>
      <c r="D393" s="14" t="str">
        <f>VLOOKUP(Tabela1[[#This Row],[nome_escola]],[1]Sheet1!$A:$K,5,FALSE)</f>
        <v>2690-230</v>
      </c>
      <c r="E393" s="14">
        <f>VLOOKUP(Tabela1[[#This Row],[nome_escola]],[1]Sheet1!$A:$K,2,FALSE)</f>
        <v>38.832869000000002</v>
      </c>
      <c r="F393" s="14">
        <f>VLOOKUP(Tabela1[[#This Row],[nome_escola]],[1]Sheet1!$A:$K,3,FALSE)</f>
        <v>-9.0952110000000008</v>
      </c>
      <c r="G393" s="1" t="e">
        <f>VLOOKUP(Tabela1[[#This Row],[id_escola]],[2]tblEscolas!$A:$E,5,FALSE)</f>
        <v>#N/A</v>
      </c>
      <c r="H393" s="1" t="e">
        <f>VLOOKUP(Tabela1[[#This Row],[id_escola]],[2]tblEscolas!$A:$F,6,FALSE)</f>
        <v>#N/A</v>
      </c>
      <c r="I393" s="1" t="s">
        <v>1235</v>
      </c>
      <c r="J393" s="1" t="str">
        <f>VLOOKUP(A392,[2]tblEscolas!$A:$D,4,FALSE)</f>
        <v>PUB</v>
      </c>
    </row>
    <row r="394" spans="1:10" x14ac:dyDescent="0.3">
      <c r="A394" s="18">
        <v>330735</v>
      </c>
      <c r="B394" s="14" t="s">
        <v>35</v>
      </c>
      <c r="C394" s="14" t="str">
        <f>VLOOKUP(Tabela1[[#This Row],[nome_escola]],[1]Sheet1!$A:$K,4,FALSE)</f>
        <v>Rua Principal</v>
      </c>
      <c r="D394" s="14" t="str">
        <f>VLOOKUP(Tabela1[[#This Row],[nome_escola]],[1]Sheet1!$A:$K,5,FALSE)</f>
        <v>3850-772</v>
      </c>
      <c r="E394" s="14">
        <f>VLOOKUP(Tabela1[[#This Row],[nome_escola]],[1]Sheet1!$A:$K,2,FALSE)</f>
        <v>40.639203999999999</v>
      </c>
      <c r="F394" s="14">
        <f>VLOOKUP(Tabela1[[#This Row],[nome_escola]],[1]Sheet1!$A:$K,3,FALSE)</f>
        <v>-8.5481250000000006</v>
      </c>
      <c r="G394" s="1" t="str">
        <f>VLOOKUP(Tabela1[[#This Row],[id_escola]],[2]tblEscolas!$A:$E,5,FALSE)</f>
        <v>01</v>
      </c>
      <c r="H394" s="1" t="str">
        <f>VLOOKUP(Tabela1[[#This Row],[id_escola]],[2]tblEscolas!$A:$F,6,FALSE)</f>
        <v>02</v>
      </c>
      <c r="I394" s="1" t="s">
        <v>1235</v>
      </c>
      <c r="J394" s="1" t="e">
        <f>VLOOKUP(A393,[2]tblEscolas!$A:$D,4,FALSE)</f>
        <v>#N/A</v>
      </c>
    </row>
    <row r="395" spans="1:10" x14ac:dyDescent="0.3">
      <c r="A395" s="18">
        <v>341617</v>
      </c>
      <c r="B395" s="14" t="s">
        <v>534</v>
      </c>
      <c r="C395" s="14" t="str">
        <f>VLOOKUP(Tabela1[[#This Row],[nome_escola]],[1]Sheet1!$A:$K,4,FALSE)</f>
        <v>Rua Professor Vitorino Nemésio</v>
      </c>
      <c r="D395" s="14" t="str">
        <f>VLOOKUP(Tabela1[[#This Row],[nome_escola]],[1]Sheet1!$A:$K,5,FALSE)</f>
        <v>2765-362</v>
      </c>
      <c r="E395" s="14">
        <f>VLOOKUP(Tabela1[[#This Row],[nome_escola]],[1]Sheet1!$A:$K,2,FALSE)</f>
        <v>38.707051999999997</v>
      </c>
      <c r="F395" s="14">
        <f>VLOOKUP(Tabela1[[#This Row],[nome_escola]],[1]Sheet1!$A:$K,3,FALSE)</f>
        <v>-9.3851700000000005</v>
      </c>
      <c r="G395" s="1" t="str">
        <f>VLOOKUP(Tabela1[[#This Row],[id_escola]],[2]tblEscolas!$A:$E,5,FALSE)</f>
        <v>11</v>
      </c>
      <c r="H395" s="1" t="str">
        <f>VLOOKUP(Tabela1[[#This Row],[id_escola]],[2]tblEscolas!$A:$F,6,FALSE)</f>
        <v>05</v>
      </c>
      <c r="I395" s="1" t="s">
        <v>1235</v>
      </c>
      <c r="J395" s="1" t="str">
        <f>VLOOKUP(A394,[2]tblEscolas!$A:$D,4,FALSE)</f>
        <v>PUB</v>
      </c>
    </row>
    <row r="396" spans="1:10" x14ac:dyDescent="0.3">
      <c r="A396" s="18">
        <v>343973</v>
      </c>
      <c r="B396" s="14" t="s">
        <v>939</v>
      </c>
      <c r="C396" s="14" t="str">
        <f>VLOOKUP(Tabela1[[#This Row],[nome_escola]],[1]Sheet1!$A:$K,4,FALSE)</f>
        <v>Rua de Fijós</v>
      </c>
      <c r="D396" s="14" t="str">
        <f>VLOOKUP(Tabela1[[#This Row],[nome_escola]],[1]Sheet1!$A:$K,5,FALSE)</f>
        <v>4440-334</v>
      </c>
      <c r="E396" s="14">
        <f>VLOOKUP(Tabela1[[#This Row],[nome_escola]],[1]Sheet1!$A:$K,2,FALSE)</f>
        <v>41.215524000000002</v>
      </c>
      <c r="F396" s="14">
        <f>VLOOKUP(Tabela1[[#This Row],[nome_escola]],[1]Sheet1!$A:$K,3,FALSE)</f>
        <v>-8.4662089999999992</v>
      </c>
      <c r="G396" s="1" t="str">
        <f>VLOOKUP(Tabela1[[#This Row],[id_escola]],[2]tblEscolas!$A:$E,5,FALSE)</f>
        <v>13</v>
      </c>
      <c r="H396" s="1" t="str">
        <f>VLOOKUP(Tabela1[[#This Row],[id_escola]],[2]tblEscolas!$A:$F,6,FALSE)</f>
        <v>15</v>
      </c>
      <c r="I396" s="1" t="s">
        <v>1235</v>
      </c>
      <c r="J396" s="1" t="str">
        <f>VLOOKUP(A395,[2]tblEscolas!$A:$D,4,FALSE)</f>
        <v>PUB</v>
      </c>
    </row>
    <row r="397" spans="1:10" x14ac:dyDescent="0.3">
      <c r="A397" s="18" t="e">
        <v>#N/A</v>
      </c>
      <c r="B397" s="14" t="s">
        <v>675</v>
      </c>
      <c r="C397" s="14" t="str">
        <f>VLOOKUP(Tabela1[[#This Row],[nome_escola]],[1]Sheet1!$A:$K,4,FALSE)</f>
        <v>Avenida Dom João I</v>
      </c>
      <c r="D397" s="14" t="str">
        <f>VLOOKUP(Tabela1[[#This Row],[nome_escola]],[1]Sheet1!$A:$K,5,FALSE)</f>
        <v>2780-065</v>
      </c>
      <c r="E397" s="14">
        <f>VLOOKUP(Tabela1[[#This Row],[nome_escola]],[1]Sheet1!$A:$K,2,FALSE)</f>
        <v>38.683396999999999</v>
      </c>
      <c r="F397" s="14">
        <f>VLOOKUP(Tabela1[[#This Row],[nome_escola]],[1]Sheet1!$A:$K,3,FALSE)</f>
        <v>-9.3169620000000002</v>
      </c>
      <c r="G397" s="1" t="e">
        <f>VLOOKUP(Tabela1[[#This Row],[id_escola]],[2]tblEscolas!$A:$E,5,FALSE)</f>
        <v>#N/A</v>
      </c>
      <c r="H397" s="1" t="e">
        <f>VLOOKUP(Tabela1[[#This Row],[id_escola]],[2]tblEscolas!$A:$F,6,FALSE)</f>
        <v>#N/A</v>
      </c>
      <c r="I397" s="1" t="s">
        <v>1235</v>
      </c>
      <c r="J397" s="1" t="str">
        <f>VLOOKUP(A396,[2]tblEscolas!$A:$D,4,FALSE)</f>
        <v>PUB</v>
      </c>
    </row>
    <row r="398" spans="1:10" x14ac:dyDescent="0.3">
      <c r="A398" s="18">
        <v>342993</v>
      </c>
      <c r="B398" s="14" t="s">
        <v>936</v>
      </c>
      <c r="C398" s="14" t="str">
        <f>VLOOKUP(Tabela1[[#This Row],[nome_escola]],[1]Sheet1!$A:$K,4,FALSE)</f>
        <v>Praceta Dom António Ferreira Gomes</v>
      </c>
      <c r="D398" s="14" t="str">
        <f>VLOOKUP(Tabela1[[#This Row],[nome_escola]],[1]Sheet1!$A:$K,5,FALSE)</f>
        <v>4445-420</v>
      </c>
      <c r="E398" s="14">
        <f>VLOOKUP(Tabela1[[#This Row],[nome_escola]],[1]Sheet1!$A:$K,2,FALSE)</f>
        <v>41.214500000000001</v>
      </c>
      <c r="F398" s="14">
        <f>VLOOKUP(Tabela1[[#This Row],[nome_escola]],[1]Sheet1!$A:$K,3,FALSE)</f>
        <v>-8.5469609999999996</v>
      </c>
      <c r="G398" s="1" t="str">
        <f>VLOOKUP(Tabela1[[#This Row],[id_escola]],[2]tblEscolas!$A:$E,5,FALSE)</f>
        <v>13</v>
      </c>
      <c r="H398" s="1" t="str">
        <f>VLOOKUP(Tabela1[[#This Row],[id_escola]],[2]tblEscolas!$A:$F,6,FALSE)</f>
        <v>15</v>
      </c>
      <c r="I398" s="1" t="s">
        <v>1235</v>
      </c>
      <c r="J398" s="1" t="e">
        <f>VLOOKUP(A397,[2]tblEscolas!$A:$D,4,FALSE)</f>
        <v>#N/A</v>
      </c>
    </row>
    <row r="399" spans="1:10" x14ac:dyDescent="0.3">
      <c r="A399" s="18">
        <v>343225</v>
      </c>
      <c r="B399" s="14" t="s">
        <v>930</v>
      </c>
      <c r="C399" s="14" t="str">
        <f>VLOOKUP(Tabela1[[#This Row],[nome_escola]],[1]Sheet1!$A:$K,4,FALSE)</f>
        <v>Rua da Escola Secundária</v>
      </c>
      <c r="D399" s="14" t="str">
        <f>VLOOKUP(Tabela1[[#This Row],[nome_escola]],[1]Sheet1!$A:$K,5,FALSE)</f>
        <v>4795-468</v>
      </c>
      <c r="E399" s="14">
        <f>VLOOKUP(Tabela1[[#This Row],[nome_escola]],[1]Sheet1!$A:$K,2,FALSE)</f>
        <v>41.359686000000004</v>
      </c>
      <c r="F399" s="14">
        <f>VLOOKUP(Tabela1[[#This Row],[nome_escola]],[1]Sheet1!$A:$K,3,FALSE)</f>
        <v>-8.3688959999999994</v>
      </c>
      <c r="G399" s="1" t="str">
        <f>VLOOKUP(Tabela1[[#This Row],[id_escola]],[2]tblEscolas!$A:$E,5,FALSE)</f>
        <v>13</v>
      </c>
      <c r="H399" s="1" t="str">
        <f>VLOOKUP(Tabela1[[#This Row],[id_escola]],[2]tblEscolas!$A:$F,6,FALSE)</f>
        <v>14</v>
      </c>
      <c r="I399" s="1" t="s">
        <v>1235</v>
      </c>
      <c r="J399" s="1" t="str">
        <f>VLOOKUP(A398,[2]tblEscolas!$A:$D,4,FALSE)</f>
        <v>PUB</v>
      </c>
    </row>
    <row r="400" spans="1:10" x14ac:dyDescent="0.3">
      <c r="A400" s="18">
        <v>343237</v>
      </c>
      <c r="B400" s="14" t="s">
        <v>444</v>
      </c>
      <c r="C400" s="14" t="str">
        <f>VLOOKUP(Tabela1[[#This Row],[nome_escola]],[1]Sheet1!$A:$K,4,FALSE)</f>
        <v>EN 16</v>
      </c>
      <c r="D400" s="14" t="str">
        <f>VLOOKUP(Tabela1[[#This Row],[nome_escola]],[1]Sheet1!$A:$K,5,FALSE)</f>
        <v>6300-827</v>
      </c>
      <c r="E400" s="14">
        <f>VLOOKUP(Tabela1[[#This Row],[nome_escola]],[1]Sheet1!$A:$K,2,FALSE)</f>
        <v>40.556688999999999</v>
      </c>
      <c r="F400" s="14">
        <f>VLOOKUP(Tabela1[[#This Row],[nome_escola]],[1]Sheet1!$A:$K,3,FALSE)</f>
        <v>-7.2321669999999996</v>
      </c>
      <c r="G400" s="1" t="str">
        <f>VLOOKUP(Tabela1[[#This Row],[id_escola]],[2]tblEscolas!$A:$E,5,FALSE)</f>
        <v>09</v>
      </c>
      <c r="H400" s="1" t="str">
        <f>VLOOKUP(Tabela1[[#This Row],[id_escola]],[2]tblEscolas!$A:$F,6,FALSE)</f>
        <v>07</v>
      </c>
      <c r="I400" s="1" t="s">
        <v>1235</v>
      </c>
      <c r="J400" s="1" t="str">
        <f>VLOOKUP(A399,[2]tblEscolas!$A:$D,4,FALSE)</f>
        <v>PUB</v>
      </c>
    </row>
    <row r="401" spans="1:10" x14ac:dyDescent="0.3">
      <c r="A401" s="18">
        <v>344357</v>
      </c>
      <c r="B401" s="14" t="s">
        <v>808</v>
      </c>
      <c r="C401" s="14" t="str">
        <f>VLOOKUP(Tabela1[[#This Row],[nome_escola]],[1]Sheet1!$A:$K,4,FALSE)</f>
        <v>Rua Rio Ferreira</v>
      </c>
      <c r="D401" s="14" t="str">
        <f>VLOOKUP(Tabela1[[#This Row],[nome_escola]],[1]Sheet1!$A:$K,5,FALSE)</f>
        <v>4510-418</v>
      </c>
      <c r="E401" s="14">
        <f>VLOOKUP(Tabela1[[#This Row],[nome_escola]],[1]Sheet1!$A:$K,2,FALSE)</f>
        <v>41.149256000000001</v>
      </c>
      <c r="F401" s="14">
        <f>VLOOKUP(Tabela1[[#This Row],[nome_escola]],[1]Sheet1!$A:$K,3,FALSE)</f>
        <v>-8.5060629999999993</v>
      </c>
      <c r="G401" s="1" t="str">
        <f>VLOOKUP(Tabela1[[#This Row],[id_escola]],[2]tblEscolas!$A:$E,5,FALSE)</f>
        <v>13</v>
      </c>
      <c r="H401" s="1" t="str">
        <f>VLOOKUP(Tabela1[[#This Row],[id_escola]],[2]tblEscolas!$A:$F,6,FALSE)</f>
        <v>04</v>
      </c>
      <c r="I401" s="1" t="s">
        <v>1235</v>
      </c>
      <c r="J401" s="1" t="str">
        <f>VLOOKUP(A400,[2]tblEscolas!$A:$D,4,FALSE)</f>
        <v>PUB</v>
      </c>
    </row>
    <row r="402" spans="1:10" x14ac:dyDescent="0.3">
      <c r="A402" s="18">
        <v>344928</v>
      </c>
      <c r="B402" s="14" t="s">
        <v>336</v>
      </c>
      <c r="C402" s="14" t="str">
        <f>VLOOKUP(Tabela1[[#This Row],[nome_escola]],[1]Sheet1!$A:$K,4,FALSE)</f>
        <v>Desconhecido</v>
      </c>
      <c r="D402" s="14" t="str">
        <f>VLOOKUP(Tabela1[[#This Row],[nome_escola]],[1]Sheet1!$A:$K,5,FALSE)</f>
        <v>3360-258</v>
      </c>
      <c r="E402" s="14">
        <f>VLOOKUP(Tabela1[[#This Row],[nome_escola]],[1]Sheet1!$A:$K,2,FALSE)</f>
        <v>40.304685999999997</v>
      </c>
      <c r="F402" s="14">
        <f>VLOOKUP(Tabela1[[#This Row],[nome_escola]],[1]Sheet1!$A:$K,3,FALSE)</f>
        <v>-8.1616660000000003</v>
      </c>
      <c r="G402" s="1" t="str">
        <f>VLOOKUP(Tabela1[[#This Row],[id_escola]],[2]tblEscolas!$A:$E,5,FALSE)</f>
        <v>06</v>
      </c>
      <c r="H402" s="1" t="str">
        <f>VLOOKUP(Tabela1[[#This Row],[id_escola]],[2]tblEscolas!$A:$F,6,FALSE)</f>
        <v>13</v>
      </c>
      <c r="I402" s="1" t="s">
        <v>1235</v>
      </c>
      <c r="J402" s="1" t="str">
        <f>VLOOKUP(A401,[2]tblEscolas!$A:$D,4,FALSE)</f>
        <v>PUB</v>
      </c>
    </row>
    <row r="403" spans="1:10" x14ac:dyDescent="0.3">
      <c r="A403" s="18">
        <v>330127</v>
      </c>
      <c r="B403" s="14" t="s">
        <v>262</v>
      </c>
      <c r="C403" s="14" t="str">
        <f>VLOOKUP(Tabela1[[#This Row],[nome_escola]],[1]Sheet1!$A:$K,4,FALSE)</f>
        <v>EN 352</v>
      </c>
      <c r="D403" s="14" t="str">
        <f>VLOOKUP(Tabela1[[#This Row],[nome_escola]],[1]Sheet1!$A:$K,5,FALSE)</f>
        <v>6005-270</v>
      </c>
      <c r="E403" s="14">
        <f>VLOOKUP(Tabela1[[#This Row],[nome_escola]],[1]Sheet1!$A:$K,2,FALSE)</f>
        <v>40.034388</v>
      </c>
      <c r="F403" s="14">
        <f>VLOOKUP(Tabela1[[#This Row],[nome_escola]],[1]Sheet1!$A:$K,3,FALSE)</f>
        <v>-7.5676930000000002</v>
      </c>
      <c r="G403" s="1" t="str">
        <f>VLOOKUP(Tabela1[[#This Row],[id_escola]],[2]tblEscolas!$A:$E,5,FALSE)</f>
        <v>05</v>
      </c>
      <c r="H403" s="1" t="str">
        <f>VLOOKUP(Tabela1[[#This Row],[id_escola]],[2]tblEscolas!$A:$F,6,FALSE)</f>
        <v>02</v>
      </c>
      <c r="I403" s="1" t="s">
        <v>1235</v>
      </c>
      <c r="J403" s="1" t="str">
        <f>VLOOKUP(A402,[2]tblEscolas!$A:$D,4,FALSE)</f>
        <v>PUB</v>
      </c>
    </row>
    <row r="404" spans="1:10" x14ac:dyDescent="0.3">
      <c r="A404" s="18">
        <v>330772</v>
      </c>
      <c r="B404" s="14" t="s">
        <v>102</v>
      </c>
      <c r="C404" s="14" t="str">
        <f>VLOOKUP(Tabela1[[#This Row],[nome_escola]],[1]Sheet1!$A:$K,4,FALSE)</f>
        <v>Rua Manuel Gomes Oliveira Reis</v>
      </c>
      <c r="D404" s="14" t="str">
        <f>VLOOKUP(Tabela1[[#This Row],[nome_escola]],[1]Sheet1!$A:$K,5,FALSE)</f>
        <v>3880-868</v>
      </c>
      <c r="E404" s="14">
        <f>VLOOKUP(Tabela1[[#This Row],[nome_escola]],[1]Sheet1!$A:$K,2,FALSE)</f>
        <v>40.881000999999998</v>
      </c>
      <c r="F404" s="14">
        <f>VLOOKUP(Tabela1[[#This Row],[nome_escola]],[1]Sheet1!$A:$K,3,FALSE)</f>
        <v>-8.5354880000000009</v>
      </c>
      <c r="G404" s="1" t="str">
        <f>VLOOKUP(Tabela1[[#This Row],[id_escola]],[2]tblEscolas!$A:$E,5,FALSE)</f>
        <v>01</v>
      </c>
      <c r="H404" s="1" t="str">
        <f>VLOOKUP(Tabela1[[#This Row],[id_escola]],[2]tblEscolas!$A:$F,6,FALSE)</f>
        <v>15</v>
      </c>
      <c r="I404" s="1" t="s">
        <v>1235</v>
      </c>
      <c r="J404" s="1" t="str">
        <f>VLOOKUP(A403,[2]tblEscolas!$A:$D,4,FALSE)</f>
        <v>PUB</v>
      </c>
    </row>
    <row r="405" spans="1:10" x14ac:dyDescent="0.3">
      <c r="A405" s="18">
        <v>346470</v>
      </c>
      <c r="B405" s="14" t="s">
        <v>613</v>
      </c>
      <c r="C405" s="14" t="str">
        <f>VLOOKUP(Tabela1[[#This Row],[nome_escola]],[1]Sheet1!$A:$K,4,FALSE)</f>
        <v>Rua Fernando Namora</v>
      </c>
      <c r="D405" s="14" t="str">
        <f>VLOOKUP(Tabela1[[#This Row],[nome_escola]],[1]Sheet1!$A:$K,5,FALSE)</f>
        <v>1600-454</v>
      </c>
      <c r="E405" s="14">
        <f>VLOOKUP(Tabela1[[#This Row],[nome_escola]],[1]Sheet1!$A:$K,2,FALSE)</f>
        <v>38.759168000000003</v>
      </c>
      <c r="F405" s="14">
        <f>VLOOKUP(Tabela1[[#This Row],[nome_escola]],[1]Sheet1!$A:$K,3,FALSE)</f>
        <v>-9.1736489999999993</v>
      </c>
      <c r="G405" s="1" t="str">
        <f>VLOOKUP(Tabela1[[#This Row],[id_escola]],[2]tblEscolas!$A:$E,5,FALSE)</f>
        <v>11</v>
      </c>
      <c r="H405" s="1" t="str">
        <f>VLOOKUP(Tabela1[[#This Row],[id_escola]],[2]tblEscolas!$A:$F,6,FALSE)</f>
        <v>06</v>
      </c>
      <c r="I405" s="1" t="s">
        <v>1235</v>
      </c>
      <c r="J405" s="1" t="str">
        <f>VLOOKUP(A404,[2]tblEscolas!$A:$D,4,FALSE)</f>
        <v>PUB</v>
      </c>
    </row>
    <row r="406" spans="1:10" x14ac:dyDescent="0.3">
      <c r="A406" s="18">
        <v>345386</v>
      </c>
      <c r="B406" s="14" t="s">
        <v>249</v>
      </c>
      <c r="C406" s="14" t="str">
        <f>VLOOKUP(Tabela1[[#This Row],[nome_escola]],[1]Sheet1!$A:$K,4,FALSE)</f>
        <v>Rua Caminho do Prado</v>
      </c>
      <c r="D406" s="14" t="str">
        <f>VLOOKUP(Tabela1[[#This Row],[nome_escola]],[1]Sheet1!$A:$K,5,FALSE)</f>
        <v>5225-101</v>
      </c>
      <c r="E406" s="14">
        <f>VLOOKUP(Tabela1[[#This Row],[nome_escola]],[1]Sheet1!$A:$K,2,FALSE)</f>
        <v>41.390749</v>
      </c>
      <c r="F406" s="14">
        <f>VLOOKUP(Tabela1[[#This Row],[nome_escola]],[1]Sheet1!$A:$K,3,FALSE)</f>
        <v>-6.4267440000000002</v>
      </c>
      <c r="G406" s="1" t="str">
        <f>VLOOKUP(Tabela1[[#This Row],[id_escola]],[2]tblEscolas!$A:$E,5,FALSE)</f>
        <v>04</v>
      </c>
      <c r="H406" s="1" t="str">
        <f>VLOOKUP(Tabela1[[#This Row],[id_escola]],[2]tblEscolas!$A:$F,6,FALSE)</f>
        <v>06</v>
      </c>
      <c r="I406" s="1" t="s">
        <v>1235</v>
      </c>
      <c r="J406" s="1" t="str">
        <f>VLOOKUP(A405,[2]tblEscolas!$A:$D,4,FALSE)</f>
        <v>PUB</v>
      </c>
    </row>
    <row r="407" spans="1:10" x14ac:dyDescent="0.3">
      <c r="A407" s="18">
        <v>345325</v>
      </c>
      <c r="B407" s="14" t="s">
        <v>274</v>
      </c>
      <c r="C407" s="14" t="str">
        <f>VLOOKUP(Tabela1[[#This Row],[nome_escola]],[1]Sheet1!$A:$K,4,FALSE)</f>
        <v>Desconhecido</v>
      </c>
      <c r="D407" s="14" t="str">
        <f>VLOOKUP(Tabela1[[#This Row],[nome_escola]],[1]Sheet1!$A:$K,5,FALSE)</f>
        <v>6230-648</v>
      </c>
      <c r="E407" s="14">
        <f>VLOOKUP(Tabela1[[#This Row],[nome_escola]],[1]Sheet1!$A:$K,2,FALSE)</f>
        <v>40.144072000000001</v>
      </c>
      <c r="F407" s="14">
        <f>VLOOKUP(Tabela1[[#This Row],[nome_escola]],[1]Sheet1!$A:$K,3,FALSE)</f>
        <v>-7.6664079999999997</v>
      </c>
      <c r="G407" s="1" t="str">
        <f>VLOOKUP(Tabela1[[#This Row],[id_escola]],[2]tblEscolas!$A:$E,5,FALSE)</f>
        <v>05</v>
      </c>
      <c r="H407" s="1" t="str">
        <f>VLOOKUP(Tabela1[[#This Row],[id_escola]],[2]tblEscolas!$A:$F,6,FALSE)</f>
        <v>04</v>
      </c>
      <c r="I407" s="1" t="s">
        <v>1235</v>
      </c>
      <c r="J407" s="1" t="str">
        <f>VLOOKUP(A406,[2]tblEscolas!$A:$D,4,FALSE)</f>
        <v>PUB</v>
      </c>
    </row>
    <row r="408" spans="1:10" x14ac:dyDescent="0.3">
      <c r="A408" s="18">
        <v>343122</v>
      </c>
      <c r="B408" s="14" t="s">
        <v>196</v>
      </c>
      <c r="C408" s="14" t="str">
        <f>VLOOKUP(Tabela1[[#This Row],[nome_escola]],[1]Sheet1!$A:$K,4,FALSE)</f>
        <v>Rua Doutor Parcídio Summavielle</v>
      </c>
      <c r="D408" s="14" t="str">
        <f>VLOOKUP(Tabela1[[#This Row],[nome_escola]],[1]Sheet1!$A:$K,5,FALSE)</f>
        <v>4820-715</v>
      </c>
      <c r="E408" s="14">
        <f>VLOOKUP(Tabela1[[#This Row],[nome_escola]],[1]Sheet1!$A:$K,2,FALSE)</f>
        <v>41.405853999999998</v>
      </c>
      <c r="F408" s="14">
        <f>VLOOKUP(Tabela1[[#This Row],[nome_escola]],[1]Sheet1!$A:$K,3,FALSE)</f>
        <v>-8.1630629999999993</v>
      </c>
      <c r="G408" s="1" t="str">
        <f>VLOOKUP(Tabela1[[#This Row],[id_escola]],[2]tblEscolas!$A:$E,5,FALSE)</f>
        <v>03</v>
      </c>
      <c r="H408" s="1" t="str">
        <f>VLOOKUP(Tabela1[[#This Row],[id_escola]],[2]tblEscolas!$A:$F,6,FALSE)</f>
        <v>07</v>
      </c>
      <c r="I408" s="1" t="s">
        <v>1235</v>
      </c>
      <c r="J408" s="1" t="str">
        <f>VLOOKUP(A407,[2]tblEscolas!$A:$D,4,FALSE)</f>
        <v>PUB</v>
      </c>
    </row>
    <row r="409" spans="1:10" x14ac:dyDescent="0.3">
      <c r="A409" s="18" t="e">
        <v>#N/A</v>
      </c>
      <c r="B409" s="14" t="s">
        <v>338</v>
      </c>
      <c r="C409" s="14" t="str">
        <f>VLOOKUP(Tabela1[[#This Row],[nome_escola]],[1]Sheet1!$A:$K,4,FALSE)</f>
        <v>Avenida Manuel Madeira</v>
      </c>
      <c r="D409" s="14" t="str">
        <f>VLOOKUP(Tabela1[[#This Row],[nome_escola]],[1]Sheet1!$A:$K,5,FALSE)</f>
        <v>3130-255</v>
      </c>
      <c r="E409" s="14">
        <f>VLOOKUP(Tabela1[[#This Row],[nome_escola]],[1]Sheet1!$A:$K,2,FALSE)</f>
        <v>40.065618000000001</v>
      </c>
      <c r="F409" s="14">
        <f>VLOOKUP(Tabela1[[#This Row],[nome_escola]],[1]Sheet1!$A:$K,3,FALSE)</f>
        <v>-8.6261489999999998</v>
      </c>
      <c r="G409" s="1" t="e">
        <f>VLOOKUP(Tabela1[[#This Row],[id_escola]],[2]tblEscolas!$A:$E,5,FALSE)</f>
        <v>#N/A</v>
      </c>
      <c r="H409" s="1" t="e">
        <f>VLOOKUP(Tabela1[[#This Row],[id_escola]],[2]tblEscolas!$A:$F,6,FALSE)</f>
        <v>#N/A</v>
      </c>
      <c r="I409" s="1" t="s">
        <v>1235</v>
      </c>
      <c r="J409" s="1" t="str">
        <f>VLOOKUP(A408,[2]tblEscolas!$A:$D,4,FALSE)</f>
        <v>PUB</v>
      </c>
    </row>
    <row r="410" spans="1:10" x14ac:dyDescent="0.3">
      <c r="A410" s="18">
        <v>345179</v>
      </c>
      <c r="B410" s="14" t="s">
        <v>1188</v>
      </c>
      <c r="C410" s="14" t="str">
        <f>VLOOKUP(Tabela1[[#This Row],[nome_escola]],[1]Sheet1!$A:$K,4,FALSE)</f>
        <v>Rua de Santo André</v>
      </c>
      <c r="D410" s="14" t="str">
        <f>VLOOKUP(Tabela1[[#This Row],[nome_escola]],[1]Sheet1!$A:$K,5,FALSE)</f>
        <v>4690-673</v>
      </c>
      <c r="E410" s="14">
        <f>VLOOKUP(Tabela1[[#This Row],[nome_escola]],[1]Sheet1!$A:$K,2,FALSE)</f>
        <v>41.070202000000002</v>
      </c>
      <c r="F410" s="14">
        <f>VLOOKUP(Tabela1[[#This Row],[nome_escola]],[1]Sheet1!$A:$K,3,FALSE)</f>
        <v>-8.2270129999999995</v>
      </c>
      <c r="G410" s="1" t="str">
        <f>VLOOKUP(Tabela1[[#This Row],[id_escola]],[2]tblEscolas!$A:$E,5,FALSE)</f>
        <v>18</v>
      </c>
      <c r="H410" s="1" t="str">
        <f>VLOOKUP(Tabela1[[#This Row],[id_escola]],[2]tblEscolas!$A:$F,6,FALSE)</f>
        <v>04</v>
      </c>
      <c r="I410" s="1" t="s">
        <v>1235</v>
      </c>
      <c r="J410" s="1" t="e">
        <f>VLOOKUP(A409,[2]tblEscolas!$A:$D,4,FALSE)</f>
        <v>#N/A</v>
      </c>
    </row>
    <row r="411" spans="1:10" x14ac:dyDescent="0.3">
      <c r="A411" s="18">
        <v>343274</v>
      </c>
      <c r="B411" s="14" t="s">
        <v>561</v>
      </c>
      <c r="C411" s="14" t="str">
        <f>VLOOKUP(Tabela1[[#This Row],[nome_escola]],[1]Sheet1!$A:$K,4,FALSE)</f>
        <v>Rua Professor Mário Chicó</v>
      </c>
      <c r="D411" s="14" t="str">
        <f>VLOOKUP(Tabela1[[#This Row],[nome_escola]],[1]Sheet1!$A:$K,5,FALSE)</f>
        <v>1600-645</v>
      </c>
      <c r="E411" s="14">
        <f>VLOOKUP(Tabela1[[#This Row],[nome_escola]],[1]Sheet1!$A:$K,2,FALSE)</f>
        <v>38.762708000000003</v>
      </c>
      <c r="F411" s="14">
        <f>VLOOKUP(Tabela1[[#This Row],[nome_escola]],[1]Sheet1!$A:$K,3,FALSE)</f>
        <v>-9.1678169999999994</v>
      </c>
      <c r="G411" s="1" t="str">
        <f>VLOOKUP(Tabela1[[#This Row],[id_escola]],[2]tblEscolas!$A:$E,5,FALSE)</f>
        <v>11</v>
      </c>
      <c r="H411" s="1" t="str">
        <f>VLOOKUP(Tabela1[[#This Row],[id_escola]],[2]tblEscolas!$A:$F,6,FALSE)</f>
        <v>06</v>
      </c>
      <c r="I411" s="1" t="s">
        <v>1235</v>
      </c>
      <c r="J411" s="1" t="str">
        <f>VLOOKUP(A410,[2]tblEscolas!$A:$D,4,FALSE)</f>
        <v>PUB</v>
      </c>
    </row>
    <row r="412" spans="1:10" x14ac:dyDescent="0.3">
      <c r="A412" s="18">
        <v>310270</v>
      </c>
      <c r="B412" s="14" t="s">
        <v>251</v>
      </c>
      <c r="C412" s="14" t="str">
        <f>VLOOKUP(Tabela1[[#This Row],[nome_escola]],[1]Sheet1!$A:$K,4,FALSE)</f>
        <v>Rua da Escola Básica</v>
      </c>
      <c r="D412" s="14" t="str">
        <f>VLOOKUP(Tabela1[[#This Row],[nome_escola]],[1]Sheet1!$A:$K,5,FALSE)</f>
        <v>5385-122</v>
      </c>
      <c r="E412" s="14">
        <f>VLOOKUP(Tabela1[[#This Row],[nome_escola]],[1]Sheet1!$A:$K,2,FALSE)</f>
        <v>41.657156999999998</v>
      </c>
      <c r="F412" s="14">
        <f>VLOOKUP(Tabela1[[#This Row],[nome_escola]],[1]Sheet1!$A:$K,3,FALSE)</f>
        <v>-7.1308420000000003</v>
      </c>
      <c r="G412" s="1" t="str">
        <f>VLOOKUP(Tabela1[[#This Row],[id_escola]],[2]tblEscolas!$A:$E,5,FALSE)</f>
        <v>04</v>
      </c>
      <c r="H412" s="1" t="str">
        <f>VLOOKUP(Tabela1[[#This Row],[id_escola]],[2]tblEscolas!$A:$F,6,FALSE)</f>
        <v>07</v>
      </c>
      <c r="I412" s="1" t="s">
        <v>1235</v>
      </c>
      <c r="J412" s="1" t="str">
        <f>VLOOKUP(A411,[2]tblEscolas!$A:$D,4,FALSE)</f>
        <v>PUB</v>
      </c>
    </row>
    <row r="413" spans="1:10" x14ac:dyDescent="0.3">
      <c r="A413" s="18">
        <v>330747</v>
      </c>
      <c r="B413" s="14" t="s">
        <v>85</v>
      </c>
      <c r="C413" s="14" t="str">
        <f>VLOOKUP(Tabela1[[#This Row],[nome_escola]],[1]Sheet1!$A:$K,4,FALSE)</f>
        <v>Rua da Circunvalação</v>
      </c>
      <c r="D413" s="14" t="str">
        <f>VLOOKUP(Tabela1[[#This Row],[nome_escola]],[1]Sheet1!$A:$K,5,FALSE)</f>
        <v>3870-336</v>
      </c>
      <c r="E413" s="14">
        <f>VLOOKUP(Tabela1[[#This Row],[nome_escola]],[1]Sheet1!$A:$K,2,FALSE)</f>
        <v>40.765129000000002</v>
      </c>
      <c r="F413" s="14">
        <f>VLOOKUP(Tabela1[[#This Row],[nome_escola]],[1]Sheet1!$A:$K,3,FALSE)</f>
        <v>-8.7066990000000004</v>
      </c>
      <c r="G413" s="1" t="str">
        <f>VLOOKUP(Tabela1[[#This Row],[id_escola]],[2]tblEscolas!$A:$E,5,FALSE)</f>
        <v>01</v>
      </c>
      <c r="H413" s="1" t="str">
        <f>VLOOKUP(Tabela1[[#This Row],[id_escola]],[2]tblEscolas!$A:$F,6,FALSE)</f>
        <v>12</v>
      </c>
      <c r="I413" s="1" t="s">
        <v>1235</v>
      </c>
      <c r="J413" s="1" t="str">
        <f>VLOOKUP(A412,[2]tblEscolas!$A:$D,4,FALSE)</f>
        <v>PUB</v>
      </c>
    </row>
    <row r="414" spans="1:10" x14ac:dyDescent="0.3">
      <c r="A414" s="18">
        <v>345349</v>
      </c>
      <c r="B414" s="14" t="s">
        <v>267</v>
      </c>
      <c r="C414" s="14" t="str">
        <f>VLOOKUP(Tabela1[[#This Row],[nome_escola]],[1]Sheet1!$A:$K,4,FALSE)</f>
        <v>Desconhecido</v>
      </c>
      <c r="D414" s="14" t="str">
        <f>VLOOKUP(Tabela1[[#This Row],[nome_escola]],[1]Sheet1!$A:$K,5,FALSE)</f>
        <v>6200-788</v>
      </c>
      <c r="E414" s="14">
        <f>VLOOKUP(Tabela1[[#This Row],[nome_escola]],[1]Sheet1!$A:$K,2,FALSE)</f>
        <v>40.237923000000002</v>
      </c>
      <c r="F414" s="14">
        <f>VLOOKUP(Tabela1[[#This Row],[nome_escola]],[1]Sheet1!$A:$K,3,FALSE)</f>
        <v>-7.5237220000000002</v>
      </c>
      <c r="G414" s="1" t="str">
        <f>VLOOKUP(Tabela1[[#This Row],[id_escola]],[2]tblEscolas!$A:$E,5,FALSE)</f>
        <v>05</v>
      </c>
      <c r="H414" s="1" t="str">
        <f>VLOOKUP(Tabela1[[#This Row],[id_escola]],[2]tblEscolas!$A:$F,6,FALSE)</f>
        <v>03</v>
      </c>
      <c r="I414" s="1" t="s">
        <v>1235</v>
      </c>
      <c r="J414" s="1" t="str">
        <f>VLOOKUP(A413,[2]tblEscolas!$A:$D,4,FALSE)</f>
        <v>PUB</v>
      </c>
    </row>
    <row r="415" spans="1:10" x14ac:dyDescent="0.3">
      <c r="A415" s="18">
        <v>343298</v>
      </c>
      <c r="B415" s="14" t="s">
        <v>452</v>
      </c>
      <c r="C415" s="14" t="str">
        <f>VLOOKUP(Tabela1[[#This Row],[nome_escola]],[1]Sheet1!$A:$K,4,FALSE)</f>
        <v>Rua da Escola</v>
      </c>
      <c r="D415" s="14" t="str">
        <f>VLOOKUP(Tabela1[[#This Row],[nome_escola]],[1]Sheet1!$A:$K,5,FALSE)</f>
        <v>6270-586</v>
      </c>
      <c r="E415" s="14">
        <f>VLOOKUP(Tabela1[[#This Row],[nome_escola]],[1]Sheet1!$A:$K,2,FALSE)</f>
        <v>40.471255999999997</v>
      </c>
      <c r="F415" s="14">
        <f>VLOOKUP(Tabela1[[#This Row],[nome_escola]],[1]Sheet1!$A:$K,3,FALSE)</f>
        <v>-7.7644310000000001</v>
      </c>
      <c r="G415" s="1" t="str">
        <f>VLOOKUP(Tabela1[[#This Row],[id_escola]],[2]tblEscolas!$A:$E,5,FALSE)</f>
        <v>09</v>
      </c>
      <c r="H415" s="1" t="str">
        <f>VLOOKUP(Tabela1[[#This Row],[id_escola]],[2]tblEscolas!$A:$F,6,FALSE)</f>
        <v>12</v>
      </c>
      <c r="I415" s="1" t="s">
        <v>1235</v>
      </c>
      <c r="J415" s="1" t="str">
        <f>VLOOKUP(A414,[2]tblEscolas!$A:$D,4,FALSE)</f>
        <v>PUB</v>
      </c>
    </row>
    <row r="416" spans="1:10" x14ac:dyDescent="0.3">
      <c r="A416" s="18">
        <v>344242</v>
      </c>
      <c r="B416" s="14" t="s">
        <v>830</v>
      </c>
      <c r="C416" s="14" t="str">
        <f>VLOOKUP(Tabela1[[#This Row],[nome_escola]],[1]Sheet1!$A:$K,4,FALSE)</f>
        <v>Rua da Estação</v>
      </c>
      <c r="D416" s="14" t="str">
        <f>VLOOKUP(Tabela1[[#This Row],[nome_escola]],[1]Sheet1!$A:$K,5,FALSE)</f>
        <v>4635-524</v>
      </c>
      <c r="E416" s="14">
        <f>VLOOKUP(Tabela1[[#This Row],[nome_escola]],[1]Sheet1!$A:$K,2,FALSE)</f>
        <v>41.217675</v>
      </c>
      <c r="F416" s="14">
        <f>VLOOKUP(Tabela1[[#This Row],[nome_escola]],[1]Sheet1!$A:$K,3,FALSE)</f>
        <v>-8.1539739999999998</v>
      </c>
      <c r="G416" s="1" t="str">
        <f>VLOOKUP(Tabela1[[#This Row],[id_escola]],[2]tblEscolas!$A:$E,5,FALSE)</f>
        <v>13</v>
      </c>
      <c r="H416" s="1" t="str">
        <f>VLOOKUP(Tabela1[[#This Row],[id_escola]],[2]tblEscolas!$A:$F,6,FALSE)</f>
        <v>07</v>
      </c>
      <c r="I416" s="1" t="s">
        <v>1235</v>
      </c>
      <c r="J416" s="1" t="str">
        <f>VLOOKUP(A415,[2]tblEscolas!$A:$D,4,FALSE)</f>
        <v>PUB</v>
      </c>
    </row>
    <row r="417" spans="1:10" x14ac:dyDescent="0.3">
      <c r="A417" s="18" t="e">
        <v>#N/A</v>
      </c>
      <c r="B417" s="14" t="s">
        <v>454</v>
      </c>
      <c r="C417" s="14" t="str">
        <f>VLOOKUP(Tabela1[[#This Row],[nome_escola]],[1]Sheet1!$A:$K,4,FALSE)</f>
        <v>Rua Professora Irene Avilez</v>
      </c>
      <c r="D417" s="14" t="str">
        <f>VLOOKUP(Tabela1[[#This Row],[nome_escola]],[1]Sheet1!$A:$K,5,FALSE)</f>
        <v>6420-044</v>
      </c>
      <c r="E417" s="14">
        <f>VLOOKUP(Tabela1[[#This Row],[nome_escola]],[1]Sheet1!$A:$K,2,FALSE)</f>
        <v>40.772179000000001</v>
      </c>
      <c r="F417" s="14">
        <f>VLOOKUP(Tabela1[[#This Row],[nome_escola]],[1]Sheet1!$A:$K,3,FALSE)</f>
        <v>-7.35745</v>
      </c>
      <c r="G417" s="1" t="e">
        <f>VLOOKUP(Tabela1[[#This Row],[id_escola]],[2]tblEscolas!$A:$E,5,FALSE)</f>
        <v>#N/A</v>
      </c>
      <c r="H417" s="1" t="e">
        <f>VLOOKUP(Tabela1[[#This Row],[id_escola]],[2]tblEscolas!$A:$F,6,FALSE)</f>
        <v>#N/A</v>
      </c>
      <c r="I417" s="1" t="s">
        <v>1235</v>
      </c>
      <c r="J417" s="1" t="str">
        <f>VLOOKUP(A416,[2]tblEscolas!$A:$D,4,FALSE)</f>
        <v>PUB</v>
      </c>
    </row>
    <row r="418" spans="1:10" x14ac:dyDescent="0.3">
      <c r="A418" s="18">
        <v>344485</v>
      </c>
      <c r="B418" s="14" t="s">
        <v>164</v>
      </c>
      <c r="C418" s="14" t="str">
        <f>VLOOKUP(Tabela1[[#This Row],[nome_escola]],[1]Sheet1!$A:$K,4,FALSE)</f>
        <v>Avenida de São Frutuoso</v>
      </c>
      <c r="D418" s="14" t="str">
        <f>VLOOKUP(Tabela1[[#This Row],[nome_escola]],[1]Sheet1!$A:$K,5,FALSE)</f>
        <v>4700-291</v>
      </c>
      <c r="E418" s="14">
        <f>VLOOKUP(Tabela1[[#This Row],[nome_escola]],[1]Sheet1!$A:$K,2,FALSE)</f>
        <v>41.558062</v>
      </c>
      <c r="F418" s="14">
        <f>VLOOKUP(Tabela1[[#This Row],[nome_escola]],[1]Sheet1!$A:$K,3,FALSE)</f>
        <v>-8.4388520000000007</v>
      </c>
      <c r="G418" s="1" t="str">
        <f>VLOOKUP(Tabela1[[#This Row],[id_escola]],[2]tblEscolas!$A:$E,5,FALSE)</f>
        <v>03</v>
      </c>
      <c r="H418" s="1" t="str">
        <f>VLOOKUP(Tabela1[[#This Row],[id_escola]],[2]tblEscolas!$A:$F,6,FALSE)</f>
        <v>03</v>
      </c>
      <c r="I418" s="1" t="s">
        <v>1235</v>
      </c>
      <c r="J418" s="1" t="e">
        <f>VLOOKUP(A417,[2]tblEscolas!$A:$D,4,FALSE)</f>
        <v>#N/A</v>
      </c>
    </row>
    <row r="419" spans="1:10" x14ac:dyDescent="0.3">
      <c r="A419" s="18">
        <v>343950</v>
      </c>
      <c r="B419" s="14" t="s">
        <v>958</v>
      </c>
      <c r="C419" s="14" t="str">
        <f>VLOOKUP(Tabela1[[#This Row],[nome_escola]],[1]Sheet1!$A:$K,4,FALSE)</f>
        <v>Rua da Boa Nova</v>
      </c>
      <c r="D419" s="14" t="str">
        <f>VLOOKUP(Tabela1[[#This Row],[nome_escola]],[1]Sheet1!$A:$K,5,FALSE)</f>
        <v>4405-535</v>
      </c>
      <c r="E419" s="14">
        <f>VLOOKUP(Tabela1[[#This Row],[nome_escola]],[1]Sheet1!$A:$K,2,FALSE)</f>
        <v>41.095332999999997</v>
      </c>
      <c r="F419" s="14">
        <f>VLOOKUP(Tabela1[[#This Row],[nome_escola]],[1]Sheet1!$A:$K,3,FALSE)</f>
        <v>-8.6215580000000003</v>
      </c>
      <c r="G419" s="1" t="str">
        <f>VLOOKUP(Tabela1[[#This Row],[id_escola]],[2]tblEscolas!$A:$E,5,FALSE)</f>
        <v>13</v>
      </c>
      <c r="H419" s="1" t="str">
        <f>VLOOKUP(Tabela1[[#This Row],[id_escola]],[2]tblEscolas!$A:$F,6,FALSE)</f>
        <v>17</v>
      </c>
      <c r="I419" s="1" t="s">
        <v>1235</v>
      </c>
      <c r="J419" s="1" t="str">
        <f>VLOOKUP(A418,[2]tblEscolas!$A:$D,4,FALSE)</f>
        <v>PUB</v>
      </c>
    </row>
    <row r="420" spans="1:10" x14ac:dyDescent="0.3">
      <c r="A420" s="18">
        <v>343330</v>
      </c>
      <c r="B420" s="14" t="s">
        <v>1099</v>
      </c>
      <c r="C420" s="14" t="str">
        <f>VLOOKUP(Tabela1[[#This Row],[nome_escola]],[1]Sheet1!$A:$K,4,FALSE)</f>
        <v>Rua Gil Vicente</v>
      </c>
      <c r="D420" s="14" t="str">
        <f>VLOOKUP(Tabela1[[#This Row],[nome_escola]],[1]Sheet1!$A:$K,5,FALSE)</f>
        <v>2855-454</v>
      </c>
      <c r="E420" s="14">
        <f>VLOOKUP(Tabela1[[#This Row],[nome_escola]],[1]Sheet1!$A:$K,2,FALSE)</f>
        <v>38.626026000000003</v>
      </c>
      <c r="F420" s="14">
        <f>VLOOKUP(Tabela1[[#This Row],[nome_escola]],[1]Sheet1!$A:$K,3,FALSE)</f>
        <v>-9.1621070000000007</v>
      </c>
      <c r="G420" s="1" t="str">
        <f>VLOOKUP(Tabela1[[#This Row],[id_escola]],[2]tblEscolas!$A:$E,5,FALSE)</f>
        <v>15</v>
      </c>
      <c r="H420" s="1" t="str">
        <f>VLOOKUP(Tabela1[[#This Row],[id_escola]],[2]tblEscolas!$A:$F,6,FALSE)</f>
        <v>10</v>
      </c>
      <c r="I420" s="1" t="s">
        <v>1235</v>
      </c>
      <c r="J420" s="1" t="str">
        <f>VLOOKUP(A419,[2]tblEscolas!$A:$D,4,FALSE)</f>
        <v>PUB</v>
      </c>
    </row>
    <row r="421" spans="1:10" x14ac:dyDescent="0.3">
      <c r="A421" s="18">
        <v>343857</v>
      </c>
      <c r="B421" s="14" t="s">
        <v>1133</v>
      </c>
      <c r="C421" s="14" t="str">
        <f>VLOOKUP(Tabela1[[#This Row],[nome_escola]],[1]Sheet1!$A:$K,4,FALSE)</f>
        <v>Desconhecido</v>
      </c>
      <c r="D421" s="14" t="str">
        <f>VLOOKUP(Tabela1[[#This Row],[nome_escola]],[1]Sheet1!$A:$K,5,FALSE)</f>
        <v>4950-770</v>
      </c>
      <c r="E421" s="14">
        <f>VLOOKUP(Tabela1[[#This Row],[nome_escola]],[1]Sheet1!$A:$K,2,FALSE)</f>
        <v>42.024414999999998</v>
      </c>
      <c r="F421" s="14">
        <f>VLOOKUP(Tabela1[[#This Row],[nome_escola]],[1]Sheet1!$A:$K,3,FALSE)</f>
        <v>-8.3658280000000005</v>
      </c>
      <c r="G421" s="1" t="str">
        <f>VLOOKUP(Tabela1[[#This Row],[id_escola]],[2]tblEscolas!$A:$E,5,FALSE)</f>
        <v>16</v>
      </c>
      <c r="H421" s="1" t="str">
        <f>VLOOKUP(Tabela1[[#This Row],[id_escola]],[2]tblEscolas!$A:$F,6,FALSE)</f>
        <v>04</v>
      </c>
      <c r="I421" s="1" t="s">
        <v>1235</v>
      </c>
      <c r="J421" s="1" t="str">
        <f>VLOOKUP(A420,[2]tblEscolas!$A:$D,4,FALSE)</f>
        <v>PUB</v>
      </c>
    </row>
    <row r="422" spans="1:10" x14ac:dyDescent="0.3">
      <c r="A422" s="18">
        <v>331030</v>
      </c>
      <c r="B422" s="14" t="s">
        <v>1049</v>
      </c>
      <c r="C422" s="14" t="str">
        <f>VLOOKUP(Tabela1[[#This Row],[nome_escola]],[1]Sheet1!$A:$K,4,FALSE)</f>
        <v>Rua da Escola</v>
      </c>
      <c r="D422" s="14" t="str">
        <f>VLOOKUP(Tabela1[[#This Row],[nome_escola]],[1]Sheet1!$A:$K,5,FALSE)</f>
        <v>2820-454</v>
      </c>
      <c r="E422" s="14">
        <f>VLOOKUP(Tabela1[[#This Row],[nome_escola]],[1]Sheet1!$A:$K,2,FALSE)</f>
        <v>38.628928000000002</v>
      </c>
      <c r="F422" s="14">
        <f>VLOOKUP(Tabela1[[#This Row],[nome_escola]],[1]Sheet1!$A:$K,3,FALSE)</f>
        <v>-9.1827769999999997</v>
      </c>
      <c r="G422" s="1" t="str">
        <f>VLOOKUP(Tabela1[[#This Row],[id_escola]],[2]tblEscolas!$A:$E,5,FALSE)</f>
        <v>15</v>
      </c>
      <c r="H422" s="1" t="str">
        <f>VLOOKUP(Tabela1[[#This Row],[id_escola]],[2]tblEscolas!$A:$F,6,FALSE)</f>
        <v>03</v>
      </c>
      <c r="I422" s="1" t="s">
        <v>1235</v>
      </c>
      <c r="J422" s="1" t="str">
        <f>VLOOKUP(A421,[2]tblEscolas!$A:$D,4,FALSE)</f>
        <v>PUB</v>
      </c>
    </row>
    <row r="423" spans="1:10" x14ac:dyDescent="0.3">
      <c r="A423" s="18">
        <v>343997</v>
      </c>
      <c r="B423" s="14" t="s">
        <v>938</v>
      </c>
      <c r="C423" s="14" t="str">
        <f>VLOOKUP(Tabela1[[#This Row],[nome_escola]],[1]Sheet1!$A:$K,4,FALSE)</f>
        <v>Rua das Pereiras</v>
      </c>
      <c r="D423" s="14" t="str">
        <f>VLOOKUP(Tabela1[[#This Row],[nome_escola]],[1]Sheet1!$A:$K,5,FALSE)</f>
        <v>4440-584</v>
      </c>
      <c r="E423" s="14">
        <f>VLOOKUP(Tabela1[[#This Row],[nome_escola]],[1]Sheet1!$A:$K,2,FALSE)</f>
        <v>41.192042000000001</v>
      </c>
      <c r="F423" s="14">
        <f>VLOOKUP(Tabela1[[#This Row],[nome_escola]],[1]Sheet1!$A:$K,3,FALSE)</f>
        <v>-8.4964890000000004</v>
      </c>
      <c r="G423" s="1" t="str">
        <f>VLOOKUP(Tabela1[[#This Row],[id_escola]],[2]tblEscolas!$A:$E,5,FALSE)</f>
        <v>13</v>
      </c>
      <c r="H423" s="1" t="str">
        <f>VLOOKUP(Tabela1[[#This Row],[id_escola]],[2]tblEscolas!$A:$F,6,FALSE)</f>
        <v>15</v>
      </c>
      <c r="I423" s="1" t="s">
        <v>1235</v>
      </c>
      <c r="J423" s="1" t="str">
        <f>VLOOKUP(A422,[2]tblEscolas!$A:$D,4,FALSE)</f>
        <v>PUB</v>
      </c>
    </row>
    <row r="424" spans="1:10" x14ac:dyDescent="0.3">
      <c r="A424" s="18">
        <v>343481</v>
      </c>
      <c r="B424" s="14" t="s">
        <v>32</v>
      </c>
      <c r="C424" s="14" t="str">
        <f>VLOOKUP(Tabela1[[#This Row],[nome_escola]],[1]Sheet1!$A:$K,4,FALSE)</f>
        <v>Rua Inspector Arménio Gomes dos Santos</v>
      </c>
      <c r="D424" s="14" t="str">
        <f>VLOOKUP(Tabela1[[#This Row],[nome_escola]],[1]Sheet1!$A:$K,5,FALSE)</f>
        <v>3750-808</v>
      </c>
      <c r="E424" s="14">
        <f>VLOOKUP(Tabela1[[#This Row],[nome_escola]],[1]Sheet1!$A:$K,2,FALSE)</f>
        <v>40.615015</v>
      </c>
      <c r="F424" s="14">
        <f>VLOOKUP(Tabela1[[#This Row],[nome_escola]],[1]Sheet1!$A:$K,3,FALSE)</f>
        <v>-8.4293370000000003</v>
      </c>
      <c r="G424" s="1" t="str">
        <f>VLOOKUP(Tabela1[[#This Row],[id_escola]],[2]tblEscolas!$A:$E,5,FALSE)</f>
        <v>01</v>
      </c>
      <c r="H424" s="1" t="str">
        <f>VLOOKUP(Tabela1[[#This Row],[id_escola]],[2]tblEscolas!$A:$F,6,FALSE)</f>
        <v>01</v>
      </c>
      <c r="I424" s="1" t="s">
        <v>1235</v>
      </c>
      <c r="J424" s="1" t="str">
        <f>VLOOKUP(A423,[2]tblEscolas!$A:$D,4,FALSE)</f>
        <v>PUB</v>
      </c>
    </row>
    <row r="425" spans="1:10" x14ac:dyDescent="0.3">
      <c r="A425" s="18">
        <v>343778</v>
      </c>
      <c r="B425" s="14" t="s">
        <v>1156</v>
      </c>
      <c r="C425" s="14" t="str">
        <f>VLOOKUP(Tabela1[[#This Row],[nome_escola]],[1]Sheet1!$A:$K,4,FALSE)</f>
        <v>Rua Francisco Sá Carneiro</v>
      </c>
      <c r="D425" s="14" t="str">
        <f>VLOOKUP(Tabela1[[#This Row],[nome_escola]],[1]Sheet1!$A:$K,5,FALSE)</f>
        <v>5425-332</v>
      </c>
      <c r="E425" s="14">
        <f>VLOOKUP(Tabela1[[#This Row],[nome_escola]],[1]Sheet1!$A:$K,2,FALSE)</f>
        <v>41.640366999999998</v>
      </c>
      <c r="F425" s="14">
        <f>VLOOKUP(Tabela1[[#This Row],[nome_escola]],[1]Sheet1!$A:$K,3,FALSE)</f>
        <v>-7.5660869999999996</v>
      </c>
      <c r="G425" s="1" t="str">
        <f>VLOOKUP(Tabela1[[#This Row],[id_escola]],[2]tblEscolas!$A:$E,5,FALSE)</f>
        <v>17</v>
      </c>
      <c r="H425" s="1" t="str">
        <f>VLOOKUP(Tabela1[[#This Row],[id_escola]],[2]tblEscolas!$A:$F,6,FALSE)</f>
        <v>03</v>
      </c>
      <c r="I425" s="1" t="s">
        <v>1235</v>
      </c>
      <c r="J425" s="1" t="str">
        <f>VLOOKUP(A424,[2]tblEscolas!$A:$D,4,FALSE)</f>
        <v>PUB</v>
      </c>
    </row>
    <row r="426" spans="1:10" x14ac:dyDescent="0.3">
      <c r="A426" s="18" t="e">
        <v>#N/A</v>
      </c>
      <c r="B426" s="14" t="s">
        <v>765</v>
      </c>
      <c r="C426" s="14" t="str">
        <f>VLOOKUP(Tabela1[[#This Row],[nome_escola]],[1]Sheet1!$A:$K,4,FALSE)</f>
        <v>Rua Sargento Augusto Cordeiro</v>
      </c>
      <c r="D426" s="14" t="str">
        <f>VLOOKUP(Tabela1[[#This Row],[nome_escola]],[1]Sheet1!$A:$K,5,FALSE)</f>
        <v>7350-501</v>
      </c>
      <c r="E426" s="14">
        <f>VLOOKUP(Tabela1[[#This Row],[nome_escola]],[1]Sheet1!$A:$K,2,FALSE)</f>
        <v>38.863250000000001</v>
      </c>
      <c r="F426" s="14">
        <f>VLOOKUP(Tabela1[[#This Row],[nome_escola]],[1]Sheet1!$A:$K,3,FALSE)</f>
        <v>-7.2748819999999998</v>
      </c>
      <c r="G426" s="1" t="e">
        <f>VLOOKUP(Tabela1[[#This Row],[id_escola]],[2]tblEscolas!$A:$E,5,FALSE)</f>
        <v>#N/A</v>
      </c>
      <c r="H426" s="1" t="e">
        <f>VLOOKUP(Tabela1[[#This Row],[id_escola]],[2]tblEscolas!$A:$F,6,FALSE)</f>
        <v>#N/A</v>
      </c>
      <c r="I426" s="1" t="s">
        <v>1235</v>
      </c>
      <c r="J426" s="1" t="str">
        <f>VLOOKUP(A425,[2]tblEscolas!$A:$D,4,FALSE)</f>
        <v>PUB</v>
      </c>
    </row>
    <row r="427" spans="1:10" x14ac:dyDescent="0.3">
      <c r="A427" s="18">
        <v>344503</v>
      </c>
      <c r="B427" s="14" t="s">
        <v>781</v>
      </c>
      <c r="C427" s="14" t="str">
        <f>VLOOKUP(Tabela1[[#This Row],[nome_escola]],[1]Sheet1!$A:$K,4,FALSE)</f>
        <v>EM 312</v>
      </c>
      <c r="D427" s="14" t="str">
        <f>VLOOKUP(Tabela1[[#This Row],[nome_escola]],[1]Sheet1!$A:$K,5,FALSE)</f>
        <v>4600-785</v>
      </c>
      <c r="E427" s="14">
        <f>VLOOKUP(Tabela1[[#This Row],[nome_escola]],[1]Sheet1!$A:$K,2,FALSE)</f>
        <v>41.230423000000002</v>
      </c>
      <c r="F427" s="14">
        <f>VLOOKUP(Tabela1[[#This Row],[nome_escola]],[1]Sheet1!$A:$K,3,FALSE)</f>
        <v>-8.1326929999999997</v>
      </c>
      <c r="G427" s="1" t="str">
        <f>VLOOKUP(Tabela1[[#This Row],[id_escola]],[2]tblEscolas!$A:$E,5,FALSE)</f>
        <v>13</v>
      </c>
      <c r="H427" s="1" t="str">
        <f>VLOOKUP(Tabela1[[#This Row],[id_escola]],[2]tblEscolas!$A:$F,6,FALSE)</f>
        <v>01</v>
      </c>
      <c r="I427" s="1" t="s">
        <v>1235</v>
      </c>
      <c r="J427" s="1" t="e">
        <f>VLOOKUP(A426,[2]tblEscolas!$A:$D,4,FALSE)</f>
        <v>#N/A</v>
      </c>
    </row>
    <row r="428" spans="1:10" x14ac:dyDescent="0.3">
      <c r="A428" s="18">
        <v>343390</v>
      </c>
      <c r="B428" s="14" t="s">
        <v>965</v>
      </c>
      <c r="C428" s="14" t="str">
        <f>VLOOKUP(Tabela1[[#This Row],[nome_escola]],[1]Sheet1!$A:$K,4,FALSE)</f>
        <v>Rua de Vila D´Este</v>
      </c>
      <c r="D428" s="14" t="str">
        <f>VLOOKUP(Tabela1[[#This Row],[nome_escola]],[1]Sheet1!$A:$K,5,FALSE)</f>
        <v>4430-571</v>
      </c>
      <c r="E428" s="14">
        <f>VLOOKUP(Tabela1[[#This Row],[nome_escola]],[1]Sheet1!$A:$K,2,FALSE)</f>
        <v>41.098720999999998</v>
      </c>
      <c r="F428" s="14">
        <f>VLOOKUP(Tabela1[[#This Row],[nome_escola]],[1]Sheet1!$A:$K,3,FALSE)</f>
        <v>-8.5918759999999992</v>
      </c>
      <c r="G428" s="1" t="str">
        <f>VLOOKUP(Tabela1[[#This Row],[id_escola]],[2]tblEscolas!$A:$E,5,FALSE)</f>
        <v>13</v>
      </c>
      <c r="H428" s="1" t="str">
        <f>VLOOKUP(Tabela1[[#This Row],[id_escola]],[2]tblEscolas!$A:$F,6,FALSE)</f>
        <v>17</v>
      </c>
      <c r="I428" s="1" t="s">
        <v>1235</v>
      </c>
      <c r="J428" s="1" t="str">
        <f>VLOOKUP(A427,[2]tblEscolas!$A:$D,4,FALSE)</f>
        <v>PUB</v>
      </c>
    </row>
    <row r="429" spans="1:10" x14ac:dyDescent="0.3">
      <c r="A429" s="18">
        <v>344746</v>
      </c>
      <c r="B429" s="14" t="s">
        <v>455</v>
      </c>
      <c r="C429" s="14" t="str">
        <f>VLOOKUP(Tabela1[[#This Row],[nome_escola]],[1]Sheet1!$A:$K,4,FALSE)</f>
        <v>EN 340</v>
      </c>
      <c r="D429" s="14" t="str">
        <f>VLOOKUP(Tabela1[[#This Row],[nome_escola]],[1]Sheet1!$A:$K,5,FALSE)</f>
        <v>6420-707</v>
      </c>
      <c r="E429" s="14">
        <f>VLOOKUP(Tabela1[[#This Row],[nome_escola]],[1]Sheet1!$A:$K,2,FALSE)</f>
        <v>40.722146000000002</v>
      </c>
      <c r="F429" s="14">
        <f>VLOOKUP(Tabela1[[#This Row],[nome_escola]],[1]Sheet1!$A:$K,3,FALSE)</f>
        <v>-7.2550990000000004</v>
      </c>
      <c r="G429" s="1" t="str">
        <f>VLOOKUP(Tabela1[[#This Row],[id_escola]],[2]tblEscolas!$A:$E,5,FALSE)</f>
        <v>09</v>
      </c>
      <c r="H429" s="1" t="str">
        <f>VLOOKUP(Tabela1[[#This Row],[id_escola]],[2]tblEscolas!$A:$F,6,FALSE)</f>
        <v>13</v>
      </c>
      <c r="I429" s="1" t="s">
        <v>1235</v>
      </c>
      <c r="J429" s="1" t="str">
        <f>VLOOKUP(A428,[2]tblEscolas!$A:$D,4,FALSE)</f>
        <v>PUB</v>
      </c>
    </row>
    <row r="430" spans="1:10" x14ac:dyDescent="0.3">
      <c r="A430" s="18">
        <v>344771</v>
      </c>
      <c r="B430" s="14" t="s">
        <v>439</v>
      </c>
      <c r="C430" s="14" t="str">
        <f>VLOOKUP(Tabela1[[#This Row],[nome_escola]],[1]Sheet1!$A:$K,4,FALSE)</f>
        <v>Rua Dona Aurélia Moura</v>
      </c>
      <c r="D430" s="14" t="str">
        <f>VLOOKUP(Tabela1[[#This Row],[nome_escola]],[1]Sheet1!$A:$K,5,FALSE)</f>
        <v>6290-632</v>
      </c>
      <c r="E430" s="14">
        <f>VLOOKUP(Tabela1[[#This Row],[nome_escola]],[1]Sheet1!$A:$K,2,FALSE)</f>
        <v>40.508457</v>
      </c>
      <c r="F430" s="14">
        <f>VLOOKUP(Tabela1[[#This Row],[nome_escola]],[1]Sheet1!$A:$K,3,FALSE)</f>
        <v>-7.7046559999999999</v>
      </c>
      <c r="G430" s="1" t="str">
        <f>VLOOKUP(Tabela1[[#This Row],[id_escola]],[2]tblEscolas!$A:$E,5,FALSE)</f>
        <v>09</v>
      </c>
      <c r="H430" s="1" t="str">
        <f>VLOOKUP(Tabela1[[#This Row],[id_escola]],[2]tblEscolas!$A:$F,6,FALSE)</f>
        <v>06</v>
      </c>
      <c r="I430" s="1" t="s">
        <v>1235</v>
      </c>
      <c r="J430" s="1" t="str">
        <f>VLOOKUP(A429,[2]tblEscolas!$A:$D,4,FALSE)</f>
        <v>PUB</v>
      </c>
    </row>
    <row r="431" spans="1:10" x14ac:dyDescent="0.3">
      <c r="A431" s="18">
        <v>345064</v>
      </c>
      <c r="B431" s="14" t="s">
        <v>283</v>
      </c>
      <c r="C431" s="14" t="str">
        <f>VLOOKUP(Tabela1[[#This Row],[nome_escola]],[1]Sheet1!$A:$K,4,FALSE)</f>
        <v>Rua de Santana</v>
      </c>
      <c r="D431" s="14" t="str">
        <f>VLOOKUP(Tabela1[[#This Row],[nome_escola]],[1]Sheet1!$A:$K,5,FALSE)</f>
        <v>6030-221</v>
      </c>
      <c r="E431" s="14">
        <f>VLOOKUP(Tabela1[[#This Row],[nome_escola]],[1]Sheet1!$A:$K,2,FALSE)</f>
        <v>39.654716999999998</v>
      </c>
      <c r="F431" s="14">
        <f>VLOOKUP(Tabela1[[#This Row],[nome_escola]],[1]Sheet1!$A:$K,3,FALSE)</f>
        <v>-7.677416</v>
      </c>
      <c r="G431" s="1" t="str">
        <f>VLOOKUP(Tabela1[[#This Row],[id_escola]],[2]tblEscolas!$A:$E,5,FALSE)</f>
        <v>05</v>
      </c>
      <c r="H431" s="1" t="str">
        <f>VLOOKUP(Tabela1[[#This Row],[id_escola]],[2]tblEscolas!$A:$F,6,FALSE)</f>
        <v>11</v>
      </c>
      <c r="I431" s="1" t="s">
        <v>1235</v>
      </c>
      <c r="J431" s="1" t="str">
        <f>VLOOKUP(A430,[2]tblEscolas!$A:$D,4,FALSE)</f>
        <v>PUB</v>
      </c>
    </row>
    <row r="432" spans="1:10" x14ac:dyDescent="0.3">
      <c r="A432" s="18">
        <v>345430</v>
      </c>
      <c r="B432" s="14" t="s">
        <v>235</v>
      </c>
      <c r="C432" s="14" t="str">
        <f>VLOOKUP(Tabela1[[#This Row],[nome_escola]],[1]Sheet1!$A:$K,4,FALSE)</f>
        <v>Rua Dom Duarte Nuno</v>
      </c>
      <c r="D432" s="14" t="str">
        <f>VLOOKUP(Tabela1[[#This Row],[nome_escola]],[1]Sheet1!$A:$K,5,FALSE)</f>
        <v>3025-413</v>
      </c>
      <c r="E432" s="14">
        <f>VLOOKUP(Tabela1[[#This Row],[nome_escola]],[1]Sheet1!$A:$K,2,FALSE)</f>
        <v>40.234437</v>
      </c>
      <c r="F432" s="14">
        <f>VLOOKUP(Tabela1[[#This Row],[nome_escola]],[1]Sheet1!$A:$K,3,FALSE)</f>
        <v>-8.5587049999999998</v>
      </c>
      <c r="G432" s="1" t="str">
        <f>VLOOKUP(Tabela1[[#This Row],[id_escola]],[2]tblEscolas!$A:$E,5,FALSE)</f>
        <v>03</v>
      </c>
      <c r="H432" s="1" t="str">
        <f>VLOOKUP(Tabela1[[#This Row],[id_escola]],[2]tblEscolas!$A:$F,6,FALSE)</f>
        <v>13</v>
      </c>
      <c r="I432" s="1" t="s">
        <v>1235</v>
      </c>
      <c r="J432" s="1" t="str">
        <f>VLOOKUP(A431,[2]tblEscolas!$A:$D,4,FALSE)</f>
        <v>PUB</v>
      </c>
    </row>
    <row r="433" spans="1:10" x14ac:dyDescent="0.3">
      <c r="A433" s="18">
        <v>345544</v>
      </c>
      <c r="B433" s="14" t="s">
        <v>39</v>
      </c>
      <c r="C433" s="14" t="str">
        <f>VLOOKUP(Tabela1[[#This Row],[nome_escola]],[1]Sheet1!$A:$K,4,FALSE)</f>
        <v>Rua São Miguel</v>
      </c>
      <c r="D433" s="14" t="str">
        <f>VLOOKUP(Tabela1[[#This Row],[nome_escola]],[1]Sheet1!$A:$K,5,FALSE)</f>
        <v>3780-599</v>
      </c>
      <c r="E433" s="14">
        <f>VLOOKUP(Tabela1[[#This Row],[nome_escola]],[1]Sheet1!$A:$K,2,FALSE)</f>
        <v>40.417262999999998</v>
      </c>
      <c r="F433" s="14">
        <f>VLOOKUP(Tabela1[[#This Row],[nome_escola]],[1]Sheet1!$A:$K,3,FALSE)</f>
        <v>-8.5269689999999994</v>
      </c>
      <c r="G433" s="1" t="str">
        <f>VLOOKUP(Tabela1[[#This Row],[id_escola]],[2]tblEscolas!$A:$E,5,FALSE)</f>
        <v>01</v>
      </c>
      <c r="H433" s="1" t="str">
        <f>VLOOKUP(Tabela1[[#This Row],[id_escola]],[2]tblEscolas!$A:$F,6,FALSE)</f>
        <v>03</v>
      </c>
      <c r="I433" s="1" t="s">
        <v>1235</v>
      </c>
      <c r="J433" s="1" t="str">
        <f>VLOOKUP(A432,[2]tblEscolas!$A:$D,4,FALSE)</f>
        <v>PUB</v>
      </c>
    </row>
    <row r="434" spans="1:10" x14ac:dyDescent="0.3">
      <c r="A434" s="18">
        <v>345374</v>
      </c>
      <c r="B434" s="14" t="s">
        <v>255</v>
      </c>
      <c r="C434" s="14" t="str">
        <f>VLOOKUP(Tabela1[[#This Row],[nome_escola]],[1]Sheet1!$A:$K,4,FALSE)</f>
        <v>EM 545</v>
      </c>
      <c r="D434" s="14" t="str">
        <f>VLOOKUP(Tabela1[[#This Row],[nome_escola]],[1]Sheet1!$A:$K,5,FALSE)</f>
        <v>5230-020</v>
      </c>
      <c r="E434" s="14">
        <f>VLOOKUP(Tabela1[[#This Row],[nome_escola]],[1]Sheet1!$A:$K,2,FALSE)</f>
        <v>41.619442999999997</v>
      </c>
      <c r="F434" s="14">
        <f>VLOOKUP(Tabela1[[#This Row],[nome_escola]],[1]Sheet1!$A:$K,3,FALSE)</f>
        <v>-6.4065300000000001</v>
      </c>
      <c r="G434" s="1" t="str">
        <f>VLOOKUP(Tabela1[[#This Row],[id_escola]],[2]tblEscolas!$A:$E,5,FALSE)</f>
        <v>04</v>
      </c>
      <c r="H434" s="1" t="str">
        <f>VLOOKUP(Tabela1[[#This Row],[id_escola]],[2]tblEscolas!$A:$F,6,FALSE)</f>
        <v>11</v>
      </c>
      <c r="I434" s="1" t="s">
        <v>1235</v>
      </c>
      <c r="J434" s="1" t="str">
        <f>VLOOKUP(A433,[2]tblEscolas!$A:$D,4,FALSE)</f>
        <v>PUB</v>
      </c>
    </row>
    <row r="435" spans="1:10" x14ac:dyDescent="0.3">
      <c r="A435" s="18">
        <v>343444</v>
      </c>
      <c r="B435" s="14" t="s">
        <v>1227</v>
      </c>
      <c r="C435" s="14" t="str">
        <f>VLOOKUP(Tabela1[[#This Row],[nome_escola]],[1]Sheet1!$A:$K,4,FALSE)</f>
        <v>Avenida da Escola Básica</v>
      </c>
      <c r="D435" s="14" t="str">
        <f>VLOOKUP(Tabela1[[#This Row],[nome_escola]],[1]Sheet1!$A:$K,5,FALSE)</f>
        <v>3505-634</v>
      </c>
      <c r="E435" s="14">
        <f>VLOOKUP(Tabela1[[#This Row],[nome_escola]],[1]Sheet1!$A:$K,2,FALSE)</f>
        <v>40.652977</v>
      </c>
      <c r="F435" s="14">
        <f>VLOOKUP(Tabela1[[#This Row],[nome_escola]],[1]Sheet1!$A:$K,3,FALSE)</f>
        <v>-7.8850379999999998</v>
      </c>
      <c r="G435" s="1" t="str">
        <f>VLOOKUP(Tabela1[[#This Row],[id_escola]],[2]tblEscolas!$A:$E,5,FALSE)</f>
        <v>18</v>
      </c>
      <c r="H435" s="1" t="str">
        <f>VLOOKUP(Tabela1[[#This Row],[id_escola]],[2]tblEscolas!$A:$F,6,FALSE)</f>
        <v>23</v>
      </c>
      <c r="I435" s="1" t="s">
        <v>1235</v>
      </c>
      <c r="J435" s="1" t="str">
        <f>VLOOKUP(A434,[2]tblEscolas!$A:$D,4,FALSE)</f>
        <v>PUB</v>
      </c>
    </row>
    <row r="436" spans="1:10" x14ac:dyDescent="0.3">
      <c r="A436" s="18" t="e">
        <v>#N/A</v>
      </c>
      <c r="B436" s="14" t="s">
        <v>1131</v>
      </c>
      <c r="C436" s="14" t="str">
        <f>VLOOKUP(Tabela1[[#This Row],[nome_escola]],[1]Sheet1!$A:$K,4,FALSE)</f>
        <v>Rua da Veiga Velha</v>
      </c>
      <c r="D436" s="14" t="str">
        <f>VLOOKUP(Tabela1[[#This Row],[nome_escola]],[1]Sheet1!$A:$K,5,FALSE)</f>
        <v>4950-855</v>
      </c>
      <c r="E436" s="14">
        <f>VLOOKUP(Tabela1[[#This Row],[nome_escola]],[1]Sheet1!$A:$K,2,FALSE)</f>
        <v>42.075777000000002</v>
      </c>
      <c r="F436" s="14">
        <f>VLOOKUP(Tabela1[[#This Row],[nome_escola]],[1]Sheet1!$A:$K,3,FALSE)</f>
        <v>-8.4893219999999996</v>
      </c>
      <c r="G436" s="1" t="e">
        <f>VLOOKUP(Tabela1[[#This Row],[id_escola]],[2]tblEscolas!$A:$E,5,FALSE)</f>
        <v>#N/A</v>
      </c>
      <c r="H436" s="1" t="e">
        <f>VLOOKUP(Tabela1[[#This Row],[id_escola]],[2]tblEscolas!$A:$F,6,FALSE)</f>
        <v>#N/A</v>
      </c>
      <c r="I436" s="1" t="s">
        <v>1235</v>
      </c>
      <c r="J436" s="1" t="str">
        <f>VLOOKUP(A435,[2]tblEscolas!$A:$D,4,FALSE)</f>
        <v>PUB</v>
      </c>
    </row>
    <row r="437" spans="1:10" x14ac:dyDescent="0.3">
      <c r="A437" s="18">
        <v>340996</v>
      </c>
      <c r="B437" s="14" t="s">
        <v>1176</v>
      </c>
      <c r="C437" s="14" t="str">
        <f>VLOOKUP(Tabela1[[#This Row],[nome_escola]],[1]Sheet1!$A:$K,4,FALSE)</f>
        <v>Rua Doutor Manuel Cardona</v>
      </c>
      <c r="D437" s="14" t="str">
        <f>VLOOKUP(Tabela1[[#This Row],[nome_escola]],[1]Sheet1!$A:$K,5,FALSE)</f>
        <v>5000-558</v>
      </c>
      <c r="E437" s="14">
        <f>VLOOKUP(Tabela1[[#This Row],[nome_escola]],[1]Sheet1!$A:$K,2,FALSE)</f>
        <v>41.301867000000001</v>
      </c>
      <c r="F437" s="14">
        <f>VLOOKUP(Tabela1[[#This Row],[nome_escola]],[1]Sheet1!$A:$K,3,FALSE)</f>
        <v>-7.7388170000000001</v>
      </c>
      <c r="G437" s="1" t="str">
        <f>VLOOKUP(Tabela1[[#This Row],[id_escola]],[2]tblEscolas!$A:$E,5,FALSE)</f>
        <v>17</v>
      </c>
      <c r="H437" s="1" t="str">
        <f>VLOOKUP(Tabela1[[#This Row],[id_escola]],[2]tblEscolas!$A:$F,6,FALSE)</f>
        <v>14</v>
      </c>
      <c r="I437" s="1" t="s">
        <v>1235</v>
      </c>
      <c r="J437" s="1" t="e">
        <f>VLOOKUP(A436,[2]tblEscolas!$A:$D,4,FALSE)</f>
        <v>#N/A</v>
      </c>
    </row>
    <row r="438" spans="1:10" x14ac:dyDescent="0.3">
      <c r="A438" s="18">
        <v>330474</v>
      </c>
      <c r="B438" s="14" t="s">
        <v>343</v>
      </c>
      <c r="C438" s="14" t="str">
        <f>VLOOKUP(Tabela1[[#This Row],[nome_escola]],[1]Sheet1!$A:$K,4,FALSE)</f>
        <v>Bairro da Alfarrobeira</v>
      </c>
      <c r="D438" s="14" t="str">
        <f>VLOOKUP(Tabela1[[#This Row],[nome_escola]],[1]Sheet1!$A:$K,5,FALSE)</f>
        <v>7250-101</v>
      </c>
      <c r="E438" s="14">
        <f>VLOOKUP(Tabela1[[#This Row],[nome_escola]],[1]Sheet1!$A:$K,2,FALSE)</f>
        <v>38.705055000000002</v>
      </c>
      <c r="F438" s="14">
        <f>VLOOKUP(Tabela1[[#This Row],[nome_escola]],[1]Sheet1!$A:$K,3,FALSE)</f>
        <v>-7.4037670000000002</v>
      </c>
      <c r="G438" s="1" t="str">
        <f>VLOOKUP(Tabela1[[#This Row],[id_escola]],[2]tblEscolas!$A:$E,5,FALSE)</f>
        <v>07</v>
      </c>
      <c r="H438" s="1" t="str">
        <f>VLOOKUP(Tabela1[[#This Row],[id_escola]],[2]tblEscolas!$A:$F,6,FALSE)</f>
        <v>01</v>
      </c>
      <c r="I438" s="1" t="s">
        <v>1235</v>
      </c>
      <c r="J438" s="1" t="str">
        <f>VLOOKUP(A437,[2]tblEscolas!$A:$D,4,FALSE)</f>
        <v>PUB</v>
      </c>
    </row>
    <row r="439" spans="1:10" x14ac:dyDescent="0.3">
      <c r="A439" s="18">
        <v>346690</v>
      </c>
      <c r="B439" s="14" t="s">
        <v>578</v>
      </c>
      <c r="C439" s="14" t="str">
        <f>VLOOKUP(Tabela1[[#This Row],[nome_escola]],[1]Sheet1!$A:$K,4,FALSE)</f>
        <v>Avenida Carlos Paredes</v>
      </c>
      <c r="D439" s="14" t="str">
        <f>VLOOKUP(Tabela1[[#This Row],[nome_escola]],[1]Sheet1!$A:$K,5,FALSE)</f>
        <v>1750-314</v>
      </c>
      <c r="E439" s="14">
        <f>VLOOKUP(Tabela1[[#This Row],[nome_escola]],[1]Sheet1!$A:$K,2,FALSE)</f>
        <v>38.774948000000002</v>
      </c>
      <c r="F439" s="14">
        <f>VLOOKUP(Tabela1[[#This Row],[nome_escola]],[1]Sheet1!$A:$K,3,FALSE)</f>
        <v>-9.1543310000000009</v>
      </c>
      <c r="G439" s="1" t="str">
        <f>VLOOKUP(Tabela1[[#This Row],[id_escola]],[2]tblEscolas!$A:$E,5,FALSE)</f>
        <v>11</v>
      </c>
      <c r="H439" s="1" t="str">
        <f>VLOOKUP(Tabela1[[#This Row],[id_escola]],[2]tblEscolas!$A:$F,6,FALSE)</f>
        <v>06</v>
      </c>
      <c r="I439" s="1" t="s">
        <v>1235</v>
      </c>
      <c r="J439" s="1" t="str">
        <f>VLOOKUP(A438,[2]tblEscolas!$A:$D,4,FALSE)</f>
        <v>PUB</v>
      </c>
    </row>
    <row r="440" spans="1:10" x14ac:dyDescent="0.3">
      <c r="A440" s="18">
        <v>344461</v>
      </c>
      <c r="B440" s="14" t="s">
        <v>182</v>
      </c>
      <c r="C440" s="14" t="str">
        <f>VLOOKUP(Tabela1[[#This Row],[nome_escola]],[1]Sheet1!$A:$K,4,FALSE)</f>
        <v>Desconhecido</v>
      </c>
      <c r="D440" s="14" t="str">
        <f>VLOOKUP(Tabela1[[#This Row],[nome_escola]],[1]Sheet1!$A:$K,5,FALSE)</f>
        <v>4860-353</v>
      </c>
      <c r="E440" s="14">
        <f>VLOOKUP(Tabela1[[#This Row],[nome_escola]],[1]Sheet1!$A:$K,2,FALSE)</f>
        <v>41.514552000000002</v>
      </c>
      <c r="F440" s="14">
        <f>VLOOKUP(Tabela1[[#This Row],[nome_escola]],[1]Sheet1!$A:$K,3,FALSE)</f>
        <v>-7.9874479999999997</v>
      </c>
      <c r="G440" s="1" t="str">
        <f>VLOOKUP(Tabela1[[#This Row],[id_escola]],[2]tblEscolas!$A:$E,5,FALSE)</f>
        <v>03</v>
      </c>
      <c r="H440" s="1" t="str">
        <f>VLOOKUP(Tabela1[[#This Row],[id_escola]],[2]tblEscolas!$A:$F,6,FALSE)</f>
        <v>04</v>
      </c>
      <c r="I440" s="1" t="s">
        <v>1235</v>
      </c>
      <c r="J440" s="1" t="str">
        <f>VLOOKUP(A439,[2]tblEscolas!$A:$D,4,FALSE)</f>
        <v>PUB</v>
      </c>
    </row>
    <row r="441" spans="1:10" x14ac:dyDescent="0.3">
      <c r="A441" s="18">
        <v>343626</v>
      </c>
      <c r="B441" s="14" t="s">
        <v>217</v>
      </c>
      <c r="C441" s="14" t="str">
        <f>VLOOKUP(Tabela1[[#This Row],[nome_escola]],[1]Sheet1!$A:$K,4,FALSE)</f>
        <v>Desconhecido</v>
      </c>
      <c r="D441" s="14" t="str">
        <f>VLOOKUP(Tabela1[[#This Row],[nome_escola]],[1]Sheet1!$A:$K,5,FALSE)</f>
        <v>4830-755</v>
      </c>
      <c r="E441" s="14">
        <f>VLOOKUP(Tabela1[[#This Row],[nome_escola]],[1]Sheet1!$A:$K,2,FALSE)</f>
        <v>41.559480000000001</v>
      </c>
      <c r="F441" s="14">
        <f>VLOOKUP(Tabela1[[#This Row],[nome_escola]],[1]Sheet1!$A:$K,3,FALSE)</f>
        <v>-8.2205469999999998</v>
      </c>
      <c r="G441" s="1" t="str">
        <f>VLOOKUP(Tabela1[[#This Row],[id_escola]],[2]tblEscolas!$A:$E,5,FALSE)</f>
        <v>03</v>
      </c>
      <c r="H441" s="1" t="str">
        <f>VLOOKUP(Tabela1[[#This Row],[id_escola]],[2]tblEscolas!$A:$F,6,FALSE)</f>
        <v>09</v>
      </c>
      <c r="I441" s="1" t="s">
        <v>1235</v>
      </c>
      <c r="J441" s="1" t="str">
        <f>VLOOKUP(A440,[2]tblEscolas!$A:$D,4,FALSE)</f>
        <v>PUB</v>
      </c>
    </row>
    <row r="442" spans="1:10" x14ac:dyDescent="0.3">
      <c r="A442" s="18">
        <v>346548</v>
      </c>
      <c r="B442" s="14" t="s">
        <v>624</v>
      </c>
      <c r="C442" s="14" t="str">
        <f>VLOOKUP(Tabela1[[#This Row],[nome_escola]],[1]Sheet1!$A:$K,4,FALSE)</f>
        <v>Rua Professor Sedas Nunes</v>
      </c>
      <c r="D442" s="14" t="str">
        <f>VLOOKUP(Tabela1[[#This Row],[nome_escola]],[1]Sheet1!$A:$K,5,FALSE)</f>
        <v>1600-597</v>
      </c>
      <c r="E442" s="14">
        <f>VLOOKUP(Tabela1[[#This Row],[nome_escola]],[1]Sheet1!$A:$K,2,FALSE)</f>
        <v>38.767809999999997</v>
      </c>
      <c r="F442" s="14">
        <f>VLOOKUP(Tabela1[[#This Row],[nome_escola]],[1]Sheet1!$A:$K,3,FALSE)</f>
        <v>-9.1940570000000008</v>
      </c>
      <c r="G442" s="1" t="str">
        <f>VLOOKUP(Tabela1[[#This Row],[id_escola]],[2]tblEscolas!$A:$E,5,FALSE)</f>
        <v>11</v>
      </c>
      <c r="H442" s="1" t="str">
        <f>VLOOKUP(Tabela1[[#This Row],[id_escola]],[2]tblEscolas!$A:$F,6,FALSE)</f>
        <v>06</v>
      </c>
      <c r="I442" s="1" t="s">
        <v>1235</v>
      </c>
      <c r="J442" s="1" t="str">
        <f>VLOOKUP(A441,[2]tblEscolas!$A:$D,4,FALSE)</f>
        <v>PUB</v>
      </c>
    </row>
    <row r="443" spans="1:10" x14ac:dyDescent="0.3">
      <c r="A443" s="18">
        <v>330024</v>
      </c>
      <c r="B443" s="14" t="s">
        <v>732</v>
      </c>
      <c r="C443" s="14" t="str">
        <f>VLOOKUP(Tabela1[[#This Row],[nome_escola]],[1]Sheet1!$A:$K,4,FALSE)</f>
        <v>Rua Casal do Moledo</v>
      </c>
      <c r="D443" s="14" t="str">
        <f>VLOOKUP(Tabela1[[#This Row],[nome_escola]],[1]Sheet1!$A:$K,5,FALSE)</f>
        <v>2619-507</v>
      </c>
      <c r="E443" s="14">
        <f>VLOOKUP(Tabela1[[#This Row],[nome_escola]],[1]Sheet1!$A:$K,2,FALSE)</f>
        <v>38.906725999999999</v>
      </c>
      <c r="F443" s="14">
        <f>VLOOKUP(Tabela1[[#This Row],[nome_escola]],[1]Sheet1!$A:$K,3,FALSE)</f>
        <v>-9.0436060000000005</v>
      </c>
      <c r="G443" s="1" t="str">
        <f>VLOOKUP(Tabela1[[#This Row],[id_escola]],[2]tblEscolas!$A:$E,5,FALSE)</f>
        <v>11</v>
      </c>
      <c r="H443" s="1" t="str">
        <f>VLOOKUP(Tabela1[[#This Row],[id_escola]],[2]tblEscolas!$A:$F,6,FALSE)</f>
        <v>14</v>
      </c>
      <c r="I443" s="1" t="s">
        <v>1235</v>
      </c>
      <c r="J443" s="1" t="str">
        <f>VLOOKUP(A442,[2]tblEscolas!$A:$D,4,FALSE)</f>
        <v>PUB</v>
      </c>
    </row>
    <row r="444" spans="1:10" x14ac:dyDescent="0.3">
      <c r="A444" s="18">
        <v>330220</v>
      </c>
      <c r="B444" s="14" t="s">
        <v>511</v>
      </c>
      <c r="C444" s="14" t="str">
        <f>VLOOKUP(Tabela1[[#This Row],[nome_escola]],[1]Sheet1!$A:$K,4,FALSE)</f>
        <v>Rua Estrada da Meirinha</v>
      </c>
      <c r="D444" s="14" t="str">
        <f>VLOOKUP(Tabela1[[#This Row],[nome_escola]],[1]Sheet1!$A:$K,5,FALSE)</f>
        <v>2580-510</v>
      </c>
      <c r="E444" s="14">
        <f>VLOOKUP(Tabela1[[#This Row],[nome_escola]],[1]Sheet1!$A:$K,2,FALSE)</f>
        <v>39.020541999999999</v>
      </c>
      <c r="F444" s="14">
        <f>VLOOKUP(Tabela1[[#This Row],[nome_escola]],[1]Sheet1!$A:$K,3,FALSE)</f>
        <v>-8.9682949999999995</v>
      </c>
      <c r="G444" s="1" t="str">
        <f>VLOOKUP(Tabela1[[#This Row],[id_escola]],[2]tblEscolas!$A:$E,5,FALSE)</f>
        <v>11</v>
      </c>
      <c r="H444" s="1" t="str">
        <f>VLOOKUP(Tabela1[[#This Row],[id_escola]],[2]tblEscolas!$A:$F,6,FALSE)</f>
        <v>01</v>
      </c>
      <c r="I444" s="1" t="s">
        <v>1235</v>
      </c>
      <c r="J444" s="1" t="str">
        <f>VLOOKUP(A443,[2]tblEscolas!$A:$D,4,FALSE)</f>
        <v>PUB</v>
      </c>
    </row>
    <row r="445" spans="1:10" x14ac:dyDescent="0.3">
      <c r="A445" s="18" t="e">
        <v>#N/A</v>
      </c>
      <c r="B445" s="14" t="s">
        <v>1109</v>
      </c>
      <c r="C445" s="14" t="str">
        <f>VLOOKUP(Tabela1[[#This Row],[nome_escola]],[1]Sheet1!$A:$K,4,FALSE)</f>
        <v>Avenida Dom Manuel Martins</v>
      </c>
      <c r="D445" s="14" t="str">
        <f>VLOOKUP(Tabela1[[#This Row],[nome_escola]],[1]Sheet1!$A:$K,5,FALSE)</f>
        <v>2970-585</v>
      </c>
      <c r="E445" s="14">
        <f>VLOOKUP(Tabela1[[#This Row],[nome_escola]],[1]Sheet1!$A:$K,2,FALSE)</f>
        <v>38.474117999999997</v>
      </c>
      <c r="F445" s="14">
        <f>VLOOKUP(Tabela1[[#This Row],[nome_escola]],[1]Sheet1!$A:$K,3,FALSE)</f>
        <v>-9.0923370000000006</v>
      </c>
      <c r="G445" s="1" t="e">
        <f>VLOOKUP(Tabela1[[#This Row],[id_escola]],[2]tblEscolas!$A:$E,5,FALSE)</f>
        <v>#N/A</v>
      </c>
      <c r="H445" s="1" t="e">
        <f>VLOOKUP(Tabela1[[#This Row],[id_escola]],[2]tblEscolas!$A:$F,6,FALSE)</f>
        <v>#N/A</v>
      </c>
      <c r="I445" s="1" t="s">
        <v>1235</v>
      </c>
      <c r="J445" s="1" t="str">
        <f>VLOOKUP(A444,[2]tblEscolas!$A:$D,4,FALSE)</f>
        <v>PUB</v>
      </c>
    </row>
    <row r="446" spans="1:10" x14ac:dyDescent="0.3">
      <c r="A446" s="18">
        <v>344000</v>
      </c>
      <c r="B446" s="14" t="s">
        <v>919</v>
      </c>
      <c r="C446" s="14" t="str">
        <f>VLOOKUP(Tabela1[[#This Row],[nome_escola]],[1]Sheet1!$A:$K,4,FALSE)</f>
        <v>Rua Central do Ribeiro</v>
      </c>
      <c r="D446" s="14" t="str">
        <f>VLOOKUP(Tabela1[[#This Row],[nome_escola]],[1]Sheet1!$A:$K,5,FALSE)</f>
        <v>4745-010</v>
      </c>
      <c r="E446" s="14">
        <f>VLOOKUP(Tabela1[[#This Row],[nome_escola]],[1]Sheet1!$A:$K,2,FALSE)</f>
        <v>41.303272999999997</v>
      </c>
      <c r="F446" s="14">
        <f>VLOOKUP(Tabela1[[#This Row],[nome_escola]],[1]Sheet1!$A:$K,3,FALSE)</f>
        <v>-8.6046709999999997</v>
      </c>
      <c r="G446" s="1" t="str">
        <f>VLOOKUP(Tabela1[[#This Row],[id_escola]],[2]tblEscolas!$A:$E,5,FALSE)</f>
        <v>13</v>
      </c>
      <c r="H446" s="1" t="str">
        <f>VLOOKUP(Tabela1[[#This Row],[id_escola]],[2]tblEscolas!$A:$F,6,FALSE)</f>
        <v>18</v>
      </c>
      <c r="I446" s="1" t="s">
        <v>1235</v>
      </c>
      <c r="J446" s="1" t="e">
        <f>VLOOKUP(A445,[2]tblEscolas!$A:$D,4,FALSE)</f>
        <v>#N/A</v>
      </c>
    </row>
    <row r="447" spans="1:10" x14ac:dyDescent="0.3">
      <c r="A447" s="18">
        <v>340157</v>
      </c>
      <c r="B447" s="14" t="s">
        <v>660</v>
      </c>
      <c r="C447" s="14" t="str">
        <f>VLOOKUP(Tabela1[[#This Row],[nome_escola]],[1]Sheet1!$A:$K,4,FALSE)</f>
        <v>Rua António Sérgio</v>
      </c>
      <c r="D447" s="14" t="str">
        <f>VLOOKUP(Tabela1[[#This Row],[nome_escola]],[1]Sheet1!$A:$K,5,FALSE)</f>
        <v>2680-330</v>
      </c>
      <c r="E447" s="14">
        <f>VLOOKUP(Tabela1[[#This Row],[nome_escola]],[1]Sheet1!$A:$K,2,FALSE)</f>
        <v>38.815672999999997</v>
      </c>
      <c r="F447" s="14">
        <f>VLOOKUP(Tabela1[[#This Row],[nome_escola]],[1]Sheet1!$A:$K,3,FALSE)</f>
        <v>-9.1261729999999996</v>
      </c>
      <c r="G447" s="1" t="str">
        <f>VLOOKUP(Tabela1[[#This Row],[id_escola]],[2]tblEscolas!$A:$E,5,FALSE)</f>
        <v>11</v>
      </c>
      <c r="H447" s="1" t="str">
        <f>VLOOKUP(Tabela1[[#This Row],[id_escola]],[2]tblEscolas!$A:$F,6,FALSE)</f>
        <v>07</v>
      </c>
      <c r="I447" s="1" t="s">
        <v>1235</v>
      </c>
      <c r="J447" s="1" t="str">
        <f>VLOOKUP(A446,[2]tblEscolas!$A:$D,4,FALSE)</f>
        <v>PUB</v>
      </c>
    </row>
    <row r="448" spans="1:10" x14ac:dyDescent="0.3">
      <c r="A448" s="18">
        <v>330875</v>
      </c>
      <c r="B448" s="14" t="s">
        <v>999</v>
      </c>
      <c r="C448" s="14" t="str">
        <f>VLOOKUP(Tabela1[[#This Row],[nome_escola]],[1]Sheet1!$A:$K,4,FALSE)</f>
        <v>Rua Padre João</v>
      </c>
      <c r="D448" s="14" t="str">
        <f>VLOOKUP(Tabela1[[#This Row],[nome_escola]],[1]Sheet1!$A:$K,5,FALSE)</f>
        <v>2100-314</v>
      </c>
      <c r="E448" s="14">
        <f>VLOOKUP(Tabela1[[#This Row],[nome_escola]],[1]Sheet1!$A:$K,2,FALSE)</f>
        <v>38.981963</v>
      </c>
      <c r="F448" s="14">
        <f>VLOOKUP(Tabela1[[#This Row],[nome_escola]],[1]Sheet1!$A:$K,3,FALSE)</f>
        <v>-8.2875130000000006</v>
      </c>
      <c r="G448" s="1" t="str">
        <f>VLOOKUP(Tabela1[[#This Row],[id_escola]],[2]tblEscolas!$A:$E,5,FALSE)</f>
        <v>14</v>
      </c>
      <c r="H448" s="1" t="str">
        <f>VLOOKUP(Tabela1[[#This Row],[id_escola]],[2]tblEscolas!$A:$F,6,FALSE)</f>
        <v>09</v>
      </c>
      <c r="I448" s="1" t="s">
        <v>1235</v>
      </c>
      <c r="J448" s="1" t="str">
        <f>VLOOKUP(A447,[2]tblEscolas!$A:$D,4,FALSE)</f>
        <v>PUB</v>
      </c>
    </row>
    <row r="449" spans="1:10" x14ac:dyDescent="0.3">
      <c r="A449" s="18" t="e">
        <v>#N/A</v>
      </c>
      <c r="B449" s="14" t="s">
        <v>1076</v>
      </c>
      <c r="C449" s="14" t="str">
        <f>VLOOKUP(Tabela1[[#This Row],[nome_escola]],[1]Sheet1!$A:$K,4,FALSE)</f>
        <v>Rua Leitão de Barros</v>
      </c>
      <c r="D449" s="14" t="str">
        <f>VLOOKUP(Tabela1[[#This Row],[nome_escola]],[1]Sheet1!$A:$K,5,FALSE)</f>
        <v>2870-484</v>
      </c>
      <c r="E449" s="14">
        <f>VLOOKUP(Tabela1[[#This Row],[nome_escola]],[1]Sheet1!$A:$K,2,FALSE)</f>
        <v>38.709060999999998</v>
      </c>
      <c r="F449" s="14">
        <f>VLOOKUP(Tabela1[[#This Row],[nome_escola]],[1]Sheet1!$A:$K,3,FALSE)</f>
        <v>-8.9561969999999995</v>
      </c>
      <c r="G449" s="1" t="e">
        <f>VLOOKUP(Tabela1[[#This Row],[id_escola]],[2]tblEscolas!$A:$E,5,FALSE)</f>
        <v>#N/A</v>
      </c>
      <c r="H449" s="1" t="e">
        <f>VLOOKUP(Tabela1[[#This Row],[id_escola]],[2]tblEscolas!$A:$F,6,FALSE)</f>
        <v>#N/A</v>
      </c>
      <c r="I449" s="1" t="s">
        <v>1235</v>
      </c>
      <c r="J449" s="1" t="str">
        <f>VLOOKUP(A448,[2]tblEscolas!$A:$D,4,FALSE)</f>
        <v>PUB</v>
      </c>
    </row>
    <row r="450" spans="1:10" x14ac:dyDescent="0.3">
      <c r="A450" s="18">
        <v>330097</v>
      </c>
      <c r="B450" s="14" t="s">
        <v>777</v>
      </c>
      <c r="C450" s="14" t="str">
        <f>VLOOKUP(Tabela1[[#This Row],[nome_escola]],[1]Sheet1!$A:$K,4,FALSE)</f>
        <v>Rua de Santo Isidoro</v>
      </c>
      <c r="D450" s="14" t="str">
        <f>VLOOKUP(Tabela1[[#This Row],[nome_escola]],[1]Sheet1!$A:$K,5,FALSE)</f>
        <v>4600-770</v>
      </c>
      <c r="E450" s="14">
        <f>VLOOKUP(Tabela1[[#This Row],[nome_escola]],[1]Sheet1!$A:$K,2,FALSE)</f>
        <v>41.268501000000001</v>
      </c>
      <c r="F450" s="14">
        <f>VLOOKUP(Tabela1[[#This Row],[nome_escola]],[1]Sheet1!$A:$K,3,FALSE)</f>
        <v>-8.0040800000000001</v>
      </c>
      <c r="G450" s="1" t="str">
        <f>VLOOKUP(Tabela1[[#This Row],[id_escola]],[2]tblEscolas!$A:$E,5,FALSE)</f>
        <v>13</v>
      </c>
      <c r="H450" s="1" t="str">
        <f>VLOOKUP(Tabela1[[#This Row],[id_escola]],[2]tblEscolas!$A:$F,6,FALSE)</f>
        <v>01</v>
      </c>
      <c r="I450" s="1" t="s">
        <v>1235</v>
      </c>
      <c r="J450" s="1" t="e">
        <f>VLOOKUP(A449,[2]tblEscolas!$A:$D,4,FALSE)</f>
        <v>#N/A</v>
      </c>
    </row>
    <row r="451" spans="1:10" x14ac:dyDescent="0.3">
      <c r="A451" s="18">
        <v>344540</v>
      </c>
      <c r="B451" s="14" t="s">
        <v>727</v>
      </c>
      <c r="C451" s="14" t="str">
        <f>VLOOKUP(Tabela1[[#This Row],[nome_escola]],[1]Sheet1!$A:$K,4,FALSE)</f>
        <v>EN 115-2</v>
      </c>
      <c r="D451" s="14" t="str">
        <f>VLOOKUP(Tabela1[[#This Row],[nome_escola]],[1]Sheet1!$A:$K,5,FALSE)</f>
        <v>2565-463</v>
      </c>
      <c r="E451" s="14">
        <f>VLOOKUP(Tabela1[[#This Row],[nome_escola]],[1]Sheet1!$A:$K,2,FALSE)</f>
        <v>39.141748</v>
      </c>
      <c r="F451" s="14">
        <f>VLOOKUP(Tabela1[[#This Row],[nome_escola]],[1]Sheet1!$A:$K,3,FALSE)</f>
        <v>-9.1709040000000002</v>
      </c>
      <c r="G451" s="1" t="str">
        <f>VLOOKUP(Tabela1[[#This Row],[id_escola]],[2]tblEscolas!$A:$E,5,FALSE)</f>
        <v>11</v>
      </c>
      <c r="H451" s="1" t="str">
        <f>VLOOKUP(Tabela1[[#This Row],[id_escola]],[2]tblEscolas!$A:$F,6,FALSE)</f>
        <v>13</v>
      </c>
      <c r="I451" s="1" t="s">
        <v>1235</v>
      </c>
      <c r="J451" s="1" t="str">
        <f>VLOOKUP(A450,[2]tblEscolas!$A:$D,4,FALSE)</f>
        <v>PUB</v>
      </c>
    </row>
    <row r="452" spans="1:10" x14ac:dyDescent="0.3">
      <c r="A452" s="18">
        <v>330814</v>
      </c>
      <c r="B452" s="14" t="s">
        <v>1046</v>
      </c>
      <c r="C452" s="14" t="str">
        <f>VLOOKUP(Tabela1[[#This Row],[nome_escola]],[1]Sheet1!$A:$K,4,FALSE)</f>
        <v>Rua Miradouro de Alfazina</v>
      </c>
      <c r="D452" s="14" t="str">
        <f>VLOOKUP(Tabela1[[#This Row],[nome_escola]],[1]Sheet1!$A:$K,5,FALSE)</f>
        <v>2825-015</v>
      </c>
      <c r="E452" s="14">
        <f>VLOOKUP(Tabela1[[#This Row],[nome_escola]],[1]Sheet1!$A:$K,2,FALSE)</f>
        <v>38.673952</v>
      </c>
      <c r="F452" s="14">
        <f>VLOOKUP(Tabela1[[#This Row],[nome_escola]],[1]Sheet1!$A:$K,3,FALSE)</f>
        <v>-9.1890820000000009</v>
      </c>
      <c r="G452" s="1" t="str">
        <f>VLOOKUP(Tabela1[[#This Row],[id_escola]],[2]tblEscolas!$A:$E,5,FALSE)</f>
        <v>15</v>
      </c>
      <c r="H452" s="1" t="str">
        <f>VLOOKUP(Tabela1[[#This Row],[id_escola]],[2]tblEscolas!$A:$F,6,FALSE)</f>
        <v>03</v>
      </c>
      <c r="I452" s="1" t="s">
        <v>1235</v>
      </c>
      <c r="J452" s="1" t="str">
        <f>VLOOKUP(A451,[2]tblEscolas!$A:$D,4,FALSE)</f>
        <v>PUB</v>
      </c>
    </row>
    <row r="453" spans="1:10" x14ac:dyDescent="0.3">
      <c r="A453" s="18" t="e">
        <v>#N/A</v>
      </c>
      <c r="B453" s="14" t="s">
        <v>957</v>
      </c>
      <c r="C453" s="14" t="str">
        <f>VLOOKUP(Tabela1[[#This Row],[nome_escola]],[1]Sheet1!$A:$K,4,FALSE)</f>
        <v>Rua Dona Alda Bastos</v>
      </c>
      <c r="D453" s="14" t="str">
        <f>VLOOKUP(Tabela1[[#This Row],[nome_escola]],[1]Sheet1!$A:$K,5,FALSE)</f>
        <v>4415-688</v>
      </c>
      <c r="E453" s="14">
        <f>VLOOKUP(Tabela1[[#This Row],[nome_escola]],[1]Sheet1!$A:$K,2,FALSE)</f>
        <v>41.077457000000003</v>
      </c>
      <c r="F453" s="14">
        <f>VLOOKUP(Tabela1[[#This Row],[nome_escola]],[1]Sheet1!$A:$K,3,FALSE)</f>
        <v>-8.5236619999999998</v>
      </c>
      <c r="G453" s="1" t="e">
        <f>VLOOKUP(Tabela1[[#This Row],[id_escola]],[2]tblEscolas!$A:$E,5,FALSE)</f>
        <v>#N/A</v>
      </c>
      <c r="H453" s="1" t="e">
        <f>VLOOKUP(Tabela1[[#This Row],[id_escola]],[2]tblEscolas!$A:$F,6,FALSE)</f>
        <v>#N/A</v>
      </c>
      <c r="I453" s="1" t="s">
        <v>1235</v>
      </c>
      <c r="J453" s="1" t="str">
        <f>VLOOKUP(A452,[2]tblEscolas!$A:$D,4,FALSE)</f>
        <v>PUB</v>
      </c>
    </row>
    <row r="454" spans="1:10" x14ac:dyDescent="0.3">
      <c r="A454" s="18" t="e">
        <v>#N/A</v>
      </c>
      <c r="B454" s="14" t="s">
        <v>543</v>
      </c>
      <c r="C454" s="14" t="str">
        <f>VLOOKUP(Tabela1[[#This Row],[nome_escola]],[1]Sheet1!$A:$K,4,FALSE)</f>
        <v>Rua Gaivotas em Terra</v>
      </c>
      <c r="D454" s="14" t="str">
        <f>VLOOKUP(Tabela1[[#This Row],[nome_escola]],[1]Sheet1!$A:$K,5,FALSE)</f>
        <v>1990-601</v>
      </c>
      <c r="E454" s="14">
        <f>VLOOKUP(Tabela1[[#This Row],[nome_escola]],[1]Sheet1!$A:$K,2,FALSE)</f>
        <v>38.755108999999997</v>
      </c>
      <c r="F454" s="14">
        <f>VLOOKUP(Tabela1[[#This Row],[nome_escola]],[1]Sheet1!$A:$K,3,FALSE)</f>
        <v>-9.098312</v>
      </c>
      <c r="G454" s="1" t="e">
        <f>VLOOKUP(Tabela1[[#This Row],[id_escola]],[2]tblEscolas!$A:$E,5,FALSE)</f>
        <v>#N/A</v>
      </c>
      <c r="H454" s="1" t="e">
        <f>VLOOKUP(Tabela1[[#This Row],[id_escola]],[2]tblEscolas!$A:$F,6,FALSE)</f>
        <v>#N/A</v>
      </c>
      <c r="I454" s="1" t="s">
        <v>1235</v>
      </c>
      <c r="J454" s="1" t="e">
        <f>VLOOKUP(A453,[2]tblEscolas!$A:$D,4,FALSE)</f>
        <v>#N/A</v>
      </c>
    </row>
    <row r="455" spans="1:10" x14ac:dyDescent="0.3">
      <c r="A455" s="18">
        <v>343791</v>
      </c>
      <c r="B455" s="14" t="s">
        <v>1153</v>
      </c>
      <c r="C455" s="14" t="str">
        <f>VLOOKUP(Tabela1[[#This Row],[nome_escola]],[1]Sheet1!$A:$K,4,FALSE)</f>
        <v>Rua do Bairro</v>
      </c>
      <c r="D455" s="14" t="str">
        <f>VLOOKUP(Tabela1[[#This Row],[nome_escola]],[1]Sheet1!$A:$K,5,FALSE)</f>
        <v>5085-043</v>
      </c>
      <c r="E455" s="14">
        <f>VLOOKUP(Tabela1[[#This Row],[nome_escola]],[1]Sheet1!$A:$K,2,FALSE)</f>
        <v>41.191315000000003</v>
      </c>
      <c r="F455" s="14">
        <f>VLOOKUP(Tabela1[[#This Row],[nome_escola]],[1]Sheet1!$A:$K,3,FALSE)</f>
        <v>-7.5469920000000004</v>
      </c>
      <c r="G455" s="1" t="str">
        <f>VLOOKUP(Tabela1[[#This Row],[id_escola]],[2]tblEscolas!$A:$E,5,FALSE)</f>
        <v>17</v>
      </c>
      <c r="H455" s="1" t="str">
        <f>VLOOKUP(Tabela1[[#This Row],[id_escola]],[2]tblEscolas!$A:$F,6,FALSE)</f>
        <v>01</v>
      </c>
      <c r="I455" s="1" t="s">
        <v>1235</v>
      </c>
      <c r="J455" s="1" t="e">
        <f>VLOOKUP(A454,[2]tblEscolas!$A:$D,4,FALSE)</f>
        <v>#N/A</v>
      </c>
    </row>
    <row r="456" spans="1:10" x14ac:dyDescent="0.3">
      <c r="A456" s="18">
        <v>344400</v>
      </c>
      <c r="B456" s="14" t="s">
        <v>786</v>
      </c>
      <c r="C456" s="14" t="str">
        <f>VLOOKUP(Tabela1[[#This Row],[nome_escola]],[1]Sheet1!$A:$K,4,FALSE)</f>
        <v>Rua Frei Domingos Vieira</v>
      </c>
      <c r="D456" s="14" t="str">
        <f>VLOOKUP(Tabela1[[#This Row],[nome_escola]],[1]Sheet1!$A:$K,5,FALSE)</f>
        <v>4640-141</v>
      </c>
      <c r="E456" s="14">
        <f>VLOOKUP(Tabela1[[#This Row],[nome_escola]],[1]Sheet1!$A:$K,2,FALSE)</f>
        <v>41.163246000000001</v>
      </c>
      <c r="F456" s="14">
        <f>VLOOKUP(Tabela1[[#This Row],[nome_escola]],[1]Sheet1!$A:$K,3,FALSE)</f>
        <v>-8.0320520000000002</v>
      </c>
      <c r="G456" s="1" t="str">
        <f>VLOOKUP(Tabela1[[#This Row],[id_escola]],[2]tblEscolas!$A:$E,5,FALSE)</f>
        <v>13</v>
      </c>
      <c r="H456" s="1" t="str">
        <f>VLOOKUP(Tabela1[[#This Row],[id_escola]],[2]tblEscolas!$A:$F,6,FALSE)</f>
        <v>02</v>
      </c>
      <c r="I456" s="1" t="s">
        <v>1235</v>
      </c>
      <c r="J456" s="1" t="str">
        <f>VLOOKUP(A455,[2]tblEscolas!$A:$D,4,FALSE)</f>
        <v>PUB</v>
      </c>
    </row>
    <row r="457" spans="1:10" x14ac:dyDescent="0.3">
      <c r="A457" s="18">
        <v>345568</v>
      </c>
      <c r="B457" s="14" t="s">
        <v>199</v>
      </c>
      <c r="C457" s="14" t="str">
        <f>VLOOKUP(Tabela1[[#This Row],[nome_escola]],[1]Sheet1!$A:$K,4,FALSE)</f>
        <v>Rua Padre Arieira</v>
      </c>
      <c r="D457" s="14" t="str">
        <f>VLOOKUP(Tabela1[[#This Row],[nome_escola]],[1]Sheet1!$A:$K,5,FALSE)</f>
        <v>4800-868</v>
      </c>
      <c r="E457" s="14">
        <f>VLOOKUP(Tabela1[[#This Row],[nome_escola]],[1]Sheet1!$A:$K,2,FALSE)</f>
        <v>41.481912000000001</v>
      </c>
      <c r="F457" s="14">
        <f>VLOOKUP(Tabela1[[#This Row],[nome_escola]],[1]Sheet1!$A:$K,3,FALSE)</f>
        <v>-8.2640340000000005</v>
      </c>
      <c r="G457" s="1" t="str">
        <f>VLOOKUP(Tabela1[[#This Row],[id_escola]],[2]tblEscolas!$A:$E,5,FALSE)</f>
        <v>03</v>
      </c>
      <c r="H457" s="1" t="str">
        <f>VLOOKUP(Tabela1[[#This Row],[id_escola]],[2]tblEscolas!$A:$F,6,FALSE)</f>
        <v>08</v>
      </c>
      <c r="I457" s="1" t="s">
        <v>1235</v>
      </c>
      <c r="J457" s="1" t="str">
        <f>VLOOKUP(A456,[2]tblEscolas!$A:$D,4,FALSE)</f>
        <v>PUB</v>
      </c>
    </row>
    <row r="458" spans="1:10" x14ac:dyDescent="0.3">
      <c r="A458" s="18">
        <v>343432</v>
      </c>
      <c r="B458" s="14" t="s">
        <v>895</v>
      </c>
      <c r="C458" s="14" t="str">
        <f>VLOOKUP(Tabela1[[#This Row],[nome_escola]],[1]Sheet1!$A:$K,4,FALSE)</f>
        <v>Rua das Cegonhas</v>
      </c>
      <c r="D458" s="14" t="str">
        <f>VLOOKUP(Tabela1[[#This Row],[nome_escola]],[1]Sheet1!$A:$K,5,FALSE)</f>
        <v>4250-379</v>
      </c>
      <c r="E458" s="14">
        <f>VLOOKUP(Tabela1[[#This Row],[nome_escola]],[1]Sheet1!$A:$K,2,FALSE)</f>
        <v>41.178153000000002</v>
      </c>
      <c r="F458" s="14">
        <f>VLOOKUP(Tabela1[[#This Row],[nome_escola]],[1]Sheet1!$A:$K,3,FALSE)</f>
        <v>-8.6387260000000001</v>
      </c>
      <c r="G458" s="1" t="str">
        <f>VLOOKUP(Tabela1[[#This Row],[id_escola]],[2]tblEscolas!$A:$E,5,FALSE)</f>
        <v>13</v>
      </c>
      <c r="H458" s="1" t="str">
        <f>VLOOKUP(Tabela1[[#This Row],[id_escola]],[2]tblEscolas!$A:$F,6,FALSE)</f>
        <v>12</v>
      </c>
      <c r="I458" s="1" t="s">
        <v>1235</v>
      </c>
      <c r="J458" s="1" t="str">
        <f>VLOOKUP(A457,[2]tblEscolas!$A:$D,4,FALSE)</f>
        <v>PUB</v>
      </c>
    </row>
    <row r="459" spans="1:10" x14ac:dyDescent="0.3">
      <c r="A459" s="18">
        <v>342397</v>
      </c>
      <c r="B459" s="14" t="s">
        <v>556</v>
      </c>
      <c r="C459" s="14" t="str">
        <f>VLOOKUP(Tabela1[[#This Row],[nome_escola]],[1]Sheet1!$A:$K,4,FALSE)</f>
        <v>Rua Cidade de Bolama</v>
      </c>
      <c r="D459" s="14" t="str">
        <f>VLOOKUP(Tabela1[[#This Row],[nome_escola]],[1]Sheet1!$A:$K,5,FALSE)</f>
        <v>1800-077</v>
      </c>
      <c r="E459" s="14">
        <f>VLOOKUP(Tabela1[[#This Row],[nome_escola]],[1]Sheet1!$A:$K,2,FALSE)</f>
        <v>38.761209999999998</v>
      </c>
      <c r="F459" s="14">
        <f>VLOOKUP(Tabela1[[#This Row],[nome_escola]],[1]Sheet1!$A:$K,3,FALSE)</f>
        <v>-9.1157059999999994</v>
      </c>
      <c r="G459" s="1" t="str">
        <f>VLOOKUP(Tabela1[[#This Row],[id_escola]],[2]tblEscolas!$A:$E,5,FALSE)</f>
        <v>11</v>
      </c>
      <c r="H459" s="1" t="str">
        <f>VLOOKUP(Tabela1[[#This Row],[id_escola]],[2]tblEscolas!$A:$F,6,FALSE)</f>
        <v>06</v>
      </c>
      <c r="I459" s="1" t="s">
        <v>1235</v>
      </c>
      <c r="J459" s="1" t="str">
        <f>VLOOKUP(A458,[2]tblEscolas!$A:$D,4,FALSE)</f>
        <v>PUB</v>
      </c>
    </row>
    <row r="460" spans="1:10" x14ac:dyDescent="0.3">
      <c r="A460" s="18">
        <v>341010</v>
      </c>
      <c r="B460" s="14" t="s">
        <v>450</v>
      </c>
      <c r="C460" s="14" t="str">
        <f>VLOOKUP(Tabela1[[#This Row],[nome_escola]],[1]Sheet1!$A:$K,4,FALSE)</f>
        <v>Desconhecido</v>
      </c>
      <c r="D460" s="14" t="str">
        <f>VLOOKUP(Tabela1[[#This Row],[nome_escola]],[1]Sheet1!$A:$K,5,FALSE)</f>
        <v>6270-372</v>
      </c>
      <c r="E460" s="14">
        <f>VLOOKUP(Tabela1[[#This Row],[nome_escola]],[1]Sheet1!$A:$K,2,FALSE)</f>
        <v>40.426951000000003</v>
      </c>
      <c r="F460" s="14">
        <f>VLOOKUP(Tabela1[[#This Row],[nome_escola]],[1]Sheet1!$A:$K,3,FALSE)</f>
        <v>-7.7015909999999996</v>
      </c>
      <c r="G460" s="1" t="str">
        <f>VLOOKUP(Tabela1[[#This Row],[id_escola]],[2]tblEscolas!$A:$E,5,FALSE)</f>
        <v>09</v>
      </c>
      <c r="H460" s="1" t="str">
        <f>VLOOKUP(Tabela1[[#This Row],[id_escola]],[2]tblEscolas!$A:$F,6,FALSE)</f>
        <v>12</v>
      </c>
      <c r="I460" s="1" t="s">
        <v>1235</v>
      </c>
      <c r="J460" s="1" t="str">
        <f>VLOOKUP(A459,[2]tblEscolas!$A:$D,4,FALSE)</f>
        <v>PUB</v>
      </c>
    </row>
    <row r="461" spans="1:10" x14ac:dyDescent="0.3">
      <c r="A461" s="18">
        <v>341022</v>
      </c>
      <c r="B461" s="14" t="s">
        <v>95</v>
      </c>
      <c r="C461" s="14" t="str">
        <f>VLOOKUP(Tabela1[[#This Row],[nome_escola]],[1]Sheet1!$A:$K,4,FALSE)</f>
        <v>Rua Professor Doutor António Joaquim Ferreira da Silva</v>
      </c>
      <c r="D461" s="14" t="str">
        <f>VLOOKUP(Tabela1[[#This Row],[nome_escola]],[1]Sheet1!$A:$K,5,FALSE)</f>
        <v>3720-767</v>
      </c>
      <c r="E461" s="14">
        <f>VLOOKUP(Tabela1[[#This Row],[nome_escola]],[1]Sheet1!$A:$K,2,FALSE)</f>
        <v>40.872016000000002</v>
      </c>
      <c r="F461" s="14">
        <f>VLOOKUP(Tabela1[[#This Row],[nome_escola]],[1]Sheet1!$A:$K,3,FALSE)</f>
        <v>-8.5087820000000001</v>
      </c>
      <c r="G461" s="1" t="str">
        <f>VLOOKUP(Tabela1[[#This Row],[id_escola]],[2]tblEscolas!$A:$E,5,FALSE)</f>
        <v>01</v>
      </c>
      <c r="H461" s="1" t="str">
        <f>VLOOKUP(Tabela1[[#This Row],[id_escola]],[2]tblEscolas!$A:$F,6,FALSE)</f>
        <v>14</v>
      </c>
      <c r="I461" s="1" t="s">
        <v>1235</v>
      </c>
      <c r="J461" s="1" t="str">
        <f>VLOOKUP(A460,[2]tblEscolas!$A:$D,4,FALSE)</f>
        <v>PUB</v>
      </c>
    </row>
    <row r="462" spans="1:10" x14ac:dyDescent="0.3">
      <c r="A462" s="18">
        <v>341034</v>
      </c>
      <c r="B462" s="14" t="s">
        <v>666</v>
      </c>
      <c r="C462" s="14" t="str">
        <f>VLOOKUP(Tabela1[[#This Row],[nome_escola]],[1]Sheet1!$A:$K,4,FALSE)</f>
        <v>Rua Alto dos Moinhos</v>
      </c>
      <c r="D462" s="14" t="str">
        <f>VLOOKUP(Tabela1[[#This Row],[nome_escola]],[1]Sheet1!$A:$K,5,FALSE)</f>
        <v>2530-427</v>
      </c>
      <c r="E462" s="14">
        <f>VLOOKUP(Tabela1[[#This Row],[nome_escola]],[1]Sheet1!$A:$K,2,FALSE)</f>
        <v>39.240015</v>
      </c>
      <c r="F462" s="14">
        <f>VLOOKUP(Tabela1[[#This Row],[nome_escola]],[1]Sheet1!$A:$K,3,FALSE)</f>
        <v>-9.2631019999999999</v>
      </c>
      <c r="G462" s="1" t="str">
        <f>VLOOKUP(Tabela1[[#This Row],[id_escola]],[2]tblEscolas!$A:$E,5,FALSE)</f>
        <v>11</v>
      </c>
      <c r="H462" s="1" t="str">
        <f>VLOOKUP(Tabela1[[#This Row],[id_escola]],[2]tblEscolas!$A:$F,6,FALSE)</f>
        <v>08</v>
      </c>
      <c r="I462" s="1" t="s">
        <v>1235</v>
      </c>
      <c r="J462" s="1" t="str">
        <f>VLOOKUP(A461,[2]tblEscolas!$A:$D,4,FALSE)</f>
        <v>PUB</v>
      </c>
    </row>
    <row r="463" spans="1:10" x14ac:dyDescent="0.3">
      <c r="A463" s="18">
        <v>341046</v>
      </c>
      <c r="B463" s="14" t="s">
        <v>409</v>
      </c>
      <c r="C463" s="14" t="str">
        <f>VLOOKUP(Tabela1[[#This Row],[nome_escola]],[1]Sheet1!$A:$K,4,FALSE)</f>
        <v>Praça Doutor Alberto Iria</v>
      </c>
      <c r="D463" s="14" t="str">
        <f>VLOOKUP(Tabela1[[#This Row],[nome_escola]],[1]Sheet1!$A:$K,5,FALSE)</f>
        <v>8700-312</v>
      </c>
      <c r="E463" s="14">
        <f>VLOOKUP(Tabela1[[#This Row],[nome_escola]],[1]Sheet1!$A:$K,2,FALSE)</f>
        <v>37.028827</v>
      </c>
      <c r="F463" s="14">
        <f>VLOOKUP(Tabela1[[#This Row],[nome_escola]],[1]Sheet1!$A:$K,3,FALSE)</f>
        <v>-7.8463969999999996</v>
      </c>
      <c r="G463" s="1" t="str">
        <f>VLOOKUP(Tabela1[[#This Row],[id_escola]],[2]tblEscolas!$A:$E,5,FALSE)</f>
        <v>08</v>
      </c>
      <c r="H463" s="1" t="str">
        <f>VLOOKUP(Tabela1[[#This Row],[id_escola]],[2]tblEscolas!$A:$F,6,FALSE)</f>
        <v>10</v>
      </c>
      <c r="I463" s="1" t="s">
        <v>1235</v>
      </c>
      <c r="J463" s="1" t="str">
        <f>VLOOKUP(A462,[2]tblEscolas!$A:$D,4,FALSE)</f>
        <v>PUB</v>
      </c>
    </row>
    <row r="464" spans="1:10" x14ac:dyDescent="0.3">
      <c r="A464" s="18">
        <v>341060</v>
      </c>
      <c r="B464" s="14" t="s">
        <v>1091</v>
      </c>
      <c r="C464" s="14" t="str">
        <f>VLOOKUP(Tabela1[[#This Row],[nome_escola]],[1]Sheet1!$A:$K,4,FALSE)</f>
        <v>Avenida Vale da Romeira</v>
      </c>
      <c r="D464" s="14" t="str">
        <f>VLOOKUP(Tabela1[[#This Row],[nome_escola]],[1]Sheet1!$A:$K,5,FALSE)</f>
        <v>2840-447</v>
      </c>
      <c r="E464" s="14">
        <f>VLOOKUP(Tabela1[[#This Row],[nome_escola]],[1]Sheet1!$A:$K,2,FALSE)</f>
        <v>38.630101000000003</v>
      </c>
      <c r="F464" s="14">
        <f>VLOOKUP(Tabela1[[#This Row],[nome_escola]],[1]Sheet1!$A:$K,3,FALSE)</f>
        <v>-9.0948100000000007</v>
      </c>
      <c r="G464" s="1" t="str">
        <f>VLOOKUP(Tabela1[[#This Row],[id_escola]],[2]tblEscolas!$A:$E,5,FALSE)</f>
        <v>15</v>
      </c>
      <c r="H464" s="1" t="str">
        <f>VLOOKUP(Tabela1[[#This Row],[id_escola]],[2]tblEscolas!$A:$F,6,FALSE)</f>
        <v>10</v>
      </c>
      <c r="I464" s="1" t="s">
        <v>1235</v>
      </c>
      <c r="J464" s="1" t="str">
        <f>VLOOKUP(A463,[2]tblEscolas!$A:$D,4,FALSE)</f>
        <v>PUB</v>
      </c>
    </row>
    <row r="465" spans="1:10" x14ac:dyDescent="0.3">
      <c r="A465" s="18">
        <v>341071</v>
      </c>
      <c r="B465" s="14" t="s">
        <v>1026</v>
      </c>
      <c r="C465" s="14" t="str">
        <f>VLOOKUP(Tabela1[[#This Row],[nome_escola]],[1]Sheet1!$A:$K,4,FALSE)</f>
        <v>Rua Raposa</v>
      </c>
      <c r="D465" s="14" t="str">
        <f>VLOOKUP(Tabela1[[#This Row],[nome_escola]],[1]Sheet1!$A:$K,5,FALSE)</f>
        <v>2350-341</v>
      </c>
      <c r="E465" s="14">
        <f>VLOOKUP(Tabela1[[#This Row],[nome_escola]],[1]Sheet1!$A:$K,2,FALSE)</f>
        <v>39.438037000000001</v>
      </c>
      <c r="F465" s="14">
        <f>VLOOKUP(Tabela1[[#This Row],[nome_escola]],[1]Sheet1!$A:$K,3,FALSE)</f>
        <v>-8.513897</v>
      </c>
      <c r="G465" s="1" t="str">
        <f>VLOOKUP(Tabela1[[#This Row],[id_escola]],[2]tblEscolas!$A:$E,5,FALSE)</f>
        <v>14</v>
      </c>
      <c r="H465" s="1" t="str">
        <f>VLOOKUP(Tabela1[[#This Row],[id_escola]],[2]tblEscolas!$A:$F,6,FALSE)</f>
        <v>19</v>
      </c>
      <c r="I465" s="1" t="s">
        <v>1235</v>
      </c>
      <c r="J465" s="1" t="str">
        <f>VLOOKUP(A464,[2]tblEscolas!$A:$D,4,FALSE)</f>
        <v>PUB</v>
      </c>
    </row>
    <row r="466" spans="1:10" x14ac:dyDescent="0.3">
      <c r="A466" s="18" t="e">
        <v>#N/A</v>
      </c>
      <c r="B466" s="14" t="s">
        <v>127</v>
      </c>
      <c r="C466" s="14" t="str">
        <f>VLOOKUP(Tabela1[[#This Row],[nome_escola]],[1]Sheet1!$A:$K,4,FALSE)</f>
        <v>Rua Luis Vaz de Camões</v>
      </c>
      <c r="D466" s="14" t="str">
        <f>VLOOKUP(Tabela1[[#This Row],[nome_escola]],[1]Sheet1!$A:$K,5,FALSE)</f>
        <v>7780-197</v>
      </c>
      <c r="E466" s="14">
        <f>VLOOKUP(Tabela1[[#This Row],[nome_escola]],[1]Sheet1!$A:$K,2,FALSE)</f>
        <v>37.701825999999997</v>
      </c>
      <c r="F466" s="14">
        <f>VLOOKUP(Tabela1[[#This Row],[nome_escola]],[1]Sheet1!$A:$K,3,FALSE)</f>
        <v>-8.0915879999999998</v>
      </c>
      <c r="G466" s="1" t="e">
        <f>VLOOKUP(Tabela1[[#This Row],[id_escola]],[2]tblEscolas!$A:$E,5,FALSE)</f>
        <v>#N/A</v>
      </c>
      <c r="H466" s="1" t="e">
        <f>VLOOKUP(Tabela1[[#This Row],[id_escola]],[2]tblEscolas!$A:$F,6,FALSE)</f>
        <v>#N/A</v>
      </c>
      <c r="I466" s="1" t="s">
        <v>1235</v>
      </c>
      <c r="J466" s="1" t="str">
        <f>VLOOKUP(A465,[2]tblEscolas!$A:$D,4,FALSE)</f>
        <v>PUB</v>
      </c>
    </row>
    <row r="467" spans="1:10" x14ac:dyDescent="0.3">
      <c r="A467" s="18">
        <v>344801</v>
      </c>
      <c r="B467" s="14" t="s">
        <v>422</v>
      </c>
      <c r="C467" s="14" t="str">
        <f>VLOOKUP(Tabela1[[#This Row],[nome_escola]],[1]Sheet1!$A:$K,4,FALSE)</f>
        <v>Rua João de Deus</v>
      </c>
      <c r="D467" s="14" t="str">
        <f>VLOOKUP(Tabela1[[#This Row],[nome_escola]],[1]Sheet1!$A:$K,5,FALSE)</f>
        <v>8365-184</v>
      </c>
      <c r="E467" s="14">
        <f>VLOOKUP(Tabela1[[#This Row],[nome_escola]],[1]Sheet1!$A:$K,2,FALSE)</f>
        <v>37.108781</v>
      </c>
      <c r="F467" s="14">
        <f>VLOOKUP(Tabela1[[#This Row],[nome_escola]],[1]Sheet1!$A:$K,3,FALSE)</f>
        <v>-8.3569859999999991</v>
      </c>
      <c r="G467" s="1" t="str">
        <f>VLOOKUP(Tabela1[[#This Row],[id_escola]],[2]tblEscolas!$A:$E,5,FALSE)</f>
        <v>08</v>
      </c>
      <c r="H467" s="1" t="str">
        <f>VLOOKUP(Tabela1[[#This Row],[id_escola]],[2]tblEscolas!$A:$F,6,FALSE)</f>
        <v>13</v>
      </c>
      <c r="I467" s="1" t="s">
        <v>1235</v>
      </c>
      <c r="J467" s="1" t="e">
        <f>VLOOKUP(A466,[2]tblEscolas!$A:$D,4,FALSE)</f>
        <v>#N/A</v>
      </c>
    </row>
    <row r="468" spans="1:10" x14ac:dyDescent="0.3">
      <c r="A468" s="18">
        <v>341083</v>
      </c>
      <c r="B468" s="14" t="s">
        <v>399</v>
      </c>
      <c r="C468" s="14" t="str">
        <f>VLOOKUP(Tabela1[[#This Row],[nome_escola]],[1]Sheet1!$A:$K,4,FALSE)</f>
        <v>Rua Salgueiro Maia</v>
      </c>
      <c r="D468" s="14" t="str">
        <f>VLOOKUP(Tabela1[[#This Row],[nome_escola]],[1]Sheet1!$A:$K,5,FALSE)</f>
        <v>8135-154</v>
      </c>
      <c r="E468" s="14">
        <f>VLOOKUP(Tabela1[[#This Row],[nome_escola]],[1]Sheet1!$A:$K,2,FALSE)</f>
        <v>37.08437</v>
      </c>
      <c r="F468" s="14">
        <f>VLOOKUP(Tabela1[[#This Row],[nome_escola]],[1]Sheet1!$A:$K,3,FALSE)</f>
        <v>-8.0352099999999993</v>
      </c>
      <c r="G468" s="1" t="str">
        <f>VLOOKUP(Tabela1[[#This Row],[id_escola]],[2]tblEscolas!$A:$E,5,FALSE)</f>
        <v>08</v>
      </c>
      <c r="H468" s="1" t="str">
        <f>VLOOKUP(Tabela1[[#This Row],[id_escola]],[2]tblEscolas!$A:$F,6,FALSE)</f>
        <v>08</v>
      </c>
      <c r="I468" s="1" t="s">
        <v>1235</v>
      </c>
      <c r="J468" s="1" t="str">
        <f>VLOOKUP(A467,[2]tblEscolas!$A:$D,4,FALSE)</f>
        <v>PUB</v>
      </c>
    </row>
    <row r="469" spans="1:10" x14ac:dyDescent="0.3">
      <c r="A469" s="18">
        <v>346627</v>
      </c>
      <c r="B469" s="14" t="s">
        <v>408</v>
      </c>
      <c r="C469" s="14" t="str">
        <f>VLOOKUP(Tabela1[[#This Row],[nome_escola]],[1]Sheet1!$A:$K,4,FALSE)</f>
        <v>Avenida Dona Maria Rosa Dias</v>
      </c>
      <c r="D469" s="14" t="str">
        <f>VLOOKUP(Tabela1[[#This Row],[nome_escola]],[1]Sheet1!$A:$K,5,FALSE)</f>
        <v>8700-082</v>
      </c>
      <c r="E469" s="14">
        <f>VLOOKUP(Tabela1[[#This Row],[nome_escola]],[1]Sheet1!$A:$K,2,FALSE)</f>
        <v>37.082003999999998</v>
      </c>
      <c r="F469" s="14">
        <f>VLOOKUP(Tabela1[[#This Row],[nome_escola]],[1]Sheet1!$A:$K,3,FALSE)</f>
        <v>-7.7852870000000003</v>
      </c>
      <c r="G469" s="1" t="str">
        <f>VLOOKUP(Tabela1[[#This Row],[id_escola]],[2]tblEscolas!$A:$E,5,FALSE)</f>
        <v>08</v>
      </c>
      <c r="H469" s="1" t="str">
        <f>VLOOKUP(Tabela1[[#This Row],[id_escola]],[2]tblEscolas!$A:$F,6,FALSE)</f>
        <v>10</v>
      </c>
      <c r="I469" s="1" t="s">
        <v>1235</v>
      </c>
      <c r="J469" s="1" t="str">
        <f>VLOOKUP(A468,[2]tblEscolas!$A:$D,4,FALSE)</f>
        <v>PUB</v>
      </c>
    </row>
    <row r="470" spans="1:10" x14ac:dyDescent="0.3">
      <c r="A470" s="18" t="e">
        <v>#N/A</v>
      </c>
      <c r="B470" s="14" t="s">
        <v>1000</v>
      </c>
      <c r="C470" s="14" t="str">
        <f>VLOOKUP(Tabela1[[#This Row],[nome_escola]],[1]Sheet1!$A:$K,4,FALSE)</f>
        <v>Rua Capitão Salgueiro Maia</v>
      </c>
      <c r="D470" s="14" t="str">
        <f>VLOOKUP(Tabela1[[#This Row],[nome_escola]],[1]Sheet1!$A:$K,5,FALSE)</f>
        <v>2100-042</v>
      </c>
      <c r="E470" s="14">
        <f>VLOOKUP(Tabela1[[#This Row],[nome_escola]],[1]Sheet1!$A:$K,2,FALSE)</f>
        <v>38.960056999999999</v>
      </c>
      <c r="F470" s="14">
        <f>VLOOKUP(Tabela1[[#This Row],[nome_escola]],[1]Sheet1!$A:$K,3,FALSE)</f>
        <v>-8.5306960000000007</v>
      </c>
      <c r="G470" s="1" t="e">
        <f>VLOOKUP(Tabela1[[#This Row],[id_escola]],[2]tblEscolas!$A:$E,5,FALSE)</f>
        <v>#N/A</v>
      </c>
      <c r="H470" s="1" t="e">
        <f>VLOOKUP(Tabela1[[#This Row],[id_escola]],[2]tblEscolas!$A:$F,6,FALSE)</f>
        <v>#N/A</v>
      </c>
      <c r="I470" s="1" t="s">
        <v>1235</v>
      </c>
      <c r="J470" s="1" t="str">
        <f>VLOOKUP(A469,[2]tblEscolas!$A:$D,4,FALSE)</f>
        <v>PUB</v>
      </c>
    </row>
    <row r="471" spans="1:10" x14ac:dyDescent="0.3">
      <c r="A471" s="18">
        <v>341101</v>
      </c>
      <c r="B471" s="14" t="s">
        <v>1231</v>
      </c>
      <c r="C471" s="14" t="str">
        <f>VLOOKUP(Tabela1[[#This Row],[nome_escola]],[1]Sheet1!$A:$K,4,FALSE)</f>
        <v>Rua Corga</v>
      </c>
      <c r="D471" s="14" t="str">
        <f>VLOOKUP(Tabela1[[#This Row],[nome_escola]],[1]Sheet1!$A:$K,5,FALSE)</f>
        <v>3519-001</v>
      </c>
      <c r="E471" s="14">
        <f>VLOOKUP(Tabela1[[#This Row],[nome_escola]],[1]Sheet1!$A:$K,2,FALSE)</f>
        <v>40.680239999999998</v>
      </c>
      <c r="F471" s="14">
        <f>VLOOKUP(Tabela1[[#This Row],[nome_escola]],[1]Sheet1!$A:$K,3,FALSE)</f>
        <v>-7.9145390000000004</v>
      </c>
      <c r="G471" s="1" t="str">
        <f>VLOOKUP(Tabela1[[#This Row],[id_escola]],[2]tblEscolas!$A:$E,5,FALSE)</f>
        <v>18</v>
      </c>
      <c r="H471" s="1" t="str">
        <f>VLOOKUP(Tabela1[[#This Row],[id_escola]],[2]tblEscolas!$A:$F,6,FALSE)</f>
        <v>23</v>
      </c>
      <c r="I471" s="1" t="s">
        <v>1235</v>
      </c>
      <c r="J471" s="1" t="e">
        <f>VLOOKUP(A470,[2]tblEscolas!$A:$D,4,FALSE)</f>
        <v>#N/A</v>
      </c>
    </row>
    <row r="472" spans="1:10" x14ac:dyDescent="0.3">
      <c r="A472" s="18">
        <v>341113</v>
      </c>
      <c r="B472" s="14" t="s">
        <v>474</v>
      </c>
      <c r="C472" s="14" t="str">
        <f>VLOOKUP(Tabela1[[#This Row],[nome_escola]],[1]Sheet1!$A:$K,4,FALSE)</f>
        <v>Rua Francisco Franco</v>
      </c>
      <c r="D472" s="14" t="str">
        <f>VLOOKUP(Tabela1[[#This Row],[nome_escola]],[1]Sheet1!$A:$K,5,FALSE)</f>
        <v>2500-205</v>
      </c>
      <c r="E472" s="14">
        <f>VLOOKUP(Tabela1[[#This Row],[nome_escola]],[1]Sheet1!$A:$K,2,FALSE)</f>
        <v>39.397159000000002</v>
      </c>
      <c r="F472" s="14">
        <f>VLOOKUP(Tabela1[[#This Row],[nome_escola]],[1]Sheet1!$A:$K,3,FALSE)</f>
        <v>-9.1413480000000007</v>
      </c>
      <c r="G472" s="1" t="str">
        <f>VLOOKUP(Tabela1[[#This Row],[id_escola]],[2]tblEscolas!$A:$E,5,FALSE)</f>
        <v>10</v>
      </c>
      <c r="H472" s="1" t="str">
        <f>VLOOKUP(Tabela1[[#This Row],[id_escola]],[2]tblEscolas!$A:$F,6,FALSE)</f>
        <v>07</v>
      </c>
      <c r="I472" s="1" t="s">
        <v>1235</v>
      </c>
      <c r="J472" s="1" t="str">
        <f>VLOOKUP(A471,[2]tblEscolas!$A:$D,4,FALSE)</f>
        <v>PUB</v>
      </c>
    </row>
    <row r="473" spans="1:10" x14ac:dyDescent="0.3">
      <c r="A473" s="18">
        <v>343961</v>
      </c>
      <c r="B473" s="14" t="s">
        <v>949</v>
      </c>
      <c r="C473" s="14" t="str">
        <f>VLOOKUP(Tabela1[[#This Row],[nome_escola]],[1]Sheet1!$A:$K,4,FALSE)</f>
        <v>Rua José Baptista da Silva</v>
      </c>
      <c r="D473" s="14" t="str">
        <f>VLOOKUP(Tabela1[[#This Row],[nome_escola]],[1]Sheet1!$A:$K,5,FALSE)</f>
        <v>4480-260</v>
      </c>
      <c r="E473" s="14">
        <f>VLOOKUP(Tabela1[[#This Row],[nome_escola]],[1]Sheet1!$A:$K,2,FALSE)</f>
        <v>41.379938000000003</v>
      </c>
      <c r="F473" s="14">
        <f>VLOOKUP(Tabela1[[#This Row],[nome_escola]],[1]Sheet1!$A:$K,3,FALSE)</f>
        <v>-8.6814730000000004</v>
      </c>
      <c r="G473" s="1" t="str">
        <f>VLOOKUP(Tabela1[[#This Row],[id_escola]],[2]tblEscolas!$A:$E,5,FALSE)</f>
        <v>13</v>
      </c>
      <c r="H473" s="1" t="str">
        <f>VLOOKUP(Tabela1[[#This Row],[id_escola]],[2]tblEscolas!$A:$F,6,FALSE)</f>
        <v>16</v>
      </c>
      <c r="I473" s="1" t="s">
        <v>1235</v>
      </c>
      <c r="J473" s="1" t="str">
        <f>VLOOKUP(A472,[2]tblEscolas!$A:$D,4,FALSE)</f>
        <v>PUB</v>
      </c>
    </row>
    <row r="474" spans="1:10" x14ac:dyDescent="0.3">
      <c r="A474" s="18">
        <v>341125</v>
      </c>
      <c r="B474" s="14" t="s">
        <v>490</v>
      </c>
      <c r="C474" s="14" t="str">
        <f>VLOOKUP(Tabela1[[#This Row],[nome_escola]],[1]Sheet1!$A:$K,4,FALSE)</f>
        <v>Rua Carlos Júlio Moreira</v>
      </c>
      <c r="D474" s="14" t="str">
        <f>VLOOKUP(Tabela1[[#This Row],[nome_escola]],[1]Sheet1!$A:$K,5,FALSE)</f>
        <v>2420-115</v>
      </c>
      <c r="E474" s="14">
        <f>VLOOKUP(Tabela1[[#This Row],[nome_escola]],[1]Sheet1!$A:$K,2,FALSE)</f>
        <v>39.747087000000001</v>
      </c>
      <c r="F474" s="14">
        <f>VLOOKUP(Tabela1[[#This Row],[nome_escola]],[1]Sheet1!$A:$K,3,FALSE)</f>
        <v>-8.6982090000000003</v>
      </c>
      <c r="G474" s="1" t="str">
        <f>VLOOKUP(Tabela1[[#This Row],[id_escola]],[2]tblEscolas!$A:$E,5,FALSE)</f>
        <v>10</v>
      </c>
      <c r="H474" s="1" t="str">
        <f>VLOOKUP(Tabela1[[#This Row],[id_escola]],[2]tblEscolas!$A:$F,6,FALSE)</f>
        <v>09</v>
      </c>
      <c r="I474" s="1" t="s">
        <v>1235</v>
      </c>
      <c r="J474" s="1" t="str">
        <f>VLOOKUP(A473,[2]tblEscolas!$A:$D,4,FALSE)</f>
        <v>PUB</v>
      </c>
    </row>
    <row r="475" spans="1:10" x14ac:dyDescent="0.3">
      <c r="A475" s="18">
        <v>341137</v>
      </c>
      <c r="B475" s="14" t="s">
        <v>476</v>
      </c>
      <c r="C475" s="14" t="str">
        <f>VLOOKUP(Tabela1[[#This Row],[nome_escola]],[1]Sheet1!$A:$K,4,FALSE)</f>
        <v>Rua Paulo VI</v>
      </c>
      <c r="D475" s="14" t="str">
        <f>VLOOKUP(Tabela1[[#This Row],[nome_escola]],[1]Sheet1!$A:$K,5,FALSE)</f>
        <v>2414-015</v>
      </c>
      <c r="E475" s="14">
        <f>VLOOKUP(Tabela1[[#This Row],[nome_escola]],[1]Sheet1!$A:$K,2,FALSE)</f>
        <v>39.745669999999997</v>
      </c>
      <c r="F475" s="14">
        <f>VLOOKUP(Tabela1[[#This Row],[nome_escola]],[1]Sheet1!$A:$K,3,FALSE)</f>
        <v>-8.7926439999999992</v>
      </c>
      <c r="G475" s="1" t="str">
        <f>VLOOKUP(Tabela1[[#This Row],[id_escola]],[2]tblEscolas!$A:$E,5,FALSE)</f>
        <v>10</v>
      </c>
      <c r="H475" s="1" t="str">
        <f>VLOOKUP(Tabela1[[#This Row],[id_escola]],[2]tblEscolas!$A:$F,6,FALSE)</f>
        <v>09</v>
      </c>
      <c r="I475" s="1" t="s">
        <v>1235</v>
      </c>
      <c r="J475" s="1" t="str">
        <f>VLOOKUP(A474,[2]tblEscolas!$A:$D,4,FALSE)</f>
        <v>PUB</v>
      </c>
    </row>
    <row r="476" spans="1:10" x14ac:dyDescent="0.3">
      <c r="A476" s="18">
        <v>343262</v>
      </c>
      <c r="B476" s="14" t="s">
        <v>971</v>
      </c>
      <c r="C476" s="14" t="str">
        <f>VLOOKUP(Tabela1[[#This Row],[nome_escola]],[1]Sheet1!$A:$K,4,FALSE)</f>
        <v>Rua Doutor Costa Matos</v>
      </c>
      <c r="D476" s="14" t="str">
        <f>VLOOKUP(Tabela1[[#This Row],[nome_escola]],[1]Sheet1!$A:$K,5,FALSE)</f>
        <v>4400-197</v>
      </c>
      <c r="E476" s="14">
        <f>VLOOKUP(Tabela1[[#This Row],[nome_escola]],[1]Sheet1!$A:$K,2,FALSE)</f>
        <v>41.125484</v>
      </c>
      <c r="F476" s="14">
        <f>VLOOKUP(Tabela1[[#This Row],[nome_escola]],[1]Sheet1!$A:$K,3,FALSE)</f>
        <v>-8.6219979999999996</v>
      </c>
      <c r="G476" s="1" t="str">
        <f>VLOOKUP(Tabela1[[#This Row],[id_escola]],[2]tblEscolas!$A:$E,5,FALSE)</f>
        <v>13</v>
      </c>
      <c r="H476" s="1" t="str">
        <f>VLOOKUP(Tabela1[[#This Row],[id_escola]],[2]tblEscolas!$A:$F,6,FALSE)</f>
        <v>17</v>
      </c>
      <c r="I476" s="1" t="s">
        <v>1235</v>
      </c>
      <c r="J476" s="1" t="str">
        <f>VLOOKUP(A475,[2]tblEscolas!$A:$D,4,FALSE)</f>
        <v>PUB</v>
      </c>
    </row>
    <row r="477" spans="1:10" x14ac:dyDescent="0.3">
      <c r="A477" s="18">
        <v>345519</v>
      </c>
      <c r="B477" s="14" t="s">
        <v>96</v>
      </c>
      <c r="C477" s="14" t="str">
        <f>VLOOKUP(Tabela1[[#This Row],[nome_escola]],[1]Sheet1!$A:$K,4,FALSE)</f>
        <v>Rua Primeiro de Novembro</v>
      </c>
      <c r="D477" s="14" t="str">
        <f>VLOOKUP(Tabela1[[#This Row],[nome_escola]],[1]Sheet1!$A:$K,5,FALSE)</f>
        <v>3770-059</v>
      </c>
      <c r="E477" s="14">
        <f>VLOOKUP(Tabela1[[#This Row],[nome_escola]],[1]Sheet1!$A:$K,2,FALSE)</f>
        <v>40.539687999999998</v>
      </c>
      <c r="F477" s="14">
        <f>VLOOKUP(Tabela1[[#This Row],[nome_escola]],[1]Sheet1!$A:$K,3,FALSE)</f>
        <v>-8.5415609999999997</v>
      </c>
      <c r="G477" s="1" t="str">
        <f>VLOOKUP(Tabela1[[#This Row],[id_escola]],[2]tblEscolas!$A:$E,5,FALSE)</f>
        <v>01</v>
      </c>
      <c r="H477" s="1" t="str">
        <f>VLOOKUP(Tabela1[[#This Row],[id_escola]],[2]tblEscolas!$A:$F,6,FALSE)</f>
        <v>14</v>
      </c>
      <c r="I477" s="1" t="s">
        <v>1235</v>
      </c>
      <c r="J477" s="1" t="str">
        <f>VLOOKUP(A476,[2]tblEscolas!$A:$D,4,FALSE)</f>
        <v>PUB</v>
      </c>
    </row>
    <row r="478" spans="1:10" x14ac:dyDescent="0.3">
      <c r="A478" s="18" t="e">
        <v>#N/A</v>
      </c>
      <c r="B478" s="14" t="s">
        <v>916</v>
      </c>
      <c r="C478" s="14" t="str">
        <f>VLOOKUP(Tabela1[[#This Row],[nome_escola]],[1]Sheet1!$A:$K,4,FALSE)</f>
        <v>Rua José Régio</v>
      </c>
      <c r="D478" s="14" t="str">
        <f>VLOOKUP(Tabela1[[#This Row],[nome_escola]],[1]Sheet1!$A:$K,5,FALSE)</f>
        <v>4490-648</v>
      </c>
      <c r="E478" s="14">
        <f>VLOOKUP(Tabela1[[#This Row],[nome_escola]],[1]Sheet1!$A:$K,2,FALSE)</f>
        <v>41.387752999999996</v>
      </c>
      <c r="F478" s="14">
        <f>VLOOKUP(Tabela1[[#This Row],[nome_escola]],[1]Sheet1!$A:$K,3,FALSE)</f>
        <v>-8.7602440000000001</v>
      </c>
      <c r="G478" s="1" t="e">
        <f>VLOOKUP(Tabela1[[#This Row],[id_escola]],[2]tblEscolas!$A:$E,5,FALSE)</f>
        <v>#N/A</v>
      </c>
      <c r="H478" s="1" t="e">
        <f>VLOOKUP(Tabela1[[#This Row],[id_escola]],[2]tblEscolas!$A:$F,6,FALSE)</f>
        <v>#N/A</v>
      </c>
      <c r="I478" s="1" t="s">
        <v>1235</v>
      </c>
      <c r="J478" s="1" t="str">
        <f>VLOOKUP(A477,[2]tblEscolas!$A:$D,4,FALSE)</f>
        <v>PUB</v>
      </c>
    </row>
    <row r="479" spans="1:10" x14ac:dyDescent="0.3">
      <c r="A479" s="18" t="e">
        <v>#N/A</v>
      </c>
      <c r="B479" s="14" t="s">
        <v>1198</v>
      </c>
      <c r="C479" s="14" t="str">
        <f>VLOOKUP(Tabela1[[#This Row],[nome_escola]],[1]Sheet1!$A:$K,4,FALSE)</f>
        <v>Avenida Professor Doutor Fortunato de Almeida</v>
      </c>
      <c r="D479" s="14" t="str">
        <f>VLOOKUP(Tabela1[[#This Row],[nome_escola]],[1]Sheet1!$A:$K,5,FALSE)</f>
        <v>3520-056</v>
      </c>
      <c r="E479" s="14">
        <f>VLOOKUP(Tabela1[[#This Row],[nome_escola]],[1]Sheet1!$A:$K,2,FALSE)</f>
        <v>40.540230000000001</v>
      </c>
      <c r="F479" s="14">
        <f>VLOOKUP(Tabela1[[#This Row],[nome_escola]],[1]Sheet1!$A:$K,3,FALSE)</f>
        <v>-7.848649</v>
      </c>
      <c r="G479" s="1" t="e">
        <f>VLOOKUP(Tabela1[[#This Row],[id_escola]],[2]tblEscolas!$A:$E,5,FALSE)</f>
        <v>#N/A</v>
      </c>
      <c r="H479" s="1" t="e">
        <f>VLOOKUP(Tabela1[[#This Row],[id_escola]],[2]tblEscolas!$A:$F,6,FALSE)</f>
        <v>#N/A</v>
      </c>
      <c r="I479" s="1" t="s">
        <v>1235</v>
      </c>
      <c r="J479" s="1" t="e">
        <f>VLOOKUP(A478,[2]tblEscolas!$A:$D,4,FALSE)</f>
        <v>#N/A</v>
      </c>
    </row>
    <row r="480" spans="1:10" x14ac:dyDescent="0.3">
      <c r="A480" s="18" t="e">
        <v>#N/A</v>
      </c>
      <c r="B480" s="14" t="s">
        <v>375</v>
      </c>
      <c r="C480" s="14" t="str">
        <f>VLOOKUP(Tabela1[[#This Row],[nome_escola]],[1]Sheet1!$A:$K,4,FALSE)</f>
        <v>Rua da Correeira</v>
      </c>
      <c r="D480" s="14" t="str">
        <f>VLOOKUP(Tabela1[[#This Row],[nome_escola]],[1]Sheet1!$A:$K,5,FALSE)</f>
        <v>8200-112</v>
      </c>
      <c r="E480" s="14">
        <f>VLOOKUP(Tabela1[[#This Row],[nome_escola]],[1]Sheet1!$A:$K,2,FALSE)</f>
        <v>37.099533999999998</v>
      </c>
      <c r="F480" s="14">
        <f>VLOOKUP(Tabela1[[#This Row],[nome_escola]],[1]Sheet1!$A:$K,3,FALSE)</f>
        <v>-8.2362819999999992</v>
      </c>
      <c r="G480" s="1" t="e">
        <f>VLOOKUP(Tabela1[[#This Row],[id_escola]],[2]tblEscolas!$A:$E,5,FALSE)</f>
        <v>#N/A</v>
      </c>
      <c r="H480" s="1" t="e">
        <f>VLOOKUP(Tabela1[[#This Row],[id_escola]],[2]tblEscolas!$A:$F,6,FALSE)</f>
        <v>#N/A</v>
      </c>
      <c r="I480" s="1" t="s">
        <v>1235</v>
      </c>
      <c r="J480" s="1" t="e">
        <f>VLOOKUP(A479,[2]tblEscolas!$A:$D,4,FALSE)</f>
        <v>#N/A</v>
      </c>
    </row>
    <row r="481" spans="1:10" x14ac:dyDescent="0.3">
      <c r="A481" s="18">
        <v>341540</v>
      </c>
      <c r="B481" s="14" t="s">
        <v>165</v>
      </c>
      <c r="C481" s="14" t="str">
        <f>VLOOKUP(Tabela1[[#This Row],[nome_escola]],[1]Sheet1!$A:$K,4,FALSE)</f>
        <v>Travessa do Taxa</v>
      </c>
      <c r="D481" s="14" t="str">
        <f>VLOOKUP(Tabela1[[#This Row],[nome_escola]],[1]Sheet1!$A:$K,5,FALSE)</f>
        <v>4710-449</v>
      </c>
      <c r="E481" s="14">
        <f>VLOOKUP(Tabela1[[#This Row],[nome_escola]],[1]Sheet1!$A:$K,2,FALSE)</f>
        <v>41.553907000000002</v>
      </c>
      <c r="F481" s="14">
        <f>VLOOKUP(Tabela1[[#This Row],[nome_escola]],[1]Sheet1!$A:$K,3,FALSE)</f>
        <v>-8.4121480000000002</v>
      </c>
      <c r="G481" s="1" t="str">
        <f>VLOOKUP(Tabela1[[#This Row],[id_escola]],[2]tblEscolas!$A:$E,5,FALSE)</f>
        <v>03</v>
      </c>
      <c r="H481" s="1" t="str">
        <f>VLOOKUP(Tabela1[[#This Row],[id_escola]],[2]tblEscolas!$A:$F,6,FALSE)</f>
        <v>03</v>
      </c>
      <c r="I481" s="1" t="s">
        <v>1235</v>
      </c>
      <c r="J481" s="1" t="e">
        <f>VLOOKUP(A480,[2]tblEscolas!$A:$D,4,FALSE)</f>
        <v>#N/A</v>
      </c>
    </row>
    <row r="482" spans="1:10" x14ac:dyDescent="0.3">
      <c r="A482" s="18">
        <v>344825</v>
      </c>
      <c r="B482" s="14" t="s">
        <v>423</v>
      </c>
      <c r="C482" s="14" t="str">
        <f>VLOOKUP(Tabela1[[#This Row],[nome_escola]],[1]Sheet1!$A:$K,4,FALSE)</f>
        <v>Praceta Gil Eanes</v>
      </c>
      <c r="D482" s="14" t="str">
        <f>VLOOKUP(Tabela1[[#This Row],[nome_escola]],[1]Sheet1!$A:$K,5,FALSE)</f>
        <v>8300-118</v>
      </c>
      <c r="E482" s="14">
        <f>VLOOKUP(Tabela1[[#This Row],[nome_escola]],[1]Sheet1!$A:$K,2,FALSE)</f>
        <v>37.188462000000001</v>
      </c>
      <c r="F482" s="14">
        <f>VLOOKUP(Tabela1[[#This Row],[nome_escola]],[1]Sheet1!$A:$K,3,FALSE)</f>
        <v>-8.4465900000000005</v>
      </c>
      <c r="G482" s="1" t="str">
        <f>VLOOKUP(Tabela1[[#This Row],[id_escola]],[2]tblEscolas!$A:$E,5,FALSE)</f>
        <v>08</v>
      </c>
      <c r="H482" s="1" t="str">
        <f>VLOOKUP(Tabela1[[#This Row],[id_escola]],[2]tblEscolas!$A:$F,6,FALSE)</f>
        <v>13</v>
      </c>
      <c r="I482" s="1" t="s">
        <v>1235</v>
      </c>
      <c r="J482" s="1" t="str">
        <f>VLOOKUP(A481,[2]tblEscolas!$A:$D,4,FALSE)</f>
        <v>PUB</v>
      </c>
    </row>
    <row r="483" spans="1:10" x14ac:dyDescent="0.3">
      <c r="A483" s="18">
        <v>344758</v>
      </c>
      <c r="B483" s="14" t="s">
        <v>451</v>
      </c>
      <c r="C483" s="14" t="str">
        <f>VLOOKUP(Tabela1[[#This Row],[nome_escola]],[1]Sheet1!$A:$K,4,FALSE)</f>
        <v>Desconhecido</v>
      </c>
      <c r="D483" s="14" t="str">
        <f>VLOOKUP(Tabela1[[#This Row],[nome_escola]],[1]Sheet1!$A:$K,5,FALSE)</f>
        <v>6270-372</v>
      </c>
      <c r="E483" s="14">
        <f>VLOOKUP(Tabela1[[#This Row],[nome_escola]],[1]Sheet1!$A:$K,2,FALSE)</f>
        <v>40.426951000000003</v>
      </c>
      <c r="F483" s="14">
        <f>VLOOKUP(Tabela1[[#This Row],[nome_escola]],[1]Sheet1!$A:$K,3,FALSE)</f>
        <v>-7.7015909999999996</v>
      </c>
      <c r="G483" s="1" t="str">
        <f>VLOOKUP(Tabela1[[#This Row],[id_escola]],[2]tblEscolas!$A:$E,5,FALSE)</f>
        <v>09</v>
      </c>
      <c r="H483" s="1" t="str">
        <f>VLOOKUP(Tabela1[[#This Row],[id_escola]],[2]tblEscolas!$A:$F,6,FALSE)</f>
        <v>12</v>
      </c>
      <c r="I483" s="1" t="s">
        <v>1235</v>
      </c>
      <c r="J483" s="1" t="str">
        <f>VLOOKUP(A482,[2]tblEscolas!$A:$D,4,FALSE)</f>
        <v>PUB</v>
      </c>
    </row>
    <row r="484" spans="1:10" x14ac:dyDescent="0.3">
      <c r="A484" s="18">
        <v>341228</v>
      </c>
      <c r="B484" s="14" t="s">
        <v>664</v>
      </c>
      <c r="C484" s="14" t="str">
        <f>VLOOKUP(Tabela1[[#This Row],[nome_escola]],[1]Sheet1!$A:$K,4,FALSE)</f>
        <v>Avenida de Angola</v>
      </c>
      <c r="D484" s="14" t="str">
        <f>VLOOKUP(Tabela1[[#This Row],[nome_escola]],[1]Sheet1!$A:$K,5,FALSE)</f>
        <v>2530-114</v>
      </c>
      <c r="E484" s="14">
        <f>VLOOKUP(Tabela1[[#This Row],[nome_escola]],[1]Sheet1!$A:$K,2,FALSE)</f>
        <v>39.238036999999998</v>
      </c>
      <c r="F484" s="14">
        <f>VLOOKUP(Tabela1[[#This Row],[nome_escola]],[1]Sheet1!$A:$K,3,FALSE)</f>
        <v>-9.3077319999999997</v>
      </c>
      <c r="G484" s="1" t="str">
        <f>VLOOKUP(Tabela1[[#This Row],[id_escola]],[2]tblEscolas!$A:$E,5,FALSE)</f>
        <v>11</v>
      </c>
      <c r="H484" s="1" t="str">
        <f>VLOOKUP(Tabela1[[#This Row],[id_escola]],[2]tblEscolas!$A:$F,6,FALSE)</f>
        <v>08</v>
      </c>
      <c r="I484" s="1" t="s">
        <v>1235</v>
      </c>
      <c r="J484" s="1" t="str">
        <f>VLOOKUP(A483,[2]tblEscolas!$A:$D,4,FALSE)</f>
        <v>PUB</v>
      </c>
    </row>
    <row r="485" spans="1:10" x14ac:dyDescent="0.3">
      <c r="A485" s="18" t="e">
        <v>#N/A</v>
      </c>
      <c r="B485" s="14" t="s">
        <v>110</v>
      </c>
      <c r="C485" s="14" t="str">
        <f>VLOOKUP(Tabela1[[#This Row],[nome_escola]],[1]Sheet1!$A:$K,4,FALSE)</f>
        <v>Avenida Padre Alírio de Melo</v>
      </c>
      <c r="D485" s="14" t="str">
        <f>VLOOKUP(Tabela1[[#This Row],[nome_escola]],[1]Sheet1!$A:$K,5,FALSE)</f>
        <v>3840-429</v>
      </c>
      <c r="E485" s="14">
        <f>VLOOKUP(Tabela1[[#This Row],[nome_escola]],[1]Sheet1!$A:$K,2,FALSE)</f>
        <v>40.545088999999997</v>
      </c>
      <c r="F485" s="14">
        <f>VLOOKUP(Tabela1[[#This Row],[nome_escola]],[1]Sheet1!$A:$K,3,FALSE)</f>
        <v>-8.6833720000000003</v>
      </c>
      <c r="G485" s="1" t="e">
        <f>VLOOKUP(Tabela1[[#This Row],[id_escola]],[2]tblEscolas!$A:$E,5,FALSE)</f>
        <v>#N/A</v>
      </c>
      <c r="H485" s="1" t="e">
        <f>VLOOKUP(Tabela1[[#This Row],[id_escola]],[2]tblEscolas!$A:$F,6,FALSE)</f>
        <v>#N/A</v>
      </c>
      <c r="I485" s="1" t="s">
        <v>1235</v>
      </c>
      <c r="J485" s="1" t="str">
        <f>VLOOKUP(A484,[2]tblEscolas!$A:$D,4,FALSE)</f>
        <v>PUB</v>
      </c>
    </row>
    <row r="486" spans="1:10" x14ac:dyDescent="0.3">
      <c r="A486" s="18">
        <v>341186</v>
      </c>
      <c r="B486" s="14" t="s">
        <v>386</v>
      </c>
      <c r="C486" s="14" t="str">
        <f>VLOOKUP(Tabela1[[#This Row],[nome_escola]],[1]Sheet1!$A:$K,4,FALSE)</f>
        <v>Rua Engenheiro Joaquim Lopes Belchior</v>
      </c>
      <c r="D486" s="14" t="str">
        <f>VLOOKUP(Tabela1[[#This Row],[nome_escola]],[1]Sheet1!$A:$K,5,FALSE)</f>
        <v>8000-543</v>
      </c>
      <c r="E486" s="14">
        <f>VLOOKUP(Tabela1[[#This Row],[nome_escola]],[1]Sheet1!$A:$K,2,FALSE)</f>
        <v>37.013342000000002</v>
      </c>
      <c r="F486" s="14">
        <f>VLOOKUP(Tabela1[[#This Row],[nome_escola]],[1]Sheet1!$A:$K,3,FALSE)</f>
        <v>-7.9285920000000001</v>
      </c>
      <c r="G486" s="1" t="str">
        <f>VLOOKUP(Tabela1[[#This Row],[id_escola]],[2]tblEscolas!$A:$E,5,FALSE)</f>
        <v>08</v>
      </c>
      <c r="H486" s="1" t="str">
        <f>VLOOKUP(Tabela1[[#This Row],[id_escola]],[2]tblEscolas!$A:$F,6,FALSE)</f>
        <v>05</v>
      </c>
      <c r="I486" s="1" t="s">
        <v>1235</v>
      </c>
      <c r="J486" s="1" t="e">
        <f>VLOOKUP(A485,[2]tblEscolas!$A:$D,4,FALSE)</f>
        <v>#N/A</v>
      </c>
    </row>
    <row r="487" spans="1:10" x14ac:dyDescent="0.3">
      <c r="A487" s="18">
        <v>341198</v>
      </c>
      <c r="B487" s="14" t="s">
        <v>385</v>
      </c>
      <c r="C487" s="14" t="str">
        <f>VLOOKUP(Tabela1[[#This Row],[nome_escola]],[1]Sheet1!$A:$K,4,FALSE)</f>
        <v>Rua do Lusitano</v>
      </c>
      <c r="D487" s="14" t="str">
        <f>VLOOKUP(Tabela1[[#This Row],[nome_escola]],[1]Sheet1!$A:$K,5,FALSE)</f>
        <v>8900-275</v>
      </c>
      <c r="E487" s="14">
        <f>VLOOKUP(Tabela1[[#This Row],[nome_escola]],[1]Sheet1!$A:$K,2,FALSE)</f>
        <v>37.194273000000003</v>
      </c>
      <c r="F487" s="14">
        <f>VLOOKUP(Tabela1[[#This Row],[nome_escola]],[1]Sheet1!$A:$K,3,FALSE)</f>
        <v>-7.4271250000000002</v>
      </c>
      <c r="G487" s="1" t="str">
        <f>VLOOKUP(Tabela1[[#This Row],[id_escola]],[2]tblEscolas!$A:$E,5,FALSE)</f>
        <v>08</v>
      </c>
      <c r="H487" s="1" t="str">
        <f>VLOOKUP(Tabela1[[#This Row],[id_escola]],[2]tblEscolas!$A:$F,6,FALSE)</f>
        <v>05</v>
      </c>
      <c r="I487" s="1" t="s">
        <v>1235</v>
      </c>
      <c r="J487" s="1" t="str">
        <f>VLOOKUP(A486,[2]tblEscolas!$A:$D,4,FALSE)</f>
        <v>PUB</v>
      </c>
    </row>
    <row r="488" spans="1:10" x14ac:dyDescent="0.3">
      <c r="A488" s="18">
        <v>344187</v>
      </c>
      <c r="B488" s="14" t="s">
        <v>838</v>
      </c>
      <c r="C488" s="14" t="str">
        <f>VLOOKUP(Tabela1[[#This Row],[nome_escola]],[1]Sheet1!$A:$K,4,FALSE)</f>
        <v>Rua Doutor José Domingues dos Santos</v>
      </c>
      <c r="D488" s="14" t="str">
        <f>VLOOKUP(Tabela1[[#This Row],[nome_escola]],[1]Sheet1!$A:$K,5,FALSE)</f>
        <v>4455-009</v>
      </c>
      <c r="E488" s="14">
        <f>VLOOKUP(Tabela1[[#This Row],[nome_escola]],[1]Sheet1!$A:$K,2,FALSE)</f>
        <v>41.248621</v>
      </c>
      <c r="F488" s="14">
        <f>VLOOKUP(Tabela1[[#This Row],[nome_escola]],[1]Sheet1!$A:$K,3,FALSE)</f>
        <v>-8.7006289999999993</v>
      </c>
      <c r="G488" s="1" t="str">
        <f>VLOOKUP(Tabela1[[#This Row],[id_escola]],[2]tblEscolas!$A:$E,5,FALSE)</f>
        <v>13</v>
      </c>
      <c r="H488" s="1" t="str">
        <f>VLOOKUP(Tabela1[[#This Row],[id_escola]],[2]tblEscolas!$A:$F,6,FALSE)</f>
        <v>08</v>
      </c>
      <c r="I488" s="1" t="s">
        <v>1235</v>
      </c>
      <c r="J488" s="1" t="str">
        <f>VLOOKUP(A487,[2]tblEscolas!$A:$D,4,FALSE)</f>
        <v>PUB</v>
      </c>
    </row>
    <row r="489" spans="1:10" x14ac:dyDescent="0.3">
      <c r="A489" s="18">
        <v>341216</v>
      </c>
      <c r="B489" s="14" t="s">
        <v>327</v>
      </c>
      <c r="C489" s="14" t="str">
        <f>VLOOKUP(Tabela1[[#This Row],[nome_escola]],[1]Sheet1!$A:$K,4,FALSE)</f>
        <v>Rua do Clube Desportivo Carapinheirense</v>
      </c>
      <c r="D489" s="14" t="str">
        <f>VLOOKUP(Tabela1[[#This Row],[nome_escola]],[1]Sheet1!$A:$K,5,FALSE)</f>
        <v>3140-099</v>
      </c>
      <c r="E489" s="14">
        <f>VLOOKUP(Tabela1[[#This Row],[nome_escola]],[1]Sheet1!$A:$K,2,FALSE)</f>
        <v>40.202838</v>
      </c>
      <c r="F489" s="14">
        <f>VLOOKUP(Tabela1[[#This Row],[nome_escola]],[1]Sheet1!$A:$K,3,FALSE)</f>
        <v>-8.6472540000000002</v>
      </c>
      <c r="G489" s="1" t="str">
        <f>VLOOKUP(Tabela1[[#This Row],[id_escola]],[2]tblEscolas!$A:$E,5,FALSE)</f>
        <v>06</v>
      </c>
      <c r="H489" s="1" t="str">
        <f>VLOOKUP(Tabela1[[#This Row],[id_escola]],[2]tblEscolas!$A:$F,6,FALSE)</f>
        <v>10</v>
      </c>
      <c r="I489" s="1" t="s">
        <v>1235</v>
      </c>
      <c r="J489" s="1" t="str">
        <f>VLOOKUP(A488,[2]tblEscolas!$A:$D,4,FALSE)</f>
        <v>PUB</v>
      </c>
    </row>
    <row r="490" spans="1:10" x14ac:dyDescent="0.3">
      <c r="A490" s="18" t="e">
        <v>#N/A</v>
      </c>
      <c r="B490" s="14" t="s">
        <v>1197</v>
      </c>
      <c r="C490" s="14" t="str">
        <f>VLOOKUP(Tabela1[[#This Row],[nome_escola]],[1]Sheet1!$A:$K,4,FALSE)</f>
        <v>Rua Doutor João Lima Gomes</v>
      </c>
      <c r="D490" s="14" t="str">
        <f>VLOOKUP(Tabela1[[#This Row],[nome_escola]],[1]Sheet1!$A:$K,5,FALSE)</f>
        <v>3620-368</v>
      </c>
      <c r="E490" s="14">
        <f>VLOOKUP(Tabela1[[#This Row],[nome_escola]],[1]Sheet1!$A:$K,2,FALSE)</f>
        <v>40.984864000000002</v>
      </c>
      <c r="F490" s="14">
        <f>VLOOKUP(Tabela1[[#This Row],[nome_escola]],[1]Sheet1!$A:$K,3,FALSE)</f>
        <v>-7.6159920000000003</v>
      </c>
      <c r="G490" s="1" t="e">
        <f>VLOOKUP(Tabela1[[#This Row],[id_escola]],[2]tblEscolas!$A:$E,5,FALSE)</f>
        <v>#N/A</v>
      </c>
      <c r="H490" s="1" t="e">
        <f>VLOOKUP(Tabela1[[#This Row],[id_escola]],[2]tblEscolas!$A:$F,6,FALSE)</f>
        <v>#N/A</v>
      </c>
      <c r="I490" s="1" t="s">
        <v>1235</v>
      </c>
      <c r="J490" s="1" t="str">
        <f>VLOOKUP(A489,[2]tblEscolas!$A:$D,4,FALSE)</f>
        <v>PUB</v>
      </c>
    </row>
    <row r="491" spans="1:10" x14ac:dyDescent="0.3">
      <c r="A491" s="18">
        <v>330050</v>
      </c>
      <c r="B491" s="14" t="s">
        <v>87</v>
      </c>
      <c r="C491" s="14" t="str">
        <f>VLOOKUP(Tabela1[[#This Row],[nome_escola]],[1]Sheet1!$A:$K,4,FALSE)</f>
        <v>Rua Padre Bernardo Xavier Coutinho</v>
      </c>
      <c r="D491" s="14" t="str">
        <f>VLOOKUP(Tabela1[[#This Row],[nome_escola]],[1]Sheet1!$A:$K,5,FALSE)</f>
        <v>3720-464</v>
      </c>
      <c r="E491" s="14">
        <f>VLOOKUP(Tabela1[[#This Row],[nome_escola]],[1]Sheet1!$A:$K,2,FALSE)</f>
        <v>40.783326000000002</v>
      </c>
      <c r="F491" s="14">
        <f>VLOOKUP(Tabela1[[#This Row],[nome_escola]],[1]Sheet1!$A:$K,3,FALSE)</f>
        <v>-8.4834069999999997</v>
      </c>
      <c r="G491" s="1" t="str">
        <f>VLOOKUP(Tabela1[[#This Row],[id_escola]],[2]tblEscolas!$A:$E,5,FALSE)</f>
        <v>01</v>
      </c>
      <c r="H491" s="1" t="str">
        <f>VLOOKUP(Tabela1[[#This Row],[id_escola]],[2]tblEscolas!$A:$F,6,FALSE)</f>
        <v>13</v>
      </c>
      <c r="I491" s="1" t="s">
        <v>1235</v>
      </c>
      <c r="J491" s="1" t="e">
        <f>VLOOKUP(A490,[2]tblEscolas!$A:$D,4,FALSE)</f>
        <v>#N/A</v>
      </c>
    </row>
    <row r="492" spans="1:10" x14ac:dyDescent="0.3">
      <c r="A492" s="18" t="e">
        <v>#N/A</v>
      </c>
      <c r="B492" s="14" t="s">
        <v>789</v>
      </c>
      <c r="C492" s="14" t="str">
        <f>VLOOKUP(Tabela1[[#This Row],[nome_escola]],[1]Sheet1!$A:$K,4,FALSE)</f>
        <v>Rua Doutor António Manuel Cerqueira Magro</v>
      </c>
      <c r="D492" s="14" t="str">
        <f>VLOOKUP(Tabela1[[#This Row],[nome_escola]],[1]Sheet1!$A:$K,5,FALSE)</f>
        <v>4615-594</v>
      </c>
      <c r="E492" s="14">
        <f>VLOOKUP(Tabela1[[#This Row],[nome_escola]],[1]Sheet1!$A:$K,2,FALSE)</f>
        <v>41.328302000000001</v>
      </c>
      <c r="F492" s="14">
        <f>VLOOKUP(Tabela1[[#This Row],[nome_escola]],[1]Sheet1!$A:$K,3,FALSE)</f>
        <v>-8.1449239999999996</v>
      </c>
      <c r="G492" s="1" t="e">
        <f>VLOOKUP(Tabela1[[#This Row],[id_escola]],[2]tblEscolas!$A:$E,5,FALSE)</f>
        <v>#N/A</v>
      </c>
      <c r="H492" s="1" t="e">
        <f>VLOOKUP(Tabela1[[#This Row],[id_escola]],[2]tblEscolas!$A:$F,6,FALSE)</f>
        <v>#N/A</v>
      </c>
      <c r="I492" s="1" t="s">
        <v>1235</v>
      </c>
      <c r="J492" s="1" t="str">
        <f>VLOOKUP(A491,[2]tblEscolas!$A:$D,4,FALSE)</f>
        <v>PUB</v>
      </c>
    </row>
    <row r="493" spans="1:10" x14ac:dyDescent="0.3">
      <c r="A493" s="18" t="e">
        <v>#N/A</v>
      </c>
      <c r="B493" s="14" t="s">
        <v>116</v>
      </c>
      <c r="C493" s="14" t="str">
        <f>VLOOKUP(Tabela1[[#This Row],[nome_escola]],[1]Sheet1!$A:$K,4,FALSE)</f>
        <v>Rua de Beja</v>
      </c>
      <c r="D493" s="14" t="str">
        <f>VLOOKUP(Tabela1[[#This Row],[nome_escola]],[1]Sheet1!$A:$K,5,FALSE)</f>
        <v>7600-032</v>
      </c>
      <c r="E493" s="14">
        <f>VLOOKUP(Tabela1[[#This Row],[nome_escola]],[1]Sheet1!$A:$K,2,FALSE)</f>
        <v>37.881894000000003</v>
      </c>
      <c r="F493" s="14">
        <f>VLOOKUP(Tabela1[[#This Row],[nome_escola]],[1]Sheet1!$A:$K,3,FALSE)</f>
        <v>-8.1610940000000003</v>
      </c>
      <c r="G493" s="1" t="e">
        <f>VLOOKUP(Tabela1[[#This Row],[id_escola]],[2]tblEscolas!$A:$E,5,FALSE)</f>
        <v>#N/A</v>
      </c>
      <c r="H493" s="1" t="e">
        <f>VLOOKUP(Tabela1[[#This Row],[id_escola]],[2]tblEscolas!$A:$F,6,FALSE)</f>
        <v>#N/A</v>
      </c>
      <c r="I493" s="1" t="s">
        <v>1235</v>
      </c>
      <c r="J493" s="1" t="e">
        <f>VLOOKUP(A492,[2]tblEscolas!$A:$D,4,FALSE)</f>
        <v>#N/A</v>
      </c>
    </row>
    <row r="494" spans="1:10" x14ac:dyDescent="0.3">
      <c r="A494" s="18">
        <v>294275</v>
      </c>
      <c r="B494" s="14" t="s">
        <v>1126</v>
      </c>
      <c r="C494" s="14" t="str">
        <f>VLOOKUP(Tabela1[[#This Row],[nome_escola]],[1]Sheet1!$A:$K,4,FALSE)</f>
        <v>Desconhecido</v>
      </c>
      <c r="D494" s="14" t="str">
        <f>VLOOKUP(Tabela1[[#This Row],[nome_escola]],[1]Sheet1!$A:$K,5,FALSE)</f>
        <v>4970-371</v>
      </c>
      <c r="E494" s="14">
        <f>VLOOKUP(Tabela1[[#This Row],[nome_escola]],[1]Sheet1!$A:$K,2,FALSE)</f>
        <v>41.909019999999998</v>
      </c>
      <c r="F494" s="14">
        <f>VLOOKUP(Tabela1[[#This Row],[nome_escola]],[1]Sheet1!$A:$K,3,FALSE)</f>
        <v>-8.4427330000000005</v>
      </c>
      <c r="G494" s="1" t="str">
        <f>VLOOKUP(Tabela1[[#This Row],[id_escola]],[2]tblEscolas!$A:$E,5,FALSE)</f>
        <v>16</v>
      </c>
      <c r="H494" s="1" t="str">
        <f>VLOOKUP(Tabela1[[#This Row],[id_escola]],[2]tblEscolas!$A:$F,6,FALSE)</f>
        <v>01</v>
      </c>
      <c r="I494" s="1" t="s">
        <v>1235</v>
      </c>
      <c r="J494" s="1" t="e">
        <f>VLOOKUP(A493,[2]tblEscolas!$A:$D,4,FALSE)</f>
        <v>#N/A</v>
      </c>
    </row>
    <row r="495" spans="1:10" x14ac:dyDescent="0.3">
      <c r="A495" s="18">
        <v>341289</v>
      </c>
      <c r="B495" s="14" t="s">
        <v>1148</v>
      </c>
      <c r="C495" s="14" t="str">
        <f>VLOOKUP(Tabela1[[#This Row],[nome_escola]],[1]Sheet1!$A:$K,4,FALSE)</f>
        <v>Avenida do Atlântico</v>
      </c>
      <c r="D495" s="14" t="str">
        <f>VLOOKUP(Tabela1[[#This Row],[nome_escola]],[1]Sheet1!$A:$K,5,FALSE)</f>
        <v>4900-348</v>
      </c>
      <c r="E495" s="14">
        <f>VLOOKUP(Tabela1[[#This Row],[nome_escola]],[1]Sheet1!$A:$K,2,FALSE)</f>
        <v>41.694256000000003</v>
      </c>
      <c r="F495" s="14">
        <f>VLOOKUP(Tabela1[[#This Row],[nome_escola]],[1]Sheet1!$A:$K,3,FALSE)</f>
        <v>-8.8445750000000007</v>
      </c>
      <c r="G495" s="1" t="str">
        <f>VLOOKUP(Tabela1[[#This Row],[id_escola]],[2]tblEscolas!$A:$E,5,FALSE)</f>
        <v>16</v>
      </c>
      <c r="H495" s="1" t="str">
        <f>VLOOKUP(Tabela1[[#This Row],[id_escola]],[2]tblEscolas!$A:$F,6,FALSE)</f>
        <v>09</v>
      </c>
      <c r="I495" s="1" t="s">
        <v>1235</v>
      </c>
      <c r="J495" s="1" t="str">
        <f>VLOOKUP(A494,[2]tblEscolas!$A:$D,4,FALSE)</f>
        <v>PUB</v>
      </c>
    </row>
    <row r="496" spans="1:10" x14ac:dyDescent="0.3">
      <c r="A496" s="18">
        <v>344990</v>
      </c>
      <c r="B496" s="14" t="s">
        <v>314</v>
      </c>
      <c r="C496" s="14" t="str">
        <f>VLOOKUP(Tabela1[[#This Row],[nome_escola]],[1]Sheet1!$A:$K,4,FALSE)</f>
        <v>Rua da Escola Doutor Pedrosa Veríssimo</v>
      </c>
      <c r="D496" s="14" t="str">
        <f>VLOOKUP(Tabela1[[#This Row],[nome_escola]],[1]Sheet1!$A:$K,5,FALSE)</f>
        <v>3090-495</v>
      </c>
      <c r="E496" s="14">
        <f>VLOOKUP(Tabela1[[#This Row],[nome_escola]],[1]Sheet1!$A:$K,2,FALSE)</f>
        <v>40.069429</v>
      </c>
      <c r="F496" s="14">
        <f>VLOOKUP(Tabela1[[#This Row],[nome_escola]],[1]Sheet1!$A:$K,3,FALSE)</f>
        <v>-8.8111060000000005</v>
      </c>
      <c r="G496" s="1" t="str">
        <f>VLOOKUP(Tabela1[[#This Row],[id_escola]],[2]tblEscolas!$A:$E,5,FALSE)</f>
        <v>06</v>
      </c>
      <c r="H496" s="1" t="str">
        <f>VLOOKUP(Tabela1[[#This Row],[id_escola]],[2]tblEscolas!$A:$F,6,FALSE)</f>
        <v>05</v>
      </c>
      <c r="I496" s="1" t="s">
        <v>1235</v>
      </c>
      <c r="J496" s="1" t="str">
        <f>VLOOKUP(A495,[2]tblEscolas!$A:$D,4,FALSE)</f>
        <v>PUB</v>
      </c>
    </row>
    <row r="497" spans="1:10" x14ac:dyDescent="0.3">
      <c r="A497" s="18">
        <v>341319</v>
      </c>
      <c r="B497" s="14" t="s">
        <v>1001</v>
      </c>
      <c r="C497" s="14" t="str">
        <f>VLOOKUP(Tabela1[[#This Row],[nome_escola]],[1]Sheet1!$A:$K,4,FALSE)</f>
        <v>Rua Capitão Salgueiro Maia</v>
      </c>
      <c r="D497" s="14" t="str">
        <f>VLOOKUP(Tabela1[[#This Row],[nome_escola]],[1]Sheet1!$A:$K,5,FALSE)</f>
        <v>2100-042</v>
      </c>
      <c r="E497" s="14">
        <f>VLOOKUP(Tabela1[[#This Row],[nome_escola]],[1]Sheet1!$A:$K,2,FALSE)</f>
        <v>38.960056999999999</v>
      </c>
      <c r="F497" s="14">
        <f>VLOOKUP(Tabela1[[#This Row],[nome_escola]],[1]Sheet1!$A:$K,3,FALSE)</f>
        <v>-8.5306960000000007</v>
      </c>
      <c r="G497" s="1" t="str">
        <f>VLOOKUP(Tabela1[[#This Row],[id_escola]],[2]tblEscolas!$A:$E,5,FALSE)</f>
        <v>14</v>
      </c>
      <c r="H497" s="1" t="str">
        <f>VLOOKUP(Tabela1[[#This Row],[id_escola]],[2]tblEscolas!$A:$F,6,FALSE)</f>
        <v>10</v>
      </c>
      <c r="I497" s="1" t="s">
        <v>1235</v>
      </c>
      <c r="J497" s="1" t="str">
        <f>VLOOKUP(A496,[2]tblEscolas!$A:$D,4,FALSE)</f>
        <v>PUB</v>
      </c>
    </row>
    <row r="498" spans="1:10" x14ac:dyDescent="0.3">
      <c r="A498" s="18">
        <v>341344</v>
      </c>
      <c r="B498" s="14" t="s">
        <v>310</v>
      </c>
      <c r="C498" s="14" t="str">
        <f>VLOOKUP(Tabela1[[#This Row],[nome_escola]],[1]Sheet1!$A:$K,4,FALSE)</f>
        <v>Rua do Brasil</v>
      </c>
      <c r="D498" s="14" t="str">
        <f>VLOOKUP(Tabela1[[#This Row],[nome_escola]],[1]Sheet1!$A:$K,5,FALSE)</f>
        <v>3030-175</v>
      </c>
      <c r="E498" s="14">
        <f>VLOOKUP(Tabela1[[#This Row],[nome_escola]],[1]Sheet1!$A:$K,2,FALSE)</f>
        <v>40.200490000000002</v>
      </c>
      <c r="F498" s="14">
        <f>VLOOKUP(Tabela1[[#This Row],[nome_escola]],[1]Sheet1!$A:$K,3,FALSE)</f>
        <v>-8.4205860000000001</v>
      </c>
      <c r="G498" s="1" t="str">
        <f>VLOOKUP(Tabela1[[#This Row],[id_escola]],[2]tblEscolas!$A:$E,5,FALSE)</f>
        <v>06</v>
      </c>
      <c r="H498" s="1" t="str">
        <f>VLOOKUP(Tabela1[[#This Row],[id_escola]],[2]tblEscolas!$A:$F,6,FALSE)</f>
        <v>03</v>
      </c>
      <c r="I498" s="1" t="s">
        <v>1235</v>
      </c>
      <c r="J498" s="1" t="str">
        <f>VLOOKUP(A497,[2]tblEscolas!$A:$D,4,FALSE)</f>
        <v>PUB</v>
      </c>
    </row>
    <row r="499" spans="1:10" x14ac:dyDescent="0.3">
      <c r="A499" s="18" t="e">
        <v>#N/A</v>
      </c>
      <c r="B499" s="14" t="s">
        <v>991</v>
      </c>
      <c r="C499" s="14" t="str">
        <f>VLOOKUP(Tabela1[[#This Row],[nome_escola]],[1]Sheet1!$A:$K,4,FALSE)</f>
        <v>Rua Álvaro Rodrigues de Azevedo</v>
      </c>
      <c r="D499" s="14" t="str">
        <f>VLOOKUP(Tabela1[[#This Row],[nome_escola]],[1]Sheet1!$A:$K,5,FALSE)</f>
        <v>2130-060</v>
      </c>
      <c r="E499" s="14">
        <f>VLOOKUP(Tabela1[[#This Row],[nome_escola]],[1]Sheet1!$A:$K,2,FALSE)</f>
        <v>38.974508999999998</v>
      </c>
      <c r="F499" s="14">
        <f>VLOOKUP(Tabela1[[#This Row],[nome_escola]],[1]Sheet1!$A:$K,3,FALSE)</f>
        <v>-8.8048850000000005</v>
      </c>
      <c r="G499" s="1" t="e">
        <f>VLOOKUP(Tabela1[[#This Row],[id_escola]],[2]tblEscolas!$A:$E,5,FALSE)</f>
        <v>#N/A</v>
      </c>
      <c r="H499" s="1" t="e">
        <f>VLOOKUP(Tabela1[[#This Row],[id_escola]],[2]tblEscolas!$A:$F,6,FALSE)</f>
        <v>#N/A</v>
      </c>
      <c r="I499" s="1" t="s">
        <v>1235</v>
      </c>
      <c r="J499" s="1" t="str">
        <f>VLOOKUP(A498,[2]tblEscolas!$A:$D,4,FALSE)</f>
        <v>PUB</v>
      </c>
    </row>
    <row r="500" spans="1:10" x14ac:dyDescent="0.3">
      <c r="A500" s="18">
        <v>344321</v>
      </c>
      <c r="B500" s="14" t="s">
        <v>802</v>
      </c>
      <c r="C500" s="14" t="str">
        <f>VLOOKUP(Tabela1[[#This Row],[nome_escola]],[1]Sheet1!$A:$K,4,FALSE)</f>
        <v>Rua dos Crastos</v>
      </c>
      <c r="D500" s="14" t="str">
        <f>VLOOKUP(Tabela1[[#This Row],[nome_escola]],[1]Sheet1!$A:$K,5,FALSE)</f>
        <v>4515-383</v>
      </c>
      <c r="E500" s="14">
        <f>VLOOKUP(Tabela1[[#This Row],[nome_escola]],[1]Sheet1!$A:$K,2,FALSE)</f>
        <v>41.072504000000002</v>
      </c>
      <c r="F500" s="14">
        <f>VLOOKUP(Tabela1[[#This Row],[nome_escola]],[1]Sheet1!$A:$K,3,FALSE)</f>
        <v>-8.4544580000000007</v>
      </c>
      <c r="G500" s="1" t="str">
        <f>VLOOKUP(Tabela1[[#This Row],[id_escola]],[2]tblEscolas!$A:$E,5,FALSE)</f>
        <v>13</v>
      </c>
      <c r="H500" s="1" t="str">
        <f>VLOOKUP(Tabela1[[#This Row],[id_escola]],[2]tblEscolas!$A:$F,6,FALSE)</f>
        <v>04</v>
      </c>
      <c r="I500" s="1" t="s">
        <v>1235</v>
      </c>
      <c r="J500" s="1" t="e">
        <f>VLOOKUP(A499,[2]tblEscolas!$A:$D,4,FALSE)</f>
        <v>#N/A</v>
      </c>
    </row>
    <row r="501" spans="1:10" x14ac:dyDescent="0.3">
      <c r="A501" s="18">
        <v>345684</v>
      </c>
      <c r="B501" s="14" t="s">
        <v>1213</v>
      </c>
      <c r="C501" s="14" t="str">
        <f>VLOOKUP(Tabela1[[#This Row],[nome_escola]],[1]Sheet1!$A:$K,4,FALSE)</f>
        <v>Avenida Marechal Carmona</v>
      </c>
      <c r="D501" s="14" t="str">
        <f>VLOOKUP(Tabela1[[#This Row],[nome_escola]],[1]Sheet1!$A:$K,5,FALSE)</f>
        <v>5120-385</v>
      </c>
      <c r="E501" s="14">
        <f>VLOOKUP(Tabela1[[#This Row],[nome_escola]],[1]Sheet1!$A:$K,2,FALSE)</f>
        <v>41.116391999999998</v>
      </c>
      <c r="F501" s="14">
        <f>VLOOKUP(Tabela1[[#This Row],[nome_escola]],[1]Sheet1!$A:$K,3,FALSE)</f>
        <v>-7.570964</v>
      </c>
      <c r="G501" s="1" t="str">
        <f>VLOOKUP(Tabela1[[#This Row],[id_escola]],[2]tblEscolas!$A:$E,5,FALSE)</f>
        <v>18</v>
      </c>
      <c r="H501" s="1" t="str">
        <f>VLOOKUP(Tabela1[[#This Row],[id_escola]],[2]tblEscolas!$A:$F,6,FALSE)</f>
        <v>19</v>
      </c>
      <c r="I501" s="1" t="s">
        <v>1235</v>
      </c>
      <c r="J501" s="1" t="str">
        <f>VLOOKUP(A500,[2]tblEscolas!$A:$D,4,FALSE)</f>
        <v>PUB</v>
      </c>
    </row>
    <row r="502" spans="1:10" x14ac:dyDescent="0.3">
      <c r="A502" s="18">
        <v>346720</v>
      </c>
      <c r="B502" s="14" t="s">
        <v>718</v>
      </c>
      <c r="C502" s="14" t="str">
        <f>VLOOKUP(Tabela1[[#This Row],[nome_escola]],[1]Sheet1!$A:$K,4,FALSE)</f>
        <v>Rua Elias Garcia</v>
      </c>
      <c r="D502" s="14" t="str">
        <f>VLOOKUP(Tabela1[[#This Row],[nome_escola]],[1]Sheet1!$A:$K,5,FALSE)</f>
        <v>2710-703</v>
      </c>
      <c r="E502" s="14">
        <f>VLOOKUP(Tabela1[[#This Row],[nome_escola]],[1]Sheet1!$A:$K,2,FALSE)</f>
        <v>38.785918000000002</v>
      </c>
      <c r="F502" s="14">
        <f>VLOOKUP(Tabela1[[#This Row],[nome_escola]],[1]Sheet1!$A:$K,3,FALSE)</f>
        <v>-9.3732869999999995</v>
      </c>
      <c r="G502" s="1" t="str">
        <f>VLOOKUP(Tabela1[[#This Row],[id_escola]],[2]tblEscolas!$A:$E,5,FALSE)</f>
        <v>11</v>
      </c>
      <c r="H502" s="1" t="str">
        <f>VLOOKUP(Tabela1[[#This Row],[id_escola]],[2]tblEscolas!$A:$F,6,FALSE)</f>
        <v>11</v>
      </c>
      <c r="I502" s="1" t="s">
        <v>1235</v>
      </c>
      <c r="J502" s="1" t="str">
        <f>VLOOKUP(A501,[2]tblEscolas!$A:$D,4,FALSE)</f>
        <v>PUB</v>
      </c>
    </row>
    <row r="503" spans="1:10" x14ac:dyDescent="0.3">
      <c r="A503" s="18">
        <v>400774</v>
      </c>
      <c r="B503" s="14" t="s">
        <v>1064</v>
      </c>
      <c r="C503" s="14" t="str">
        <f>VLOOKUP(Tabela1[[#This Row],[nome_escola]],[1]Sheet1!$A:$K,4,FALSE)</f>
        <v>Rua Bento de Jesus Caraça</v>
      </c>
      <c r="D503" s="14" t="str">
        <f>VLOOKUP(Tabela1[[#This Row],[nome_escola]],[1]Sheet1!$A:$K,5,FALSE)</f>
        <v>2830-322</v>
      </c>
      <c r="E503" s="14">
        <f>VLOOKUP(Tabela1[[#This Row],[nome_escola]],[1]Sheet1!$A:$K,2,FALSE)</f>
        <v>38.661431999999998</v>
      </c>
      <c r="F503" s="14">
        <f>VLOOKUP(Tabela1[[#This Row],[nome_escola]],[1]Sheet1!$A:$K,3,FALSE)</f>
        <v>-9.0848770000000005</v>
      </c>
      <c r="G503" s="1" t="str">
        <f>VLOOKUP(Tabela1[[#This Row],[id_escola]],[2]tblEscolas!$A:$E,5,FALSE)</f>
        <v>15</v>
      </c>
      <c r="H503" s="1" t="str">
        <f>VLOOKUP(Tabela1[[#This Row],[id_escola]],[2]tblEscolas!$A:$F,6,FALSE)</f>
        <v>04</v>
      </c>
      <c r="I503" s="1" t="s">
        <v>1235</v>
      </c>
      <c r="J503" s="1" t="str">
        <f>VLOOKUP(A502,[2]tblEscolas!$A:$D,4,FALSE)</f>
        <v>PUB</v>
      </c>
    </row>
    <row r="504" spans="1:10" x14ac:dyDescent="0.3">
      <c r="A504" s="18">
        <v>340170</v>
      </c>
      <c r="B504" s="14" t="s">
        <v>496</v>
      </c>
      <c r="C504" s="14" t="str">
        <f>VLOOKUP(Tabela1[[#This Row],[nome_escola]],[1]Sheet1!$A:$K,4,FALSE)</f>
        <v>Avenida Nogent-Sur-Marne</v>
      </c>
      <c r="D504" s="14" t="str">
        <f>VLOOKUP(Tabela1[[#This Row],[nome_escola]],[1]Sheet1!$A:$K,5,FALSE)</f>
        <v>2450-138</v>
      </c>
      <c r="E504" s="14">
        <f>VLOOKUP(Tabela1[[#This Row],[nome_escola]],[1]Sheet1!$A:$K,2,FALSE)</f>
        <v>39.606569999999998</v>
      </c>
      <c r="F504" s="14">
        <f>VLOOKUP(Tabela1[[#This Row],[nome_escola]],[1]Sheet1!$A:$K,3,FALSE)</f>
        <v>-9.0653079999999999</v>
      </c>
      <c r="G504" s="1" t="str">
        <f>VLOOKUP(Tabela1[[#This Row],[id_escola]],[2]tblEscolas!$A:$E,5,FALSE)</f>
        <v>10</v>
      </c>
      <c r="H504" s="1" t="str">
        <f>VLOOKUP(Tabela1[[#This Row],[id_escola]],[2]tblEscolas!$A:$F,6,FALSE)</f>
        <v>11</v>
      </c>
      <c r="I504" s="1" t="s">
        <v>1235</v>
      </c>
      <c r="J504" s="1" t="str">
        <f>VLOOKUP(A503,[2]tblEscolas!$A:$D,4,FALSE)</f>
        <v>PUB</v>
      </c>
    </row>
    <row r="505" spans="1:10" x14ac:dyDescent="0.3">
      <c r="A505" s="18">
        <v>400038</v>
      </c>
      <c r="B505" s="14" t="s">
        <v>685</v>
      </c>
      <c r="C505" s="14" t="e">
        <f>VLOOKUP(Tabela1[[#This Row],[nome_escola]],[1]Sheet1!$A:$K,4,FALSE)</f>
        <v>#N/A</v>
      </c>
      <c r="D505" s="14" t="e">
        <f>VLOOKUP(Tabela1[[#This Row],[nome_escola]],[1]Sheet1!$A:$K,5,FALSE)</f>
        <v>#N/A</v>
      </c>
      <c r="E505" s="14" t="e">
        <f>VLOOKUP(Tabela1[[#This Row],[nome_escola]],[1]Sheet1!$A:$K,2,FALSE)</f>
        <v>#N/A</v>
      </c>
      <c r="F505" s="14" t="e">
        <f>VLOOKUP(Tabela1[[#This Row],[nome_escola]],[1]Sheet1!$A:$K,3,FALSE)</f>
        <v>#N/A</v>
      </c>
      <c r="G505" s="1" t="str">
        <f>VLOOKUP(Tabela1[[#This Row],[id_escola]],[2]tblEscolas!$A:$E,5,FALSE)</f>
        <v>11</v>
      </c>
      <c r="H505" s="1" t="str">
        <f>VLOOKUP(Tabela1[[#This Row],[id_escola]],[2]tblEscolas!$A:$F,6,FALSE)</f>
        <v>10</v>
      </c>
      <c r="I505" s="1" t="s">
        <v>1235</v>
      </c>
      <c r="J505" s="1" t="str">
        <f>VLOOKUP(A504,[2]tblEscolas!$A:$D,4,FALSE)</f>
        <v>PUB</v>
      </c>
    </row>
    <row r="506" spans="1:10" x14ac:dyDescent="0.3">
      <c r="A506" s="18">
        <v>400877</v>
      </c>
      <c r="B506" s="14" t="s">
        <v>1040</v>
      </c>
      <c r="C506" s="14" t="str">
        <f>VLOOKUP(Tabela1[[#This Row],[nome_escola]],[1]Sheet1!$A:$K,4,FALSE)</f>
        <v>Rua Ramiro Ferrão</v>
      </c>
      <c r="D506" s="14" t="str">
        <f>VLOOKUP(Tabela1[[#This Row],[nome_escola]],[1]Sheet1!$A:$K,5,FALSE)</f>
        <v>2809-011</v>
      </c>
      <c r="E506" s="14">
        <f>VLOOKUP(Tabela1[[#This Row],[nome_escola]],[1]Sheet1!$A:$K,2,FALSE)</f>
        <v>38.675077999999999</v>
      </c>
      <c r="F506" s="14">
        <f>VLOOKUP(Tabela1[[#This Row],[nome_escola]],[1]Sheet1!$A:$K,3,FALSE)</f>
        <v>-9.1641530000000007</v>
      </c>
      <c r="G506" s="1" t="str">
        <f>VLOOKUP(Tabela1[[#This Row],[id_escola]],[2]tblEscolas!$A:$E,5,FALSE)</f>
        <v>15</v>
      </c>
      <c r="H506" s="1" t="str">
        <f>VLOOKUP(Tabela1[[#This Row],[id_escola]],[2]tblEscolas!$A:$F,6,FALSE)</f>
        <v>03</v>
      </c>
      <c r="I506" s="1" t="s">
        <v>1235</v>
      </c>
      <c r="J506" s="1" t="str">
        <f>VLOOKUP(A505,[2]tblEscolas!$A:$D,4,FALSE)</f>
        <v>PUB</v>
      </c>
    </row>
    <row r="507" spans="1:10" x14ac:dyDescent="0.3">
      <c r="A507" s="18">
        <v>340236</v>
      </c>
      <c r="B507" s="14" t="s">
        <v>670</v>
      </c>
      <c r="C507" s="14" t="str">
        <f>VLOOKUP(Tabela1[[#This Row],[nome_escola]],[1]Sheet1!$A:$K,4,FALSE)</f>
        <v>Estrada do Rego</v>
      </c>
      <c r="D507" s="14" t="str">
        <f>VLOOKUP(Tabela1[[#This Row],[nome_escola]],[1]Sheet1!$A:$K,5,FALSE)</f>
        <v>2655-250</v>
      </c>
      <c r="E507" s="14">
        <f>VLOOKUP(Tabela1[[#This Row],[nome_escola]],[1]Sheet1!$A:$K,2,FALSE)</f>
        <v>38.967340999999998</v>
      </c>
      <c r="F507" s="14">
        <f>VLOOKUP(Tabela1[[#This Row],[nome_escola]],[1]Sheet1!$A:$K,3,FALSE)</f>
        <v>-9.4112799999999996</v>
      </c>
      <c r="G507" s="1" t="str">
        <f>VLOOKUP(Tabela1[[#This Row],[id_escola]],[2]tblEscolas!$A:$E,5,FALSE)</f>
        <v>11</v>
      </c>
      <c r="H507" s="1" t="str">
        <f>VLOOKUP(Tabela1[[#This Row],[id_escola]],[2]tblEscolas!$A:$F,6,FALSE)</f>
        <v>09</v>
      </c>
      <c r="I507" s="1" t="s">
        <v>1235</v>
      </c>
      <c r="J507" s="1" t="str">
        <f>VLOOKUP(A506,[2]tblEscolas!$A:$D,4,FALSE)</f>
        <v>PUB</v>
      </c>
    </row>
    <row r="508" spans="1:10" x14ac:dyDescent="0.3">
      <c r="A508" s="18">
        <v>346767</v>
      </c>
      <c r="B508" s="14" t="s">
        <v>682</v>
      </c>
      <c r="C508" s="14" t="str">
        <f>VLOOKUP(Tabela1[[#This Row],[nome_escola]],[1]Sheet1!$A:$K,4,FALSE)</f>
        <v>Avenida Domingos Vandelli</v>
      </c>
      <c r="D508" s="14" t="str">
        <f>VLOOKUP(Tabela1[[#This Row],[nome_escola]],[1]Sheet1!$A:$K,5,FALSE)</f>
        <v>2740-123</v>
      </c>
      <c r="E508" s="14">
        <f>VLOOKUP(Tabela1[[#This Row],[nome_escola]],[1]Sheet1!$A:$K,2,FALSE)</f>
        <v>38.734547999999997</v>
      </c>
      <c r="F508" s="14">
        <f>VLOOKUP(Tabela1[[#This Row],[nome_escola]],[1]Sheet1!$A:$K,3,FALSE)</f>
        <v>-9.304646</v>
      </c>
      <c r="G508" s="1" t="str">
        <f>VLOOKUP(Tabela1[[#This Row],[id_escola]],[2]tblEscolas!$A:$E,5,FALSE)</f>
        <v>11</v>
      </c>
      <c r="H508" s="1" t="str">
        <f>VLOOKUP(Tabela1[[#This Row],[id_escola]],[2]tblEscolas!$A:$F,6,FALSE)</f>
        <v>10</v>
      </c>
      <c r="I508" s="1" t="s">
        <v>1235</v>
      </c>
      <c r="J508" s="1" t="str">
        <f>VLOOKUP(A507,[2]tblEscolas!$A:$D,4,FALSE)</f>
        <v>PUB</v>
      </c>
    </row>
    <row r="509" spans="1:10" x14ac:dyDescent="0.3">
      <c r="A509" s="18">
        <v>342981</v>
      </c>
      <c r="B509" s="14" t="s">
        <v>215</v>
      </c>
      <c r="C509" s="14" t="str">
        <f>VLOOKUP(Tabela1[[#This Row],[nome_escola]],[1]Sheet1!$A:$K,4,FALSE)</f>
        <v>Rua Monte da Ínsua</v>
      </c>
      <c r="D509" s="14" t="str">
        <f>VLOOKUP(Tabela1[[#This Row],[nome_escola]],[1]Sheet1!$A:$K,5,FALSE)</f>
        <v>4805-286</v>
      </c>
      <c r="E509" s="14">
        <f>VLOOKUP(Tabela1[[#This Row],[nome_escola]],[1]Sheet1!$A:$K,2,FALSE)</f>
        <v>41.477359</v>
      </c>
      <c r="F509" s="14">
        <f>VLOOKUP(Tabela1[[#This Row],[nome_escola]],[1]Sheet1!$A:$K,3,FALSE)</f>
        <v>-8.3406450000000003</v>
      </c>
      <c r="G509" s="1" t="str">
        <f>VLOOKUP(Tabela1[[#This Row],[id_escola]],[2]tblEscolas!$A:$E,5,FALSE)</f>
        <v>03</v>
      </c>
      <c r="H509" s="1" t="str">
        <f>VLOOKUP(Tabela1[[#This Row],[id_escola]],[2]tblEscolas!$A:$F,6,FALSE)</f>
        <v>08</v>
      </c>
      <c r="I509" s="1" t="s">
        <v>1235</v>
      </c>
      <c r="J509" s="1" t="str">
        <f>VLOOKUP(A508,[2]tblEscolas!$A:$D,4,FALSE)</f>
        <v>PUB</v>
      </c>
    </row>
    <row r="510" spans="1:10" x14ac:dyDescent="0.3">
      <c r="A510" s="18">
        <v>400944</v>
      </c>
      <c r="B510" s="14" t="s">
        <v>1025</v>
      </c>
      <c r="C510" s="14" t="str">
        <f>VLOOKUP(Tabela1[[#This Row],[nome_escola]],[1]Sheet1!$A:$K,4,FALSE)</f>
        <v>Avenida Manuel de Figueiredo</v>
      </c>
      <c r="D510" s="14" t="str">
        <f>VLOOKUP(Tabela1[[#This Row],[nome_escola]],[1]Sheet1!$A:$K,5,FALSE)</f>
        <v>2350-771</v>
      </c>
      <c r="E510" s="14">
        <f>VLOOKUP(Tabela1[[#This Row],[nome_escola]],[1]Sheet1!$A:$K,2,FALSE)</f>
        <v>39.486615</v>
      </c>
      <c r="F510" s="14">
        <f>VLOOKUP(Tabela1[[#This Row],[nome_escola]],[1]Sheet1!$A:$K,3,FALSE)</f>
        <v>-8.5428300000000004</v>
      </c>
      <c r="G510" s="1" t="str">
        <f>VLOOKUP(Tabela1[[#This Row],[id_escola]],[2]tblEscolas!$A:$E,5,FALSE)</f>
        <v>14</v>
      </c>
      <c r="H510" s="1" t="str">
        <f>VLOOKUP(Tabela1[[#This Row],[id_escola]],[2]tblEscolas!$A:$F,6,FALSE)</f>
        <v>19</v>
      </c>
      <c r="I510" s="1" t="s">
        <v>1235</v>
      </c>
      <c r="J510" s="1" t="str">
        <f>VLOOKUP(A509,[2]tblEscolas!$A:$D,4,FALSE)</f>
        <v>PUB</v>
      </c>
    </row>
    <row r="511" spans="1:10" x14ac:dyDescent="0.3">
      <c r="A511" s="18">
        <v>344011</v>
      </c>
      <c r="B511" s="14" t="s">
        <v>911</v>
      </c>
      <c r="C511" s="14" t="str">
        <f>VLOOKUP(Tabela1[[#This Row],[nome_escola]],[1]Sheet1!$A:$K,4,FALSE)</f>
        <v>Praça da Margarida</v>
      </c>
      <c r="D511" s="14" t="str">
        <f>VLOOKUP(Tabela1[[#This Row],[nome_escola]],[1]Sheet1!$A:$K,5,FALSE)</f>
        <v>4495-313</v>
      </c>
      <c r="E511" s="14">
        <f>VLOOKUP(Tabela1[[#This Row],[nome_escola]],[1]Sheet1!$A:$K,2,FALSE)</f>
        <v>41.399518999999998</v>
      </c>
      <c r="F511" s="14">
        <f>VLOOKUP(Tabela1[[#This Row],[nome_escola]],[1]Sheet1!$A:$K,3,FALSE)</f>
        <v>-8.7262730000000008</v>
      </c>
      <c r="G511" s="1" t="str">
        <f>VLOOKUP(Tabela1[[#This Row],[id_escola]],[2]tblEscolas!$A:$E,5,FALSE)</f>
        <v>13</v>
      </c>
      <c r="H511" s="1" t="str">
        <f>VLOOKUP(Tabela1[[#This Row],[id_escola]],[2]tblEscolas!$A:$F,6,FALSE)</f>
        <v>13</v>
      </c>
      <c r="I511" s="1" t="s">
        <v>1235</v>
      </c>
      <c r="J511" s="1" t="str">
        <f>VLOOKUP(A510,[2]tblEscolas!$A:$D,4,FALSE)</f>
        <v>PUB</v>
      </c>
    </row>
    <row r="512" spans="1:10" x14ac:dyDescent="0.3">
      <c r="A512" s="18">
        <v>401134</v>
      </c>
      <c r="B512" s="14" t="s">
        <v>878</v>
      </c>
      <c r="C512" s="14" t="str">
        <f>VLOOKUP(Tabela1[[#This Row],[nome_escola]],[1]Sheet1!$A:$K,4,FALSE)</f>
        <v>Rua da Infanta Dona Maria</v>
      </c>
      <c r="D512" s="14" t="str">
        <f>VLOOKUP(Tabela1[[#This Row],[nome_escola]],[1]Sheet1!$A:$K,5,FALSE)</f>
        <v>4050-350</v>
      </c>
      <c r="E512" s="14">
        <f>VLOOKUP(Tabela1[[#This Row],[nome_escola]],[1]Sheet1!$A:$K,2,FALSE)</f>
        <v>41.159632000000002</v>
      </c>
      <c r="F512" s="14">
        <f>VLOOKUP(Tabela1[[#This Row],[nome_escola]],[1]Sheet1!$A:$K,3,FALSE)</f>
        <v>-8.6220820000000007</v>
      </c>
      <c r="G512" s="1" t="str">
        <f>VLOOKUP(Tabela1[[#This Row],[id_escola]],[2]tblEscolas!$A:$E,5,FALSE)</f>
        <v>13</v>
      </c>
      <c r="H512" s="1" t="str">
        <f>VLOOKUP(Tabela1[[#This Row],[id_escola]],[2]tblEscolas!$A:$F,6,FALSE)</f>
        <v>12</v>
      </c>
      <c r="I512" s="1" t="s">
        <v>1235</v>
      </c>
      <c r="J512" s="1" t="str">
        <f>VLOOKUP(A511,[2]tblEscolas!$A:$D,4,FALSE)</f>
        <v>PUB</v>
      </c>
    </row>
    <row r="513" spans="1:10" x14ac:dyDescent="0.3">
      <c r="A513" s="18">
        <v>346779</v>
      </c>
      <c r="B513" s="14" t="s">
        <v>874</v>
      </c>
      <c r="C513" s="14" t="str">
        <f>VLOOKUP(Tabela1[[#This Row],[nome_escola]],[1]Sheet1!$A:$K,4,FALSE)</f>
        <v>Rua da Senhora da Lapa</v>
      </c>
      <c r="D513" s="14" t="str">
        <f>VLOOKUP(Tabela1[[#This Row],[nome_escola]],[1]Sheet1!$A:$K,5,FALSE)</f>
        <v>4575-134</v>
      </c>
      <c r="E513" s="14">
        <f>VLOOKUP(Tabela1[[#This Row],[nome_escola]],[1]Sheet1!$A:$K,2,FALSE)</f>
        <v>41.116903999999998</v>
      </c>
      <c r="F513" s="14">
        <f>VLOOKUP(Tabela1[[#This Row],[nome_escola]],[1]Sheet1!$A:$K,3,FALSE)</f>
        <v>-8.2748600000000003</v>
      </c>
      <c r="G513" s="1" t="str">
        <f>VLOOKUP(Tabela1[[#This Row],[id_escola]],[2]tblEscolas!$A:$E,5,FALSE)</f>
        <v>13</v>
      </c>
      <c r="H513" s="1" t="str">
        <f>VLOOKUP(Tabela1[[#This Row],[id_escola]],[2]tblEscolas!$A:$F,6,FALSE)</f>
        <v>12</v>
      </c>
      <c r="I513" s="1" t="s">
        <v>1235</v>
      </c>
      <c r="J513" s="1" t="str">
        <f>VLOOKUP(A512,[2]tblEscolas!$A:$D,4,FALSE)</f>
        <v>PUB</v>
      </c>
    </row>
    <row r="514" spans="1:10" x14ac:dyDescent="0.3">
      <c r="A514" s="18">
        <v>340900</v>
      </c>
      <c r="B514" s="14" t="s">
        <v>72</v>
      </c>
      <c r="C514" s="14" t="str">
        <f>VLOOKUP(Tabela1[[#This Row],[nome_escola]],[1]Sheet1!$A:$K,4,FALSE)</f>
        <v>Rua das Escolas</v>
      </c>
      <c r="D514" s="14" t="str">
        <f>VLOOKUP(Tabela1[[#This Row],[nome_escola]],[1]Sheet1!$A:$K,5,FALSE)</f>
        <v>4505-259</v>
      </c>
      <c r="E514" s="14">
        <f>VLOOKUP(Tabela1[[#This Row],[nome_escola]],[1]Sheet1!$A:$K,2,FALSE)</f>
        <v>40.980964999999998</v>
      </c>
      <c r="F514" s="14">
        <f>VLOOKUP(Tabela1[[#This Row],[nome_escola]],[1]Sheet1!$A:$K,3,FALSE)</f>
        <v>-8.5230779999999999</v>
      </c>
      <c r="G514" s="1" t="str">
        <f>VLOOKUP(Tabela1[[#This Row],[id_escola]],[2]tblEscolas!$A:$E,5,FALSE)</f>
        <v>01</v>
      </c>
      <c r="H514" s="1" t="str">
        <f>VLOOKUP(Tabela1[[#This Row],[id_escola]],[2]tblEscolas!$A:$F,6,FALSE)</f>
        <v>09</v>
      </c>
      <c r="I514" s="1" t="s">
        <v>1235</v>
      </c>
      <c r="J514" s="1" t="str">
        <f>VLOOKUP(A513,[2]tblEscolas!$A:$D,4,FALSE)</f>
        <v>PUB</v>
      </c>
    </row>
    <row r="515" spans="1:10" x14ac:dyDescent="0.3">
      <c r="A515" s="18">
        <v>345738</v>
      </c>
      <c r="B515" s="14" t="s">
        <v>344</v>
      </c>
      <c r="C515" s="14" t="str">
        <f>VLOOKUP(Tabela1[[#This Row],[nome_escola]],[1]Sheet1!$A:$K,4,FALSE)</f>
        <v>Rua Cinco de Outubro</v>
      </c>
      <c r="D515" s="14" t="str">
        <f>VLOOKUP(Tabela1[[#This Row],[nome_escola]],[1]Sheet1!$A:$K,5,FALSE)</f>
        <v>7040-028</v>
      </c>
      <c r="E515" s="14">
        <f>VLOOKUP(Tabela1[[#This Row],[nome_escola]],[1]Sheet1!$A:$K,2,FALSE)</f>
        <v>38.725186000000001</v>
      </c>
      <c r="F515" s="14">
        <f>VLOOKUP(Tabela1[[#This Row],[nome_escola]],[1]Sheet1!$A:$K,3,FALSE)</f>
        <v>-7.9916689999999999</v>
      </c>
      <c r="G515" s="1" t="str">
        <f>VLOOKUP(Tabela1[[#This Row],[id_escola]],[2]tblEscolas!$A:$E,5,FALSE)</f>
        <v>07</v>
      </c>
      <c r="H515" s="1" t="str">
        <f>VLOOKUP(Tabela1[[#This Row],[id_escola]],[2]tblEscolas!$A:$F,6,FALSE)</f>
        <v>02</v>
      </c>
      <c r="I515" s="1" t="s">
        <v>1235</v>
      </c>
      <c r="J515" s="1" t="str">
        <f>VLOOKUP(A514,[2]tblEscolas!$A:$D,4,FALSE)</f>
        <v>PUB</v>
      </c>
    </row>
    <row r="516" spans="1:10" x14ac:dyDescent="0.3">
      <c r="A516" s="18">
        <v>403672</v>
      </c>
      <c r="B516" s="14" t="s">
        <v>256</v>
      </c>
      <c r="C516" s="14" t="str">
        <f>VLOOKUP(Tabela1[[#This Row],[nome_escola]],[1]Sheet1!$A:$K,4,FALSE)</f>
        <v>Rua da Corujeira</v>
      </c>
      <c r="D516" s="14" t="str">
        <f>VLOOKUP(Tabela1[[#This Row],[nome_escola]],[1]Sheet1!$A:$K,5,FALSE)</f>
        <v>5320-323</v>
      </c>
      <c r="E516" s="14">
        <f>VLOOKUP(Tabela1[[#This Row],[nome_escola]],[1]Sheet1!$A:$K,2,FALSE)</f>
        <v>41.838931000000002</v>
      </c>
      <c r="F516" s="14">
        <f>VLOOKUP(Tabela1[[#This Row],[nome_escola]],[1]Sheet1!$A:$K,3,FALSE)</f>
        <v>-7.0029659999999998</v>
      </c>
      <c r="G516" s="1" t="str">
        <f>VLOOKUP(Tabela1[[#This Row],[id_escola]],[2]tblEscolas!$A:$E,5,FALSE)</f>
        <v>04</v>
      </c>
      <c r="H516" s="1" t="str">
        <f>VLOOKUP(Tabela1[[#This Row],[id_escola]],[2]tblEscolas!$A:$F,6,FALSE)</f>
        <v>12</v>
      </c>
      <c r="I516" s="1" t="s">
        <v>1235</v>
      </c>
      <c r="J516" s="1" t="str">
        <f>VLOOKUP(A515,[2]tblEscolas!$A:$D,4,FALSE)</f>
        <v>PUB</v>
      </c>
    </row>
    <row r="517" spans="1:10" x14ac:dyDescent="0.3">
      <c r="A517" s="18">
        <v>401237</v>
      </c>
      <c r="B517" s="14" t="s">
        <v>931</v>
      </c>
      <c r="C517" s="14" t="str">
        <f>VLOOKUP(Tabela1[[#This Row],[nome_escola]],[1]Sheet1!$A:$K,4,FALSE)</f>
        <v>Rua da Escola Secundária</v>
      </c>
      <c r="D517" s="14" t="str">
        <f>VLOOKUP(Tabela1[[#This Row],[nome_escola]],[1]Sheet1!$A:$K,5,FALSE)</f>
        <v>4795-468</v>
      </c>
      <c r="E517" s="14">
        <f>VLOOKUP(Tabela1[[#This Row],[nome_escola]],[1]Sheet1!$A:$K,2,FALSE)</f>
        <v>41.359686000000004</v>
      </c>
      <c r="F517" s="14">
        <f>VLOOKUP(Tabela1[[#This Row],[nome_escola]],[1]Sheet1!$A:$K,3,FALSE)</f>
        <v>-8.3688959999999994</v>
      </c>
      <c r="G517" s="1" t="str">
        <f>VLOOKUP(Tabela1[[#This Row],[id_escola]],[2]tblEscolas!$A:$E,5,FALSE)</f>
        <v>13</v>
      </c>
      <c r="H517" s="1" t="str">
        <f>VLOOKUP(Tabela1[[#This Row],[id_escola]],[2]tblEscolas!$A:$F,6,FALSE)</f>
        <v>14</v>
      </c>
      <c r="I517" s="1" t="s">
        <v>1235</v>
      </c>
      <c r="J517" s="1" t="str">
        <f>VLOOKUP(A516,[2]tblEscolas!$A:$D,4,FALSE)</f>
        <v>PUB</v>
      </c>
    </row>
    <row r="518" spans="1:10" x14ac:dyDescent="0.3">
      <c r="A518" s="18">
        <v>401274</v>
      </c>
      <c r="B518" s="14" t="s">
        <v>575</v>
      </c>
      <c r="C518" s="14" t="str">
        <f>VLOOKUP(Tabela1[[#This Row],[nome_escola]],[1]Sheet1!$A:$K,4,FALSE)</f>
        <v>Rua Caetano Alberto</v>
      </c>
      <c r="D518" s="14" t="str">
        <f>VLOOKUP(Tabela1[[#This Row],[nome_escola]],[1]Sheet1!$A:$K,5,FALSE)</f>
        <v>1000-197</v>
      </c>
      <c r="E518" s="14">
        <f>VLOOKUP(Tabela1[[#This Row],[nome_escola]],[1]Sheet1!$A:$K,2,FALSE)</f>
        <v>38.739894999999997</v>
      </c>
      <c r="F518" s="14">
        <f>VLOOKUP(Tabela1[[#This Row],[nome_escola]],[1]Sheet1!$A:$K,3,FALSE)</f>
        <v>-9.1393740000000001</v>
      </c>
      <c r="G518" s="1" t="str">
        <f>VLOOKUP(Tabela1[[#This Row],[id_escola]],[2]tblEscolas!$A:$E,5,FALSE)</f>
        <v>11</v>
      </c>
      <c r="H518" s="1" t="str">
        <f>VLOOKUP(Tabela1[[#This Row],[id_escola]],[2]tblEscolas!$A:$F,6,FALSE)</f>
        <v>06</v>
      </c>
      <c r="I518" s="1" t="s">
        <v>1235</v>
      </c>
      <c r="J518" s="1" t="str">
        <f>VLOOKUP(A517,[2]tblEscolas!$A:$D,4,FALSE)</f>
        <v>PUB</v>
      </c>
    </row>
    <row r="519" spans="1:10" x14ac:dyDescent="0.3">
      <c r="A519" s="18">
        <v>340765</v>
      </c>
      <c r="B519" s="14" t="s">
        <v>360</v>
      </c>
      <c r="C519" s="14" t="str">
        <f>VLOOKUP(Tabela1[[#This Row],[nome_escola]],[1]Sheet1!$A:$K,4,FALSE)</f>
        <v>Rua de São Paulo</v>
      </c>
      <c r="D519" s="14" t="str">
        <f>VLOOKUP(Tabela1[[#This Row],[nome_escola]],[1]Sheet1!$A:$K,5,FALSE)</f>
        <v>7220-401</v>
      </c>
      <c r="E519" s="14">
        <f>VLOOKUP(Tabela1[[#This Row],[nome_escola]],[1]Sheet1!$A:$K,2,FALSE)</f>
        <v>38.309227</v>
      </c>
      <c r="F519" s="14">
        <f>VLOOKUP(Tabela1[[#This Row],[nome_escola]],[1]Sheet1!$A:$K,3,FALSE)</f>
        <v>-7.7066759999999999</v>
      </c>
      <c r="G519" s="1" t="str">
        <f>VLOOKUP(Tabela1[[#This Row],[id_escola]],[2]tblEscolas!$A:$E,5,FALSE)</f>
        <v>07</v>
      </c>
      <c r="H519" s="1" t="str">
        <f>VLOOKUP(Tabela1[[#This Row],[id_escola]],[2]tblEscolas!$A:$F,6,FALSE)</f>
        <v>09</v>
      </c>
      <c r="I519" s="1" t="s">
        <v>1235</v>
      </c>
      <c r="J519" s="1" t="str">
        <f>VLOOKUP(A518,[2]tblEscolas!$A:$D,4,FALSE)</f>
        <v>PUB</v>
      </c>
    </row>
    <row r="520" spans="1:10" x14ac:dyDescent="0.3">
      <c r="A520" s="18">
        <v>401328</v>
      </c>
      <c r="B520" s="14" t="s">
        <v>755</v>
      </c>
      <c r="C520" s="14" t="str">
        <f>VLOOKUP(Tabela1[[#This Row],[nome_escola]],[1]Sheet1!$A:$K,4,FALSE)</f>
        <v>Rua Maria Lamas</v>
      </c>
      <c r="D520" s="14" t="str">
        <f>VLOOKUP(Tabela1[[#This Row],[nome_escola]],[1]Sheet1!$A:$K,5,FALSE)</f>
        <v>2720-364</v>
      </c>
      <c r="E520" s="14">
        <f>VLOOKUP(Tabela1[[#This Row],[nome_escola]],[1]Sheet1!$A:$K,2,FALSE)</f>
        <v>38.742061</v>
      </c>
      <c r="F520" s="14">
        <f>VLOOKUP(Tabela1[[#This Row],[nome_escola]],[1]Sheet1!$A:$K,3,FALSE)</f>
        <v>-9.2160150000000005</v>
      </c>
      <c r="G520" s="1" t="str">
        <f>VLOOKUP(Tabela1[[#This Row],[id_escola]],[2]tblEscolas!$A:$E,5,FALSE)</f>
        <v>11</v>
      </c>
      <c r="H520" s="1" t="str">
        <f>VLOOKUP(Tabela1[[#This Row],[id_escola]],[2]tblEscolas!$A:$F,6,FALSE)</f>
        <v>15</v>
      </c>
      <c r="I520" s="1" t="s">
        <v>1235</v>
      </c>
      <c r="J520" s="1" t="str">
        <f>VLOOKUP(A519,[2]tblEscolas!$A:$D,4,FALSE)</f>
        <v>PUB</v>
      </c>
    </row>
    <row r="521" spans="1:10" x14ac:dyDescent="0.3">
      <c r="A521" s="18">
        <v>346238</v>
      </c>
      <c r="B521" s="14" t="s">
        <v>1028</v>
      </c>
      <c r="C521" s="14" t="str">
        <f>VLOOKUP(Tabela1[[#This Row],[nome_escola]],[1]Sheet1!$A:$K,4,FALSE)</f>
        <v>Rua Dona Maria II</v>
      </c>
      <c r="D521" s="14" t="str">
        <f>VLOOKUP(Tabela1[[#This Row],[nome_escola]],[1]Sheet1!$A:$K,5,FALSE)</f>
        <v>2260-434</v>
      </c>
      <c r="E521" s="14">
        <f>VLOOKUP(Tabela1[[#This Row],[nome_escola]],[1]Sheet1!$A:$K,2,FALSE)</f>
        <v>39.461418999999999</v>
      </c>
      <c r="F521" s="14">
        <f>VLOOKUP(Tabela1[[#This Row],[nome_escola]],[1]Sheet1!$A:$K,3,FALSE)</f>
        <v>-8.4442249999999994</v>
      </c>
      <c r="G521" s="1" t="str">
        <f>VLOOKUP(Tabela1[[#This Row],[id_escola]],[2]tblEscolas!$A:$E,5,FALSE)</f>
        <v>14</v>
      </c>
      <c r="H521" s="1" t="str">
        <f>VLOOKUP(Tabela1[[#This Row],[id_escola]],[2]tblEscolas!$A:$F,6,FALSE)</f>
        <v>20</v>
      </c>
      <c r="I521" s="1" t="s">
        <v>1235</v>
      </c>
      <c r="J521" s="1" t="str">
        <f>VLOOKUP(A520,[2]tblEscolas!$A:$D,4,FALSE)</f>
        <v>PUB</v>
      </c>
    </row>
    <row r="522" spans="1:10" x14ac:dyDescent="0.3">
      <c r="A522" s="18">
        <v>340881</v>
      </c>
      <c r="B522" s="14" t="s">
        <v>733</v>
      </c>
      <c r="C522" s="14" t="e">
        <f>VLOOKUP(Tabela1[[#This Row],[nome_escola]],[1]Sheet1!$A:$K,4,FALSE)</f>
        <v>#N/A</v>
      </c>
      <c r="D522" s="14" t="e">
        <f>VLOOKUP(Tabela1[[#This Row],[nome_escola]],[1]Sheet1!$A:$K,5,FALSE)</f>
        <v>#N/A</v>
      </c>
      <c r="E522" s="14" t="e">
        <f>VLOOKUP(Tabela1[[#This Row],[nome_escola]],[1]Sheet1!$A:$K,2,FALSE)</f>
        <v>#N/A</v>
      </c>
      <c r="F522" s="14" t="e">
        <f>VLOOKUP(Tabela1[[#This Row],[nome_escola]],[1]Sheet1!$A:$K,3,FALSE)</f>
        <v>#N/A</v>
      </c>
      <c r="G522" s="1" t="str">
        <f>VLOOKUP(Tabela1[[#This Row],[id_escola]],[2]tblEscolas!$A:$E,5,FALSE)</f>
        <v>11</v>
      </c>
      <c r="H522" s="1" t="str">
        <f>VLOOKUP(Tabela1[[#This Row],[id_escola]],[2]tblEscolas!$A:$F,6,FALSE)</f>
        <v>14</v>
      </c>
      <c r="I522" s="1" t="s">
        <v>1235</v>
      </c>
      <c r="J522" s="1" t="str">
        <f>VLOOKUP(A521,[2]tblEscolas!$A:$D,4,FALSE)</f>
        <v>PUB</v>
      </c>
    </row>
    <row r="523" spans="1:10" x14ac:dyDescent="0.3">
      <c r="A523" s="18">
        <v>340893</v>
      </c>
      <c r="B523" s="14" t="s">
        <v>980</v>
      </c>
      <c r="C523" s="14" t="str">
        <f>VLOOKUP(Tabela1[[#This Row],[nome_escola]],[1]Sheet1!$A:$K,4,FALSE)</f>
        <v>Avenida Rainha Dona Leonor</v>
      </c>
      <c r="D523" s="14" t="str">
        <f>VLOOKUP(Tabela1[[#This Row],[nome_escola]],[1]Sheet1!$A:$K,5,FALSE)</f>
        <v>2200-196</v>
      </c>
      <c r="E523" s="14">
        <f>VLOOKUP(Tabela1[[#This Row],[nome_escola]],[1]Sheet1!$A:$K,2,FALSE)</f>
        <v>39.459066</v>
      </c>
      <c r="F523" s="14">
        <f>VLOOKUP(Tabela1[[#This Row],[nome_escola]],[1]Sheet1!$A:$K,3,FALSE)</f>
        <v>-8.1918389999999999</v>
      </c>
      <c r="G523" s="1" t="str">
        <f>VLOOKUP(Tabela1[[#This Row],[id_escola]],[2]tblEscolas!$A:$E,5,FALSE)</f>
        <v>14</v>
      </c>
      <c r="H523" s="1" t="str">
        <f>VLOOKUP(Tabela1[[#This Row],[id_escola]],[2]tblEscolas!$A:$F,6,FALSE)</f>
        <v>01</v>
      </c>
      <c r="I523" s="1" t="s">
        <v>1235</v>
      </c>
      <c r="J523" s="1" t="str">
        <f>VLOOKUP(A522,[2]tblEscolas!$A:$D,4,FALSE)</f>
        <v>PUB</v>
      </c>
    </row>
    <row r="524" spans="1:10" x14ac:dyDescent="0.3">
      <c r="A524" s="18">
        <v>401365</v>
      </c>
      <c r="B524" s="14" t="s">
        <v>460</v>
      </c>
      <c r="C524" s="14" t="str">
        <f>VLOOKUP(Tabela1[[#This Row],[nome_escola]],[1]Sheet1!$A:$K,4,FALSE)</f>
        <v>Rua Professor Engenheiro Joaquim Vieira Natividade</v>
      </c>
      <c r="D524" s="14" t="str">
        <f>VLOOKUP(Tabela1[[#This Row],[nome_escola]],[1]Sheet1!$A:$K,5,FALSE)</f>
        <v>2460-506</v>
      </c>
      <c r="E524" s="14">
        <f>VLOOKUP(Tabela1[[#This Row],[nome_escola]],[1]Sheet1!$A:$K,2,FALSE)</f>
        <v>39.554096999999999</v>
      </c>
      <c r="F524" s="14">
        <f>VLOOKUP(Tabela1[[#This Row],[nome_escola]],[1]Sheet1!$A:$K,3,FALSE)</f>
        <v>-8.9771929999999998</v>
      </c>
      <c r="G524" s="1" t="str">
        <f>VLOOKUP(Tabela1[[#This Row],[id_escola]],[2]tblEscolas!$A:$E,5,FALSE)</f>
        <v>10</v>
      </c>
      <c r="H524" s="1" t="str">
        <f>VLOOKUP(Tabela1[[#This Row],[id_escola]],[2]tblEscolas!$A:$F,6,FALSE)</f>
        <v>01</v>
      </c>
      <c r="I524" s="1" t="s">
        <v>1235</v>
      </c>
      <c r="J524" s="1" t="str">
        <f>VLOOKUP(A523,[2]tblEscolas!$A:$D,4,FALSE)</f>
        <v>PUB</v>
      </c>
    </row>
    <row r="525" spans="1:10" x14ac:dyDescent="0.3">
      <c r="A525" s="18">
        <v>340959</v>
      </c>
      <c r="B525" s="14" t="s">
        <v>1154</v>
      </c>
      <c r="C525" s="14" t="str">
        <f>VLOOKUP(Tabela1[[#This Row],[nome_escola]],[1]Sheet1!$A:$K,4,FALSE)</f>
        <v>Rua do Bairro</v>
      </c>
      <c r="D525" s="14" t="str">
        <f>VLOOKUP(Tabela1[[#This Row],[nome_escola]],[1]Sheet1!$A:$K,5,FALSE)</f>
        <v>5085-043</v>
      </c>
      <c r="E525" s="14">
        <f>VLOOKUP(Tabela1[[#This Row],[nome_escola]],[1]Sheet1!$A:$K,2,FALSE)</f>
        <v>41.191315000000003</v>
      </c>
      <c r="F525" s="14">
        <f>VLOOKUP(Tabela1[[#This Row],[nome_escola]],[1]Sheet1!$A:$K,3,FALSE)</f>
        <v>-7.5469920000000004</v>
      </c>
      <c r="G525" s="1" t="str">
        <f>VLOOKUP(Tabela1[[#This Row],[id_escola]],[2]tblEscolas!$A:$E,5,FALSE)</f>
        <v>17</v>
      </c>
      <c r="H525" s="1" t="str">
        <f>VLOOKUP(Tabela1[[#This Row],[id_escola]],[2]tblEscolas!$A:$F,6,FALSE)</f>
        <v>01</v>
      </c>
      <c r="I525" s="1" t="s">
        <v>1235</v>
      </c>
      <c r="J525" s="1" t="str">
        <f>VLOOKUP(A524,[2]tblEscolas!$A:$D,4,FALSE)</f>
        <v>PUB</v>
      </c>
    </row>
    <row r="526" spans="1:10" x14ac:dyDescent="0.3">
      <c r="A526" s="18">
        <v>403600</v>
      </c>
      <c r="B526" s="14" t="s">
        <v>465</v>
      </c>
      <c r="C526" s="14" t="str">
        <f>VLOOKUP(Tabela1[[#This Row],[nome_escola]],[1]Sheet1!$A:$K,4,FALSE)</f>
        <v>Beco dos Infantes</v>
      </c>
      <c r="D526" s="14" t="str">
        <f>VLOOKUP(Tabela1[[#This Row],[nome_escola]],[1]Sheet1!$A:$K,5,FALSE)</f>
        <v>2440-062</v>
      </c>
      <c r="E526" s="14">
        <f>VLOOKUP(Tabela1[[#This Row],[nome_escola]],[1]Sheet1!$A:$K,2,FALSE)</f>
        <v>39.661422999999999</v>
      </c>
      <c r="F526" s="14">
        <f>VLOOKUP(Tabela1[[#This Row],[nome_escola]],[1]Sheet1!$A:$K,3,FALSE)</f>
        <v>-8.8179449999999999</v>
      </c>
      <c r="G526" s="1" t="str">
        <f>VLOOKUP(Tabela1[[#This Row],[id_escola]],[2]tblEscolas!$A:$E,5,FALSE)</f>
        <v>10</v>
      </c>
      <c r="H526" s="1" t="str">
        <f>VLOOKUP(Tabela1[[#This Row],[id_escola]],[2]tblEscolas!$A:$F,6,FALSE)</f>
        <v>04</v>
      </c>
      <c r="I526" s="1" t="s">
        <v>1235</v>
      </c>
      <c r="J526" s="1" t="str">
        <f>VLOOKUP(A525,[2]tblEscolas!$A:$D,4,FALSE)</f>
        <v>PUB</v>
      </c>
    </row>
    <row r="527" spans="1:10" x14ac:dyDescent="0.3">
      <c r="A527" s="18">
        <v>346895</v>
      </c>
      <c r="B527" s="14" t="s">
        <v>413</v>
      </c>
      <c r="C527" s="14" t="str">
        <f>VLOOKUP(Tabela1[[#This Row],[nome_escola]],[1]Sheet1!$A:$K,4,FALSE)</f>
        <v>Rua Pedro Osório</v>
      </c>
      <c r="D527" s="14" t="str">
        <f>VLOOKUP(Tabela1[[#This Row],[nome_escola]],[1]Sheet1!$A:$K,5,FALSE)</f>
        <v>8500-291</v>
      </c>
      <c r="E527" s="14">
        <f>VLOOKUP(Tabela1[[#This Row],[nome_escola]],[1]Sheet1!$A:$K,2,FALSE)</f>
        <v>37.137126000000002</v>
      </c>
      <c r="F527" s="14">
        <f>VLOOKUP(Tabela1[[#This Row],[nome_escola]],[1]Sheet1!$A:$K,3,FALSE)</f>
        <v>-8.5692529999999998</v>
      </c>
      <c r="G527" s="1" t="str">
        <f>VLOOKUP(Tabela1[[#This Row],[id_escola]],[2]tblEscolas!$A:$E,5,FALSE)</f>
        <v>08</v>
      </c>
      <c r="H527" s="1" t="str">
        <f>VLOOKUP(Tabela1[[#This Row],[id_escola]],[2]tblEscolas!$A:$F,6,FALSE)</f>
        <v>11</v>
      </c>
      <c r="I527" s="1" t="s">
        <v>1235</v>
      </c>
      <c r="J527" s="1" t="str">
        <f>VLOOKUP(A526,[2]tblEscolas!$A:$D,4,FALSE)</f>
        <v>PUB</v>
      </c>
    </row>
    <row r="528" spans="1:10" x14ac:dyDescent="0.3">
      <c r="A528" s="18">
        <v>346263</v>
      </c>
      <c r="B528" s="14" t="s">
        <v>996</v>
      </c>
      <c r="C528" s="14" t="str">
        <f>VLOOKUP(Tabela1[[#This Row],[nome_escola]],[1]Sheet1!$A:$K,4,FALSE)</f>
        <v>Avenida Doutor Carlos Amaro</v>
      </c>
      <c r="D528" s="14" t="str">
        <f>VLOOKUP(Tabela1[[#This Row],[nome_escola]],[1]Sheet1!$A:$K,5,FALSE)</f>
        <v>2140-054</v>
      </c>
      <c r="E528" s="14">
        <f>VLOOKUP(Tabela1[[#This Row],[nome_escola]],[1]Sheet1!$A:$K,2,FALSE)</f>
        <v>39.359203000000001</v>
      </c>
      <c r="F528" s="14">
        <f>VLOOKUP(Tabela1[[#This Row],[nome_escola]],[1]Sheet1!$A:$K,3,FALSE)</f>
        <v>-8.4772400000000001</v>
      </c>
      <c r="G528" s="1" t="str">
        <f>VLOOKUP(Tabela1[[#This Row],[id_escola]],[2]tblEscolas!$A:$E,5,FALSE)</f>
        <v>14</v>
      </c>
      <c r="H528" s="1" t="str">
        <f>VLOOKUP(Tabela1[[#This Row],[id_escola]],[2]tblEscolas!$A:$F,6,FALSE)</f>
        <v>07</v>
      </c>
      <c r="I528" s="1" t="s">
        <v>1235</v>
      </c>
      <c r="J528" s="1" t="str">
        <f>VLOOKUP(A527,[2]tblEscolas!$A:$D,4,FALSE)</f>
        <v>PUB</v>
      </c>
    </row>
    <row r="529" spans="1:10" x14ac:dyDescent="0.3">
      <c r="A529" s="18">
        <v>401201</v>
      </c>
      <c r="B529" s="14" t="s">
        <v>537</v>
      </c>
      <c r="C529" s="14" t="str">
        <f>VLOOKUP(Tabela1[[#This Row],[nome_escola]],[1]Sheet1!$A:$K,4,FALSE)</f>
        <v>Rua Joaquim Ereira</v>
      </c>
      <c r="D529" s="14" t="str">
        <f>VLOOKUP(Tabela1[[#This Row],[nome_escola]],[1]Sheet1!$A:$K,5,FALSE)</f>
        <v>2750-503</v>
      </c>
      <c r="E529" s="14">
        <f>VLOOKUP(Tabela1[[#This Row],[nome_escola]],[1]Sheet1!$A:$K,2,FALSE)</f>
        <v>38.701988999999998</v>
      </c>
      <c r="F529" s="14">
        <f>VLOOKUP(Tabela1[[#This Row],[nome_escola]],[1]Sheet1!$A:$K,3,FALSE)</f>
        <v>-9.4291400000000003</v>
      </c>
      <c r="G529" s="1" t="str">
        <f>VLOOKUP(Tabela1[[#This Row],[id_escola]],[2]tblEscolas!$A:$E,5,FALSE)</f>
        <v>11</v>
      </c>
      <c r="H529" s="1" t="str">
        <f>VLOOKUP(Tabela1[[#This Row],[id_escola]],[2]tblEscolas!$A:$F,6,FALSE)</f>
        <v>05</v>
      </c>
      <c r="I529" s="1" t="s">
        <v>1235</v>
      </c>
      <c r="J529" s="1" t="str">
        <f>VLOOKUP(A528,[2]tblEscolas!$A:$D,4,FALSE)</f>
        <v>PUB</v>
      </c>
    </row>
    <row r="530" spans="1:10" x14ac:dyDescent="0.3">
      <c r="A530" s="18">
        <v>402886</v>
      </c>
      <c r="B530" s="14" t="s">
        <v>442</v>
      </c>
      <c r="C530" s="14" t="str">
        <f>VLOOKUP(Tabela1[[#This Row],[nome_escola]],[1]Sheet1!$A:$K,4,FALSE)</f>
        <v>EN 16</v>
      </c>
      <c r="D530" s="14" t="str">
        <f>VLOOKUP(Tabela1[[#This Row],[nome_escola]],[1]Sheet1!$A:$K,5,FALSE)</f>
        <v>6300-827</v>
      </c>
      <c r="E530" s="14">
        <f>VLOOKUP(Tabela1[[#This Row],[nome_escola]],[1]Sheet1!$A:$K,2,FALSE)</f>
        <v>40.556688999999999</v>
      </c>
      <c r="F530" s="14">
        <f>VLOOKUP(Tabela1[[#This Row],[nome_escola]],[1]Sheet1!$A:$K,3,FALSE)</f>
        <v>-7.2321669999999996</v>
      </c>
      <c r="G530" s="1" t="str">
        <f>VLOOKUP(Tabela1[[#This Row],[id_escola]],[2]tblEscolas!$A:$E,5,FALSE)</f>
        <v>09</v>
      </c>
      <c r="H530" s="1" t="str">
        <f>VLOOKUP(Tabela1[[#This Row],[id_escola]],[2]tblEscolas!$A:$F,6,FALSE)</f>
        <v>07</v>
      </c>
      <c r="I530" s="1" t="s">
        <v>1235</v>
      </c>
      <c r="J530" s="1" t="str">
        <f>VLOOKUP(A529,[2]tblEscolas!$A:$D,4,FALSE)</f>
        <v>PUB</v>
      </c>
    </row>
    <row r="531" spans="1:10" x14ac:dyDescent="0.3">
      <c r="A531" s="18">
        <v>402898</v>
      </c>
      <c r="B531" s="14" t="s">
        <v>1190</v>
      </c>
      <c r="C531" s="14" t="str">
        <f>VLOOKUP(Tabela1[[#This Row],[nome_escola]],[1]Sheet1!$A:$K,4,FALSE)</f>
        <v>Rua de Santo André</v>
      </c>
      <c r="D531" s="14" t="str">
        <f>VLOOKUP(Tabela1[[#This Row],[nome_escola]],[1]Sheet1!$A:$K,5,FALSE)</f>
        <v>4690-673</v>
      </c>
      <c r="E531" s="14">
        <f>VLOOKUP(Tabela1[[#This Row],[nome_escola]],[1]Sheet1!$A:$K,2,FALSE)</f>
        <v>41.070202000000002</v>
      </c>
      <c r="F531" s="14">
        <f>VLOOKUP(Tabela1[[#This Row],[nome_escola]],[1]Sheet1!$A:$K,3,FALSE)</f>
        <v>-8.2270129999999995</v>
      </c>
      <c r="G531" s="1" t="str">
        <f>VLOOKUP(Tabela1[[#This Row],[id_escola]],[2]tblEscolas!$A:$E,5,FALSE)</f>
        <v>18</v>
      </c>
      <c r="H531" s="1" t="str">
        <f>VLOOKUP(Tabela1[[#This Row],[id_escola]],[2]tblEscolas!$A:$F,6,FALSE)</f>
        <v>05</v>
      </c>
      <c r="I531" s="1" t="s">
        <v>1235</v>
      </c>
      <c r="J531" s="1" t="str">
        <f>VLOOKUP(A530,[2]tblEscolas!$A:$D,4,FALSE)</f>
        <v>PUB</v>
      </c>
    </row>
    <row r="532" spans="1:10" x14ac:dyDescent="0.3">
      <c r="A532" s="18">
        <v>403398</v>
      </c>
      <c r="B532" s="14" t="s">
        <v>826</v>
      </c>
      <c r="C532" s="14" t="str">
        <f>VLOOKUP(Tabela1[[#This Row],[nome_escola]],[1]Sheet1!$A:$K,4,FALSE)</f>
        <v>Rua Nova do Corim</v>
      </c>
      <c r="D532" s="14" t="str">
        <f>VLOOKUP(Tabela1[[#This Row],[nome_escola]],[1]Sheet1!$A:$K,5,FALSE)</f>
        <v>4425-151</v>
      </c>
      <c r="E532" s="14">
        <f>VLOOKUP(Tabela1[[#This Row],[nome_escola]],[1]Sheet1!$A:$K,2,FALSE)</f>
        <v>41.204334000000003</v>
      </c>
      <c r="F532" s="14">
        <f>VLOOKUP(Tabela1[[#This Row],[nome_escola]],[1]Sheet1!$A:$K,3,FALSE)</f>
        <v>-8.5734980000000007</v>
      </c>
      <c r="G532" s="1" t="str">
        <f>VLOOKUP(Tabela1[[#This Row],[id_escola]],[2]tblEscolas!$A:$E,5,FALSE)</f>
        <v>13</v>
      </c>
      <c r="H532" s="1" t="str">
        <f>VLOOKUP(Tabela1[[#This Row],[id_escola]],[2]tblEscolas!$A:$F,6,FALSE)</f>
        <v>06</v>
      </c>
      <c r="I532" s="1" t="s">
        <v>1235</v>
      </c>
      <c r="J532" s="1" t="str">
        <f>VLOOKUP(A531,[2]tblEscolas!$A:$D,4,FALSE)</f>
        <v>PUB</v>
      </c>
    </row>
    <row r="533" spans="1:10" x14ac:dyDescent="0.3">
      <c r="A533" s="18">
        <v>346640</v>
      </c>
      <c r="B533" s="14" t="s">
        <v>791</v>
      </c>
      <c r="C533" s="14" t="str">
        <f>VLOOKUP(Tabela1[[#This Row],[nome_escola]],[1]Sheet1!$A:$K,4,FALSE)</f>
        <v>CM 1191</v>
      </c>
      <c r="D533" s="14" t="str">
        <f>VLOOKUP(Tabela1[[#This Row],[nome_escola]],[1]Sheet1!$A:$K,5,FALSE)</f>
        <v>4650-084</v>
      </c>
      <c r="E533" s="14">
        <f>VLOOKUP(Tabela1[[#This Row],[nome_escola]],[1]Sheet1!$A:$K,2,FALSE)</f>
        <v>41.315916999999999</v>
      </c>
      <c r="F533" s="14">
        <f>VLOOKUP(Tabela1[[#This Row],[nome_escola]],[1]Sheet1!$A:$K,3,FALSE)</f>
        <v>-8.1968230000000002</v>
      </c>
      <c r="G533" s="1" t="str">
        <f>VLOOKUP(Tabela1[[#This Row],[id_escola]],[2]tblEscolas!$A:$E,5,FALSE)</f>
        <v>13</v>
      </c>
      <c r="H533" s="1" t="str">
        <f>VLOOKUP(Tabela1[[#This Row],[id_escola]],[2]tblEscolas!$A:$F,6,FALSE)</f>
        <v>03</v>
      </c>
      <c r="I533" s="1" t="s">
        <v>1235</v>
      </c>
      <c r="J533" s="1" t="str">
        <f>VLOOKUP(A532,[2]tblEscolas!$A:$D,4,FALSE)</f>
        <v>PUB</v>
      </c>
    </row>
    <row r="534" spans="1:10" x14ac:dyDescent="0.3">
      <c r="A534" s="18">
        <v>346883</v>
      </c>
      <c r="B534" s="14" t="s">
        <v>372</v>
      </c>
      <c r="C534" s="14" t="e">
        <f>VLOOKUP(Tabela1[[#This Row],[nome_escola]],[1]Sheet1!$A:$K,4,FALSE)</f>
        <v>#N/A</v>
      </c>
      <c r="D534" s="14" t="e">
        <f>VLOOKUP(Tabela1[[#This Row],[nome_escola]],[1]Sheet1!$A:$K,5,FALSE)</f>
        <v>#N/A</v>
      </c>
      <c r="E534" s="14" t="e">
        <f>VLOOKUP(Tabela1[[#This Row],[nome_escola]],[1]Sheet1!$A:$K,2,FALSE)</f>
        <v>#N/A</v>
      </c>
      <c r="F534" s="14" t="e">
        <f>VLOOKUP(Tabela1[[#This Row],[nome_escola]],[1]Sheet1!$A:$K,3,FALSE)</f>
        <v>#N/A</v>
      </c>
      <c r="G534" s="1" t="str">
        <f>VLOOKUP(Tabela1[[#This Row],[id_escola]],[2]tblEscolas!$A:$E,5,FALSE)</f>
        <v>08</v>
      </c>
      <c r="H534" s="1" t="str">
        <f>VLOOKUP(Tabela1[[#This Row],[id_escola]],[2]tblEscolas!$A:$F,6,FALSE)</f>
        <v>01</v>
      </c>
      <c r="I534" s="1" t="s">
        <v>1235</v>
      </c>
      <c r="J534" s="1" t="str">
        <f>VLOOKUP(A533,[2]tblEscolas!$A:$D,4,FALSE)</f>
        <v>PUB</v>
      </c>
    </row>
    <row r="535" spans="1:10" x14ac:dyDescent="0.3">
      <c r="A535" s="18">
        <v>403660</v>
      </c>
      <c r="B535" s="14" t="s">
        <v>261</v>
      </c>
      <c r="C535" s="14" t="str">
        <f>VLOOKUP(Tabela1[[#This Row],[nome_escola]],[1]Sheet1!$A:$K,4,FALSE)</f>
        <v>Avenida 12 de Novembro</v>
      </c>
      <c r="D535" s="14" t="str">
        <f>VLOOKUP(Tabela1[[#This Row],[nome_escola]],[1]Sheet1!$A:$K,5,FALSE)</f>
        <v>6005-113</v>
      </c>
      <c r="E535" s="14">
        <f>VLOOKUP(Tabela1[[#This Row],[nome_escola]],[1]Sheet1!$A:$K,2,FALSE)</f>
        <v>39.911011000000002</v>
      </c>
      <c r="F535" s="14">
        <f>VLOOKUP(Tabela1[[#This Row],[nome_escola]],[1]Sheet1!$A:$K,3,FALSE)</f>
        <v>-7.4670829999999997</v>
      </c>
      <c r="G535" s="1" t="str">
        <f>VLOOKUP(Tabela1[[#This Row],[id_escola]],[2]tblEscolas!$A:$E,5,FALSE)</f>
        <v>05</v>
      </c>
      <c r="H535" s="1" t="str">
        <f>VLOOKUP(Tabela1[[#This Row],[id_escola]],[2]tblEscolas!$A:$F,6,FALSE)</f>
        <v>02</v>
      </c>
      <c r="I535" s="1" t="s">
        <v>1235</v>
      </c>
      <c r="J535" s="1" t="str">
        <f>VLOOKUP(A534,[2]tblEscolas!$A:$D,4,FALSE)</f>
        <v>PUB</v>
      </c>
    </row>
    <row r="536" spans="1:10" x14ac:dyDescent="0.3">
      <c r="A536" s="18">
        <v>346160</v>
      </c>
      <c r="B536" s="14" t="s">
        <v>240</v>
      </c>
      <c r="C536" s="14" t="str">
        <f>VLOOKUP(Tabela1[[#This Row],[nome_escola]],[1]Sheet1!$A:$K,4,FALSE)</f>
        <v>Rua da Escola Preparatória</v>
      </c>
      <c r="D536" s="14" t="str">
        <f>VLOOKUP(Tabela1[[#This Row],[nome_escola]],[1]Sheet1!$A:$K,5,FALSE)</f>
        <v>5350-023</v>
      </c>
      <c r="E536" s="14">
        <f>VLOOKUP(Tabela1[[#This Row],[nome_escola]],[1]Sheet1!$A:$K,2,FALSE)</f>
        <v>41.343826</v>
      </c>
      <c r="F536" s="14">
        <f>VLOOKUP(Tabela1[[#This Row],[nome_escola]],[1]Sheet1!$A:$K,3,FALSE)</f>
        <v>-6.9630169999999998</v>
      </c>
      <c r="G536" s="1" t="str">
        <f>VLOOKUP(Tabela1[[#This Row],[id_escola]],[2]tblEscolas!$A:$E,5,FALSE)</f>
        <v>04</v>
      </c>
      <c r="H536" s="1" t="str">
        <f>VLOOKUP(Tabela1[[#This Row],[id_escola]],[2]tblEscolas!$A:$F,6,FALSE)</f>
        <v>01</v>
      </c>
      <c r="I536" s="1" t="s">
        <v>1235</v>
      </c>
      <c r="J536" s="1" t="str">
        <f>VLOOKUP(A535,[2]tblEscolas!$A:$D,4,FALSE)</f>
        <v>PUB</v>
      </c>
    </row>
    <row r="537" spans="1:10" x14ac:dyDescent="0.3">
      <c r="A537" s="18">
        <v>400804</v>
      </c>
      <c r="B537" s="14" t="s">
        <v>525</v>
      </c>
      <c r="C537" s="14" t="str">
        <f>VLOOKUP(Tabela1[[#This Row],[nome_escola]],[1]Sheet1!$A:$K,4,FALSE)</f>
        <v>Rua das Padarias</v>
      </c>
      <c r="D537" s="14" t="str">
        <f>VLOOKUP(Tabela1[[#This Row],[nome_escola]],[1]Sheet1!$A:$K,5,FALSE)</f>
        <v>2755-062</v>
      </c>
      <c r="E537" s="14">
        <f>VLOOKUP(Tabela1[[#This Row],[nome_escola]],[1]Sheet1!$A:$K,2,FALSE)</f>
        <v>38.717641999999998</v>
      </c>
      <c r="F537" s="14">
        <f>VLOOKUP(Tabela1[[#This Row],[nome_escola]],[1]Sheet1!$A:$K,3,FALSE)</f>
        <v>-9.4255890000000004</v>
      </c>
      <c r="G537" s="1" t="str">
        <f>VLOOKUP(Tabela1[[#This Row],[id_escola]],[2]tblEscolas!$A:$E,5,FALSE)</f>
        <v>11</v>
      </c>
      <c r="H537" s="1" t="str">
        <f>VLOOKUP(Tabela1[[#This Row],[id_escola]],[2]tblEscolas!$A:$F,6,FALSE)</f>
        <v>05</v>
      </c>
      <c r="I537" s="1" t="s">
        <v>1235</v>
      </c>
      <c r="J537" s="1" t="str">
        <f>VLOOKUP(A536,[2]tblEscolas!$A:$D,4,FALSE)</f>
        <v>PUB</v>
      </c>
    </row>
    <row r="538" spans="1:10" x14ac:dyDescent="0.3">
      <c r="A538" s="18">
        <v>400841</v>
      </c>
      <c r="B538" s="14" t="s">
        <v>41</v>
      </c>
      <c r="C538" s="14" t="str">
        <f>VLOOKUP(Tabela1[[#This Row],[nome_escola]],[1]Sheet1!$A:$K,4,FALSE)</f>
        <v>Rua Alma das Domingas</v>
      </c>
      <c r="D538" s="14" t="str">
        <f>VLOOKUP(Tabela1[[#This Row],[nome_escola]],[1]Sheet1!$A:$K,5,FALSE)</f>
        <v>3780-299</v>
      </c>
      <c r="E538" s="14">
        <f>VLOOKUP(Tabela1[[#This Row],[nome_escola]],[1]Sheet1!$A:$K,2,FALSE)</f>
        <v>40.427534000000001</v>
      </c>
      <c r="F538" s="14">
        <f>VLOOKUP(Tabela1[[#This Row],[nome_escola]],[1]Sheet1!$A:$K,3,FALSE)</f>
        <v>-8.4369069999999997</v>
      </c>
      <c r="G538" s="1" t="str">
        <f>VLOOKUP(Tabela1[[#This Row],[id_escola]],[2]tblEscolas!$A:$E,5,FALSE)</f>
        <v>01</v>
      </c>
      <c r="H538" s="1" t="str">
        <f>VLOOKUP(Tabela1[[#This Row],[id_escola]],[2]tblEscolas!$A:$F,6,FALSE)</f>
        <v>03</v>
      </c>
      <c r="I538" s="1" t="s">
        <v>1235</v>
      </c>
      <c r="J538" s="1" t="str">
        <f>VLOOKUP(A537,[2]tblEscolas!$A:$D,4,FALSE)</f>
        <v>PUB</v>
      </c>
    </row>
    <row r="539" spans="1:10" x14ac:dyDescent="0.3">
      <c r="A539" s="18">
        <v>346214</v>
      </c>
      <c r="B539" s="14" t="s">
        <v>1137</v>
      </c>
      <c r="C539" s="14" t="str">
        <f>VLOOKUP(Tabela1[[#This Row],[nome_escola]],[1]Sheet1!$A:$K,4,FALSE)</f>
        <v>A 27</v>
      </c>
      <c r="D539" s="14" t="str">
        <f>VLOOKUP(Tabela1[[#This Row],[nome_escola]],[1]Sheet1!$A:$K,5,FALSE)</f>
        <v>4990-240</v>
      </c>
      <c r="E539" s="14">
        <f>VLOOKUP(Tabela1[[#This Row],[nome_escola]],[1]Sheet1!$A:$K,2,FALSE)</f>
        <v>41.788806999999998</v>
      </c>
      <c r="F539" s="14">
        <f>VLOOKUP(Tabela1[[#This Row],[nome_escola]],[1]Sheet1!$A:$K,3,FALSE)</f>
        <v>-8.5830660000000005</v>
      </c>
      <c r="G539" s="1" t="str">
        <f>VLOOKUP(Tabela1[[#This Row],[id_escola]],[2]tblEscolas!$A:$E,5,FALSE)</f>
        <v>16</v>
      </c>
      <c r="H539" s="1" t="str">
        <f>VLOOKUP(Tabela1[[#This Row],[id_escola]],[2]tblEscolas!$A:$F,6,FALSE)</f>
        <v>07</v>
      </c>
      <c r="I539" s="1" t="s">
        <v>1235</v>
      </c>
      <c r="J539" s="1" t="str">
        <f>VLOOKUP(A538,[2]tblEscolas!$A:$D,4,FALSE)</f>
        <v>PUB</v>
      </c>
    </row>
    <row r="540" spans="1:10" x14ac:dyDescent="0.3">
      <c r="A540" s="18">
        <v>346123</v>
      </c>
      <c r="B540" s="14" t="s">
        <v>1145</v>
      </c>
      <c r="C540" s="14" t="str">
        <f>VLOOKUP(Tabela1[[#This Row],[nome_escola]],[1]Sheet1!$A:$K,4,FALSE)</f>
        <v>EN 202</v>
      </c>
      <c r="D540" s="14" t="str">
        <f>VLOOKUP(Tabela1[[#This Row],[nome_escola]],[1]Sheet1!$A:$K,5,FALSE)</f>
        <v>4925-404</v>
      </c>
      <c r="E540" s="14">
        <f>VLOOKUP(Tabela1[[#This Row],[nome_escola]],[1]Sheet1!$A:$K,2,FALSE)</f>
        <v>41.736521000000003</v>
      </c>
      <c r="F540" s="14">
        <f>VLOOKUP(Tabela1[[#This Row],[nome_escola]],[1]Sheet1!$A:$K,3,FALSE)</f>
        <v>-8.6777010000000008</v>
      </c>
      <c r="G540" s="1" t="str">
        <f>VLOOKUP(Tabela1[[#This Row],[id_escola]],[2]tblEscolas!$A:$E,5,FALSE)</f>
        <v>16</v>
      </c>
      <c r="H540" s="1" t="str">
        <f>VLOOKUP(Tabela1[[#This Row],[id_escola]],[2]tblEscolas!$A:$F,6,FALSE)</f>
        <v>09</v>
      </c>
      <c r="I540" s="1" t="s">
        <v>1235</v>
      </c>
      <c r="J540" s="1" t="str">
        <f>VLOOKUP(A539,[2]tblEscolas!$A:$D,4,FALSE)</f>
        <v>PUB</v>
      </c>
    </row>
    <row r="541" spans="1:10" x14ac:dyDescent="0.3">
      <c r="A541" s="18">
        <v>343614</v>
      </c>
      <c r="B541" s="14" t="s">
        <v>70</v>
      </c>
      <c r="C541" s="14" t="str">
        <f>VLOOKUP(Tabela1[[#This Row],[nome_escola]],[1]Sheet1!$A:$K,4,FALSE)</f>
        <v>Rua Amadeu Joaquim Gonçalves</v>
      </c>
      <c r="D541" s="14" t="str">
        <f>VLOOKUP(Tabela1[[#This Row],[nome_escola]],[1]Sheet1!$A:$K,5,FALSE)</f>
        <v>3700-420</v>
      </c>
      <c r="E541" s="14">
        <f>VLOOKUP(Tabela1[[#This Row],[nome_escola]],[1]Sheet1!$A:$K,2,FALSE)</f>
        <v>40.91724</v>
      </c>
      <c r="F541" s="14">
        <f>VLOOKUP(Tabela1[[#This Row],[nome_escola]],[1]Sheet1!$A:$K,3,FALSE)</f>
        <v>-8.4926119999999994</v>
      </c>
      <c r="G541" s="1" t="str">
        <f>VLOOKUP(Tabela1[[#This Row],[id_escola]],[2]tblEscolas!$A:$E,5,FALSE)</f>
        <v>01</v>
      </c>
      <c r="H541" s="1" t="str">
        <f>VLOOKUP(Tabela1[[#This Row],[id_escola]],[2]tblEscolas!$A:$F,6,FALSE)</f>
        <v>09</v>
      </c>
      <c r="I541" s="1" t="s">
        <v>1235</v>
      </c>
      <c r="J541" s="1" t="str">
        <f>VLOOKUP(A540,[2]tblEscolas!$A:$D,4,FALSE)</f>
        <v>PUB</v>
      </c>
    </row>
    <row r="542" spans="1:10" x14ac:dyDescent="0.3">
      <c r="A542" s="18">
        <v>346202</v>
      </c>
      <c r="B542" s="14" t="s">
        <v>1151</v>
      </c>
      <c r="C542" s="14" t="str">
        <f>VLOOKUP(Tabela1[[#This Row],[nome_escola]],[1]Sheet1!$A:$K,4,FALSE)</f>
        <v>Rua do Bravio</v>
      </c>
      <c r="D542" s="14" t="str">
        <f>VLOOKUP(Tabela1[[#This Row],[nome_escola]],[1]Sheet1!$A:$K,5,FALSE)</f>
        <v>4905-390</v>
      </c>
      <c r="E542" s="14">
        <f>VLOOKUP(Tabela1[[#This Row],[nome_escola]],[1]Sheet1!$A:$K,2,FALSE)</f>
        <v>41.647894000000001</v>
      </c>
      <c r="F542" s="14">
        <f>VLOOKUP(Tabela1[[#This Row],[nome_escola]],[1]Sheet1!$A:$K,3,FALSE)</f>
        <v>-8.6931779999999996</v>
      </c>
      <c r="G542" s="1" t="str">
        <f>VLOOKUP(Tabela1[[#This Row],[id_escola]],[2]tblEscolas!$A:$E,5,FALSE)</f>
        <v>16</v>
      </c>
      <c r="H542" s="1" t="str">
        <f>VLOOKUP(Tabela1[[#This Row],[id_escola]],[2]tblEscolas!$A:$F,6,FALSE)</f>
        <v>09</v>
      </c>
      <c r="I542" s="1" t="s">
        <v>1235</v>
      </c>
      <c r="J542" s="1" t="str">
        <f>VLOOKUP(A541,[2]tblEscolas!$A:$D,4,FALSE)</f>
        <v>PUB</v>
      </c>
    </row>
    <row r="543" spans="1:10" x14ac:dyDescent="0.3">
      <c r="A543" s="18">
        <v>343328</v>
      </c>
      <c r="B543" s="14" t="s">
        <v>114</v>
      </c>
      <c r="C543" s="14" t="str">
        <f>VLOOKUP(Tabela1[[#This Row],[nome_escola]],[1]Sheet1!$A:$K,4,FALSE)</f>
        <v>Rua da Escola Secundária</v>
      </c>
      <c r="D543" s="14" t="str">
        <f>VLOOKUP(Tabela1[[#This Row],[nome_escola]],[1]Sheet1!$A:$K,5,FALSE)</f>
        <v>3730-225</v>
      </c>
      <c r="E543" s="14">
        <f>VLOOKUP(Tabela1[[#This Row],[nome_escola]],[1]Sheet1!$A:$K,2,FALSE)</f>
        <v>40.848776999999998</v>
      </c>
      <c r="F543" s="14">
        <f>VLOOKUP(Tabela1[[#This Row],[nome_escola]],[1]Sheet1!$A:$K,3,FALSE)</f>
        <v>-8.3867689999999993</v>
      </c>
      <c r="G543" s="1" t="str">
        <f>VLOOKUP(Tabela1[[#This Row],[id_escola]],[2]tblEscolas!$A:$E,5,FALSE)</f>
        <v>01</v>
      </c>
      <c r="H543" s="1" t="str">
        <f>VLOOKUP(Tabela1[[#This Row],[id_escola]],[2]tblEscolas!$A:$F,6,FALSE)</f>
        <v>19</v>
      </c>
      <c r="I543" s="1" t="s">
        <v>1235</v>
      </c>
      <c r="J543" s="1" t="str">
        <f>VLOOKUP(A542,[2]tblEscolas!$A:$D,4,FALSE)</f>
        <v>PUB</v>
      </c>
    </row>
    <row r="544" spans="1:10" x14ac:dyDescent="0.3">
      <c r="A544" s="18">
        <v>345600</v>
      </c>
      <c r="B544" s="14" t="s">
        <v>181</v>
      </c>
      <c r="C544" s="14" t="str">
        <f>VLOOKUP(Tabela1[[#This Row],[nome_escola]],[1]Sheet1!$A:$K,4,FALSE)</f>
        <v>Desconhecido</v>
      </c>
      <c r="D544" s="14" t="str">
        <f>VLOOKUP(Tabela1[[#This Row],[nome_escola]],[1]Sheet1!$A:$K,5,FALSE)</f>
        <v>4860-353</v>
      </c>
      <c r="E544" s="14">
        <f>VLOOKUP(Tabela1[[#This Row],[nome_escola]],[1]Sheet1!$A:$K,2,FALSE)</f>
        <v>41.514552000000002</v>
      </c>
      <c r="F544" s="14">
        <f>VLOOKUP(Tabela1[[#This Row],[nome_escola]],[1]Sheet1!$A:$K,3,FALSE)</f>
        <v>-7.9874479999999997</v>
      </c>
      <c r="G544" s="1" t="str">
        <f>VLOOKUP(Tabela1[[#This Row],[id_escola]],[2]tblEscolas!$A:$E,5,FALSE)</f>
        <v>03</v>
      </c>
      <c r="H544" s="1" t="str">
        <f>VLOOKUP(Tabela1[[#This Row],[id_escola]],[2]tblEscolas!$A:$F,6,FALSE)</f>
        <v>04</v>
      </c>
      <c r="I544" s="1" t="s">
        <v>1235</v>
      </c>
      <c r="J544" s="1" t="str">
        <f>VLOOKUP(A543,[2]tblEscolas!$A:$D,4,FALSE)</f>
        <v>PUB</v>
      </c>
    </row>
    <row r="545" spans="1:10" x14ac:dyDescent="0.3">
      <c r="A545" s="18">
        <v>345714</v>
      </c>
      <c r="B545" s="14" t="s">
        <v>1127</v>
      </c>
      <c r="C545" s="14" t="str">
        <f>VLOOKUP(Tabela1[[#This Row],[nome_escola]],[1]Sheet1!$A:$K,4,FALSE)</f>
        <v>Praça Carolina Santiago</v>
      </c>
      <c r="D545" s="14" t="str">
        <f>VLOOKUP(Tabela1[[#This Row],[nome_escola]],[1]Sheet1!$A:$K,5,FALSE)</f>
        <v>4910-603</v>
      </c>
      <c r="E545" s="14">
        <f>VLOOKUP(Tabela1[[#This Row],[nome_escola]],[1]Sheet1!$A:$K,2,FALSE)</f>
        <v>41.871277999999997</v>
      </c>
      <c r="F545" s="14">
        <f>VLOOKUP(Tabela1[[#This Row],[nome_escola]],[1]Sheet1!$A:$K,3,FALSE)</f>
        <v>-8.8356879999999993</v>
      </c>
      <c r="G545" s="1" t="str">
        <f>VLOOKUP(Tabela1[[#This Row],[id_escola]],[2]tblEscolas!$A:$E,5,FALSE)</f>
        <v>16</v>
      </c>
      <c r="H545" s="1" t="str">
        <f>VLOOKUP(Tabela1[[#This Row],[id_escola]],[2]tblEscolas!$A:$F,6,FALSE)</f>
        <v>02</v>
      </c>
      <c r="I545" s="1" t="s">
        <v>1235</v>
      </c>
      <c r="J545" s="1" t="str">
        <f>VLOOKUP(A544,[2]tblEscolas!$A:$D,4,FALSE)</f>
        <v>PUB</v>
      </c>
    </row>
    <row r="546" spans="1:10" x14ac:dyDescent="0.3">
      <c r="A546" s="18">
        <v>342452</v>
      </c>
      <c r="B546" s="14" t="s">
        <v>937</v>
      </c>
      <c r="C546" s="14" t="str">
        <f>VLOOKUP(Tabela1[[#This Row],[nome_escola]],[1]Sheet1!$A:$K,4,FALSE)</f>
        <v>Travessa do Padre Américo</v>
      </c>
      <c r="D546" s="14" t="str">
        <f>VLOOKUP(Tabela1[[#This Row],[nome_escola]],[1]Sheet1!$A:$K,5,FALSE)</f>
        <v>4440-201</v>
      </c>
      <c r="E546" s="14">
        <f>VLOOKUP(Tabela1[[#This Row],[nome_escola]],[1]Sheet1!$A:$K,2,FALSE)</f>
        <v>41.180579999999999</v>
      </c>
      <c r="F546" s="14">
        <f>VLOOKUP(Tabela1[[#This Row],[nome_escola]],[1]Sheet1!$A:$K,3,FALSE)</f>
        <v>-8.4744489999999999</v>
      </c>
      <c r="G546" s="1" t="str">
        <f>VLOOKUP(Tabela1[[#This Row],[id_escola]],[2]tblEscolas!$A:$E,5,FALSE)</f>
        <v>13</v>
      </c>
      <c r="H546" s="1" t="str">
        <f>VLOOKUP(Tabela1[[#This Row],[id_escola]],[2]tblEscolas!$A:$F,6,FALSE)</f>
        <v>15</v>
      </c>
      <c r="I546" s="1" t="s">
        <v>1235</v>
      </c>
      <c r="J546" s="1" t="str">
        <f>VLOOKUP(A545,[2]tblEscolas!$A:$D,4,FALSE)</f>
        <v>PUB</v>
      </c>
    </row>
    <row r="547" spans="1:10" x14ac:dyDescent="0.3">
      <c r="A547" s="18">
        <v>310323</v>
      </c>
      <c r="B547" s="14" t="s">
        <v>964</v>
      </c>
      <c r="C547" s="14" t="str">
        <f>VLOOKUP(Tabela1[[#This Row],[nome_escola]],[1]Sheet1!$A:$K,4,FALSE)</f>
        <v>Rua Delfim de Lima</v>
      </c>
      <c r="D547" s="14" t="str">
        <f>VLOOKUP(Tabela1[[#This Row],[nome_escola]],[1]Sheet1!$A:$K,5,FALSE)</f>
        <v>4406-451</v>
      </c>
      <c r="E547" s="14">
        <f>VLOOKUP(Tabela1[[#This Row],[nome_escola]],[1]Sheet1!$A:$K,2,FALSE)</f>
        <v>41.078136000000001</v>
      </c>
      <c r="F547" s="14">
        <f>VLOOKUP(Tabela1[[#This Row],[nome_escola]],[1]Sheet1!$A:$K,3,FALSE)</f>
        <v>-8.6033209999999993</v>
      </c>
      <c r="G547" s="1" t="str">
        <f>VLOOKUP(Tabela1[[#This Row],[id_escola]],[2]tblEscolas!$A:$E,5,FALSE)</f>
        <v>13</v>
      </c>
      <c r="H547" s="1" t="str">
        <f>VLOOKUP(Tabela1[[#This Row],[id_escola]],[2]tblEscolas!$A:$F,6,FALSE)</f>
        <v>17</v>
      </c>
      <c r="I547" s="1" t="s">
        <v>1235</v>
      </c>
      <c r="J547" s="1" t="str">
        <f>VLOOKUP(A546,[2]tblEscolas!$A:$D,4,FALSE)</f>
        <v>PUB</v>
      </c>
    </row>
    <row r="548" spans="1:10" x14ac:dyDescent="0.3">
      <c r="A548" s="18">
        <v>403556</v>
      </c>
      <c r="B548" s="14" t="s">
        <v>536</v>
      </c>
      <c r="C548" s="14" t="str">
        <f>VLOOKUP(Tabela1[[#This Row],[nome_escola]],[1]Sheet1!$A:$K,4,FALSE)</f>
        <v>Avenida Conde de Riba D'Ave</v>
      </c>
      <c r="D548" s="14" t="str">
        <f>VLOOKUP(Tabela1[[#This Row],[nome_escola]],[1]Sheet1!$A:$K,5,FALSE)</f>
        <v>2779-510</v>
      </c>
      <c r="E548" s="14">
        <f>VLOOKUP(Tabela1[[#This Row],[nome_escola]],[1]Sheet1!$A:$K,2,FALSE)</f>
        <v>38.698312000000001</v>
      </c>
      <c r="F548" s="14">
        <f>VLOOKUP(Tabela1[[#This Row],[nome_escola]],[1]Sheet1!$A:$K,3,FALSE)</f>
        <v>-9.3370329999999999</v>
      </c>
      <c r="G548" s="1" t="str">
        <f>VLOOKUP(Tabela1[[#This Row],[id_escola]],[2]tblEscolas!$A:$E,5,FALSE)</f>
        <v>11</v>
      </c>
      <c r="H548" s="1" t="str">
        <f>VLOOKUP(Tabela1[[#This Row],[id_escola]],[2]tblEscolas!$A:$F,6,FALSE)</f>
        <v>05</v>
      </c>
      <c r="I548" s="1" t="s">
        <v>1235</v>
      </c>
      <c r="J548" s="1" t="str">
        <f>VLOOKUP(A547,[2]tblEscolas!$A:$D,4,FALSE)</f>
        <v>PUB</v>
      </c>
    </row>
    <row r="549" spans="1:10" x14ac:dyDescent="0.3">
      <c r="A549" s="18">
        <v>346172</v>
      </c>
      <c r="B549" s="14" t="s">
        <v>245</v>
      </c>
      <c r="C549" s="14" t="str">
        <f>VLOOKUP(Tabela1[[#This Row],[nome_escola]],[1]Sheet1!$A:$K,4,FALSE)</f>
        <v>Rua Engenheiro Camilo Mendonça</v>
      </c>
      <c r="D549" s="14" t="str">
        <f>VLOOKUP(Tabela1[[#This Row],[nome_escola]],[1]Sheet1!$A:$K,5,FALSE)</f>
        <v>5140-073</v>
      </c>
      <c r="E549" s="14">
        <f>VLOOKUP(Tabela1[[#This Row],[nome_escola]],[1]Sheet1!$A:$K,2,FALSE)</f>
        <v>41.246346000000003</v>
      </c>
      <c r="F549" s="14">
        <f>VLOOKUP(Tabela1[[#This Row],[nome_escola]],[1]Sheet1!$A:$K,3,FALSE)</f>
        <v>-7.3049099999999996</v>
      </c>
      <c r="G549" s="1" t="str">
        <f>VLOOKUP(Tabela1[[#This Row],[id_escola]],[2]tblEscolas!$A:$E,5,FALSE)</f>
        <v>04</v>
      </c>
      <c r="H549" s="1" t="str">
        <f>VLOOKUP(Tabela1[[#This Row],[id_escola]],[2]tblEscolas!$A:$F,6,FALSE)</f>
        <v>03</v>
      </c>
      <c r="I549" s="1" t="s">
        <v>1235</v>
      </c>
      <c r="J549" s="1" t="str">
        <f>VLOOKUP(A548,[2]tblEscolas!$A:$D,4,FALSE)</f>
        <v>PUB</v>
      </c>
    </row>
    <row r="550" spans="1:10" x14ac:dyDescent="0.3">
      <c r="A550" s="18">
        <v>340558</v>
      </c>
      <c r="B550" s="14" t="s">
        <v>56</v>
      </c>
      <c r="C550" s="14" t="str">
        <f>VLOOKUP(Tabela1[[#This Row],[nome_escola]],[1]Sheet1!$A:$K,4,FALSE)</f>
        <v>Rua Strecht Vasconcelos</v>
      </c>
      <c r="D550" s="14" t="str">
        <f>VLOOKUP(Tabela1[[#This Row],[nome_escola]],[1]Sheet1!$A:$K,5,FALSE)</f>
        <v>4550-150</v>
      </c>
      <c r="E550" s="14">
        <f>VLOOKUP(Tabela1[[#This Row],[nome_escola]],[1]Sheet1!$A:$K,2,FALSE)</f>
        <v>41.039834999999997</v>
      </c>
      <c r="F550" s="14">
        <f>VLOOKUP(Tabela1[[#This Row],[nome_escola]],[1]Sheet1!$A:$K,3,FALSE)</f>
        <v>-8.2604120000000005</v>
      </c>
      <c r="G550" s="1" t="str">
        <f>VLOOKUP(Tabela1[[#This Row],[id_escola]],[2]tblEscolas!$A:$E,5,FALSE)</f>
        <v>01</v>
      </c>
      <c r="H550" s="1" t="str">
        <f>VLOOKUP(Tabela1[[#This Row],[id_escola]],[2]tblEscolas!$A:$F,6,FALSE)</f>
        <v>06</v>
      </c>
      <c r="I550" s="1" t="s">
        <v>1235</v>
      </c>
      <c r="J550" s="1" t="str">
        <f>VLOOKUP(A549,[2]tblEscolas!$A:$D,4,FALSE)</f>
        <v>PUB</v>
      </c>
    </row>
    <row r="551" spans="1:10" x14ac:dyDescent="0.3">
      <c r="A551" s="18">
        <v>345726</v>
      </c>
      <c r="B551" s="14" t="s">
        <v>185</v>
      </c>
      <c r="C551" s="14" t="str">
        <f>VLOOKUP(Tabela1[[#This Row],[nome_escola]],[1]Sheet1!$A:$K,4,FALSE)</f>
        <v>Rua Doutor Baltazar Rebelo de Sousa</v>
      </c>
      <c r="D551" s="14" t="str">
        <f>VLOOKUP(Tabela1[[#This Row],[nome_escola]],[1]Sheet1!$A:$K,5,FALSE)</f>
        <v>4890-377</v>
      </c>
      <c r="E551" s="14">
        <f>VLOOKUP(Tabela1[[#This Row],[nome_escola]],[1]Sheet1!$A:$K,2,FALSE)</f>
        <v>41.390725000000003</v>
      </c>
      <c r="F551" s="14">
        <f>VLOOKUP(Tabela1[[#This Row],[nome_escola]],[1]Sheet1!$A:$K,3,FALSE)</f>
        <v>-8.0016770000000008</v>
      </c>
      <c r="G551" s="1" t="str">
        <f>VLOOKUP(Tabela1[[#This Row],[id_escola]],[2]tblEscolas!$A:$E,5,FALSE)</f>
        <v>03</v>
      </c>
      <c r="H551" s="1" t="str">
        <f>VLOOKUP(Tabela1[[#This Row],[id_escola]],[2]tblEscolas!$A:$F,6,FALSE)</f>
        <v>05</v>
      </c>
      <c r="I551" s="1" t="s">
        <v>1235</v>
      </c>
      <c r="J551" s="1" t="str">
        <f>VLOOKUP(A550,[2]tblEscolas!$A:$D,4,FALSE)</f>
        <v>PUB</v>
      </c>
    </row>
    <row r="552" spans="1:10" x14ac:dyDescent="0.3">
      <c r="A552" s="18">
        <v>343006</v>
      </c>
      <c r="B552" s="14" t="s">
        <v>925</v>
      </c>
      <c r="C552" s="14" t="str">
        <f>VLOOKUP(Tabela1[[#This Row],[nome_escola]],[1]Sheet1!$A:$K,4,FALSE)</f>
        <v>Rua da Costa</v>
      </c>
      <c r="D552" s="14" t="str">
        <f>VLOOKUP(Tabela1[[#This Row],[nome_escola]],[1]Sheet1!$A:$K,5,FALSE)</f>
        <v>4745-517</v>
      </c>
      <c r="E552" s="14">
        <f>VLOOKUP(Tabela1[[#This Row],[nome_escola]],[1]Sheet1!$A:$K,2,FALSE)</f>
        <v>41.276223000000002</v>
      </c>
      <c r="F552" s="14">
        <f>VLOOKUP(Tabela1[[#This Row],[nome_escola]],[1]Sheet1!$A:$K,3,FALSE)</f>
        <v>-8.5582720000000005</v>
      </c>
      <c r="G552" s="1" t="str">
        <f>VLOOKUP(Tabela1[[#This Row],[id_escola]],[2]tblEscolas!$A:$E,5,FALSE)</f>
        <v>13</v>
      </c>
      <c r="H552" s="1" t="str">
        <f>VLOOKUP(Tabela1[[#This Row],[id_escola]],[2]tblEscolas!$A:$F,6,FALSE)</f>
        <v>18</v>
      </c>
      <c r="I552" s="1" t="s">
        <v>1235</v>
      </c>
      <c r="J552" s="1" t="str">
        <f>VLOOKUP(A551,[2]tblEscolas!$A:$D,4,FALSE)</f>
        <v>PUB</v>
      </c>
    </row>
    <row r="553" spans="1:10" x14ac:dyDescent="0.3">
      <c r="A553" s="18">
        <v>344096</v>
      </c>
      <c r="B553" s="14" t="s">
        <v>858</v>
      </c>
      <c r="C553" s="14" t="str">
        <f>VLOOKUP(Tabela1[[#This Row],[nome_escola]],[1]Sheet1!$A:$K,4,FALSE)</f>
        <v>EM 595</v>
      </c>
      <c r="D553" s="14" t="str">
        <f>VLOOKUP(Tabela1[[#This Row],[nome_escola]],[1]Sheet1!$A:$K,5,FALSE)</f>
        <v>4580-352</v>
      </c>
      <c r="E553" s="14">
        <f>VLOOKUP(Tabela1[[#This Row],[nome_escola]],[1]Sheet1!$A:$K,2,FALSE)</f>
        <v>41.222254999999997</v>
      </c>
      <c r="F553" s="14">
        <f>VLOOKUP(Tabela1[[#This Row],[nome_escola]],[1]Sheet1!$A:$K,3,FALSE)</f>
        <v>-8.36646</v>
      </c>
      <c r="G553" s="1" t="str">
        <f>VLOOKUP(Tabela1[[#This Row],[id_escola]],[2]tblEscolas!$A:$E,5,FALSE)</f>
        <v>13</v>
      </c>
      <c r="H553" s="1" t="str">
        <f>VLOOKUP(Tabela1[[#This Row],[id_escola]],[2]tblEscolas!$A:$F,6,FALSE)</f>
        <v>10</v>
      </c>
      <c r="I553" s="1" t="s">
        <v>1235</v>
      </c>
      <c r="J553" s="1" t="str">
        <f>VLOOKUP(A552,[2]tblEscolas!$A:$D,4,FALSE)</f>
        <v>PUB</v>
      </c>
    </row>
    <row r="554" spans="1:10" x14ac:dyDescent="0.3">
      <c r="A554" s="18">
        <v>403362</v>
      </c>
      <c r="B554" s="14" t="s">
        <v>932</v>
      </c>
      <c r="C554" s="14" t="str">
        <f>VLOOKUP(Tabela1[[#This Row],[nome_escola]],[1]Sheet1!$A:$K,4,FALSE)</f>
        <v>Praceta Dom António Ferreira Gomes</v>
      </c>
      <c r="D554" s="14" t="str">
        <f>VLOOKUP(Tabela1[[#This Row],[nome_escola]],[1]Sheet1!$A:$K,5,FALSE)</f>
        <v>4445-398</v>
      </c>
      <c r="E554" s="14">
        <f>VLOOKUP(Tabela1[[#This Row],[nome_escola]],[1]Sheet1!$A:$K,2,FALSE)</f>
        <v>41.215896999999998</v>
      </c>
      <c r="F554" s="14">
        <f>VLOOKUP(Tabela1[[#This Row],[nome_escola]],[1]Sheet1!$A:$K,3,FALSE)</f>
        <v>-8.5487179999999992</v>
      </c>
      <c r="G554" s="1" t="str">
        <f>VLOOKUP(Tabela1[[#This Row],[id_escola]],[2]tblEscolas!$A:$E,5,FALSE)</f>
        <v>13</v>
      </c>
      <c r="H554" s="1" t="str">
        <f>VLOOKUP(Tabela1[[#This Row],[id_escola]],[2]tblEscolas!$A:$F,6,FALSE)</f>
        <v>15</v>
      </c>
      <c r="I554" s="1" t="s">
        <v>1235</v>
      </c>
      <c r="J554" s="1" t="str">
        <f>VLOOKUP(A553,[2]tblEscolas!$A:$D,4,FALSE)</f>
        <v>PUB</v>
      </c>
    </row>
    <row r="555" spans="1:10" x14ac:dyDescent="0.3">
      <c r="A555" s="18">
        <v>346585</v>
      </c>
      <c r="B555" s="14" t="s">
        <v>43</v>
      </c>
      <c r="C555" s="14" t="str">
        <f>VLOOKUP(Tabela1[[#This Row],[nome_escola]],[1]Sheet1!$A:$K,4,FALSE)</f>
        <v>Desconhecido</v>
      </c>
      <c r="D555" s="14" t="str">
        <f>VLOOKUP(Tabela1[[#This Row],[nome_escola]],[1]Sheet1!$A:$K,5,FALSE)</f>
        <v>4540-320</v>
      </c>
      <c r="E555" s="14">
        <f>VLOOKUP(Tabela1[[#This Row],[nome_escola]],[1]Sheet1!$A:$K,2,FALSE)</f>
        <v>40.944727</v>
      </c>
      <c r="F555" s="14">
        <f>VLOOKUP(Tabela1[[#This Row],[nome_escola]],[1]Sheet1!$A:$K,3,FALSE)</f>
        <v>-8.4049150000000008</v>
      </c>
      <c r="G555" s="1" t="str">
        <f>VLOOKUP(Tabela1[[#This Row],[id_escola]],[2]tblEscolas!$A:$E,5,FALSE)</f>
        <v>01</v>
      </c>
      <c r="H555" s="1" t="str">
        <f>VLOOKUP(Tabela1[[#This Row],[id_escola]],[2]tblEscolas!$A:$F,6,FALSE)</f>
        <v>04</v>
      </c>
      <c r="I555" s="1" t="s">
        <v>1235</v>
      </c>
      <c r="J555" s="1" t="str">
        <f>VLOOKUP(A554,[2]tblEscolas!$A:$D,4,FALSE)</f>
        <v>PUB</v>
      </c>
    </row>
    <row r="556" spans="1:10" x14ac:dyDescent="0.3">
      <c r="A556" s="18">
        <v>343547</v>
      </c>
      <c r="B556" s="14" t="s">
        <v>92</v>
      </c>
      <c r="C556" s="14" t="str">
        <f>VLOOKUP(Tabela1[[#This Row],[nome_escola]],[1]Sheet1!$A:$K,4,FALSE)</f>
        <v>Rua Professor Veiga Simão</v>
      </c>
      <c r="D556" s="14" t="str">
        <f>VLOOKUP(Tabela1[[#This Row],[nome_escola]],[1]Sheet1!$A:$K,5,FALSE)</f>
        <v>3700-355</v>
      </c>
      <c r="E556" s="14">
        <f>VLOOKUP(Tabela1[[#This Row],[nome_escola]],[1]Sheet1!$A:$K,2,FALSE)</f>
        <v>40.918588999999997</v>
      </c>
      <c r="F556" s="14">
        <f>VLOOKUP(Tabela1[[#This Row],[nome_escola]],[1]Sheet1!$A:$K,3,FALSE)</f>
        <v>-8.4304389999999998</v>
      </c>
      <c r="G556" s="1" t="str">
        <f>VLOOKUP(Tabela1[[#This Row],[id_escola]],[2]tblEscolas!$A:$E,5,FALSE)</f>
        <v>01</v>
      </c>
      <c r="H556" s="1" t="str">
        <f>VLOOKUP(Tabela1[[#This Row],[id_escola]],[2]tblEscolas!$A:$F,6,FALSE)</f>
        <v>13</v>
      </c>
      <c r="I556" s="1" t="s">
        <v>1235</v>
      </c>
      <c r="J556" s="1" t="str">
        <f>VLOOKUP(A555,[2]tblEscolas!$A:$D,4,FALSE)</f>
        <v>PUB</v>
      </c>
    </row>
    <row r="557" spans="1:10" x14ac:dyDescent="0.3">
      <c r="A557" s="18">
        <v>346366</v>
      </c>
      <c r="B557" s="14" t="s">
        <v>438</v>
      </c>
      <c r="C557" s="14" t="str">
        <f>VLOOKUP(Tabela1[[#This Row],[nome_escola]],[1]Sheet1!$A:$K,4,FALSE)</f>
        <v>EN 16</v>
      </c>
      <c r="D557" s="14" t="str">
        <f>VLOOKUP(Tabela1[[#This Row],[nome_escola]],[1]Sheet1!$A:$K,5,FALSE)</f>
        <v>6370-147</v>
      </c>
      <c r="E557" s="14">
        <f>VLOOKUP(Tabela1[[#This Row],[nome_escola]],[1]Sheet1!$A:$K,2,FALSE)</f>
        <v>40.615369999999999</v>
      </c>
      <c r="F557" s="14">
        <f>VLOOKUP(Tabela1[[#This Row],[nome_escola]],[1]Sheet1!$A:$K,3,FALSE)</f>
        <v>-7.5451930000000003</v>
      </c>
      <c r="G557" s="1" t="str">
        <f>VLOOKUP(Tabela1[[#This Row],[id_escola]],[2]tblEscolas!$A:$E,5,FALSE)</f>
        <v>09</v>
      </c>
      <c r="H557" s="1" t="str">
        <f>VLOOKUP(Tabela1[[#This Row],[id_escola]],[2]tblEscolas!$A:$F,6,FALSE)</f>
        <v>05</v>
      </c>
      <c r="I557" s="1" t="s">
        <v>1235</v>
      </c>
      <c r="J557" s="1" t="str">
        <f>VLOOKUP(A556,[2]tblEscolas!$A:$D,4,FALSE)</f>
        <v>PUB</v>
      </c>
    </row>
    <row r="558" spans="1:10" x14ac:dyDescent="0.3">
      <c r="A558" s="18">
        <v>330360</v>
      </c>
      <c r="B558" s="14" t="s">
        <v>767</v>
      </c>
      <c r="C558" s="14" t="str">
        <f>VLOOKUP(Tabela1[[#This Row],[nome_escola]],[1]Sheet1!$A:$K,4,FALSE)</f>
        <v>Rua 23 de Novembro</v>
      </c>
      <c r="D558" s="14" t="str">
        <f>VLOOKUP(Tabela1[[#This Row],[nome_escola]],[1]Sheet1!$A:$K,5,FALSE)</f>
        <v>6040-121</v>
      </c>
      <c r="E558" s="14">
        <f>VLOOKUP(Tabela1[[#This Row],[nome_escola]],[1]Sheet1!$A:$K,2,FALSE)</f>
        <v>39.463051</v>
      </c>
      <c r="F558" s="14">
        <f>VLOOKUP(Tabela1[[#This Row],[nome_escola]],[1]Sheet1!$A:$K,3,FALSE)</f>
        <v>-7.9376340000000001</v>
      </c>
      <c r="G558" s="1" t="str">
        <f>VLOOKUP(Tabela1[[#This Row],[id_escola]],[2]tblEscolas!$A:$E,5,FALSE)</f>
        <v>12</v>
      </c>
      <c r="H558" s="1" t="str">
        <f>VLOOKUP(Tabela1[[#This Row],[id_escola]],[2]tblEscolas!$A:$F,6,FALSE)</f>
        <v>09</v>
      </c>
      <c r="I558" s="1" t="s">
        <v>1235</v>
      </c>
      <c r="J558" s="1" t="str">
        <f>VLOOKUP(A557,[2]tblEscolas!$A:$D,4,FALSE)</f>
        <v>PUB</v>
      </c>
    </row>
    <row r="559" spans="1:10" x14ac:dyDescent="0.3">
      <c r="A559" s="18">
        <v>346329</v>
      </c>
      <c r="B559" s="14" t="s">
        <v>507</v>
      </c>
      <c r="C559" s="14" t="str">
        <f>VLOOKUP(Tabela1[[#This Row],[nome_escola]],[1]Sheet1!$A:$K,4,FALSE)</f>
        <v>Avenida Nossa Senhora da Guia</v>
      </c>
      <c r="D559" s="14" t="str">
        <f>VLOOKUP(Tabela1[[#This Row],[nome_escola]],[1]Sheet1!$A:$K,5,FALSE)</f>
        <v>3105-075</v>
      </c>
      <c r="E559" s="14">
        <f>VLOOKUP(Tabela1[[#This Row],[nome_escola]],[1]Sheet1!$A:$K,2,FALSE)</f>
        <v>39.952641</v>
      </c>
      <c r="F559" s="14">
        <f>VLOOKUP(Tabela1[[#This Row],[nome_escola]],[1]Sheet1!$A:$K,3,FALSE)</f>
        <v>-8.7871360000000003</v>
      </c>
      <c r="G559" s="1" t="str">
        <f>VLOOKUP(Tabela1[[#This Row],[id_escola]],[2]tblEscolas!$A:$E,5,FALSE)</f>
        <v>10</v>
      </c>
      <c r="H559" s="1" t="str">
        <f>VLOOKUP(Tabela1[[#This Row],[id_escola]],[2]tblEscolas!$A:$F,6,FALSE)</f>
        <v>15</v>
      </c>
      <c r="I559" s="1" t="s">
        <v>1235</v>
      </c>
      <c r="J559" s="1" t="str">
        <f>VLOOKUP(A558,[2]tblEscolas!$A:$D,4,FALSE)</f>
        <v>PUB</v>
      </c>
    </row>
    <row r="560" spans="1:10" x14ac:dyDescent="0.3">
      <c r="A560" s="18">
        <v>344382</v>
      </c>
      <c r="B560" s="14" t="s">
        <v>790</v>
      </c>
      <c r="C560" s="14" t="str">
        <f>VLOOKUP(Tabela1[[#This Row],[nome_escola]],[1]Sheet1!$A:$K,4,FALSE)</f>
        <v>Rua Doutor Machado de Matos</v>
      </c>
      <c r="D560" s="14" t="str">
        <f>VLOOKUP(Tabela1[[#This Row],[nome_escola]],[1]Sheet1!$A:$K,5,FALSE)</f>
        <v>4650-135</v>
      </c>
      <c r="E560" s="14">
        <f>VLOOKUP(Tabela1[[#This Row],[nome_escola]],[1]Sheet1!$A:$K,2,FALSE)</f>
        <v>41.327893000000003</v>
      </c>
      <c r="F560" s="14">
        <f>VLOOKUP(Tabela1[[#This Row],[nome_escola]],[1]Sheet1!$A:$K,3,FALSE)</f>
        <v>-8.2609929999999991</v>
      </c>
      <c r="G560" s="1" t="str">
        <f>VLOOKUP(Tabela1[[#This Row],[id_escola]],[2]tblEscolas!$A:$E,5,FALSE)</f>
        <v>13</v>
      </c>
      <c r="H560" s="1" t="str">
        <f>VLOOKUP(Tabela1[[#This Row],[id_escola]],[2]tblEscolas!$A:$F,6,FALSE)</f>
        <v>03</v>
      </c>
      <c r="I560" s="1" t="s">
        <v>1235</v>
      </c>
      <c r="J560" s="1" t="str">
        <f>VLOOKUP(A559,[2]tblEscolas!$A:$D,4,FALSE)</f>
        <v>PUB</v>
      </c>
    </row>
    <row r="561" spans="1:10" x14ac:dyDescent="0.3">
      <c r="A561" s="18">
        <v>346391</v>
      </c>
      <c r="B561" s="14" t="s">
        <v>859</v>
      </c>
      <c r="C561" s="14" t="str">
        <f>VLOOKUP(Tabela1[[#This Row],[nome_escola]],[1]Sheet1!$A:$K,4,FALSE)</f>
        <v>Praça Ribeiro da Silva</v>
      </c>
      <c r="D561" s="14" t="str">
        <f>VLOOKUP(Tabela1[[#This Row],[nome_escola]],[1]Sheet1!$A:$K,5,FALSE)</f>
        <v>4580-439</v>
      </c>
      <c r="E561" s="14">
        <f>VLOOKUP(Tabela1[[#This Row],[nome_escola]],[1]Sheet1!$A:$K,2,FALSE)</f>
        <v>41.236559999999997</v>
      </c>
      <c r="F561" s="14">
        <f>VLOOKUP(Tabela1[[#This Row],[nome_escola]],[1]Sheet1!$A:$K,3,FALSE)</f>
        <v>-8.415559</v>
      </c>
      <c r="G561" s="1" t="str">
        <f>VLOOKUP(Tabela1[[#This Row],[id_escola]],[2]tblEscolas!$A:$E,5,FALSE)</f>
        <v>13</v>
      </c>
      <c r="H561" s="1" t="str">
        <f>VLOOKUP(Tabela1[[#This Row],[id_escola]],[2]tblEscolas!$A:$F,6,FALSE)</f>
        <v>10</v>
      </c>
      <c r="I561" s="1" t="s">
        <v>1235</v>
      </c>
      <c r="J561" s="1" t="str">
        <f>VLOOKUP(A560,[2]tblEscolas!$A:$D,4,FALSE)</f>
        <v>PUB</v>
      </c>
    </row>
    <row r="562" spans="1:10" x14ac:dyDescent="0.3">
      <c r="A562" s="18">
        <v>344291</v>
      </c>
      <c r="B562" s="14" t="s">
        <v>816</v>
      </c>
      <c r="C562" s="14" t="str">
        <f>VLOOKUP(Tabela1[[#This Row],[nome_escola]],[1]Sheet1!$A:$K,4,FALSE)</f>
        <v>CM 1128</v>
      </c>
      <c r="D562" s="14" t="str">
        <f>VLOOKUP(Tabela1[[#This Row],[nome_escola]],[1]Sheet1!$A:$K,5,FALSE)</f>
        <v>4620-254</v>
      </c>
      <c r="E562" s="14">
        <f>VLOOKUP(Tabela1[[#This Row],[nome_escola]],[1]Sheet1!$A:$K,2,FALSE)</f>
        <v>41.337825000000002</v>
      </c>
      <c r="F562" s="14">
        <f>VLOOKUP(Tabela1[[#This Row],[nome_escola]],[1]Sheet1!$A:$K,3,FALSE)</f>
        <v>-8.3086559999999992</v>
      </c>
      <c r="G562" s="1" t="str">
        <f>VLOOKUP(Tabela1[[#This Row],[id_escola]],[2]tblEscolas!$A:$E,5,FALSE)</f>
        <v>13</v>
      </c>
      <c r="H562" s="1" t="str">
        <f>VLOOKUP(Tabela1[[#This Row],[id_escola]],[2]tblEscolas!$A:$F,6,FALSE)</f>
        <v>05</v>
      </c>
      <c r="I562" s="1" t="s">
        <v>1235</v>
      </c>
      <c r="J562" s="1" t="str">
        <f>VLOOKUP(A561,[2]tblEscolas!$A:$D,4,FALSE)</f>
        <v>PUB</v>
      </c>
    </row>
    <row r="563" spans="1:10" x14ac:dyDescent="0.3">
      <c r="A563" s="18">
        <v>344280</v>
      </c>
      <c r="B563" s="14" t="s">
        <v>817</v>
      </c>
      <c r="C563" s="14" t="str">
        <f>VLOOKUP(Tabela1[[#This Row],[nome_escola]],[1]Sheet1!$A:$K,4,FALSE)</f>
        <v>Rua do Centro Escolar</v>
      </c>
      <c r="D563" s="14" t="str">
        <f>VLOOKUP(Tabela1[[#This Row],[nome_escola]],[1]Sheet1!$A:$K,5,FALSE)</f>
        <v>4620-428</v>
      </c>
      <c r="E563" s="14">
        <f>VLOOKUP(Tabela1[[#This Row],[nome_escola]],[1]Sheet1!$A:$K,2,FALSE)</f>
        <v>41.260832000000001</v>
      </c>
      <c r="F563" s="14">
        <f>VLOOKUP(Tabela1[[#This Row],[nome_escola]],[1]Sheet1!$A:$K,3,FALSE)</f>
        <v>-8.317285</v>
      </c>
      <c r="G563" s="1" t="str">
        <f>VLOOKUP(Tabela1[[#This Row],[id_escola]],[2]tblEscolas!$A:$E,5,FALSE)</f>
        <v>13</v>
      </c>
      <c r="H563" s="1" t="str">
        <f>VLOOKUP(Tabela1[[#This Row],[id_escola]],[2]tblEscolas!$A:$F,6,FALSE)</f>
        <v>05</v>
      </c>
      <c r="I563" s="1" t="s">
        <v>1235</v>
      </c>
      <c r="J563" s="1" t="str">
        <f>VLOOKUP(A562,[2]tblEscolas!$A:$D,4,FALSE)</f>
        <v>PUB</v>
      </c>
    </row>
    <row r="564" spans="1:10" x14ac:dyDescent="0.3">
      <c r="A564" s="18">
        <v>310372</v>
      </c>
      <c r="B564" s="14" t="s">
        <v>1005</v>
      </c>
      <c r="C564" s="14" t="str">
        <f>VLOOKUP(Tabela1[[#This Row],[nome_escola]],[1]Sheet1!$A:$K,4,FALSE)</f>
        <v>Avenida Doutor Francisco Sá Carneiro</v>
      </c>
      <c r="D564" s="14" t="str">
        <f>VLOOKUP(Tabela1[[#This Row],[nome_escola]],[1]Sheet1!$A:$K,5,FALSE)</f>
        <v>6120-724</v>
      </c>
      <c r="E564" s="14">
        <f>VLOOKUP(Tabela1[[#This Row],[nome_escola]],[1]Sheet1!$A:$K,2,FALSE)</f>
        <v>39.561836</v>
      </c>
      <c r="F564" s="14">
        <f>VLOOKUP(Tabela1[[#This Row],[nome_escola]],[1]Sheet1!$A:$K,3,FALSE)</f>
        <v>-8.0002010000000006</v>
      </c>
      <c r="G564" s="1" t="str">
        <f>VLOOKUP(Tabela1[[#This Row],[id_escola]],[2]tblEscolas!$A:$E,5,FALSE)</f>
        <v>14</v>
      </c>
      <c r="H564" s="1" t="str">
        <f>VLOOKUP(Tabela1[[#This Row],[id_escola]],[2]tblEscolas!$A:$F,6,FALSE)</f>
        <v>13</v>
      </c>
      <c r="I564" s="1" t="s">
        <v>1235</v>
      </c>
      <c r="J564" s="1" t="str">
        <f>VLOOKUP(A563,[2]tblEscolas!$A:$D,4,FALSE)</f>
        <v>PUB</v>
      </c>
    </row>
    <row r="565" spans="1:10" x14ac:dyDescent="0.3">
      <c r="A565" s="18">
        <v>345398</v>
      </c>
      <c r="B565" s="14" t="s">
        <v>247</v>
      </c>
      <c r="C565" s="14" t="str">
        <f>VLOOKUP(Tabela1[[#This Row],[nome_escola]],[1]Sheet1!$A:$K,4,FALSE)</f>
        <v>Largo Sarmento Rodrigues</v>
      </c>
      <c r="D565" s="14" t="str">
        <f>VLOOKUP(Tabela1[[#This Row],[nome_escola]],[1]Sheet1!$A:$K,5,FALSE)</f>
        <v>5180-122</v>
      </c>
      <c r="E565" s="14">
        <f>VLOOKUP(Tabela1[[#This Row],[nome_escola]],[1]Sheet1!$A:$K,2,FALSE)</f>
        <v>41.091099999999997</v>
      </c>
      <c r="F565" s="14">
        <f>VLOOKUP(Tabela1[[#This Row],[nome_escola]],[1]Sheet1!$A:$K,3,FALSE)</f>
        <v>-6.8109599999999997</v>
      </c>
      <c r="G565" s="1" t="str">
        <f>VLOOKUP(Tabela1[[#This Row],[id_escola]],[2]tblEscolas!$A:$E,5,FALSE)</f>
        <v>04</v>
      </c>
      <c r="H565" s="1" t="str">
        <f>VLOOKUP(Tabela1[[#This Row],[id_escola]],[2]tblEscolas!$A:$F,6,FALSE)</f>
        <v>05</v>
      </c>
      <c r="I565" s="1" t="s">
        <v>1235</v>
      </c>
      <c r="J565" s="1" t="str">
        <f>VLOOKUP(A564,[2]tblEscolas!$A:$D,4,FALSE)</f>
        <v>PUB</v>
      </c>
    </row>
    <row r="566" spans="1:10" x14ac:dyDescent="0.3">
      <c r="A566" s="18">
        <v>403477</v>
      </c>
      <c r="B566" s="14" t="s">
        <v>752</v>
      </c>
      <c r="C566" s="14" t="str">
        <f>VLOOKUP(Tabela1[[#This Row],[nome_escola]],[1]Sheet1!$A:$K,4,FALSE)</f>
        <v>Rua da Quinta da Bolacha</v>
      </c>
      <c r="D566" s="14" t="str">
        <f>VLOOKUP(Tabela1[[#This Row],[nome_escola]],[1]Sheet1!$A:$K,5,FALSE)</f>
        <v>2700-689</v>
      </c>
      <c r="E566" s="14">
        <f>VLOOKUP(Tabela1[[#This Row],[nome_escola]],[1]Sheet1!$A:$K,2,FALSE)</f>
        <v>38.763658</v>
      </c>
      <c r="F566" s="14">
        <f>VLOOKUP(Tabela1[[#This Row],[nome_escola]],[1]Sheet1!$A:$K,3,FALSE)</f>
        <v>-9.2247610000000009</v>
      </c>
      <c r="G566" s="1" t="str">
        <f>VLOOKUP(Tabela1[[#This Row],[id_escola]],[2]tblEscolas!$A:$E,5,FALSE)</f>
        <v>11</v>
      </c>
      <c r="H566" s="1" t="str">
        <f>VLOOKUP(Tabela1[[#This Row],[id_escola]],[2]tblEscolas!$A:$F,6,FALSE)</f>
        <v>15</v>
      </c>
      <c r="I566" s="1" t="s">
        <v>1235</v>
      </c>
      <c r="J566" s="1" t="str">
        <f>VLOOKUP(A565,[2]tblEscolas!$A:$D,4,FALSE)</f>
        <v>PUB</v>
      </c>
    </row>
    <row r="567" spans="1:10" x14ac:dyDescent="0.3">
      <c r="A567" s="18">
        <v>342063</v>
      </c>
      <c r="B567" s="14" t="s">
        <v>445</v>
      </c>
      <c r="C567" s="14" t="str">
        <f>VLOOKUP(Tabela1[[#This Row],[nome_escola]],[1]Sheet1!$A:$K,4,FALSE)</f>
        <v>Rua São Lourenço</v>
      </c>
      <c r="D567" s="14" t="str">
        <f>VLOOKUP(Tabela1[[#This Row],[nome_escola]],[1]Sheet1!$A:$K,5,FALSE)</f>
        <v>6260-150</v>
      </c>
      <c r="E567" s="14">
        <f>VLOOKUP(Tabela1[[#This Row],[nome_escola]],[1]Sheet1!$A:$K,2,FALSE)</f>
        <v>40.403889999999997</v>
      </c>
      <c r="F567" s="14">
        <f>VLOOKUP(Tabela1[[#This Row],[nome_escola]],[1]Sheet1!$A:$K,3,FALSE)</f>
        <v>-7.5380149999999997</v>
      </c>
      <c r="G567" s="1" t="str">
        <f>VLOOKUP(Tabela1[[#This Row],[id_escola]],[2]tblEscolas!$A:$E,5,FALSE)</f>
        <v>09</v>
      </c>
      <c r="H567" s="1" t="str">
        <f>VLOOKUP(Tabela1[[#This Row],[id_escola]],[2]tblEscolas!$A:$F,6,FALSE)</f>
        <v>08</v>
      </c>
      <c r="I567" s="1" t="s">
        <v>1235</v>
      </c>
      <c r="J567" s="1" t="str">
        <f>VLOOKUP(A566,[2]tblEscolas!$A:$D,4,FALSE)</f>
        <v>PUB</v>
      </c>
    </row>
    <row r="568" spans="1:10" x14ac:dyDescent="0.3">
      <c r="A568" s="18">
        <v>346354</v>
      </c>
      <c r="B568" s="14" t="s">
        <v>446</v>
      </c>
      <c r="C568" s="14" t="str">
        <f>VLOOKUP(Tabela1[[#This Row],[nome_escola]],[1]Sheet1!$A:$K,4,FALSE)</f>
        <v>Avenida Gago Coutinho e Sacadura Cabral</v>
      </c>
      <c r="D568" s="14" t="str">
        <f>VLOOKUP(Tabela1[[#This Row],[nome_escola]],[1]Sheet1!$A:$K,5,FALSE)</f>
        <v>6430-183</v>
      </c>
      <c r="E568" s="14">
        <f>VLOOKUP(Tabela1[[#This Row],[nome_escola]],[1]Sheet1!$A:$K,2,FALSE)</f>
        <v>40.972405000000002</v>
      </c>
      <c r="F568" s="14">
        <f>VLOOKUP(Tabela1[[#This Row],[nome_escola]],[1]Sheet1!$A:$K,3,FALSE)</f>
        <v>-7.2625909999999996</v>
      </c>
      <c r="G568" s="1" t="str">
        <f>VLOOKUP(Tabela1[[#This Row],[id_escola]],[2]tblEscolas!$A:$E,5,FALSE)</f>
        <v>09</v>
      </c>
      <c r="H568" s="1" t="str">
        <f>VLOOKUP(Tabela1[[#This Row],[id_escola]],[2]tblEscolas!$A:$F,6,FALSE)</f>
        <v>09</v>
      </c>
      <c r="I568" s="1" t="s">
        <v>1235</v>
      </c>
      <c r="J568" s="1" t="str">
        <f>VLOOKUP(A567,[2]tblEscolas!$A:$D,4,FALSE)</f>
        <v>PUB</v>
      </c>
    </row>
    <row r="569" spans="1:10" x14ac:dyDescent="0.3">
      <c r="A569" s="18">
        <v>345921</v>
      </c>
      <c r="B569" s="14" t="s">
        <v>1129</v>
      </c>
      <c r="C569" s="14" t="str">
        <f>VLOOKUP(Tabela1[[#This Row],[nome_escola]],[1]Sheet1!$A:$K,4,FALSE)</f>
        <v>Avenida Capitão Salgueiro Maia</v>
      </c>
      <c r="D569" s="14" t="str">
        <f>VLOOKUP(Tabela1[[#This Row],[nome_escola]],[1]Sheet1!$A:$K,5,FALSE)</f>
        <v>4960-570</v>
      </c>
      <c r="E569" s="14">
        <f>VLOOKUP(Tabela1[[#This Row],[nome_escola]],[1]Sheet1!$A:$K,2,FALSE)</f>
        <v>42.107500999999999</v>
      </c>
      <c r="F569" s="14">
        <f>VLOOKUP(Tabela1[[#This Row],[nome_escola]],[1]Sheet1!$A:$K,3,FALSE)</f>
        <v>-8.2599149999999995</v>
      </c>
      <c r="G569" s="1" t="str">
        <f>VLOOKUP(Tabela1[[#This Row],[id_escola]],[2]tblEscolas!$A:$E,5,FALSE)</f>
        <v>16</v>
      </c>
      <c r="H569" s="1" t="str">
        <f>VLOOKUP(Tabela1[[#This Row],[id_escola]],[2]tblEscolas!$A:$F,6,FALSE)</f>
        <v>03</v>
      </c>
      <c r="I569" s="1" t="s">
        <v>1235</v>
      </c>
      <c r="J569" s="1" t="str">
        <f>VLOOKUP(A568,[2]tblEscolas!$A:$D,4,FALSE)</f>
        <v>PUB</v>
      </c>
    </row>
    <row r="570" spans="1:10" x14ac:dyDescent="0.3">
      <c r="A570" s="18">
        <v>403570</v>
      </c>
      <c r="B570" s="14" t="s">
        <v>510</v>
      </c>
      <c r="C570" s="14" t="str">
        <f>VLOOKUP(Tabela1[[#This Row],[nome_escola]],[1]Sheet1!$A:$K,4,FALSE)</f>
        <v>Rua de Santo António</v>
      </c>
      <c r="D570" s="14" t="str">
        <f>VLOOKUP(Tabela1[[#This Row],[nome_escola]],[1]Sheet1!$A:$K,5,FALSE)</f>
        <v>2480-852</v>
      </c>
      <c r="E570" s="14">
        <f>VLOOKUP(Tabela1[[#This Row],[nome_escola]],[1]Sheet1!$A:$K,2,FALSE)</f>
        <v>39.605589999999999</v>
      </c>
      <c r="F570" s="14">
        <f>VLOOKUP(Tabela1[[#This Row],[nome_escola]],[1]Sheet1!$A:$K,3,FALSE)</f>
        <v>-8.8964420000000004</v>
      </c>
      <c r="G570" s="1" t="str">
        <f>VLOOKUP(Tabela1[[#This Row],[id_escola]],[2]tblEscolas!$A:$E,5,FALSE)</f>
        <v>10</v>
      </c>
      <c r="H570" s="1" t="str">
        <f>VLOOKUP(Tabela1[[#This Row],[id_escola]],[2]tblEscolas!$A:$F,6,FALSE)</f>
        <v>16</v>
      </c>
      <c r="I570" s="1" t="s">
        <v>1235</v>
      </c>
      <c r="J570" s="1" t="str">
        <f>VLOOKUP(A569,[2]tblEscolas!$A:$D,4,FALSE)</f>
        <v>PUB</v>
      </c>
    </row>
    <row r="571" spans="1:10" x14ac:dyDescent="0.3">
      <c r="A571" s="18">
        <v>344047</v>
      </c>
      <c r="B571" s="14" t="s">
        <v>883</v>
      </c>
      <c r="C571" s="14" t="str">
        <f>VLOOKUP(Tabela1[[#This Row],[nome_escola]],[1]Sheet1!$A:$K,4,FALSE)</f>
        <v>Praça de Pedro Nunes</v>
      </c>
      <c r="D571" s="14" t="str">
        <f>VLOOKUP(Tabela1[[#This Row],[nome_escola]],[1]Sheet1!$A:$K,5,FALSE)</f>
        <v>4050-466</v>
      </c>
      <c r="E571" s="14">
        <f>VLOOKUP(Tabela1[[#This Row],[nome_escola]],[1]Sheet1!$A:$K,2,FALSE)</f>
        <v>41.154707000000002</v>
      </c>
      <c r="F571" s="14">
        <f>VLOOKUP(Tabela1[[#This Row],[nome_escola]],[1]Sheet1!$A:$K,3,FALSE)</f>
        <v>-8.6226129999999994</v>
      </c>
      <c r="G571" s="1" t="str">
        <f>VLOOKUP(Tabela1[[#This Row],[id_escola]],[2]tblEscolas!$A:$E,5,FALSE)</f>
        <v>13</v>
      </c>
      <c r="H571" s="1" t="str">
        <f>VLOOKUP(Tabela1[[#This Row],[id_escola]],[2]tblEscolas!$A:$F,6,FALSE)</f>
        <v>12</v>
      </c>
      <c r="I571" s="1" t="s">
        <v>1235</v>
      </c>
      <c r="J571" s="1" t="str">
        <f>VLOOKUP(A570,[2]tblEscolas!$A:$D,4,FALSE)</f>
        <v>PUB</v>
      </c>
    </row>
    <row r="572" spans="1:10" x14ac:dyDescent="0.3">
      <c r="A572" s="18">
        <v>403738</v>
      </c>
      <c r="B572" s="14" t="s">
        <v>248</v>
      </c>
      <c r="C572" s="14" t="str">
        <f>VLOOKUP(Tabela1[[#This Row],[nome_escola]],[1]Sheet1!$A:$K,4,FALSE)</f>
        <v>Rue Coronel Eduardo Beça</v>
      </c>
      <c r="D572" s="14" t="str">
        <f>VLOOKUP(Tabela1[[#This Row],[nome_escola]],[1]Sheet1!$A:$K,5,FALSE)</f>
        <v>5210-192</v>
      </c>
      <c r="E572" s="14">
        <f>VLOOKUP(Tabela1[[#This Row],[nome_escola]],[1]Sheet1!$A:$K,2,FALSE)</f>
        <v>41.502049</v>
      </c>
      <c r="F572" s="14">
        <f>VLOOKUP(Tabela1[[#This Row],[nome_escola]],[1]Sheet1!$A:$K,3,FALSE)</f>
        <v>-6.280996</v>
      </c>
      <c r="G572" s="1" t="str">
        <f>VLOOKUP(Tabela1[[#This Row],[id_escola]],[2]tblEscolas!$A:$E,5,FALSE)</f>
        <v>04</v>
      </c>
      <c r="H572" s="1" t="str">
        <f>VLOOKUP(Tabela1[[#This Row],[id_escola]],[2]tblEscolas!$A:$F,6,FALSE)</f>
        <v>06</v>
      </c>
      <c r="I572" s="1" t="s">
        <v>1235</v>
      </c>
      <c r="J572" s="1" t="str">
        <f>VLOOKUP(A571,[2]tblEscolas!$A:$D,4,FALSE)</f>
        <v>PUB</v>
      </c>
    </row>
    <row r="573" spans="1:10" x14ac:dyDescent="0.3">
      <c r="A573" s="18">
        <v>310402</v>
      </c>
      <c r="B573" s="14" t="s">
        <v>1195</v>
      </c>
      <c r="C573" s="14" t="str">
        <f>VLOOKUP(Tabela1[[#This Row],[nome_escola]],[1]Sheet1!$A:$K,4,FALSE)</f>
        <v>Rua Doutor João Lima Gomes</v>
      </c>
      <c r="D573" s="14" t="str">
        <f>VLOOKUP(Tabela1[[#This Row],[nome_escola]],[1]Sheet1!$A:$K,5,FALSE)</f>
        <v>3620-368</v>
      </c>
      <c r="E573" s="14">
        <f>VLOOKUP(Tabela1[[#This Row],[nome_escola]],[1]Sheet1!$A:$K,2,FALSE)</f>
        <v>40.984864000000002</v>
      </c>
      <c r="F573" s="14">
        <f>VLOOKUP(Tabela1[[#This Row],[nome_escola]],[1]Sheet1!$A:$K,3,FALSE)</f>
        <v>-7.6159920000000003</v>
      </c>
      <c r="G573" s="1" t="str">
        <f>VLOOKUP(Tabela1[[#This Row],[id_escola]],[2]tblEscolas!$A:$E,5,FALSE)</f>
        <v>18</v>
      </c>
      <c r="H573" s="1" t="str">
        <f>VLOOKUP(Tabela1[[#This Row],[id_escola]],[2]tblEscolas!$A:$F,6,FALSE)</f>
        <v>07</v>
      </c>
      <c r="I573" s="1" t="s">
        <v>1235</v>
      </c>
      <c r="J573" s="1" t="str">
        <f>VLOOKUP(A572,[2]tblEscolas!$A:$D,4,FALSE)</f>
        <v>PUB</v>
      </c>
    </row>
    <row r="574" spans="1:10" x14ac:dyDescent="0.3">
      <c r="A574" s="18">
        <v>346196</v>
      </c>
      <c r="B574" s="14" t="s">
        <v>1161</v>
      </c>
      <c r="C574" s="14" t="str">
        <f>VLOOKUP(Tabela1[[#This Row],[nome_escola]],[1]Sheet1!$A:$K,4,FALSE)</f>
        <v>Rua da Fontela</v>
      </c>
      <c r="D574" s="14" t="str">
        <f>VLOOKUP(Tabela1[[#This Row],[nome_escola]],[1]Sheet1!$A:$K,5,FALSE)</f>
        <v>4880-231</v>
      </c>
      <c r="E574" s="14">
        <f>VLOOKUP(Tabela1[[#This Row],[nome_escola]],[1]Sheet1!$A:$K,2,FALSE)</f>
        <v>41.408794</v>
      </c>
      <c r="F574" s="14">
        <f>VLOOKUP(Tabela1[[#This Row],[nome_escola]],[1]Sheet1!$A:$K,3,FALSE)</f>
        <v>-7.9554510000000001</v>
      </c>
      <c r="G574" s="1" t="str">
        <f>VLOOKUP(Tabela1[[#This Row],[id_escola]],[2]tblEscolas!$A:$E,5,FALSE)</f>
        <v>17</v>
      </c>
      <c r="H574" s="1" t="str">
        <f>VLOOKUP(Tabela1[[#This Row],[id_escola]],[2]tblEscolas!$A:$F,6,FALSE)</f>
        <v>05</v>
      </c>
      <c r="I574" s="1" t="s">
        <v>1235</v>
      </c>
      <c r="J574" s="1" t="str">
        <f>VLOOKUP(A573,[2]tblEscolas!$A:$D,4,FALSE)</f>
        <v>PUB</v>
      </c>
    </row>
    <row r="575" spans="1:10" x14ac:dyDescent="0.3">
      <c r="A575" s="18">
        <v>402266</v>
      </c>
      <c r="B575" s="14" t="s">
        <v>1043</v>
      </c>
      <c r="C575" s="14" t="str">
        <f>VLOOKUP(Tabela1[[#This Row],[nome_escola]],[1]Sheet1!$A:$K,4,FALSE)</f>
        <v>Rua 25 de Abril</v>
      </c>
      <c r="D575" s="14" t="str">
        <f>VLOOKUP(Tabela1[[#This Row],[nome_escola]],[1]Sheet1!$A:$K,5,FALSE)</f>
        <v>2825-105</v>
      </c>
      <c r="E575" s="14">
        <f>VLOOKUP(Tabela1[[#This Row],[nome_escola]],[1]Sheet1!$A:$K,2,FALSE)</f>
        <v>38.661233000000003</v>
      </c>
      <c r="F575" s="14">
        <f>VLOOKUP(Tabela1[[#This Row],[nome_escola]],[1]Sheet1!$A:$K,3,FALSE)</f>
        <v>-9.1971209999999992</v>
      </c>
      <c r="G575" s="1" t="str">
        <f>VLOOKUP(Tabela1[[#This Row],[id_escola]],[2]tblEscolas!$A:$E,5,FALSE)</f>
        <v>15</v>
      </c>
      <c r="H575" s="1" t="str">
        <f>VLOOKUP(Tabela1[[#This Row],[id_escola]],[2]tblEscolas!$A:$F,6,FALSE)</f>
        <v>03</v>
      </c>
      <c r="I575" s="1" t="s">
        <v>1235</v>
      </c>
      <c r="J575" s="1" t="str">
        <f>VLOOKUP(A574,[2]tblEscolas!$A:$D,4,FALSE)</f>
        <v>PUB</v>
      </c>
    </row>
    <row r="576" spans="1:10" x14ac:dyDescent="0.3">
      <c r="A576" s="18">
        <v>345957</v>
      </c>
      <c r="B576" s="14" t="s">
        <v>1142</v>
      </c>
      <c r="C576" s="14" t="str">
        <f>VLOOKUP(Tabela1[[#This Row],[nome_escola]],[1]Sheet1!$A:$K,4,FALSE)</f>
        <v>Rua do Alto da Ola</v>
      </c>
      <c r="D576" s="14" t="str">
        <f>VLOOKUP(Tabela1[[#This Row],[nome_escola]],[1]Sheet1!$A:$K,5,FALSE)</f>
        <v>4935-370</v>
      </c>
      <c r="E576" s="14">
        <f>VLOOKUP(Tabela1[[#This Row],[nome_escola]],[1]Sheet1!$A:$K,2,FALSE)</f>
        <v>41.668691000000003</v>
      </c>
      <c r="F576" s="14">
        <f>VLOOKUP(Tabela1[[#This Row],[nome_escola]],[1]Sheet1!$A:$K,3,FALSE)</f>
        <v>-8.7827350000000006</v>
      </c>
      <c r="G576" s="1" t="str">
        <f>VLOOKUP(Tabela1[[#This Row],[id_escola]],[2]tblEscolas!$A:$E,5,FALSE)</f>
        <v>16</v>
      </c>
      <c r="H576" s="1" t="str">
        <f>VLOOKUP(Tabela1[[#This Row],[id_escola]],[2]tblEscolas!$A:$F,6,FALSE)</f>
        <v>09</v>
      </c>
      <c r="I576" s="1" t="s">
        <v>1235</v>
      </c>
      <c r="J576" s="1" t="str">
        <f>VLOOKUP(A575,[2]tblEscolas!$A:$D,4,FALSE)</f>
        <v>PUB</v>
      </c>
    </row>
    <row r="577" spans="1:10" x14ac:dyDescent="0.3">
      <c r="A577" s="18">
        <v>400520</v>
      </c>
      <c r="B577" s="14" t="s">
        <v>329</v>
      </c>
      <c r="C577" s="14" t="str">
        <f>VLOOKUP(Tabela1[[#This Row],[nome_escola]],[1]Sheet1!$A:$K,4,FALSE)</f>
        <v>Rotunda do Rotary Club de Montemor-o-Velho</v>
      </c>
      <c r="D577" s="14" t="str">
        <f>VLOOKUP(Tabela1[[#This Row],[nome_escola]],[1]Sheet1!$A:$K,5,FALSE)</f>
        <v>3140-000</v>
      </c>
      <c r="E577" s="14">
        <f>VLOOKUP(Tabela1[[#This Row],[nome_escola]],[1]Sheet1!$A:$K,2,FALSE)</f>
        <v>40.181770999999998</v>
      </c>
      <c r="F577" s="14">
        <f>VLOOKUP(Tabela1[[#This Row],[nome_escola]],[1]Sheet1!$A:$K,3,FALSE)</f>
        <v>-8.6734489999999997</v>
      </c>
      <c r="G577" s="1" t="str">
        <f>VLOOKUP(Tabela1[[#This Row],[id_escola]],[2]tblEscolas!$A:$E,5,FALSE)</f>
        <v>06</v>
      </c>
      <c r="H577" s="1" t="str">
        <f>VLOOKUP(Tabela1[[#This Row],[id_escola]],[2]tblEscolas!$A:$F,6,FALSE)</f>
        <v>10</v>
      </c>
      <c r="I577" s="1" t="s">
        <v>1235</v>
      </c>
      <c r="J577" s="1" t="str">
        <f>VLOOKUP(A576,[2]tblEscolas!$A:$D,4,FALSE)</f>
        <v>PUB</v>
      </c>
    </row>
    <row r="578" spans="1:10" x14ac:dyDescent="0.3">
      <c r="A578" s="18">
        <v>346410</v>
      </c>
      <c r="B578" s="14" t="s">
        <v>358</v>
      </c>
      <c r="C578" s="14" t="str">
        <f>VLOOKUP(Tabela1[[#This Row],[nome_escola]],[1]Sheet1!$A:$K,4,FALSE)</f>
        <v>Avenida do Fluviário</v>
      </c>
      <c r="D578" s="14" t="str">
        <f>VLOOKUP(Tabela1[[#This Row],[nome_escola]],[1]Sheet1!$A:$K,5,FALSE)</f>
        <v>7490-000</v>
      </c>
      <c r="E578" s="14">
        <f>VLOOKUP(Tabela1[[#This Row],[nome_escola]],[1]Sheet1!$A:$K,2,FALSE)</f>
        <v>38.939715</v>
      </c>
      <c r="F578" s="14">
        <f>VLOOKUP(Tabela1[[#This Row],[nome_escola]],[1]Sheet1!$A:$K,3,FALSE)</f>
        <v>-8.1660730000000008</v>
      </c>
      <c r="G578" s="1" t="str">
        <f>VLOOKUP(Tabela1[[#This Row],[id_escola]],[2]tblEscolas!$A:$E,5,FALSE)</f>
        <v>07</v>
      </c>
      <c r="H578" s="1" t="str">
        <f>VLOOKUP(Tabela1[[#This Row],[id_escola]],[2]tblEscolas!$A:$F,6,FALSE)</f>
        <v>07</v>
      </c>
      <c r="I578" s="1" t="s">
        <v>1235</v>
      </c>
      <c r="J578" s="1" t="str">
        <f>VLOOKUP(A577,[2]tblEscolas!$A:$D,4,FALSE)</f>
        <v>PUB</v>
      </c>
    </row>
    <row r="579" spans="1:10" x14ac:dyDescent="0.3">
      <c r="A579" s="18">
        <v>343810</v>
      </c>
      <c r="B579" s="14" t="s">
        <v>1141</v>
      </c>
      <c r="C579" s="14" t="str">
        <f>VLOOKUP(Tabela1[[#This Row],[nome_escola]],[1]Sheet1!$A:$K,4,FALSE)</f>
        <v>Rua Conego Manuel Barbosa Correia</v>
      </c>
      <c r="D579" s="14" t="str">
        <f>VLOOKUP(Tabela1[[#This Row],[nome_escola]],[1]Sheet1!$A:$K,5,FALSE)</f>
        <v>4990-114</v>
      </c>
      <c r="E579" s="14">
        <f>VLOOKUP(Tabela1[[#This Row],[nome_escola]],[1]Sheet1!$A:$K,2,FALSE)</f>
        <v>41.764361999999998</v>
      </c>
      <c r="F579" s="14">
        <f>VLOOKUP(Tabela1[[#This Row],[nome_escola]],[1]Sheet1!$A:$K,3,FALSE)</f>
        <v>-8.5799839999999996</v>
      </c>
      <c r="G579" s="1" t="str">
        <f>VLOOKUP(Tabela1[[#This Row],[id_escola]],[2]tblEscolas!$A:$E,5,FALSE)</f>
        <v>16</v>
      </c>
      <c r="H579" s="1" t="str">
        <f>VLOOKUP(Tabela1[[#This Row],[id_escola]],[2]tblEscolas!$A:$F,6,FALSE)</f>
        <v>08</v>
      </c>
      <c r="I579" s="1" t="s">
        <v>1235</v>
      </c>
      <c r="J579" s="1" t="str">
        <f>VLOOKUP(A578,[2]tblEscolas!$A:$D,4,FALSE)</f>
        <v>PUB</v>
      </c>
    </row>
    <row r="580" spans="1:10" x14ac:dyDescent="0.3">
      <c r="A580" s="18">
        <v>346305</v>
      </c>
      <c r="B580" s="14" t="s">
        <v>1164</v>
      </c>
      <c r="C580" s="14" t="str">
        <f>VLOOKUP(Tabela1[[#This Row],[nome_escola]],[1]Sheet1!$A:$K,4,FALSE)</f>
        <v>Rua Frei Dom Diogo de Murça</v>
      </c>
      <c r="D580" s="14" t="str">
        <f>VLOOKUP(Tabela1[[#This Row],[nome_escola]],[1]Sheet1!$A:$K,5,FALSE)</f>
        <v>5090-135</v>
      </c>
      <c r="E580" s="14">
        <f>VLOOKUP(Tabela1[[#This Row],[nome_escola]],[1]Sheet1!$A:$K,2,FALSE)</f>
        <v>41.404747999999998</v>
      </c>
      <c r="F580" s="14">
        <f>VLOOKUP(Tabela1[[#This Row],[nome_escola]],[1]Sheet1!$A:$K,3,FALSE)</f>
        <v>-7.4527780000000003</v>
      </c>
      <c r="G580" s="1" t="str">
        <f>VLOOKUP(Tabela1[[#This Row],[id_escola]],[2]tblEscolas!$A:$E,5,FALSE)</f>
        <v>17</v>
      </c>
      <c r="H580" s="1" t="str">
        <f>VLOOKUP(Tabela1[[#This Row],[id_escola]],[2]tblEscolas!$A:$F,6,FALSE)</f>
        <v>07</v>
      </c>
      <c r="I580" s="1" t="s">
        <v>1235</v>
      </c>
      <c r="J580" s="1" t="str">
        <f>VLOOKUP(A579,[2]tblEscolas!$A:$D,4,FALSE)</f>
        <v>PUB</v>
      </c>
    </row>
    <row r="581" spans="1:10" x14ac:dyDescent="0.3">
      <c r="A581" s="18">
        <v>346299</v>
      </c>
      <c r="B581" s="14" t="s">
        <v>1201</v>
      </c>
      <c r="C581" s="14" t="str">
        <f>VLOOKUP(Tabela1[[#This Row],[nome_escola]],[1]Sheet1!$A:$K,4,FALSE)</f>
        <v>Rua Nossa Senhora dos Milagres</v>
      </c>
      <c r="D581" s="14" t="str">
        <f>VLOOKUP(Tabela1[[#This Row],[nome_escola]],[1]Sheet1!$A:$K,5,FALSE)</f>
        <v>3680-077</v>
      </c>
      <c r="E581" s="14">
        <f>VLOOKUP(Tabela1[[#This Row],[nome_escola]],[1]Sheet1!$A:$K,2,FALSE)</f>
        <v>40.725527999999997</v>
      </c>
      <c r="F581" s="14">
        <f>VLOOKUP(Tabela1[[#This Row],[nome_escola]],[1]Sheet1!$A:$K,3,FALSE)</f>
        <v>-8.1741519999999994</v>
      </c>
      <c r="G581" s="1" t="str">
        <f>VLOOKUP(Tabela1[[#This Row],[id_escola]],[2]tblEscolas!$A:$E,5,FALSE)</f>
        <v>18</v>
      </c>
      <c r="H581" s="1" t="str">
        <f>VLOOKUP(Tabela1[[#This Row],[id_escola]],[2]tblEscolas!$A:$F,6,FALSE)</f>
        <v>10</v>
      </c>
      <c r="I581" s="1" t="s">
        <v>1235</v>
      </c>
      <c r="J581" s="1" t="str">
        <f>VLOOKUP(A580,[2]tblEscolas!$A:$D,4,FALSE)</f>
        <v>PUB</v>
      </c>
    </row>
    <row r="582" spans="1:10" x14ac:dyDescent="0.3">
      <c r="A582" s="18">
        <v>402357</v>
      </c>
      <c r="B582" s="14" t="s">
        <v>1030</v>
      </c>
      <c r="C582" s="14" t="str">
        <f>VLOOKUP(Tabela1[[#This Row],[nome_escola]],[1]Sheet1!$A:$K,4,FALSE)</f>
        <v>Rua Doutor Armando Henrique Reis Vieira</v>
      </c>
      <c r="D582" s="14" t="str">
        <f>VLOOKUP(Tabela1[[#This Row],[nome_escola]],[1]Sheet1!$A:$K,5,FALSE)</f>
        <v>2490-552</v>
      </c>
      <c r="E582" s="14">
        <f>VLOOKUP(Tabela1[[#This Row],[nome_escola]],[1]Sheet1!$A:$K,2,FALSE)</f>
        <v>39.659917999999998</v>
      </c>
      <c r="F582" s="14">
        <f>VLOOKUP(Tabela1[[#This Row],[nome_escola]],[1]Sheet1!$A:$K,3,FALSE)</f>
        <v>-8.5782139999999991</v>
      </c>
      <c r="G582" s="1" t="str">
        <f>VLOOKUP(Tabela1[[#This Row],[id_escola]],[2]tblEscolas!$A:$E,5,FALSE)</f>
        <v>14</v>
      </c>
      <c r="H582" s="1" t="str">
        <f>VLOOKUP(Tabela1[[#This Row],[id_escola]],[2]tblEscolas!$A:$F,6,FALSE)</f>
        <v>21</v>
      </c>
      <c r="I582" s="1" t="s">
        <v>1235</v>
      </c>
      <c r="J582" s="1" t="str">
        <f>VLOOKUP(A581,[2]tblEscolas!$A:$D,4,FALSE)</f>
        <v>PUB</v>
      </c>
    </row>
    <row r="583" spans="1:10" x14ac:dyDescent="0.3">
      <c r="A583" s="18">
        <v>346159</v>
      </c>
      <c r="B583" s="14" t="s">
        <v>138</v>
      </c>
      <c r="C583" s="14" t="str">
        <f>VLOOKUP(Tabela1[[#This Row],[nome_escola]],[1]Sheet1!$A:$K,4,FALSE)</f>
        <v>Praça Padre António Pereira</v>
      </c>
      <c r="D583" s="14" t="str">
        <f>VLOOKUP(Tabela1[[#This Row],[nome_escola]],[1]Sheet1!$A:$K,5,FALSE)</f>
        <v>7670-253</v>
      </c>
      <c r="E583" s="14">
        <f>VLOOKUP(Tabela1[[#This Row],[nome_escola]],[1]Sheet1!$A:$K,2,FALSE)</f>
        <v>37.650543999999996</v>
      </c>
      <c r="F583" s="14">
        <f>VLOOKUP(Tabela1[[#This Row],[nome_escola]],[1]Sheet1!$A:$K,3,FALSE)</f>
        <v>-8.2281069999999996</v>
      </c>
      <c r="G583" s="1" t="str">
        <f>VLOOKUP(Tabela1[[#This Row],[id_escola]],[2]tblEscolas!$A:$E,5,FALSE)</f>
        <v>02</v>
      </c>
      <c r="H583" s="1" t="str">
        <f>VLOOKUP(Tabela1[[#This Row],[id_escola]],[2]tblEscolas!$A:$F,6,FALSE)</f>
        <v>12</v>
      </c>
      <c r="I583" s="1" t="s">
        <v>1235</v>
      </c>
      <c r="J583" s="1" t="str">
        <f>VLOOKUP(A582,[2]tblEscolas!$A:$D,4,FALSE)</f>
        <v>PUB</v>
      </c>
    </row>
    <row r="584" spans="1:10" x14ac:dyDescent="0.3">
      <c r="A584" s="18">
        <v>402412</v>
      </c>
      <c r="B584" s="14" t="s">
        <v>837</v>
      </c>
      <c r="C584" s="14" t="str">
        <f>VLOOKUP(Tabela1[[#This Row],[nome_escola]],[1]Sheet1!$A:$K,4,FALSE)</f>
        <v>Travessa Xanana Gusmão</v>
      </c>
      <c r="D584" s="14" t="str">
        <f>VLOOKUP(Tabela1[[#This Row],[nome_escola]],[1]Sheet1!$A:$K,5,FALSE)</f>
        <v>4460-723</v>
      </c>
      <c r="E584" s="14">
        <f>VLOOKUP(Tabela1[[#This Row],[nome_escola]],[1]Sheet1!$A:$K,2,FALSE)</f>
        <v>41.190691999999999</v>
      </c>
      <c r="F584" s="14">
        <f>VLOOKUP(Tabela1[[#This Row],[nome_escola]],[1]Sheet1!$A:$K,3,FALSE)</f>
        <v>-8.6354000000000006</v>
      </c>
      <c r="G584" s="1" t="str">
        <f>VLOOKUP(Tabela1[[#This Row],[id_escola]],[2]tblEscolas!$A:$E,5,FALSE)</f>
        <v>13</v>
      </c>
      <c r="H584" s="1" t="str">
        <f>VLOOKUP(Tabela1[[#This Row],[id_escola]],[2]tblEscolas!$A:$F,6,FALSE)</f>
        <v>08</v>
      </c>
      <c r="I584" s="1" t="s">
        <v>1235</v>
      </c>
      <c r="J584" s="1" t="str">
        <f>VLOOKUP(A583,[2]tblEscolas!$A:$D,4,FALSE)</f>
        <v>PUB</v>
      </c>
    </row>
    <row r="585" spans="1:10" x14ac:dyDescent="0.3">
      <c r="A585" s="18">
        <v>342518</v>
      </c>
      <c r="B585" s="14" t="s">
        <v>861</v>
      </c>
      <c r="C585" s="14" t="str">
        <f>VLOOKUP(Tabela1[[#This Row],[nome_escola]],[1]Sheet1!$A:$K,4,FALSE)</f>
        <v>Rua António Araújo</v>
      </c>
      <c r="D585" s="14" t="str">
        <f>VLOOKUP(Tabela1[[#This Row],[nome_escola]],[1]Sheet1!$A:$K,5,FALSE)</f>
        <v>4580-045</v>
      </c>
      <c r="E585" s="14">
        <f>VLOOKUP(Tabela1[[#This Row],[nome_escola]],[1]Sheet1!$A:$K,2,FALSE)</f>
        <v>41.200825000000002</v>
      </c>
      <c r="F585" s="14">
        <f>VLOOKUP(Tabela1[[#This Row],[nome_escola]],[1]Sheet1!$A:$K,3,FALSE)</f>
        <v>-8.3351959999999998</v>
      </c>
      <c r="G585" s="1" t="str">
        <f>VLOOKUP(Tabela1[[#This Row],[id_escola]],[2]tblEscolas!$A:$E,5,FALSE)</f>
        <v>13</v>
      </c>
      <c r="H585" s="1" t="str">
        <f>VLOOKUP(Tabela1[[#This Row],[id_escola]],[2]tblEscolas!$A:$F,6,FALSE)</f>
        <v>10</v>
      </c>
      <c r="I585" s="1" t="s">
        <v>1235</v>
      </c>
      <c r="J585" s="1" t="str">
        <f>VLOOKUP(A584,[2]tblEscolas!$A:$D,4,FALSE)</f>
        <v>PUB</v>
      </c>
    </row>
    <row r="586" spans="1:10" x14ac:dyDescent="0.3">
      <c r="A586" s="18">
        <v>343833</v>
      </c>
      <c r="B586" s="14" t="s">
        <v>1134</v>
      </c>
      <c r="C586" s="14" t="str">
        <f>VLOOKUP(Tabela1[[#This Row],[nome_escola]],[1]Sheet1!$A:$K,4,FALSE)</f>
        <v>Desconhecido</v>
      </c>
      <c r="D586" s="14" t="str">
        <f>VLOOKUP(Tabela1[[#This Row],[nome_escola]],[1]Sheet1!$A:$K,5,FALSE)</f>
        <v>4940-574</v>
      </c>
      <c r="E586" s="14">
        <f>VLOOKUP(Tabela1[[#This Row],[nome_escola]],[1]Sheet1!$A:$K,2,FALSE)</f>
        <v>41.914833999999999</v>
      </c>
      <c r="F586" s="14">
        <f>VLOOKUP(Tabela1[[#This Row],[nome_escola]],[1]Sheet1!$A:$K,3,FALSE)</f>
        <v>-8.5527510000000007</v>
      </c>
      <c r="G586" s="1" t="str">
        <f>VLOOKUP(Tabela1[[#This Row],[id_escola]],[2]tblEscolas!$A:$E,5,FALSE)</f>
        <v>16</v>
      </c>
      <c r="H586" s="1" t="str">
        <f>VLOOKUP(Tabela1[[#This Row],[id_escola]],[2]tblEscolas!$A:$F,6,FALSE)</f>
        <v>05</v>
      </c>
      <c r="I586" s="1" t="s">
        <v>1235</v>
      </c>
      <c r="J586" s="1" t="str">
        <f>VLOOKUP(A585,[2]tblEscolas!$A:$D,4,FALSE)</f>
        <v>PUB</v>
      </c>
    </row>
    <row r="587" spans="1:10" x14ac:dyDescent="0.3">
      <c r="A587" s="18">
        <v>344266</v>
      </c>
      <c r="B587" s="14" t="s">
        <v>823</v>
      </c>
      <c r="C587" s="14" t="str">
        <f>VLOOKUP(Tabela1[[#This Row],[nome_escola]],[1]Sheet1!$A:$K,4,FALSE)</f>
        <v>Rua Margarida Ferreira de Araújo Guimarães</v>
      </c>
      <c r="D587" s="14" t="str">
        <f>VLOOKUP(Tabela1[[#This Row],[nome_escola]],[1]Sheet1!$A:$K,5,FALSE)</f>
        <v>4425-296</v>
      </c>
      <c r="E587" s="14">
        <f>VLOOKUP(Tabela1[[#This Row],[nome_escola]],[1]Sheet1!$A:$K,2,FALSE)</f>
        <v>41.191516999999997</v>
      </c>
      <c r="F587" s="14">
        <f>VLOOKUP(Tabela1[[#This Row],[nome_escola]],[1]Sheet1!$A:$K,3,FALSE)</f>
        <v>-8.5850740000000005</v>
      </c>
      <c r="G587" s="1" t="str">
        <f>VLOOKUP(Tabela1[[#This Row],[id_escola]],[2]tblEscolas!$A:$E,5,FALSE)</f>
        <v>13</v>
      </c>
      <c r="H587" s="1" t="str">
        <f>VLOOKUP(Tabela1[[#This Row],[id_escola]],[2]tblEscolas!$A:$F,6,FALSE)</f>
        <v>06</v>
      </c>
      <c r="I587" s="1" t="s">
        <v>1235</v>
      </c>
      <c r="J587" s="1" t="str">
        <f>VLOOKUP(A586,[2]tblEscolas!$A:$D,4,FALSE)</f>
        <v>PUB</v>
      </c>
    </row>
    <row r="588" spans="1:10" x14ac:dyDescent="0.3">
      <c r="A588" s="18">
        <v>403817</v>
      </c>
      <c r="B588" s="14" t="s">
        <v>335</v>
      </c>
      <c r="C588" s="14" t="str">
        <f>VLOOKUP(Tabela1[[#This Row],[nome_escola]],[1]Sheet1!$A:$K,4,FALSE)</f>
        <v>Rua das Escolas</v>
      </c>
      <c r="D588" s="14" t="str">
        <f>VLOOKUP(Tabela1[[#This Row],[nome_escola]],[1]Sheet1!$A:$K,5,FALSE)</f>
        <v>3360-344</v>
      </c>
      <c r="E588" s="14">
        <f>VLOOKUP(Tabela1[[#This Row],[nome_escola]],[1]Sheet1!$A:$K,2,FALSE)</f>
        <v>40.271973000000003</v>
      </c>
      <c r="F588" s="14">
        <f>VLOOKUP(Tabela1[[#This Row],[nome_escola]],[1]Sheet1!$A:$K,3,FALSE)</f>
        <v>-8.2860080000000007</v>
      </c>
      <c r="G588" s="1" t="str">
        <f>VLOOKUP(Tabela1[[#This Row],[id_escola]],[2]tblEscolas!$A:$E,5,FALSE)</f>
        <v>06</v>
      </c>
      <c r="H588" s="1" t="str">
        <f>VLOOKUP(Tabela1[[#This Row],[id_escola]],[2]tblEscolas!$A:$F,6,FALSE)</f>
        <v>13</v>
      </c>
      <c r="I588" s="1" t="s">
        <v>1235</v>
      </c>
      <c r="J588" s="1" t="str">
        <f>VLOOKUP(A587,[2]tblEscolas!$A:$D,4,FALSE)</f>
        <v>PUB</v>
      </c>
    </row>
    <row r="589" spans="1:10" x14ac:dyDescent="0.3">
      <c r="A589" s="18">
        <v>346019</v>
      </c>
      <c r="B589" s="14" t="s">
        <v>1202</v>
      </c>
      <c r="C589" s="14" t="e">
        <f>VLOOKUP(Tabela1[[#This Row],[nome_escola]],[1]Sheet1!$A:$K,4,FALSE)</f>
        <v>#N/A</v>
      </c>
      <c r="D589" s="14" t="e">
        <f>VLOOKUP(Tabela1[[#This Row],[nome_escola]],[1]Sheet1!$A:$K,5,FALSE)</f>
        <v>#N/A</v>
      </c>
      <c r="E589" s="14" t="e">
        <f>VLOOKUP(Tabela1[[#This Row],[nome_escola]],[1]Sheet1!$A:$K,2,FALSE)</f>
        <v>#N/A</v>
      </c>
      <c r="F589" s="14" t="e">
        <f>VLOOKUP(Tabela1[[#This Row],[nome_escola]],[1]Sheet1!$A:$K,3,FALSE)</f>
        <v>#N/A</v>
      </c>
      <c r="G589" s="1" t="str">
        <f>VLOOKUP(Tabela1[[#This Row],[id_escola]],[2]tblEscolas!$A:$E,5,FALSE)</f>
        <v>18</v>
      </c>
      <c r="H589" s="1" t="str">
        <f>VLOOKUP(Tabela1[[#This Row],[id_escola]],[2]tblEscolas!$A:$F,6,FALSE)</f>
        <v>11</v>
      </c>
      <c r="I589" s="1" t="s">
        <v>1235</v>
      </c>
      <c r="J589" s="1" t="str">
        <f>VLOOKUP(A588,[2]tblEscolas!$A:$D,4,FALSE)</f>
        <v>PUB</v>
      </c>
    </row>
    <row r="590" spans="1:10" x14ac:dyDescent="0.3">
      <c r="A590" s="18">
        <v>344084</v>
      </c>
      <c r="B590" s="14" t="s">
        <v>868</v>
      </c>
      <c r="C590" s="14" t="str">
        <f>VLOOKUP(Tabela1[[#This Row],[nome_escola]],[1]Sheet1!$A:$K,4,FALSE)</f>
        <v>Avenida São Miguel</v>
      </c>
      <c r="D590" s="14" t="str">
        <f>VLOOKUP(Tabela1[[#This Row],[nome_escola]],[1]Sheet1!$A:$K,5,FALSE)</f>
        <v>4575-369</v>
      </c>
      <c r="E590" s="14">
        <f>VLOOKUP(Tabela1[[#This Row],[nome_escola]],[1]Sheet1!$A:$K,2,FALSE)</f>
        <v>41.122315999999998</v>
      </c>
      <c r="F590" s="14">
        <f>VLOOKUP(Tabela1[[#This Row],[nome_escola]],[1]Sheet1!$A:$K,3,FALSE)</f>
        <v>-8.2968419999999998</v>
      </c>
      <c r="G590" s="1" t="str">
        <f>VLOOKUP(Tabela1[[#This Row],[id_escola]],[2]tblEscolas!$A:$E,5,FALSE)</f>
        <v>13</v>
      </c>
      <c r="H590" s="1" t="str">
        <f>VLOOKUP(Tabela1[[#This Row],[id_escola]],[2]tblEscolas!$A:$F,6,FALSE)</f>
        <v>11</v>
      </c>
      <c r="I590" s="1" t="s">
        <v>1235</v>
      </c>
      <c r="J590" s="1" t="str">
        <f>VLOOKUP(A589,[2]tblEscolas!$A:$D,4,FALSE)</f>
        <v>PUB</v>
      </c>
    </row>
    <row r="591" spans="1:10" x14ac:dyDescent="0.3">
      <c r="A591" s="18">
        <v>344114</v>
      </c>
      <c r="B591" s="14" t="s">
        <v>864</v>
      </c>
      <c r="C591" s="14" t="str">
        <f>VLOOKUP(Tabela1[[#This Row],[nome_escola]],[1]Sheet1!$A:$K,4,FALSE)</f>
        <v>Rua da Escola Secundária</v>
      </c>
      <c r="D591" s="14" t="str">
        <f>VLOOKUP(Tabela1[[#This Row],[nome_escola]],[1]Sheet1!$A:$K,5,FALSE)</f>
        <v>4585-856</v>
      </c>
      <c r="E591" s="14">
        <f>VLOOKUP(Tabela1[[#This Row],[nome_escola]],[1]Sheet1!$A:$K,2,FALSE)</f>
        <v>41.223382999999998</v>
      </c>
      <c r="F591" s="14">
        <f>VLOOKUP(Tabela1[[#This Row],[nome_escola]],[1]Sheet1!$A:$K,3,FALSE)</f>
        <v>-8.4129780000000007</v>
      </c>
      <c r="G591" s="1" t="str">
        <f>VLOOKUP(Tabela1[[#This Row],[id_escola]],[2]tblEscolas!$A:$E,5,FALSE)</f>
        <v>13</v>
      </c>
      <c r="H591" s="1" t="str">
        <f>VLOOKUP(Tabela1[[#This Row],[id_escola]],[2]tblEscolas!$A:$F,6,FALSE)</f>
        <v>10</v>
      </c>
      <c r="I591" s="1" t="s">
        <v>1235</v>
      </c>
      <c r="J591" s="1" t="str">
        <f>VLOOKUP(A590,[2]tblEscolas!$A:$D,4,FALSE)</f>
        <v>PUB</v>
      </c>
    </row>
    <row r="592" spans="1:10" x14ac:dyDescent="0.3">
      <c r="A592" s="18">
        <v>346068</v>
      </c>
      <c r="B592" s="14" t="s">
        <v>1167</v>
      </c>
      <c r="C592" s="14" t="str">
        <f>VLOOKUP(Tabela1[[#This Row],[nome_escola]],[1]Sheet1!$A:$K,4,FALSE)</f>
        <v>Desconhecido</v>
      </c>
      <c r="D592" s="14" t="str">
        <f>VLOOKUP(Tabela1[[#This Row],[nome_escola]],[1]Sheet1!$A:$K,5,FALSE)</f>
        <v>5050-090</v>
      </c>
      <c r="E592" s="14">
        <f>VLOOKUP(Tabela1[[#This Row],[nome_escola]],[1]Sheet1!$A:$K,2,FALSE)</f>
        <v>41.168650999999997</v>
      </c>
      <c r="F592" s="14">
        <f>VLOOKUP(Tabela1[[#This Row],[nome_escola]],[1]Sheet1!$A:$K,3,FALSE)</f>
        <v>-7.7980600000000004</v>
      </c>
      <c r="G592" s="1" t="str">
        <f>VLOOKUP(Tabela1[[#This Row],[id_escola]],[2]tblEscolas!$A:$E,5,FALSE)</f>
        <v>17</v>
      </c>
      <c r="H592" s="1" t="str">
        <f>VLOOKUP(Tabela1[[#This Row],[id_escola]],[2]tblEscolas!$A:$F,6,FALSE)</f>
        <v>09</v>
      </c>
      <c r="I592" s="1" t="s">
        <v>1235</v>
      </c>
      <c r="J592" s="1" t="str">
        <f>VLOOKUP(A591,[2]tblEscolas!$A:$D,4,FALSE)</f>
        <v>PUB</v>
      </c>
    </row>
    <row r="593" spans="1:10" x14ac:dyDescent="0.3">
      <c r="A593" s="18">
        <v>346822</v>
      </c>
      <c r="B593" s="14" t="s">
        <v>239</v>
      </c>
      <c r="C593" s="14" t="str">
        <f>VLOOKUP(Tabela1[[#This Row],[nome_escola]],[1]Sheet1!$A:$K,4,FALSE)</f>
        <v>Rua da Liberdade</v>
      </c>
      <c r="D593" s="14" t="str">
        <f>VLOOKUP(Tabela1[[#This Row],[nome_escola]],[1]Sheet1!$A:$K,5,FALSE)</f>
        <v>4815-384</v>
      </c>
      <c r="E593" s="14">
        <f>VLOOKUP(Tabela1[[#This Row],[nome_escola]],[1]Sheet1!$A:$K,2,FALSE)</f>
        <v>41.389975999999997</v>
      </c>
      <c r="F593" s="14">
        <f>VLOOKUP(Tabela1[[#This Row],[nome_escola]],[1]Sheet1!$A:$K,3,FALSE)</f>
        <v>-8.3130760000000006</v>
      </c>
      <c r="G593" s="1" t="str">
        <f>VLOOKUP(Tabela1[[#This Row],[id_escola]],[2]tblEscolas!$A:$E,5,FALSE)</f>
        <v>03</v>
      </c>
      <c r="H593" s="1" t="str">
        <f>VLOOKUP(Tabela1[[#This Row],[id_escola]],[2]tblEscolas!$A:$F,6,FALSE)</f>
        <v>14</v>
      </c>
      <c r="I593" s="1" t="s">
        <v>1235</v>
      </c>
      <c r="J593" s="1" t="str">
        <f>VLOOKUP(A592,[2]tblEscolas!$A:$D,4,FALSE)</f>
        <v>PUB</v>
      </c>
    </row>
    <row r="594" spans="1:10" x14ac:dyDescent="0.3">
      <c r="A594" s="18">
        <v>403271</v>
      </c>
      <c r="B594" s="14" t="s">
        <v>1009</v>
      </c>
      <c r="C594" s="14" t="str">
        <f>VLOOKUP(Tabela1[[#This Row],[nome_escola]],[1]Sheet1!$A:$K,4,FALSE)</f>
        <v>Rua Professora Natercia Assunção</v>
      </c>
      <c r="D594" s="14" t="str">
        <f>VLOOKUP(Tabela1[[#This Row],[nome_escola]],[1]Sheet1!$A:$K,5,FALSE)</f>
        <v>2120-099</v>
      </c>
      <c r="E594" s="14">
        <f>VLOOKUP(Tabela1[[#This Row],[nome_escola]],[1]Sheet1!$A:$K,2,FALSE)</f>
        <v>39.023499999999999</v>
      </c>
      <c r="F594" s="14">
        <f>VLOOKUP(Tabela1[[#This Row],[nome_escola]],[1]Sheet1!$A:$K,3,FALSE)</f>
        <v>-8.7947760000000006</v>
      </c>
      <c r="G594" s="1" t="str">
        <f>VLOOKUP(Tabela1[[#This Row],[id_escola]],[2]tblEscolas!$A:$E,5,FALSE)</f>
        <v>14</v>
      </c>
      <c r="H594" s="1" t="str">
        <f>VLOOKUP(Tabela1[[#This Row],[id_escola]],[2]tblEscolas!$A:$F,6,FALSE)</f>
        <v>15</v>
      </c>
      <c r="I594" s="1" t="s">
        <v>1235</v>
      </c>
      <c r="J594" s="1" t="str">
        <f>VLOOKUP(A593,[2]tblEscolas!$A:$D,4,FALSE)</f>
        <v>PUB</v>
      </c>
    </row>
    <row r="595" spans="1:10" x14ac:dyDescent="0.3">
      <c r="A595" s="18">
        <v>402813</v>
      </c>
      <c r="B595" s="14" t="s">
        <v>71</v>
      </c>
      <c r="C595" s="14" t="e">
        <f>VLOOKUP(Tabela1[[#This Row],[nome_escola]],[1]Sheet1!$A:$K,4,FALSE)</f>
        <v>#N/A</v>
      </c>
      <c r="D595" s="14" t="e">
        <f>VLOOKUP(Tabela1[[#This Row],[nome_escola]],[1]Sheet1!$A:$K,5,FALSE)</f>
        <v>#N/A</v>
      </c>
      <c r="E595" s="14" t="e">
        <f>VLOOKUP(Tabela1[[#This Row],[nome_escola]],[1]Sheet1!$A:$K,2,FALSE)</f>
        <v>#N/A</v>
      </c>
      <c r="F595" s="14" t="e">
        <f>VLOOKUP(Tabela1[[#This Row],[nome_escola]],[1]Sheet1!$A:$K,3,FALSE)</f>
        <v>#N/A</v>
      </c>
      <c r="G595" s="1" t="str">
        <f>VLOOKUP(Tabela1[[#This Row],[id_escola]],[2]tblEscolas!$A:$E,5,FALSE)</f>
        <v>01</v>
      </c>
      <c r="H595" s="1" t="str">
        <f>VLOOKUP(Tabela1[[#This Row],[id_escola]],[2]tblEscolas!$A:$F,6,FALSE)</f>
        <v>09</v>
      </c>
      <c r="I595" s="1" t="s">
        <v>1235</v>
      </c>
      <c r="J595" s="1" t="str">
        <f>VLOOKUP(A594,[2]tblEscolas!$A:$D,4,FALSE)</f>
        <v>PUB</v>
      </c>
    </row>
    <row r="596" spans="1:10" x14ac:dyDescent="0.3">
      <c r="A596" s="18">
        <v>402746</v>
      </c>
      <c r="B596" s="14" t="s">
        <v>1065</v>
      </c>
      <c r="C596" s="14" t="str">
        <f>VLOOKUP(Tabela1[[#This Row],[nome_escola]],[1]Sheet1!$A:$K,4,FALSE)</f>
        <v>Rua António Aleixo</v>
      </c>
      <c r="D596" s="14" t="str">
        <f>VLOOKUP(Tabela1[[#This Row],[nome_escola]],[1]Sheet1!$A:$K,5,FALSE)</f>
        <v>2835-511</v>
      </c>
      <c r="E596" s="14">
        <f>VLOOKUP(Tabela1[[#This Row],[nome_escola]],[1]Sheet1!$A:$K,2,FALSE)</f>
        <v>38.631807000000002</v>
      </c>
      <c r="F596" s="14">
        <f>VLOOKUP(Tabela1[[#This Row],[nome_escola]],[1]Sheet1!$A:$K,3,FALSE)</f>
        <v>-9.0381560000000007</v>
      </c>
      <c r="G596" s="1" t="str">
        <f>VLOOKUP(Tabela1[[#This Row],[id_escola]],[2]tblEscolas!$A:$E,5,FALSE)</f>
        <v>15</v>
      </c>
      <c r="H596" s="1" t="str">
        <f>VLOOKUP(Tabela1[[#This Row],[id_escola]],[2]tblEscolas!$A:$F,6,FALSE)</f>
        <v>04</v>
      </c>
      <c r="I596" s="1" t="s">
        <v>1235</v>
      </c>
      <c r="J596" s="1" t="str">
        <f>VLOOKUP(A595,[2]tblEscolas!$A:$D,4,FALSE)</f>
        <v>PUB</v>
      </c>
    </row>
    <row r="597" spans="1:10" x14ac:dyDescent="0.3">
      <c r="A597" s="18">
        <v>310244</v>
      </c>
      <c r="B597" s="14" t="s">
        <v>106</v>
      </c>
      <c r="C597" s="14" t="str">
        <f>VLOOKUP(Tabela1[[#This Row],[nome_escola]],[1]Sheet1!$A:$K,4,FALSE)</f>
        <v>Rua Teixeira de Pascoais</v>
      </c>
      <c r="D597" s="14" t="str">
        <f>VLOOKUP(Tabela1[[#This Row],[nome_escola]],[1]Sheet1!$A:$K,5,FALSE)</f>
        <v>3700-291</v>
      </c>
      <c r="E597" s="14">
        <f>VLOOKUP(Tabela1[[#This Row],[nome_escola]],[1]Sheet1!$A:$K,2,FALSE)</f>
        <v>40.896374999999999</v>
      </c>
      <c r="F597" s="14">
        <f>VLOOKUP(Tabela1[[#This Row],[nome_escola]],[1]Sheet1!$A:$K,3,FALSE)</f>
        <v>-8.4963909999999991</v>
      </c>
      <c r="G597" s="1" t="str">
        <f>VLOOKUP(Tabela1[[#This Row],[id_escola]],[2]tblEscolas!$A:$E,5,FALSE)</f>
        <v>01</v>
      </c>
      <c r="H597" s="1" t="str">
        <f>VLOOKUP(Tabela1[[#This Row],[id_escola]],[2]tblEscolas!$A:$F,6,FALSE)</f>
        <v>16</v>
      </c>
      <c r="I597" s="1" t="s">
        <v>1235</v>
      </c>
      <c r="J597" s="1" t="str">
        <f>VLOOKUP(A596,[2]tblEscolas!$A:$D,4,FALSE)</f>
        <v>PUB</v>
      </c>
    </row>
    <row r="598" spans="1:10" x14ac:dyDescent="0.3">
      <c r="A598" s="18">
        <v>346287</v>
      </c>
      <c r="B598" s="14" t="s">
        <v>1206</v>
      </c>
      <c r="C598" s="14" t="str">
        <f>VLOOKUP(Tabela1[[#This Row],[nome_escola]],[1]Sheet1!$A:$K,4,FALSE)</f>
        <v>Avenida Sá Carneiro</v>
      </c>
      <c r="D598" s="14" t="str">
        <f>VLOOKUP(Tabela1[[#This Row],[nome_escola]],[1]Sheet1!$A:$K,5,FALSE)</f>
        <v>3440-324</v>
      </c>
      <c r="E598" s="14">
        <f>VLOOKUP(Tabela1[[#This Row],[nome_escola]],[1]Sheet1!$A:$K,2,FALSE)</f>
        <v>40.403559999999999</v>
      </c>
      <c r="F598" s="14">
        <f>VLOOKUP(Tabela1[[#This Row],[nome_escola]],[1]Sheet1!$A:$K,3,FALSE)</f>
        <v>-8.1343859999999992</v>
      </c>
      <c r="G598" s="1" t="str">
        <f>VLOOKUP(Tabela1[[#This Row],[id_escola]],[2]tblEscolas!$A:$E,5,FALSE)</f>
        <v>18</v>
      </c>
      <c r="H598" s="1" t="str">
        <f>VLOOKUP(Tabela1[[#This Row],[id_escola]],[2]tblEscolas!$A:$F,6,FALSE)</f>
        <v>15</v>
      </c>
      <c r="I598" s="1" t="s">
        <v>1235</v>
      </c>
      <c r="J598" s="1" t="str">
        <f>VLOOKUP(A597,[2]tblEscolas!$A:$D,4,FALSE)</f>
        <v>PUB</v>
      </c>
    </row>
    <row r="599" spans="1:10" x14ac:dyDescent="0.3">
      <c r="A599" s="18">
        <v>346342</v>
      </c>
      <c r="B599" s="14" t="s">
        <v>461</v>
      </c>
      <c r="C599" s="14" t="str">
        <f>VLOOKUP(Tabela1[[#This Row],[nome_escola]],[1]Sheet1!$A:$K,4,FALSE)</f>
        <v>Rua dos Bombeiros Voluntários</v>
      </c>
      <c r="D599" s="14" t="str">
        <f>VLOOKUP(Tabela1[[#This Row],[nome_escola]],[1]Sheet1!$A:$K,5,FALSE)</f>
        <v>2460-654</v>
      </c>
      <c r="E599" s="14">
        <f>VLOOKUP(Tabela1[[#This Row],[nome_escola]],[1]Sheet1!$A:$K,2,FALSE)</f>
        <v>39.515962999999999</v>
      </c>
      <c r="F599" s="14">
        <f>VLOOKUP(Tabela1[[#This Row],[nome_escola]],[1]Sheet1!$A:$K,3,FALSE)</f>
        <v>-9.1274999999999995</v>
      </c>
      <c r="G599" s="1" t="str">
        <f>VLOOKUP(Tabela1[[#This Row],[id_escola]],[2]tblEscolas!$A:$E,5,FALSE)</f>
        <v>10</v>
      </c>
      <c r="H599" s="1" t="str">
        <f>VLOOKUP(Tabela1[[#This Row],[id_escola]],[2]tblEscolas!$A:$F,6,FALSE)</f>
        <v>01</v>
      </c>
      <c r="I599" s="1" t="s">
        <v>1235</v>
      </c>
      <c r="J599" s="1" t="str">
        <f>VLOOKUP(A598,[2]tblEscolas!$A:$D,4,FALSE)</f>
        <v>PUB</v>
      </c>
    </row>
    <row r="600" spans="1:10" x14ac:dyDescent="0.3">
      <c r="A600" s="18">
        <v>346135</v>
      </c>
      <c r="B600" s="14" t="s">
        <v>130</v>
      </c>
      <c r="C600" s="14" t="str">
        <f>VLOOKUP(Tabela1[[#This Row],[nome_escola]],[1]Sheet1!$A:$K,4,FALSE)</f>
        <v>Rua da Achada de São Sebastião</v>
      </c>
      <c r="D600" s="14" t="str">
        <f>VLOOKUP(Tabela1[[#This Row],[nome_escola]],[1]Sheet1!$A:$K,5,FALSE)</f>
        <v>7750-295</v>
      </c>
      <c r="E600" s="14">
        <f>VLOOKUP(Tabela1[[#This Row],[nome_escola]],[1]Sheet1!$A:$K,2,FALSE)</f>
        <v>37.643917000000002</v>
      </c>
      <c r="F600" s="14">
        <f>VLOOKUP(Tabela1[[#This Row],[nome_escola]],[1]Sheet1!$A:$K,3,FALSE)</f>
        <v>-7.6546940000000001</v>
      </c>
      <c r="G600" s="1" t="str">
        <f>VLOOKUP(Tabela1[[#This Row],[id_escola]],[2]tblEscolas!$A:$E,5,FALSE)</f>
        <v>02</v>
      </c>
      <c r="H600" s="1" t="str">
        <f>VLOOKUP(Tabela1[[#This Row],[id_escola]],[2]tblEscolas!$A:$F,6,FALSE)</f>
        <v>09</v>
      </c>
      <c r="I600" s="1" t="s">
        <v>1235</v>
      </c>
      <c r="J600" s="1" t="str">
        <f>VLOOKUP(A599,[2]tblEscolas!$A:$D,4,FALSE)</f>
        <v>PUB</v>
      </c>
    </row>
    <row r="601" spans="1:10" x14ac:dyDescent="0.3">
      <c r="A601" s="18">
        <v>403015</v>
      </c>
      <c r="B601" s="14" t="s">
        <v>109</v>
      </c>
      <c r="C601" s="14" t="str">
        <f>VLOOKUP(Tabela1[[#This Row],[nome_escola]],[1]Sheet1!$A:$K,4,FALSE)</f>
        <v>Rua do Sobreiral</v>
      </c>
      <c r="D601" s="14" t="str">
        <f>VLOOKUP(Tabela1[[#This Row],[nome_escola]],[1]Sheet1!$A:$K,5,FALSE)</f>
        <v>3740-232</v>
      </c>
      <c r="E601" s="14">
        <f>VLOOKUP(Tabela1[[#This Row],[nome_escola]],[1]Sheet1!$A:$K,2,FALSE)</f>
        <v>40.728076000000001</v>
      </c>
      <c r="F601" s="14">
        <f>VLOOKUP(Tabela1[[#This Row],[nome_escola]],[1]Sheet1!$A:$K,3,FALSE)</f>
        <v>-8.3654489999999999</v>
      </c>
      <c r="G601" s="1" t="str">
        <f>VLOOKUP(Tabela1[[#This Row],[id_escola]],[2]tblEscolas!$A:$E,5,FALSE)</f>
        <v>01</v>
      </c>
      <c r="H601" s="1" t="str">
        <f>VLOOKUP(Tabela1[[#This Row],[id_escola]],[2]tblEscolas!$A:$F,6,FALSE)</f>
        <v>17</v>
      </c>
      <c r="I601" s="1" t="s">
        <v>1235</v>
      </c>
      <c r="J601" s="1" t="str">
        <f>VLOOKUP(A600,[2]tblEscolas!$A:$D,4,FALSE)</f>
        <v>PUB</v>
      </c>
    </row>
    <row r="602" spans="1:10" x14ac:dyDescent="0.3">
      <c r="A602" s="18">
        <v>344102</v>
      </c>
      <c r="B602" s="14" t="s">
        <v>860</v>
      </c>
      <c r="C602" s="14" t="str">
        <f>VLOOKUP(Tabela1[[#This Row],[nome_escola]],[1]Sheet1!$A:$K,4,FALSE)</f>
        <v>Rua da Estação</v>
      </c>
      <c r="D602" s="14" t="str">
        <f>VLOOKUP(Tabela1[[#This Row],[nome_escola]],[1]Sheet1!$A:$K,5,FALSE)</f>
        <v>4585-681</v>
      </c>
      <c r="E602" s="14">
        <f>VLOOKUP(Tabela1[[#This Row],[nome_escola]],[1]Sheet1!$A:$K,2,FALSE)</f>
        <v>41.151668000000001</v>
      </c>
      <c r="F602" s="14">
        <f>VLOOKUP(Tabela1[[#This Row],[nome_escola]],[1]Sheet1!$A:$K,3,FALSE)</f>
        <v>-8.3969590000000007</v>
      </c>
      <c r="G602" s="1" t="str">
        <f>VLOOKUP(Tabela1[[#This Row],[id_escola]],[2]tblEscolas!$A:$E,5,FALSE)</f>
        <v>13</v>
      </c>
      <c r="H602" s="1" t="str">
        <f>VLOOKUP(Tabela1[[#This Row],[id_escola]],[2]tblEscolas!$A:$F,6,FALSE)</f>
        <v>10</v>
      </c>
      <c r="I602" s="1" t="s">
        <v>1235</v>
      </c>
      <c r="J602" s="1" t="str">
        <f>VLOOKUP(A601,[2]tblEscolas!$A:$D,4,FALSE)</f>
        <v>PUB</v>
      </c>
    </row>
    <row r="603" spans="1:10" x14ac:dyDescent="0.3">
      <c r="A603" s="18">
        <v>345994</v>
      </c>
      <c r="B603" s="14" t="s">
        <v>220</v>
      </c>
      <c r="C603" s="14" t="str">
        <f>VLOOKUP(Tabela1[[#This Row],[nome_escola]],[1]Sheet1!$A:$K,4,FALSE)</f>
        <v>Avenida Doutor Artur Adriano Arantes</v>
      </c>
      <c r="D603" s="14" t="str">
        <f>VLOOKUP(Tabela1[[#This Row],[nome_escola]],[1]Sheet1!$A:$K,5,FALSE)</f>
        <v>4840-100</v>
      </c>
      <c r="E603" s="14">
        <f>VLOOKUP(Tabela1[[#This Row],[nome_escola]],[1]Sheet1!$A:$K,2,FALSE)</f>
        <v>41.717159000000002</v>
      </c>
      <c r="F603" s="14">
        <f>VLOOKUP(Tabela1[[#This Row],[nome_escola]],[1]Sheet1!$A:$K,3,FALSE)</f>
        <v>-8.3071040000000007</v>
      </c>
      <c r="G603" s="1" t="str">
        <f>VLOOKUP(Tabela1[[#This Row],[id_escola]],[2]tblEscolas!$A:$E,5,FALSE)</f>
        <v>03</v>
      </c>
      <c r="H603" s="1" t="str">
        <f>VLOOKUP(Tabela1[[#This Row],[id_escola]],[2]tblEscolas!$A:$F,6,FALSE)</f>
        <v>10</v>
      </c>
      <c r="I603" s="1" t="s">
        <v>1235</v>
      </c>
      <c r="J603" s="1" t="str">
        <f>VLOOKUP(A602,[2]tblEscolas!$A:$D,4,FALSE)</f>
        <v>PUB</v>
      </c>
    </row>
    <row r="604" spans="1:10" x14ac:dyDescent="0.3">
      <c r="A604" s="18">
        <v>340315</v>
      </c>
      <c r="B604" s="14" t="s">
        <v>1125</v>
      </c>
      <c r="C604" s="14" t="e">
        <f>VLOOKUP(Tabela1[[#This Row],[nome_escola]],[1]Sheet1!$A:$K,4,FALSE)</f>
        <v>#N/A</v>
      </c>
      <c r="D604" s="14" t="e">
        <f>VLOOKUP(Tabela1[[#This Row],[nome_escola]],[1]Sheet1!$A:$K,5,FALSE)</f>
        <v>#N/A</v>
      </c>
      <c r="E604" s="14" t="e">
        <f>VLOOKUP(Tabela1[[#This Row],[nome_escola]],[1]Sheet1!$A:$K,2,FALSE)</f>
        <v>#N/A</v>
      </c>
      <c r="F604" s="14" t="e">
        <f>VLOOKUP(Tabela1[[#This Row],[nome_escola]],[1]Sheet1!$A:$K,3,FALSE)</f>
        <v>#N/A</v>
      </c>
      <c r="G604" s="1" t="str">
        <f>VLOOKUP(Tabela1[[#This Row],[id_escola]],[2]tblEscolas!$A:$E,5,FALSE)</f>
        <v>16</v>
      </c>
      <c r="H604" s="1" t="str">
        <f>VLOOKUP(Tabela1[[#This Row],[id_escola]],[2]tblEscolas!$A:$F,6,FALSE)</f>
        <v>01</v>
      </c>
      <c r="I604" s="1" t="s">
        <v>1235</v>
      </c>
      <c r="J604" s="1" t="str">
        <f>VLOOKUP(A603,[2]tblEscolas!$A:$D,4,FALSE)</f>
        <v>PUB</v>
      </c>
    </row>
    <row r="605" spans="1:10" x14ac:dyDescent="0.3">
      <c r="A605" s="18">
        <v>345702</v>
      </c>
      <c r="B605" s="14" t="s">
        <v>785</v>
      </c>
      <c r="C605" s="14" t="str">
        <f>VLOOKUP(Tabela1[[#This Row],[nome_escola]],[1]Sheet1!$A:$K,4,FALSE)</f>
        <v>Rua Frei Domingos Vieira</v>
      </c>
      <c r="D605" s="14" t="str">
        <f>VLOOKUP(Tabela1[[#This Row],[nome_escola]],[1]Sheet1!$A:$K,5,FALSE)</f>
        <v>4640-141</v>
      </c>
      <c r="E605" s="14">
        <f>VLOOKUP(Tabela1[[#This Row],[nome_escola]],[1]Sheet1!$A:$K,2,FALSE)</f>
        <v>41.163246000000001</v>
      </c>
      <c r="F605" s="14">
        <f>VLOOKUP(Tabela1[[#This Row],[nome_escola]],[1]Sheet1!$A:$K,3,FALSE)</f>
        <v>-8.0320520000000002</v>
      </c>
      <c r="G605" s="1" t="str">
        <f>VLOOKUP(Tabela1[[#This Row],[id_escola]],[2]tblEscolas!$A:$E,5,FALSE)</f>
        <v>13</v>
      </c>
      <c r="H605" s="1" t="str">
        <f>VLOOKUP(Tabela1[[#This Row],[id_escola]],[2]tblEscolas!$A:$F,6,FALSE)</f>
        <v>02</v>
      </c>
      <c r="I605" s="1" t="s">
        <v>1235</v>
      </c>
      <c r="J605" s="1" t="str">
        <f>VLOOKUP(A604,[2]tblEscolas!$A:$D,4,FALSE)</f>
        <v>PUB</v>
      </c>
    </row>
    <row r="606" spans="1:10" x14ac:dyDescent="0.3">
      <c r="A606" s="18">
        <v>343651</v>
      </c>
      <c r="B606" s="14" t="s">
        <v>152</v>
      </c>
      <c r="C606" s="14" t="str">
        <f>VLOOKUP(Tabela1[[#This Row],[nome_escola]],[1]Sheet1!$A:$K,4,FALSE)</f>
        <v>Rua 25 de Abril</v>
      </c>
      <c r="D606" s="14" t="str">
        <f>VLOOKUP(Tabela1[[#This Row],[nome_escola]],[1]Sheet1!$A:$K,5,FALSE)</f>
        <v>4750-531</v>
      </c>
      <c r="E606" s="14">
        <f>VLOOKUP(Tabela1[[#This Row],[nome_escola]],[1]Sheet1!$A:$K,2,FALSE)</f>
        <v>41.562229000000002</v>
      </c>
      <c r="F606" s="14">
        <f>VLOOKUP(Tabela1[[#This Row],[nome_escola]],[1]Sheet1!$A:$K,3,FALSE)</f>
        <v>-8.6076130000000006</v>
      </c>
      <c r="G606" s="1" t="str">
        <f>VLOOKUP(Tabela1[[#This Row],[id_escola]],[2]tblEscolas!$A:$E,5,FALSE)</f>
        <v>03</v>
      </c>
      <c r="H606" s="1" t="str">
        <f>VLOOKUP(Tabela1[[#This Row],[id_escola]],[2]tblEscolas!$A:$F,6,FALSE)</f>
        <v>02</v>
      </c>
      <c r="I606" s="1" t="s">
        <v>1235</v>
      </c>
      <c r="J606" s="1" t="str">
        <f>VLOOKUP(A605,[2]tblEscolas!$A:$D,4,FALSE)</f>
        <v>PUB</v>
      </c>
    </row>
    <row r="607" spans="1:10" x14ac:dyDescent="0.3">
      <c r="A607" s="18">
        <v>344527</v>
      </c>
      <c r="B607" s="14" t="s">
        <v>739</v>
      </c>
      <c r="C607" s="14" t="str">
        <f>VLOOKUP(Tabela1[[#This Row],[nome_escola]],[1]Sheet1!$A:$K,4,FALSE)</f>
        <v>Rua Almirante Gago Coutinho</v>
      </c>
      <c r="D607" s="14" t="str">
        <f>VLOOKUP(Tabela1[[#This Row],[nome_escola]],[1]Sheet1!$A:$K,5,FALSE)</f>
        <v>2625-667</v>
      </c>
      <c r="E607" s="14">
        <f>VLOOKUP(Tabela1[[#This Row],[nome_escola]],[1]Sheet1!$A:$K,2,FALSE)</f>
        <v>38.873474999999999</v>
      </c>
      <c r="F607" s="14">
        <f>VLOOKUP(Tabela1[[#This Row],[nome_escola]],[1]Sheet1!$A:$K,3,FALSE)</f>
        <v>-9.0833279999999998</v>
      </c>
      <c r="G607" s="1" t="str">
        <f>VLOOKUP(Tabela1[[#This Row],[id_escola]],[2]tblEscolas!$A:$E,5,FALSE)</f>
        <v>11</v>
      </c>
      <c r="H607" s="1" t="str">
        <f>VLOOKUP(Tabela1[[#This Row],[id_escola]],[2]tblEscolas!$A:$F,6,FALSE)</f>
        <v>14</v>
      </c>
      <c r="I607" s="1" t="s">
        <v>1235</v>
      </c>
      <c r="J607" s="1" t="str">
        <f>VLOOKUP(A606,[2]tblEscolas!$A:$D,4,FALSE)</f>
        <v>PUB</v>
      </c>
    </row>
    <row r="608" spans="1:10" x14ac:dyDescent="0.3">
      <c r="A608" s="18">
        <v>330164</v>
      </c>
      <c r="B608" s="14" t="s">
        <v>151</v>
      </c>
      <c r="C608" s="14" t="str">
        <f>VLOOKUP(Tabela1[[#This Row],[nome_escola]],[1]Sheet1!$A:$K,4,FALSE)</f>
        <v>Rua Padre Paulino Ribeiro</v>
      </c>
      <c r="D608" s="14" t="str">
        <f>VLOOKUP(Tabela1[[#This Row],[nome_escola]],[1]Sheet1!$A:$K,5,FALSE)</f>
        <v>4750-795</v>
      </c>
      <c r="E608" s="14">
        <f>VLOOKUP(Tabela1[[#This Row],[nome_escola]],[1]Sheet1!$A:$K,2,FALSE)</f>
        <v>41.55003</v>
      </c>
      <c r="F608" s="14">
        <f>VLOOKUP(Tabela1[[#This Row],[nome_escola]],[1]Sheet1!$A:$K,3,FALSE)</f>
        <v>-8.7076209999999996</v>
      </c>
      <c r="G608" s="1" t="str">
        <f>VLOOKUP(Tabela1[[#This Row],[id_escola]],[2]tblEscolas!$A:$E,5,FALSE)</f>
        <v>03</v>
      </c>
      <c r="H608" s="1" t="str">
        <f>VLOOKUP(Tabela1[[#This Row],[id_escola]],[2]tblEscolas!$A:$F,6,FALSE)</f>
        <v>02</v>
      </c>
      <c r="I608" s="1" t="s">
        <v>1235</v>
      </c>
      <c r="J608" s="1" t="str">
        <f>VLOOKUP(A607,[2]tblEscolas!$A:$D,4,FALSE)</f>
        <v>PUB</v>
      </c>
    </row>
    <row r="609" spans="1:10" x14ac:dyDescent="0.3">
      <c r="A609" s="18">
        <v>346184</v>
      </c>
      <c r="B609" s="14" t="s">
        <v>254</v>
      </c>
      <c r="C609" s="14" t="str">
        <f>VLOOKUP(Tabela1[[#This Row],[nome_escola]],[1]Sheet1!$A:$K,4,FALSE)</f>
        <v>Rua do Mercado</v>
      </c>
      <c r="D609" s="14" t="str">
        <f>VLOOKUP(Tabela1[[#This Row],[nome_escola]],[1]Sheet1!$A:$K,5,FALSE)</f>
        <v>9580-501</v>
      </c>
      <c r="E609" s="14">
        <f>VLOOKUP(Tabela1[[#This Row],[nome_escola]],[1]Sheet1!$A:$K,2,FALSE)</f>
        <v>36.957101000000002</v>
      </c>
      <c r="F609" s="14">
        <f>VLOOKUP(Tabela1[[#This Row],[nome_escola]],[1]Sheet1!$A:$K,3,FALSE)</f>
        <v>-25.144000999999999</v>
      </c>
      <c r="G609" s="1" t="str">
        <f>VLOOKUP(Tabela1[[#This Row],[id_escola]],[2]tblEscolas!$A:$E,5,FALSE)</f>
        <v>04</v>
      </c>
      <c r="H609" s="1" t="str">
        <f>VLOOKUP(Tabela1[[#This Row],[id_escola]],[2]tblEscolas!$A:$F,6,FALSE)</f>
        <v>10</v>
      </c>
      <c r="I609" s="1" t="s">
        <v>1235</v>
      </c>
      <c r="J609" s="1" t="str">
        <f>VLOOKUP(A608,[2]tblEscolas!$A:$D,4,FALSE)</f>
        <v>PUB</v>
      </c>
    </row>
    <row r="610" spans="1:10" x14ac:dyDescent="0.3">
      <c r="A610" s="18">
        <v>346093</v>
      </c>
      <c r="B610" s="14" t="s">
        <v>1152</v>
      </c>
      <c r="C610" s="14" t="str">
        <f>VLOOKUP(Tabela1[[#This Row],[nome_escola]],[1]Sheet1!$A:$K,4,FALSE)</f>
        <v>Rua das Cortes</v>
      </c>
      <c r="D610" s="14" t="str">
        <f>VLOOKUP(Tabela1[[#This Row],[nome_escola]],[1]Sheet1!$A:$K,5,FALSE)</f>
        <v>4920-267</v>
      </c>
      <c r="E610" s="14">
        <f>VLOOKUP(Tabela1[[#This Row],[nome_escola]],[1]Sheet1!$A:$K,2,FALSE)</f>
        <v>41.937922</v>
      </c>
      <c r="F610" s="14">
        <f>VLOOKUP(Tabela1[[#This Row],[nome_escola]],[1]Sheet1!$A:$K,3,FALSE)</f>
        <v>-8.742604</v>
      </c>
      <c r="G610" s="1" t="str">
        <f>VLOOKUP(Tabela1[[#This Row],[id_escola]],[2]tblEscolas!$A:$E,5,FALSE)</f>
        <v>16</v>
      </c>
      <c r="H610" s="1" t="str">
        <f>VLOOKUP(Tabela1[[#This Row],[id_escola]],[2]tblEscolas!$A:$F,6,FALSE)</f>
        <v>10</v>
      </c>
      <c r="I610" s="1" t="s">
        <v>1235</v>
      </c>
      <c r="J610" s="1" t="str">
        <f>VLOOKUP(A609,[2]tblEscolas!$A:$D,4,FALSE)</f>
        <v>PUB</v>
      </c>
    </row>
    <row r="611" spans="1:10" x14ac:dyDescent="0.3">
      <c r="A611" s="18">
        <v>343730</v>
      </c>
      <c r="B611" s="14" t="s">
        <v>1174</v>
      </c>
      <c r="C611" s="14" t="str">
        <f>VLOOKUP(Tabela1[[#This Row],[nome_escola]],[1]Sheet1!$A:$K,4,FALSE)</f>
        <v>Desconhecido</v>
      </c>
      <c r="D611" s="14" t="str">
        <f>VLOOKUP(Tabela1[[#This Row],[nome_escola]],[1]Sheet1!$A:$K,5,FALSE)</f>
        <v>5450-161</v>
      </c>
      <c r="E611" s="14">
        <f>VLOOKUP(Tabela1[[#This Row],[nome_escola]],[1]Sheet1!$A:$K,2,FALSE)</f>
        <v>41.541097000000001</v>
      </c>
      <c r="F611" s="14">
        <f>VLOOKUP(Tabela1[[#This Row],[nome_escola]],[1]Sheet1!$A:$K,3,FALSE)</f>
        <v>-7.6053189999999997</v>
      </c>
      <c r="G611" s="1" t="str">
        <f>VLOOKUP(Tabela1[[#This Row],[id_escola]],[2]tblEscolas!$A:$E,5,FALSE)</f>
        <v>17</v>
      </c>
      <c r="H611" s="1" t="str">
        <f>VLOOKUP(Tabela1[[#This Row],[id_escola]],[2]tblEscolas!$A:$F,6,FALSE)</f>
        <v>13</v>
      </c>
      <c r="I611" s="1" t="s">
        <v>1235</v>
      </c>
      <c r="J611" s="1" t="str">
        <f>VLOOKUP(A610,[2]tblEscolas!$A:$D,4,FALSE)</f>
        <v>PUB</v>
      </c>
    </row>
    <row r="612" spans="1:10" x14ac:dyDescent="0.3">
      <c r="A612" s="18">
        <v>346378</v>
      </c>
      <c r="B612" s="14" t="s">
        <v>435</v>
      </c>
      <c r="C612" s="14" t="str">
        <f>VLOOKUP(Tabela1[[#This Row],[nome_escola]],[1]Sheet1!$A:$K,4,FALSE)</f>
        <v>Rua das Flores</v>
      </c>
      <c r="D612" s="14" t="str">
        <f>VLOOKUP(Tabela1[[#This Row],[nome_escola]],[1]Sheet1!$A:$K,5,FALSE)</f>
        <v>6355-337</v>
      </c>
      <c r="E612" s="14">
        <f>VLOOKUP(Tabela1[[#This Row],[nome_escola]],[1]Sheet1!$A:$K,2,FALSE)</f>
        <v>40.601168999999999</v>
      </c>
      <c r="F612" s="14">
        <f>VLOOKUP(Tabela1[[#This Row],[nome_escola]],[1]Sheet1!$A:$K,3,FALSE)</f>
        <v>-6.8324980000000002</v>
      </c>
      <c r="G612" s="1" t="str">
        <f>VLOOKUP(Tabela1[[#This Row],[id_escola]],[2]tblEscolas!$A:$E,5,FALSE)</f>
        <v>09</v>
      </c>
      <c r="H612" s="1" t="str">
        <f>VLOOKUP(Tabela1[[#This Row],[id_escola]],[2]tblEscolas!$A:$F,6,FALSE)</f>
        <v>02</v>
      </c>
      <c r="I612" s="1" t="s">
        <v>1235</v>
      </c>
      <c r="J612" s="1" t="str">
        <f>VLOOKUP(A611,[2]tblEscolas!$A:$D,4,FALSE)</f>
        <v>PUB</v>
      </c>
    </row>
    <row r="613" spans="1:10" x14ac:dyDescent="0.3">
      <c r="A613" s="18">
        <v>403453</v>
      </c>
      <c r="B613" s="14" t="s">
        <v>866</v>
      </c>
      <c r="C613" s="14" t="str">
        <f>VLOOKUP(Tabela1[[#This Row],[nome_escola]],[1]Sheet1!$A:$K,4,FALSE)</f>
        <v>Avenida José Ferreira da Cruz</v>
      </c>
      <c r="D613" s="14" t="str">
        <f>VLOOKUP(Tabela1[[#This Row],[nome_escola]],[1]Sheet1!$A:$K,5,FALSE)</f>
        <v>4580-651</v>
      </c>
      <c r="E613" s="14">
        <f>VLOOKUP(Tabela1[[#This Row],[nome_escola]],[1]Sheet1!$A:$K,2,FALSE)</f>
        <v>41.237090000000002</v>
      </c>
      <c r="F613" s="14">
        <f>VLOOKUP(Tabela1[[#This Row],[nome_escola]],[1]Sheet1!$A:$K,3,FALSE)</f>
        <v>-8.3968699999999998</v>
      </c>
      <c r="G613" s="1" t="str">
        <f>VLOOKUP(Tabela1[[#This Row],[id_escola]],[2]tblEscolas!$A:$E,5,FALSE)</f>
        <v>13</v>
      </c>
      <c r="H613" s="1" t="str">
        <f>VLOOKUP(Tabela1[[#This Row],[id_escola]],[2]tblEscolas!$A:$F,6,FALSE)</f>
        <v>10</v>
      </c>
      <c r="I613" s="1" t="s">
        <v>1235</v>
      </c>
      <c r="J613" s="1" t="str">
        <f>VLOOKUP(A612,[2]tblEscolas!$A:$D,4,FALSE)</f>
        <v>PUB</v>
      </c>
    </row>
    <row r="614" spans="1:10" x14ac:dyDescent="0.3">
      <c r="A614" s="18">
        <v>344564</v>
      </c>
      <c r="B614" s="14" t="s">
        <v>708</v>
      </c>
      <c r="C614" s="14" t="str">
        <f>VLOOKUP(Tabela1[[#This Row],[nome_escola]],[1]Sheet1!$A:$K,4,FALSE)</f>
        <v>Rua do Alto dos Moinhos</v>
      </c>
      <c r="D614" s="14" t="str">
        <f>VLOOKUP(Tabela1[[#This Row],[nome_escola]],[1]Sheet1!$A:$K,5,FALSE)</f>
        <v>2705-844</v>
      </c>
      <c r="E614" s="14">
        <f>VLOOKUP(Tabela1[[#This Row],[nome_escola]],[1]Sheet1!$A:$K,2,FALSE)</f>
        <v>38.852975999999998</v>
      </c>
      <c r="F614" s="14">
        <f>VLOOKUP(Tabela1[[#This Row],[nome_escola]],[1]Sheet1!$A:$K,3,FALSE)</f>
        <v>-9.3830150000000003</v>
      </c>
      <c r="G614" s="1" t="str">
        <f>VLOOKUP(Tabela1[[#This Row],[id_escola]],[2]tblEscolas!$A:$E,5,FALSE)</f>
        <v>11</v>
      </c>
      <c r="H614" s="1" t="str">
        <f>VLOOKUP(Tabela1[[#This Row],[id_escola]],[2]tblEscolas!$A:$F,6,FALSE)</f>
        <v>11</v>
      </c>
      <c r="I614" s="1" t="s">
        <v>1235</v>
      </c>
      <c r="J614" s="1" t="str">
        <f>VLOOKUP(A613,[2]tblEscolas!$A:$D,4,FALSE)</f>
        <v>PUB</v>
      </c>
    </row>
    <row r="615" spans="1:10" x14ac:dyDescent="0.3">
      <c r="A615" s="18">
        <v>345696</v>
      </c>
      <c r="B615" s="14" t="s">
        <v>1162</v>
      </c>
      <c r="C615" s="14" t="str">
        <f>VLOOKUP(Tabela1[[#This Row],[nome_escola]],[1]Sheet1!$A:$K,4,FALSE)</f>
        <v>EN 103</v>
      </c>
      <c r="D615" s="14" t="str">
        <f>VLOOKUP(Tabela1[[#This Row],[nome_escola]],[1]Sheet1!$A:$K,5,FALSE)</f>
        <v>5470-504</v>
      </c>
      <c r="E615" s="14">
        <f>VLOOKUP(Tabela1[[#This Row],[nome_escola]],[1]Sheet1!$A:$K,2,FALSE)</f>
        <v>41.675168999999997</v>
      </c>
      <c r="F615" s="14">
        <f>VLOOKUP(Tabela1[[#This Row],[nome_escola]],[1]Sheet1!$A:$K,3,FALSE)</f>
        <v>-7.953837</v>
      </c>
      <c r="G615" s="1" t="str">
        <f>VLOOKUP(Tabela1[[#This Row],[id_escola]],[2]tblEscolas!$A:$E,5,FALSE)</f>
        <v>17</v>
      </c>
      <c r="H615" s="1" t="str">
        <f>VLOOKUP(Tabela1[[#This Row],[id_escola]],[2]tblEscolas!$A:$F,6,FALSE)</f>
        <v>06</v>
      </c>
      <c r="I615" s="1" t="s">
        <v>1235</v>
      </c>
      <c r="J615" s="1" t="str">
        <f>VLOOKUP(A614,[2]tblEscolas!$A:$D,4,FALSE)</f>
        <v>PUB</v>
      </c>
    </row>
    <row r="616" spans="1:10" x14ac:dyDescent="0.3">
      <c r="A616" s="18">
        <v>402278</v>
      </c>
      <c r="B616" s="14" t="s">
        <v>520</v>
      </c>
      <c r="C616" s="14" t="str">
        <f>VLOOKUP(Tabela1[[#This Row],[nome_escola]],[1]Sheet1!$A:$K,4,FALSE)</f>
        <v>Rua Aristides de Sousa Mendes</v>
      </c>
      <c r="D616" s="14" t="str">
        <f>VLOOKUP(Tabela1[[#This Row],[nome_escola]],[1]Sheet1!$A:$K,5,FALSE)</f>
        <v>2550-007</v>
      </c>
      <c r="E616" s="14">
        <f>VLOOKUP(Tabela1[[#This Row],[nome_escola]],[1]Sheet1!$A:$K,2,FALSE)</f>
        <v>39.243228999999999</v>
      </c>
      <c r="F616" s="14">
        <f>VLOOKUP(Tabela1[[#This Row],[nome_escola]],[1]Sheet1!$A:$K,3,FALSE)</f>
        <v>-9.1066040000000008</v>
      </c>
      <c r="G616" s="1" t="str">
        <f>VLOOKUP(Tabela1[[#This Row],[id_escola]],[2]tblEscolas!$A:$E,5,FALSE)</f>
        <v>11</v>
      </c>
      <c r="H616" s="1" t="str">
        <f>VLOOKUP(Tabela1[[#This Row],[id_escola]],[2]tblEscolas!$A:$F,6,FALSE)</f>
        <v>04</v>
      </c>
      <c r="I616" s="1" t="s">
        <v>1235</v>
      </c>
      <c r="J616" s="1" t="str">
        <f>VLOOKUP(A615,[2]tblEscolas!$A:$D,4,FALSE)</f>
        <v>PUB</v>
      </c>
    </row>
    <row r="617" spans="1:10" x14ac:dyDescent="0.3">
      <c r="A617" s="18">
        <v>330036</v>
      </c>
      <c r="B617" s="14" t="s">
        <v>282</v>
      </c>
      <c r="C617" s="14" t="str">
        <f>VLOOKUP(Tabela1[[#This Row],[nome_escola]],[1]Sheet1!$A:$K,4,FALSE)</f>
        <v>Avenida José Cardoso Pires</v>
      </c>
      <c r="D617" s="14" t="str">
        <f>VLOOKUP(Tabela1[[#This Row],[nome_escola]],[1]Sheet1!$A:$K,5,FALSE)</f>
        <v>6110-117</v>
      </c>
      <c r="E617" s="14">
        <f>VLOOKUP(Tabela1[[#This Row],[nome_escola]],[1]Sheet1!$A:$K,2,FALSE)</f>
        <v>39.681347000000002</v>
      </c>
      <c r="F617" s="14">
        <f>VLOOKUP(Tabela1[[#This Row],[nome_escola]],[1]Sheet1!$A:$K,3,FALSE)</f>
        <v>-8.143675</v>
      </c>
      <c r="G617" s="1" t="str">
        <f>VLOOKUP(Tabela1[[#This Row],[id_escola]],[2]tblEscolas!$A:$E,5,FALSE)</f>
        <v>05</v>
      </c>
      <c r="H617" s="1" t="str">
        <f>VLOOKUP(Tabela1[[#This Row],[id_escola]],[2]tblEscolas!$A:$F,6,FALSE)</f>
        <v>10</v>
      </c>
      <c r="I617" s="1" t="s">
        <v>1235</v>
      </c>
      <c r="J617" s="1" t="str">
        <f>VLOOKUP(A616,[2]tblEscolas!$A:$D,4,FALSE)</f>
        <v>PUB</v>
      </c>
    </row>
    <row r="618" spans="1:10" x14ac:dyDescent="0.3">
      <c r="A618" s="18">
        <v>340571</v>
      </c>
      <c r="B618" s="14" t="s">
        <v>889</v>
      </c>
      <c r="C618" s="14" t="str">
        <f>VLOOKUP(Tabela1[[#This Row],[nome_escola]],[1]Sheet1!$A:$K,4,FALSE)</f>
        <v>Rua do Doutor José António Marques</v>
      </c>
      <c r="D618" s="14" t="str">
        <f>VLOOKUP(Tabela1[[#This Row],[nome_escola]],[1]Sheet1!$A:$K,5,FALSE)</f>
        <v>4300-357</v>
      </c>
      <c r="E618" s="14">
        <f>VLOOKUP(Tabela1[[#This Row],[nome_escola]],[1]Sheet1!$A:$K,2,FALSE)</f>
        <v>41.164154000000003</v>
      </c>
      <c r="F618" s="14">
        <f>VLOOKUP(Tabela1[[#This Row],[nome_escola]],[1]Sheet1!$A:$K,3,FALSE)</f>
        <v>-8.5693090000000005</v>
      </c>
      <c r="G618" s="1" t="str">
        <f>VLOOKUP(Tabela1[[#This Row],[id_escola]],[2]tblEscolas!$A:$E,5,FALSE)</f>
        <v>13</v>
      </c>
      <c r="H618" s="1" t="str">
        <f>VLOOKUP(Tabela1[[#This Row],[id_escola]],[2]tblEscolas!$A:$F,6,FALSE)</f>
        <v>12</v>
      </c>
      <c r="I618" s="1" t="s">
        <v>1235</v>
      </c>
      <c r="J618" s="1" t="str">
        <f>VLOOKUP(A617,[2]tblEscolas!$A:$D,4,FALSE)</f>
        <v>PUB</v>
      </c>
    </row>
    <row r="619" spans="1:10" x14ac:dyDescent="0.3">
      <c r="A619" s="18">
        <v>342350</v>
      </c>
      <c r="B619" s="14" t="s">
        <v>825</v>
      </c>
      <c r="C619" s="14" t="str">
        <f>VLOOKUP(Tabela1[[#This Row],[nome_escola]],[1]Sheet1!$A:$K,4,FALSE)</f>
        <v>Rua Eusébio da Silva Ferreira</v>
      </c>
      <c r="D619" s="14" t="str">
        <f>VLOOKUP(Tabela1[[#This Row],[nome_escola]],[1]Sheet1!$A:$K,5,FALSE)</f>
        <v>4475-470</v>
      </c>
      <c r="E619" s="14">
        <f>VLOOKUP(Tabela1[[#This Row],[nome_escola]],[1]Sheet1!$A:$K,2,FALSE)</f>
        <v>41.229514999999999</v>
      </c>
      <c r="F619" s="14">
        <f>VLOOKUP(Tabela1[[#This Row],[nome_escola]],[1]Sheet1!$A:$K,3,FALSE)</f>
        <v>-8.5943319999999996</v>
      </c>
      <c r="G619" s="1" t="str">
        <f>VLOOKUP(Tabela1[[#This Row],[id_escola]],[2]tblEscolas!$A:$E,5,FALSE)</f>
        <v>13</v>
      </c>
      <c r="H619" s="1" t="str">
        <f>VLOOKUP(Tabela1[[#This Row],[id_escola]],[2]tblEscolas!$A:$F,6,FALSE)</f>
        <v>06</v>
      </c>
      <c r="I619" s="1" t="s">
        <v>1235</v>
      </c>
      <c r="J619" s="1" t="str">
        <f>VLOOKUP(A618,[2]tblEscolas!$A:$D,4,FALSE)</f>
        <v>PUB</v>
      </c>
    </row>
    <row r="620" spans="1:10" x14ac:dyDescent="0.3">
      <c r="A620" s="18">
        <v>403684</v>
      </c>
      <c r="B620" s="14" t="s">
        <v>252</v>
      </c>
      <c r="C620" s="14" t="str">
        <f>VLOOKUP(Tabela1[[#This Row],[nome_escola]],[1]Sheet1!$A:$K,4,FALSE)</f>
        <v>Rua da Escola Básica</v>
      </c>
      <c r="D620" s="14" t="str">
        <f>VLOOKUP(Tabela1[[#This Row],[nome_escola]],[1]Sheet1!$A:$K,5,FALSE)</f>
        <v>5385-122</v>
      </c>
      <c r="E620" s="14">
        <f>VLOOKUP(Tabela1[[#This Row],[nome_escola]],[1]Sheet1!$A:$K,2,FALSE)</f>
        <v>41.657156999999998</v>
      </c>
      <c r="F620" s="14">
        <f>VLOOKUP(Tabela1[[#This Row],[nome_escola]],[1]Sheet1!$A:$K,3,FALSE)</f>
        <v>-7.1308429999999996</v>
      </c>
      <c r="G620" s="1" t="str">
        <f>VLOOKUP(Tabela1[[#This Row],[id_escola]],[2]tblEscolas!$A:$E,5,FALSE)</f>
        <v>04</v>
      </c>
      <c r="H620" s="1" t="str">
        <f>VLOOKUP(Tabela1[[#This Row],[id_escola]],[2]tblEscolas!$A:$F,6,FALSE)</f>
        <v>08</v>
      </c>
      <c r="I620" s="1" t="s">
        <v>1235</v>
      </c>
      <c r="J620" s="1" t="str">
        <f>VLOOKUP(A619,[2]tblEscolas!$A:$D,4,FALSE)</f>
        <v>PUB</v>
      </c>
    </row>
    <row r="621" spans="1:10" x14ac:dyDescent="0.3">
      <c r="A621" s="18">
        <v>310440</v>
      </c>
      <c r="B621" s="14" t="s">
        <v>1128</v>
      </c>
      <c r="C621" s="14" t="str">
        <f>VLOOKUP(Tabela1[[#This Row],[nome_escola]],[1]Sheet1!$A:$K,4,FALSE)</f>
        <v>Rua Alexandre Herculano</v>
      </c>
      <c r="D621" s="14" t="str">
        <f>VLOOKUP(Tabela1[[#This Row],[nome_escola]],[1]Sheet1!$A:$K,5,FALSE)</f>
        <v>4910-457</v>
      </c>
      <c r="E621" s="14">
        <f>VLOOKUP(Tabela1[[#This Row],[nome_escola]],[1]Sheet1!$A:$K,2,FALSE)</f>
        <v>41.809646999999998</v>
      </c>
      <c r="F621" s="14">
        <f>VLOOKUP(Tabela1[[#This Row],[nome_escola]],[1]Sheet1!$A:$K,3,FALSE)</f>
        <v>-8.8537979999999994</v>
      </c>
      <c r="G621" s="1" t="str">
        <f>VLOOKUP(Tabela1[[#This Row],[id_escola]],[2]tblEscolas!$A:$E,5,FALSE)</f>
        <v>16</v>
      </c>
      <c r="H621" s="1" t="str">
        <f>VLOOKUP(Tabela1[[#This Row],[id_escola]],[2]tblEscolas!$A:$F,6,FALSE)</f>
        <v>09</v>
      </c>
      <c r="I621" s="1" t="s">
        <v>1235</v>
      </c>
      <c r="J621" s="1" t="str">
        <f>VLOOKUP(A620,[2]tblEscolas!$A:$D,4,FALSE)</f>
        <v>PUB</v>
      </c>
    </row>
    <row r="622" spans="1:10" x14ac:dyDescent="0.3">
      <c r="A622" s="18">
        <v>341009</v>
      </c>
      <c r="B622" s="14" t="s">
        <v>61</v>
      </c>
      <c r="C622" s="14" t="str">
        <f>VLOOKUP(Tabela1[[#This Row],[nome_escola]],[1]Sheet1!$A:$K,4,FALSE)</f>
        <v>Rua Dom Dinis</v>
      </c>
      <c r="D622" s="14" t="str">
        <f>VLOOKUP(Tabela1[[#This Row],[nome_escola]],[1]Sheet1!$A:$K,5,FALSE)</f>
        <v>4500-643</v>
      </c>
      <c r="E622" s="14">
        <f>VLOOKUP(Tabela1[[#This Row],[nome_escola]],[1]Sheet1!$A:$K,2,FALSE)</f>
        <v>40.993414999999999</v>
      </c>
      <c r="F622" s="14">
        <f>VLOOKUP(Tabela1[[#This Row],[nome_escola]],[1]Sheet1!$A:$K,3,FALSE)</f>
        <v>-8.6290189999999996</v>
      </c>
      <c r="G622" s="1" t="str">
        <f>VLOOKUP(Tabela1[[#This Row],[id_escola]],[2]tblEscolas!$A:$E,5,FALSE)</f>
        <v>01</v>
      </c>
      <c r="H622" s="1" t="str">
        <f>VLOOKUP(Tabela1[[#This Row],[id_escola]],[2]tblEscolas!$A:$F,6,FALSE)</f>
        <v>07</v>
      </c>
      <c r="I622" s="1" t="s">
        <v>1235</v>
      </c>
      <c r="J622" s="1" t="str">
        <f>VLOOKUP(A621,[2]tblEscolas!$A:$D,4,FALSE)</f>
        <v>PUB</v>
      </c>
    </row>
    <row r="623" spans="1:10" x14ac:dyDescent="0.3">
      <c r="A623" s="18">
        <v>341095</v>
      </c>
      <c r="B623" s="14" t="s">
        <v>885</v>
      </c>
      <c r="C623" s="14" t="e">
        <f>VLOOKUP(Tabela1[[#This Row],[nome_escola]],[1]Sheet1!$A:$K,4,FALSE)</f>
        <v>#N/A</v>
      </c>
      <c r="D623" s="14" t="e">
        <f>VLOOKUP(Tabela1[[#This Row],[nome_escola]],[1]Sheet1!$A:$K,5,FALSE)</f>
        <v>#N/A</v>
      </c>
      <c r="E623" s="14" t="e">
        <f>VLOOKUP(Tabela1[[#This Row],[nome_escola]],[1]Sheet1!$A:$K,2,FALSE)</f>
        <v>#N/A</v>
      </c>
      <c r="F623" s="14" t="e">
        <f>VLOOKUP(Tabela1[[#This Row],[nome_escola]],[1]Sheet1!$A:$K,3,FALSE)</f>
        <v>#N/A</v>
      </c>
      <c r="G623" s="1" t="str">
        <f>VLOOKUP(Tabela1[[#This Row],[id_escola]],[2]tblEscolas!$A:$E,5,FALSE)</f>
        <v>13</v>
      </c>
      <c r="H623" s="1" t="str">
        <f>VLOOKUP(Tabela1[[#This Row],[id_escola]],[2]tblEscolas!$A:$F,6,FALSE)</f>
        <v>12</v>
      </c>
      <c r="I623" s="1" t="s">
        <v>1235</v>
      </c>
      <c r="J623" s="1" t="str">
        <f>VLOOKUP(A622,[2]tblEscolas!$A:$D,4,FALSE)</f>
        <v>PUB</v>
      </c>
    </row>
    <row r="624" spans="1:10" x14ac:dyDescent="0.3">
      <c r="A624" s="18">
        <v>401420</v>
      </c>
      <c r="B624" s="14" t="s">
        <v>750</v>
      </c>
      <c r="C624" s="14" t="str">
        <f>VLOOKUP(Tabela1[[#This Row],[nome_escola]],[1]Sheet1!$A:$K,4,FALSE)</f>
        <v>Rua Carvalho Araújo</v>
      </c>
      <c r="D624" s="14" t="str">
        <f>VLOOKUP(Tabela1[[#This Row],[nome_escola]],[1]Sheet1!$A:$K,5,FALSE)</f>
        <v>2720-001</v>
      </c>
      <c r="E624" s="14">
        <f>VLOOKUP(Tabela1[[#This Row],[nome_escola]],[1]Sheet1!$A:$K,2,FALSE)</f>
        <v>38.745536999999999</v>
      </c>
      <c r="F624" s="14">
        <f>VLOOKUP(Tabela1[[#This Row],[nome_escola]],[1]Sheet1!$A:$K,3,FALSE)</f>
        <v>-9.2280859999999993</v>
      </c>
      <c r="G624" s="1" t="str">
        <f>VLOOKUP(Tabela1[[#This Row],[id_escola]],[2]tblEscolas!$A:$E,5,FALSE)</f>
        <v>11</v>
      </c>
      <c r="H624" s="1" t="str">
        <f>VLOOKUP(Tabela1[[#This Row],[id_escola]],[2]tblEscolas!$A:$F,6,FALSE)</f>
        <v>15</v>
      </c>
      <c r="I624" s="1" t="s">
        <v>1235</v>
      </c>
      <c r="J624" s="1" t="str">
        <f>VLOOKUP(A623,[2]tblEscolas!$A:$D,4,FALSE)</f>
        <v>PUB</v>
      </c>
    </row>
    <row r="625" spans="1:10" x14ac:dyDescent="0.3">
      <c r="A625" s="18">
        <v>346780</v>
      </c>
      <c r="B625" s="14" t="s">
        <v>1163</v>
      </c>
      <c r="C625" s="14" t="str">
        <f>VLOOKUP(Tabela1[[#This Row],[nome_escola]],[1]Sheet1!$A:$K,4,FALSE)</f>
        <v>Avenida da Noruega</v>
      </c>
      <c r="D625" s="14" t="str">
        <f>VLOOKUP(Tabela1[[#This Row],[nome_escola]],[1]Sheet1!$A:$K,5,FALSE)</f>
        <v>5470-271</v>
      </c>
      <c r="E625" s="14">
        <f>VLOOKUP(Tabela1[[#This Row],[nome_escola]],[1]Sheet1!$A:$K,2,FALSE)</f>
        <v>41.827922999999998</v>
      </c>
      <c r="F625" s="14">
        <f>VLOOKUP(Tabela1[[#This Row],[nome_escola]],[1]Sheet1!$A:$K,3,FALSE)</f>
        <v>-7.7812799999999998</v>
      </c>
      <c r="G625" s="1" t="str">
        <f>VLOOKUP(Tabela1[[#This Row],[id_escola]],[2]tblEscolas!$A:$E,5,FALSE)</f>
        <v>17</v>
      </c>
      <c r="H625" s="1" t="str">
        <f>VLOOKUP(Tabela1[[#This Row],[id_escola]],[2]tblEscolas!$A:$F,6,FALSE)</f>
        <v>06</v>
      </c>
      <c r="I625" s="1" t="s">
        <v>1235</v>
      </c>
      <c r="J625" s="1" t="str">
        <f>VLOOKUP(A624,[2]tblEscolas!$A:$D,4,FALSE)</f>
        <v>PUB</v>
      </c>
    </row>
    <row r="626" spans="1:10" x14ac:dyDescent="0.3">
      <c r="A626" s="18">
        <v>345751</v>
      </c>
      <c r="B626" s="14" t="s">
        <v>342</v>
      </c>
      <c r="C626" s="14" t="str">
        <f>VLOOKUP(Tabela1[[#This Row],[nome_escola]],[1]Sheet1!$A:$K,4,FALSE)</f>
        <v>Rua Capitão Salgueiro Maia</v>
      </c>
      <c r="D626" s="14" t="str">
        <f>VLOOKUP(Tabela1[[#This Row],[nome_escola]],[1]Sheet1!$A:$K,5,FALSE)</f>
        <v>3350-079</v>
      </c>
      <c r="E626" s="14">
        <f>VLOOKUP(Tabela1[[#This Row],[nome_escola]],[1]Sheet1!$A:$K,2,FALSE)</f>
        <v>40.212595999999998</v>
      </c>
      <c r="F626" s="14">
        <f>VLOOKUP(Tabela1[[#This Row],[nome_escola]],[1]Sheet1!$A:$K,3,FALSE)</f>
        <v>-8.2519779999999994</v>
      </c>
      <c r="G626" s="1" t="str">
        <f>VLOOKUP(Tabela1[[#This Row],[id_escola]],[2]tblEscolas!$A:$E,5,FALSE)</f>
        <v>06</v>
      </c>
      <c r="H626" s="1" t="str">
        <f>VLOOKUP(Tabela1[[#This Row],[id_escola]],[2]tblEscolas!$A:$F,6,FALSE)</f>
        <v>17</v>
      </c>
      <c r="I626" s="1" t="s">
        <v>1235</v>
      </c>
      <c r="J626" s="1" t="str">
        <f>VLOOKUP(A625,[2]tblEscolas!$A:$D,4,FALSE)</f>
        <v>PUB</v>
      </c>
    </row>
    <row r="627" spans="1:10" x14ac:dyDescent="0.3">
      <c r="A627" s="18">
        <v>345763</v>
      </c>
      <c r="B627" s="14" t="s">
        <v>94</v>
      </c>
      <c r="C627" s="14" t="str">
        <f>VLOOKUP(Tabela1[[#This Row],[nome_escola]],[1]Sheet1!$A:$K,4,FALSE)</f>
        <v>Rua Professor Doutor António Joaquim Ferreira da Silva</v>
      </c>
      <c r="D627" s="14" t="str">
        <f>VLOOKUP(Tabela1[[#This Row],[nome_escola]],[1]Sheet1!$A:$K,5,FALSE)</f>
        <v>3720-767</v>
      </c>
      <c r="E627" s="14">
        <f>VLOOKUP(Tabela1[[#This Row],[nome_escola]],[1]Sheet1!$A:$K,2,FALSE)</f>
        <v>40.872017</v>
      </c>
      <c r="F627" s="14">
        <f>VLOOKUP(Tabela1[[#This Row],[nome_escola]],[1]Sheet1!$A:$K,3,FALSE)</f>
        <v>-8.5087799999999998</v>
      </c>
      <c r="G627" s="1" t="str">
        <f>VLOOKUP(Tabela1[[#This Row],[id_escola]],[2]tblEscolas!$A:$E,5,FALSE)</f>
        <v>01</v>
      </c>
      <c r="H627" s="1" t="str">
        <f>VLOOKUP(Tabela1[[#This Row],[id_escola]],[2]tblEscolas!$A:$F,6,FALSE)</f>
        <v>13</v>
      </c>
      <c r="I627" s="1" t="s">
        <v>1235</v>
      </c>
      <c r="J627" s="1" t="str">
        <f>VLOOKUP(A626,[2]tblEscolas!$A:$D,4,FALSE)</f>
        <v>PUB</v>
      </c>
    </row>
    <row r="628" spans="1:10" x14ac:dyDescent="0.3">
      <c r="A628" s="18">
        <v>345775</v>
      </c>
      <c r="B628" s="14" t="s">
        <v>361</v>
      </c>
      <c r="C628" s="14" t="str">
        <f>VLOOKUP(Tabela1[[#This Row],[nome_escola]],[1]Sheet1!$A:$K,4,FALSE)</f>
        <v>Rua de São Paulo</v>
      </c>
      <c r="D628" s="14" t="str">
        <f>VLOOKUP(Tabela1[[#This Row],[nome_escola]],[1]Sheet1!$A:$K,5,FALSE)</f>
        <v>7220-401</v>
      </c>
      <c r="E628" s="14">
        <f>VLOOKUP(Tabela1[[#This Row],[nome_escola]],[1]Sheet1!$A:$K,2,FALSE)</f>
        <v>38.309226000000002</v>
      </c>
      <c r="F628" s="14">
        <f>VLOOKUP(Tabela1[[#This Row],[nome_escola]],[1]Sheet1!$A:$K,3,FALSE)</f>
        <v>-7.7066790000000003</v>
      </c>
      <c r="G628" s="1" t="str">
        <f>VLOOKUP(Tabela1[[#This Row],[id_escola]],[2]tblEscolas!$A:$E,5,FALSE)</f>
        <v>07</v>
      </c>
      <c r="H628" s="1" t="str">
        <f>VLOOKUP(Tabela1[[#This Row],[id_escola]],[2]tblEscolas!$A:$F,6,FALSE)</f>
        <v>10</v>
      </c>
      <c r="I628" s="1" t="s">
        <v>1235</v>
      </c>
      <c r="J628" s="1" t="str">
        <f>VLOOKUP(A627,[2]tblEscolas!$A:$D,4,FALSE)</f>
        <v>PUB</v>
      </c>
    </row>
    <row r="629" spans="1:10" x14ac:dyDescent="0.3">
      <c r="A629" s="18">
        <v>345787</v>
      </c>
      <c r="B629" s="14" t="s">
        <v>368</v>
      </c>
      <c r="C629" s="14" t="str">
        <f>VLOOKUP(Tabela1[[#This Row],[nome_escola]],[1]Sheet1!$A:$K,4,FALSE)</f>
        <v>EN 257</v>
      </c>
      <c r="D629" s="14" t="str">
        <f>VLOOKUP(Tabela1[[#This Row],[nome_escola]],[1]Sheet1!$A:$K,5,FALSE)</f>
        <v>7090-287</v>
      </c>
      <c r="E629" s="14">
        <f>VLOOKUP(Tabela1[[#This Row],[nome_escola]],[1]Sheet1!$A:$K,2,FALSE)</f>
        <v>38.338621000000003</v>
      </c>
      <c r="F629" s="14">
        <f>VLOOKUP(Tabela1[[#This Row],[nome_escola]],[1]Sheet1!$A:$K,3,FALSE)</f>
        <v>-8.0085829999999998</v>
      </c>
      <c r="G629" s="1" t="str">
        <f>VLOOKUP(Tabela1[[#This Row],[id_escola]],[2]tblEscolas!$A:$E,5,FALSE)</f>
        <v>07</v>
      </c>
      <c r="H629" s="1" t="str">
        <f>VLOOKUP(Tabela1[[#This Row],[id_escola]],[2]tblEscolas!$A:$F,6,FALSE)</f>
        <v>13</v>
      </c>
      <c r="I629" s="1" t="s">
        <v>1235</v>
      </c>
      <c r="J629" s="1" t="str">
        <f>VLOOKUP(A628,[2]tblEscolas!$A:$D,4,FALSE)</f>
        <v>PUB</v>
      </c>
    </row>
    <row r="630" spans="1:10" x14ac:dyDescent="0.3">
      <c r="A630" s="18">
        <v>401456</v>
      </c>
      <c r="B630" s="14" t="s">
        <v>50</v>
      </c>
      <c r="C630" s="14" t="str">
        <f>VLOOKUP(Tabela1[[#This Row],[nome_escola]],[1]Sheet1!$A:$K,4,FALSE)</f>
        <v>Rua Padre José Maria Taborda</v>
      </c>
      <c r="D630" s="14" t="str">
        <f>VLOOKUP(Tabela1[[#This Row],[nome_escola]],[1]Sheet1!$A:$K,5,FALSE)</f>
        <v>3804-506</v>
      </c>
      <c r="E630" s="14">
        <f>VLOOKUP(Tabela1[[#This Row],[nome_escola]],[1]Sheet1!$A:$K,2,FALSE)</f>
        <v>40.645091000000001</v>
      </c>
      <c r="F630" s="14">
        <f>VLOOKUP(Tabela1[[#This Row],[nome_escola]],[1]Sheet1!$A:$K,3,FALSE)</f>
        <v>-8.6323310000000006</v>
      </c>
      <c r="G630" s="1" t="str">
        <f>VLOOKUP(Tabela1[[#This Row],[id_escola]],[2]tblEscolas!$A:$E,5,FALSE)</f>
        <v>01</v>
      </c>
      <c r="H630" s="1" t="str">
        <f>VLOOKUP(Tabela1[[#This Row],[id_escola]],[2]tblEscolas!$A:$F,6,FALSE)</f>
        <v>05</v>
      </c>
      <c r="I630" s="1" t="s">
        <v>1235</v>
      </c>
      <c r="J630" s="1" t="str">
        <f>VLOOKUP(A629,[2]tblEscolas!$A:$D,4,FALSE)</f>
        <v>PUB</v>
      </c>
    </row>
    <row r="631" spans="1:10" x14ac:dyDescent="0.3">
      <c r="A631" s="18">
        <v>345805</v>
      </c>
      <c r="B631" s="14" t="s">
        <v>117</v>
      </c>
      <c r="C631" s="14" t="str">
        <f>VLOOKUP(Tabela1[[#This Row],[nome_escola]],[1]Sheet1!$A:$K,4,FALSE)</f>
        <v>Rua da Escola Secundária</v>
      </c>
      <c r="D631" s="14" t="str">
        <f>VLOOKUP(Tabela1[[#This Row],[nome_escola]],[1]Sheet1!$A:$K,5,FALSE)</f>
        <v>7700-018</v>
      </c>
      <c r="E631" s="14">
        <f>VLOOKUP(Tabela1[[#This Row],[nome_escola]],[1]Sheet1!$A:$K,2,FALSE)</f>
        <v>37.512650999999998</v>
      </c>
      <c r="F631" s="14">
        <f>VLOOKUP(Tabela1[[#This Row],[nome_escola]],[1]Sheet1!$A:$K,3,FALSE)</f>
        <v>-8.0557099999999995</v>
      </c>
      <c r="G631" s="1" t="str">
        <f>VLOOKUP(Tabela1[[#This Row],[id_escola]],[2]tblEscolas!$A:$E,5,FALSE)</f>
        <v>02</v>
      </c>
      <c r="H631" s="1" t="str">
        <f>VLOOKUP(Tabela1[[#This Row],[id_escola]],[2]tblEscolas!$A:$F,6,FALSE)</f>
        <v>02</v>
      </c>
      <c r="I631" s="1" t="s">
        <v>1235</v>
      </c>
      <c r="J631" s="1" t="str">
        <f>VLOOKUP(A630,[2]tblEscolas!$A:$D,4,FALSE)</f>
        <v>PUB</v>
      </c>
    </row>
    <row r="632" spans="1:10" x14ac:dyDescent="0.3">
      <c r="A632" s="18">
        <v>345817</v>
      </c>
      <c r="B632" s="14" t="s">
        <v>407</v>
      </c>
      <c r="C632" s="14" t="str">
        <f>VLOOKUP(Tabela1[[#This Row],[nome_escola]],[1]Sheet1!$A:$K,4,FALSE)</f>
        <v>Rua João da Rosa</v>
      </c>
      <c r="D632" s="14" t="str">
        <f>VLOOKUP(Tabela1[[#This Row],[nome_escola]],[1]Sheet1!$A:$K,5,FALSE)</f>
        <v>8700-480</v>
      </c>
      <c r="E632" s="14">
        <f>VLOOKUP(Tabela1[[#This Row],[nome_escola]],[1]Sheet1!$A:$K,2,FALSE)</f>
        <v>37.033790000000003</v>
      </c>
      <c r="F632" s="14">
        <f>VLOOKUP(Tabela1[[#This Row],[nome_escola]],[1]Sheet1!$A:$K,3,FALSE)</f>
        <v>-7.8355940000000004</v>
      </c>
      <c r="G632" s="1" t="str">
        <f>VLOOKUP(Tabela1[[#This Row],[id_escola]],[2]tblEscolas!$A:$E,5,FALSE)</f>
        <v>08</v>
      </c>
      <c r="H632" s="1" t="str">
        <f>VLOOKUP(Tabela1[[#This Row],[id_escola]],[2]tblEscolas!$A:$F,6,FALSE)</f>
        <v>10</v>
      </c>
      <c r="I632" s="1" t="s">
        <v>1235</v>
      </c>
      <c r="J632" s="1" t="str">
        <f>VLOOKUP(A631,[2]tblEscolas!$A:$D,4,FALSE)</f>
        <v>PUB</v>
      </c>
    </row>
    <row r="633" spans="1:10" x14ac:dyDescent="0.3">
      <c r="A633" s="18">
        <v>345799</v>
      </c>
      <c r="B633" s="14" t="s">
        <v>434</v>
      </c>
      <c r="C633" s="14" t="str">
        <f>VLOOKUP(Tabela1[[#This Row],[nome_escola]],[1]Sheet1!$A:$K,4,FALSE)</f>
        <v>Rua Frei Joaquim Santa Rosa Viterbo</v>
      </c>
      <c r="D633" s="14" t="str">
        <f>VLOOKUP(Tabela1[[#This Row],[nome_escola]],[1]Sheet1!$A:$K,5,FALSE)</f>
        <v>3570-077</v>
      </c>
      <c r="E633" s="14">
        <f>VLOOKUP(Tabela1[[#This Row],[nome_escola]],[1]Sheet1!$A:$K,2,FALSE)</f>
        <v>40.822428000000002</v>
      </c>
      <c r="F633" s="14">
        <f>VLOOKUP(Tabela1[[#This Row],[nome_escola]],[1]Sheet1!$A:$K,3,FALSE)</f>
        <v>-7.5387190000000004</v>
      </c>
      <c r="G633" s="1" t="str">
        <f>VLOOKUP(Tabela1[[#This Row],[id_escola]],[2]tblEscolas!$A:$E,5,FALSE)</f>
        <v>09</v>
      </c>
      <c r="H633" s="1" t="str">
        <f>VLOOKUP(Tabela1[[#This Row],[id_escola]],[2]tblEscolas!$A:$F,6,FALSE)</f>
        <v>02</v>
      </c>
      <c r="I633" s="1" t="s">
        <v>1235</v>
      </c>
      <c r="J633" s="1" t="str">
        <f>VLOOKUP(A632,[2]tblEscolas!$A:$D,4,FALSE)</f>
        <v>PUB</v>
      </c>
    </row>
    <row r="634" spans="1:10" x14ac:dyDescent="0.3">
      <c r="A634" s="18">
        <v>346275</v>
      </c>
      <c r="B634" s="14" t="s">
        <v>1214</v>
      </c>
      <c r="C634" s="14" t="str">
        <f>VLOOKUP(Tabela1[[#This Row],[nome_escola]],[1]Sheet1!$A:$K,4,FALSE)</f>
        <v>Avenida do Vice-Almirante Adriano Sáavedra</v>
      </c>
      <c r="D634" s="14" t="str">
        <f>VLOOKUP(Tabela1[[#This Row],[nome_escola]],[1]Sheet1!$A:$K,5,FALSE)</f>
        <v>3610-134</v>
      </c>
      <c r="E634" s="14">
        <f>VLOOKUP(Tabela1[[#This Row],[nome_escola]],[1]Sheet1!$A:$K,2,FALSE)</f>
        <v>41.021206999999997</v>
      </c>
      <c r="F634" s="14">
        <f>VLOOKUP(Tabela1[[#This Row],[nome_escola]],[1]Sheet1!$A:$K,3,FALSE)</f>
        <v>-7.7751989999999997</v>
      </c>
      <c r="G634" s="1" t="str">
        <f>VLOOKUP(Tabela1[[#This Row],[id_escola]],[2]tblEscolas!$A:$E,5,FALSE)</f>
        <v>18</v>
      </c>
      <c r="H634" s="1" t="str">
        <f>VLOOKUP(Tabela1[[#This Row],[id_escola]],[2]tblEscolas!$A:$F,6,FALSE)</f>
        <v>20</v>
      </c>
      <c r="I634" s="1" t="s">
        <v>1235</v>
      </c>
      <c r="J634" s="1" t="str">
        <f>VLOOKUP(A633,[2]tblEscolas!$A:$D,4,FALSE)</f>
        <v>PUB</v>
      </c>
    </row>
    <row r="635" spans="1:10" x14ac:dyDescent="0.3">
      <c r="A635" s="18">
        <v>346925</v>
      </c>
      <c r="B635" s="14" t="s">
        <v>787</v>
      </c>
      <c r="C635" s="14" t="str">
        <f>VLOOKUP(Tabela1[[#This Row],[nome_escola]],[1]Sheet1!$A:$K,4,FALSE)</f>
        <v>EN 101</v>
      </c>
      <c r="D635" s="14" t="str">
        <f>VLOOKUP(Tabela1[[#This Row],[nome_escola]],[1]Sheet1!$A:$K,5,FALSE)</f>
        <v>4610-642</v>
      </c>
      <c r="E635" s="14">
        <f>VLOOKUP(Tabela1[[#This Row],[nome_escola]],[1]Sheet1!$A:$K,2,FALSE)</f>
        <v>41.377248999999999</v>
      </c>
      <c r="F635" s="14">
        <f>VLOOKUP(Tabela1[[#This Row],[nome_escola]],[1]Sheet1!$A:$K,3,FALSE)</f>
        <v>-8.2106410000000007</v>
      </c>
      <c r="G635" s="1" t="str">
        <f>VLOOKUP(Tabela1[[#This Row],[id_escola]],[2]tblEscolas!$A:$E,5,FALSE)</f>
        <v>13</v>
      </c>
      <c r="H635" s="1" t="str">
        <f>VLOOKUP(Tabela1[[#This Row],[id_escola]],[2]tblEscolas!$A:$F,6,FALSE)</f>
        <v>03</v>
      </c>
      <c r="I635" s="1" t="s">
        <v>1235</v>
      </c>
      <c r="J635" s="1" t="str">
        <f>VLOOKUP(A634,[2]tblEscolas!$A:$D,4,FALSE)</f>
        <v>PUB</v>
      </c>
    </row>
    <row r="636" spans="1:10" x14ac:dyDescent="0.3">
      <c r="A636" s="18">
        <v>401547</v>
      </c>
      <c r="B636" s="14" t="s">
        <v>979</v>
      </c>
      <c r="C636" s="14" t="str">
        <f>VLOOKUP(Tabela1[[#This Row],[nome_escola]],[1]Sheet1!$A:$K,4,FALSE)</f>
        <v>Via de Cintura Interna</v>
      </c>
      <c r="D636" s="14" t="str">
        <f>VLOOKUP(Tabela1[[#This Row],[nome_escola]],[1]Sheet1!$A:$K,5,FALSE)</f>
        <v>4400-478</v>
      </c>
      <c r="E636" s="14">
        <f>VLOOKUP(Tabela1[[#This Row],[nome_escola]],[1]Sheet1!$A:$K,2,FALSE)</f>
        <v>41.139944999999997</v>
      </c>
      <c r="F636" s="14">
        <f>VLOOKUP(Tabela1[[#This Row],[nome_escola]],[1]Sheet1!$A:$K,3,FALSE)</f>
        <v>-8.6383849999999995</v>
      </c>
      <c r="G636" s="1" t="str">
        <f>VLOOKUP(Tabela1[[#This Row],[id_escola]],[2]tblEscolas!$A:$E,5,FALSE)</f>
        <v>14</v>
      </c>
      <c r="H636" s="1" t="str">
        <f>VLOOKUP(Tabela1[[#This Row],[id_escola]],[2]tblEscolas!$A:$F,6,FALSE)</f>
        <v>01</v>
      </c>
      <c r="I636" s="1" t="s">
        <v>1235</v>
      </c>
      <c r="J636" s="1" t="str">
        <f>VLOOKUP(A635,[2]tblEscolas!$A:$D,4,FALSE)</f>
        <v>PUB</v>
      </c>
    </row>
    <row r="637" spans="1:10" x14ac:dyDescent="0.3">
      <c r="A637" s="18">
        <v>401559</v>
      </c>
      <c r="B637" s="14" t="s">
        <v>59</v>
      </c>
      <c r="C637" s="14" t="str">
        <f>VLOOKUP(Tabela1[[#This Row],[nome_escola]],[1]Sheet1!$A:$K,4,FALSE)</f>
        <v>Rua 34</v>
      </c>
      <c r="D637" s="14" t="str">
        <f>VLOOKUP(Tabela1[[#This Row],[nome_escola]],[1]Sheet1!$A:$K,5,FALSE)</f>
        <v>4500-318</v>
      </c>
      <c r="E637" s="14">
        <f>VLOOKUP(Tabela1[[#This Row],[nome_escola]],[1]Sheet1!$A:$K,2,FALSE)</f>
        <v>41.005225000000003</v>
      </c>
      <c r="F637" s="14">
        <f>VLOOKUP(Tabela1[[#This Row],[nome_escola]],[1]Sheet1!$A:$K,3,FALSE)</f>
        <v>-8.6327350000000003</v>
      </c>
      <c r="G637" s="1" t="str">
        <f>VLOOKUP(Tabela1[[#This Row],[id_escola]],[2]tblEscolas!$A:$E,5,FALSE)</f>
        <v>01</v>
      </c>
      <c r="H637" s="1" t="str">
        <f>VLOOKUP(Tabela1[[#This Row],[id_escola]],[2]tblEscolas!$A:$F,6,FALSE)</f>
        <v>07</v>
      </c>
      <c r="I637" s="1" t="s">
        <v>1235</v>
      </c>
      <c r="J637" s="1" t="str">
        <f>VLOOKUP(A636,[2]tblEscolas!$A:$D,4,FALSE)</f>
        <v>PUB</v>
      </c>
    </row>
    <row r="638" spans="1:10" x14ac:dyDescent="0.3">
      <c r="A638" s="18">
        <v>401560</v>
      </c>
      <c r="B638" s="14" t="s">
        <v>58</v>
      </c>
      <c r="C638" s="14" t="str">
        <f>VLOOKUP(Tabela1[[#This Row],[nome_escola]],[1]Sheet1!$A:$K,4,FALSE)</f>
        <v>Praceta Manuel Laranjeira</v>
      </c>
      <c r="D638" s="14" t="str">
        <f>VLOOKUP(Tabela1[[#This Row],[nome_escola]],[1]Sheet1!$A:$K,5,FALSE)</f>
        <v>4500-023</v>
      </c>
      <c r="E638" s="14">
        <f>VLOOKUP(Tabela1[[#This Row],[nome_escola]],[1]Sheet1!$A:$K,2,FALSE)</f>
        <v>41.009870999999997</v>
      </c>
      <c r="F638" s="14">
        <f>VLOOKUP(Tabela1[[#This Row],[nome_escola]],[1]Sheet1!$A:$K,3,FALSE)</f>
        <v>-8.6302179999999993</v>
      </c>
      <c r="G638" s="1" t="str">
        <f>VLOOKUP(Tabela1[[#This Row],[id_escola]],[2]tblEscolas!$A:$E,5,FALSE)</f>
        <v>01</v>
      </c>
      <c r="H638" s="1" t="str">
        <f>VLOOKUP(Tabela1[[#This Row],[id_escola]],[2]tblEscolas!$A:$F,6,FALSE)</f>
        <v>07</v>
      </c>
      <c r="I638" s="1" t="s">
        <v>1235</v>
      </c>
      <c r="J638" s="1" t="str">
        <f>VLOOKUP(A637,[2]tblEscolas!$A:$D,4,FALSE)</f>
        <v>PUB</v>
      </c>
    </row>
    <row r="639" spans="1:10" x14ac:dyDescent="0.3">
      <c r="A639" s="18" t="e">
        <v>#N/A</v>
      </c>
      <c r="B639" s="14" t="s">
        <v>852</v>
      </c>
      <c r="C639" s="14" t="str">
        <f>VLOOKUP(Tabela1[[#This Row],[nome_escola]],[1]Sheet1!$A:$K,4,FALSE)</f>
        <v>Rua Antonio Pereira da Costa</v>
      </c>
      <c r="D639" s="14" t="str">
        <f>VLOOKUP(Tabela1[[#This Row],[nome_escola]],[1]Sheet1!$A:$K,5,FALSE)</f>
        <v>4590-298</v>
      </c>
      <c r="E639" s="14">
        <f>VLOOKUP(Tabela1[[#This Row],[nome_escola]],[1]Sheet1!$A:$K,2,FALSE)</f>
        <v>41.293491000000003</v>
      </c>
      <c r="F639" s="14">
        <f>VLOOKUP(Tabela1[[#This Row],[nome_escola]],[1]Sheet1!$A:$K,3,FALSE)</f>
        <v>-8.3393580000000007</v>
      </c>
      <c r="G639" s="1" t="e">
        <f>VLOOKUP(Tabela1[[#This Row],[id_escola]],[2]tblEscolas!$A:$E,5,FALSE)</f>
        <v>#N/A</v>
      </c>
      <c r="H639" s="1" t="e">
        <f>VLOOKUP(Tabela1[[#This Row],[id_escola]],[2]tblEscolas!$A:$F,6,FALSE)</f>
        <v>#N/A</v>
      </c>
      <c r="I639" s="1" t="s">
        <v>1235</v>
      </c>
      <c r="J639" s="1" t="str">
        <f>VLOOKUP(A638,[2]tblEscolas!$A:$D,4,FALSE)</f>
        <v>PUB</v>
      </c>
    </row>
    <row r="640" spans="1:10" x14ac:dyDescent="0.3">
      <c r="A640" s="18">
        <v>345829</v>
      </c>
      <c r="B640" s="14" t="s">
        <v>462</v>
      </c>
      <c r="C640" s="14" t="str">
        <f>VLOOKUP(Tabela1[[#This Row],[nome_escola]],[1]Sheet1!$A:$K,4,FALSE)</f>
        <v>Rua Juiz Conselheiro José Maria Lopes da Silveira e Castro</v>
      </c>
      <c r="D640" s="14" t="str">
        <f>VLOOKUP(Tabela1[[#This Row],[nome_escola]],[1]Sheet1!$A:$K,5,FALSE)</f>
        <v>3250-112</v>
      </c>
      <c r="E640" s="14">
        <f>VLOOKUP(Tabela1[[#This Row],[nome_escola]],[1]Sheet1!$A:$K,2,FALSE)</f>
        <v>39.819415999999997</v>
      </c>
      <c r="F640" s="14">
        <f>VLOOKUP(Tabela1[[#This Row],[nome_escola]],[1]Sheet1!$A:$K,3,FALSE)</f>
        <v>-8.3793769999999999</v>
      </c>
      <c r="G640" s="1" t="str">
        <f>VLOOKUP(Tabela1[[#This Row],[id_escola]],[2]tblEscolas!$A:$E,5,FALSE)</f>
        <v>10</v>
      </c>
      <c r="H640" s="1" t="str">
        <f>VLOOKUP(Tabela1[[#This Row],[id_escola]],[2]tblEscolas!$A:$F,6,FALSE)</f>
        <v>02</v>
      </c>
      <c r="I640" s="1" t="s">
        <v>1235</v>
      </c>
      <c r="J640" s="1" t="e">
        <f>VLOOKUP(A639,[2]tblEscolas!$A:$D,4,FALSE)</f>
        <v>#N/A</v>
      </c>
    </row>
    <row r="641" spans="1:10" x14ac:dyDescent="0.3">
      <c r="A641" s="18">
        <v>346937</v>
      </c>
      <c r="B641" s="14" t="s">
        <v>810</v>
      </c>
      <c r="C641" s="14" t="str">
        <f>VLOOKUP(Tabela1[[#This Row],[nome_escola]],[1]Sheet1!$A:$K,4,FALSE)</f>
        <v>Rua Jogo da Bola</v>
      </c>
      <c r="D641" s="14" t="str">
        <f>VLOOKUP(Tabela1[[#This Row],[nome_escola]],[1]Sheet1!$A:$K,5,FALSE)</f>
        <v>4620-460</v>
      </c>
      <c r="E641" s="14">
        <f>VLOOKUP(Tabela1[[#This Row],[nome_escola]],[1]Sheet1!$A:$K,2,FALSE)</f>
        <v>41.280313999999997</v>
      </c>
      <c r="F641" s="14">
        <f>VLOOKUP(Tabela1[[#This Row],[nome_escola]],[1]Sheet1!$A:$K,3,FALSE)</f>
        <v>-8.2620380000000004</v>
      </c>
      <c r="G641" s="1" t="str">
        <f>VLOOKUP(Tabela1[[#This Row],[id_escola]],[2]tblEscolas!$A:$E,5,FALSE)</f>
        <v>13</v>
      </c>
      <c r="H641" s="1" t="str">
        <f>VLOOKUP(Tabela1[[#This Row],[id_escola]],[2]tblEscolas!$A:$F,6,FALSE)</f>
        <v>05</v>
      </c>
      <c r="I641" s="1" t="s">
        <v>1235</v>
      </c>
      <c r="J641" s="1" t="str">
        <f>VLOOKUP(A640,[2]tblEscolas!$A:$D,4,FALSE)</f>
        <v>PUB</v>
      </c>
    </row>
    <row r="642" spans="1:10" x14ac:dyDescent="0.3">
      <c r="A642" s="18">
        <v>346330</v>
      </c>
      <c r="B642" s="14" t="s">
        <v>464</v>
      </c>
      <c r="C642" s="14" t="str">
        <f>VLOOKUP(Tabela1[[#This Row],[nome_escola]],[1]Sheet1!$A:$K,4,FALSE)</f>
        <v>Avenida Coronel Vitorino Henriques Godinho</v>
      </c>
      <c r="D642" s="14" t="str">
        <f>VLOOKUP(Tabela1[[#This Row],[nome_escola]],[1]Sheet1!$A:$K,5,FALSE)</f>
        <v>3240-154</v>
      </c>
      <c r="E642" s="14">
        <f>VLOOKUP(Tabela1[[#This Row],[nome_escola]],[1]Sheet1!$A:$K,2,FALSE)</f>
        <v>39.911174000000003</v>
      </c>
      <c r="F642" s="14">
        <f>VLOOKUP(Tabela1[[#This Row],[nome_escola]],[1]Sheet1!$A:$K,3,FALSE)</f>
        <v>-8.4327249999999996</v>
      </c>
      <c r="G642" s="1" t="str">
        <f>VLOOKUP(Tabela1[[#This Row],[id_escola]],[2]tblEscolas!$A:$E,5,FALSE)</f>
        <v>10</v>
      </c>
      <c r="H642" s="1" t="str">
        <f>VLOOKUP(Tabela1[[#This Row],[id_escola]],[2]tblEscolas!$A:$F,6,FALSE)</f>
        <v>03</v>
      </c>
      <c r="I642" s="1" t="s">
        <v>1235</v>
      </c>
      <c r="J642" s="1" t="str">
        <f>VLOOKUP(A641,[2]tblEscolas!$A:$D,4,FALSE)</f>
        <v>PUB</v>
      </c>
    </row>
    <row r="643" spans="1:10" x14ac:dyDescent="0.3">
      <c r="A643" s="18">
        <v>343420</v>
      </c>
      <c r="B643" s="14" t="s">
        <v>253</v>
      </c>
      <c r="C643" s="14" t="str">
        <f>VLOOKUP(Tabela1[[#This Row],[nome_escola]],[1]Sheet1!$A:$K,4,FALSE)</f>
        <v>Rua da Escola Básica</v>
      </c>
      <c r="D643" s="14" t="str">
        <f>VLOOKUP(Tabela1[[#This Row],[nome_escola]],[1]Sheet1!$A:$K,5,FALSE)</f>
        <v>5385-122</v>
      </c>
      <c r="E643" s="14">
        <f>VLOOKUP(Tabela1[[#This Row],[nome_escola]],[1]Sheet1!$A:$K,2,FALSE)</f>
        <v>41.657156999999998</v>
      </c>
      <c r="F643" s="14">
        <f>VLOOKUP(Tabela1[[#This Row],[nome_escola]],[1]Sheet1!$A:$K,3,FALSE)</f>
        <v>-7.1308429999999996</v>
      </c>
      <c r="G643" s="1" t="str">
        <f>VLOOKUP(Tabela1[[#This Row],[id_escola]],[2]tblEscolas!$A:$E,5,FALSE)</f>
        <v>04</v>
      </c>
      <c r="H643" s="1" t="str">
        <f>VLOOKUP(Tabela1[[#This Row],[id_escola]],[2]tblEscolas!$A:$F,6,FALSE)</f>
        <v>09</v>
      </c>
      <c r="I643" s="1" t="s">
        <v>1235</v>
      </c>
      <c r="J643" s="1" t="str">
        <f>VLOOKUP(A642,[2]tblEscolas!$A:$D,4,FALSE)</f>
        <v>PUB</v>
      </c>
    </row>
    <row r="644" spans="1:10" x14ac:dyDescent="0.3">
      <c r="A644" s="18">
        <v>341307</v>
      </c>
      <c r="B644" s="14" t="s">
        <v>714</v>
      </c>
      <c r="C644" s="14" t="str">
        <f>VLOOKUP(Tabela1[[#This Row],[nome_escola]],[1]Sheet1!$A:$K,4,FALSE)</f>
        <v>Rua Joaquim Vicente Albogas</v>
      </c>
      <c r="D644" s="14" t="str">
        <f>VLOOKUP(Tabela1[[#This Row],[nome_escola]],[1]Sheet1!$A:$K,5,FALSE)</f>
        <v>2715-681</v>
      </c>
      <c r="E644" s="14">
        <f>VLOOKUP(Tabela1[[#This Row],[nome_escola]],[1]Sheet1!$A:$K,2,FALSE)</f>
        <v>38.863812000000003</v>
      </c>
      <c r="F644" s="14">
        <f>VLOOKUP(Tabela1[[#This Row],[nome_escola]],[1]Sheet1!$A:$K,3,FALSE)</f>
        <v>-9.328614</v>
      </c>
      <c r="G644" s="1" t="str">
        <f>VLOOKUP(Tabela1[[#This Row],[id_escola]],[2]tblEscolas!$A:$E,5,FALSE)</f>
        <v>11</v>
      </c>
      <c r="H644" s="1" t="str">
        <f>VLOOKUP(Tabela1[[#This Row],[id_escola]],[2]tblEscolas!$A:$F,6,FALSE)</f>
        <v>11</v>
      </c>
      <c r="I644" s="1" t="s">
        <v>1235</v>
      </c>
      <c r="J644" s="1" t="str">
        <f>VLOOKUP(A643,[2]tblEscolas!$A:$D,4,FALSE)</f>
        <v>PUB</v>
      </c>
    </row>
    <row r="645" spans="1:10" x14ac:dyDescent="0.3">
      <c r="A645" s="18">
        <v>402771</v>
      </c>
      <c r="B645" s="14" t="s">
        <v>107</v>
      </c>
      <c r="C645" s="14" t="str">
        <f>VLOOKUP(Tabela1[[#This Row],[nome_escola]],[1]Sheet1!$A:$K,4,FALSE)</f>
        <v>Rua Teixeira de Pascoais</v>
      </c>
      <c r="D645" s="14" t="str">
        <f>VLOOKUP(Tabela1[[#This Row],[nome_escola]],[1]Sheet1!$A:$K,5,FALSE)</f>
        <v>3700-291</v>
      </c>
      <c r="E645" s="14">
        <f>VLOOKUP(Tabela1[[#This Row],[nome_escola]],[1]Sheet1!$A:$K,2,FALSE)</f>
        <v>40.896374999999999</v>
      </c>
      <c r="F645" s="14">
        <f>VLOOKUP(Tabela1[[#This Row],[nome_escola]],[1]Sheet1!$A:$K,3,FALSE)</f>
        <v>-8.4963909999999991</v>
      </c>
      <c r="G645" s="1" t="str">
        <f>VLOOKUP(Tabela1[[#This Row],[id_escola]],[2]tblEscolas!$A:$E,5,FALSE)</f>
        <v>01</v>
      </c>
      <c r="H645" s="1" t="str">
        <f>VLOOKUP(Tabela1[[#This Row],[id_escola]],[2]tblEscolas!$A:$F,6,FALSE)</f>
        <v>16</v>
      </c>
      <c r="I645" s="1" t="s">
        <v>1235</v>
      </c>
      <c r="J645" s="1" t="str">
        <f>VLOOKUP(A644,[2]tblEscolas!$A:$D,4,FALSE)</f>
        <v>PUB</v>
      </c>
    </row>
    <row r="646" spans="1:10" x14ac:dyDescent="0.3">
      <c r="A646" s="18">
        <v>402801</v>
      </c>
      <c r="B646" s="14" t="s">
        <v>981</v>
      </c>
      <c r="C646" s="14" t="str">
        <f>VLOOKUP(Tabela1[[#This Row],[nome_escola]],[1]Sheet1!$A:$K,4,FALSE)</f>
        <v>Avenida Rainha Dona Leonor</v>
      </c>
      <c r="D646" s="14" t="str">
        <f>VLOOKUP(Tabela1[[#This Row],[nome_escola]],[1]Sheet1!$A:$K,5,FALSE)</f>
        <v>2200-196</v>
      </c>
      <c r="E646" s="14">
        <f>VLOOKUP(Tabela1[[#This Row],[nome_escola]],[1]Sheet1!$A:$K,2,FALSE)</f>
        <v>39.459066</v>
      </c>
      <c r="F646" s="14">
        <f>VLOOKUP(Tabela1[[#This Row],[nome_escola]],[1]Sheet1!$A:$K,3,FALSE)</f>
        <v>-8.1918389999999999</v>
      </c>
      <c r="G646" s="1" t="str">
        <f>VLOOKUP(Tabela1[[#This Row],[id_escola]],[2]tblEscolas!$A:$E,5,FALSE)</f>
        <v>14</v>
      </c>
      <c r="H646" s="1" t="str">
        <f>VLOOKUP(Tabela1[[#This Row],[id_escola]],[2]tblEscolas!$A:$F,6,FALSE)</f>
        <v>01</v>
      </c>
      <c r="I646" s="1" t="s">
        <v>1235</v>
      </c>
      <c r="J646" s="1" t="str">
        <f>VLOOKUP(A645,[2]tblEscolas!$A:$D,4,FALSE)</f>
        <v>PUB</v>
      </c>
    </row>
    <row r="647" spans="1:10" x14ac:dyDescent="0.3">
      <c r="A647" s="18">
        <v>342270</v>
      </c>
      <c r="B647" s="14" t="s">
        <v>821</v>
      </c>
      <c r="C647" s="14" t="str">
        <f>VLOOKUP(Tabela1[[#This Row],[nome_escola]],[1]Sheet1!$A:$K,4,FALSE)</f>
        <v>Avenida Professor Doutor Marcelo Caetano</v>
      </c>
      <c r="D647" s="14" t="str">
        <f>VLOOKUP(Tabela1[[#This Row],[nome_escola]],[1]Sheet1!$A:$K,5,FALSE)</f>
        <v>4470-596</v>
      </c>
      <c r="E647" s="14">
        <f>VLOOKUP(Tabela1[[#This Row],[nome_escola]],[1]Sheet1!$A:$K,2,FALSE)</f>
        <v>41.244630999999998</v>
      </c>
      <c r="F647" s="14">
        <f>VLOOKUP(Tabela1[[#This Row],[nome_escola]],[1]Sheet1!$A:$K,3,FALSE)</f>
        <v>-8.6614199999999997</v>
      </c>
      <c r="G647" s="1" t="str">
        <f>VLOOKUP(Tabela1[[#This Row],[id_escola]],[2]tblEscolas!$A:$E,5,FALSE)</f>
        <v>13</v>
      </c>
      <c r="H647" s="1" t="str">
        <f>VLOOKUP(Tabela1[[#This Row],[id_escola]],[2]tblEscolas!$A:$F,6,FALSE)</f>
        <v>06</v>
      </c>
      <c r="I647" s="1" t="s">
        <v>1235</v>
      </c>
      <c r="J647" s="1" t="str">
        <f>VLOOKUP(A646,[2]tblEscolas!$A:$D,4,FALSE)</f>
        <v>PUB</v>
      </c>
    </row>
    <row r="648" spans="1:10" x14ac:dyDescent="0.3">
      <c r="A648" s="18">
        <v>346111</v>
      </c>
      <c r="B648" s="14" t="s">
        <v>1018</v>
      </c>
      <c r="C648" s="14" t="str">
        <f>VLOOKUP(Tabela1[[#This Row],[nome_escola]],[1]Sheet1!$A:$K,4,FALSE)</f>
        <v>Rua Cidade d'Agen</v>
      </c>
      <c r="D648" s="14" t="str">
        <f>VLOOKUP(Tabela1[[#This Row],[nome_escola]],[1]Sheet1!$A:$K,5,FALSE)</f>
        <v>2005-503</v>
      </c>
      <c r="E648" s="14">
        <f>VLOOKUP(Tabela1[[#This Row],[nome_escola]],[1]Sheet1!$A:$K,2,FALSE)</f>
        <v>39.251215000000002</v>
      </c>
      <c r="F648" s="14">
        <f>VLOOKUP(Tabela1[[#This Row],[nome_escola]],[1]Sheet1!$A:$K,3,FALSE)</f>
        <v>-8.6831309999999995</v>
      </c>
      <c r="G648" s="1" t="str">
        <f>VLOOKUP(Tabela1[[#This Row],[id_escola]],[2]tblEscolas!$A:$E,5,FALSE)</f>
        <v>14</v>
      </c>
      <c r="H648" s="1" t="str">
        <f>VLOOKUP(Tabela1[[#This Row],[id_escola]],[2]tblEscolas!$A:$F,6,FALSE)</f>
        <v>17</v>
      </c>
      <c r="I648" s="1" t="s">
        <v>1235</v>
      </c>
      <c r="J648" s="1" t="str">
        <f>VLOOKUP(A647,[2]tblEscolas!$A:$D,4,FALSE)</f>
        <v>PUB</v>
      </c>
    </row>
    <row r="649" spans="1:10" x14ac:dyDescent="0.3">
      <c r="A649" s="18">
        <v>345842</v>
      </c>
      <c r="B649" s="14" t="s">
        <v>1199</v>
      </c>
      <c r="C649" s="14" t="str">
        <f>VLOOKUP(Tabela1[[#This Row],[nome_escola]],[1]Sheet1!$A:$K,4,FALSE)</f>
        <v>Rua Doutor Eduardo Maria dos Santos</v>
      </c>
      <c r="D649" s="14" t="str">
        <f>VLOOKUP(Tabela1[[#This Row],[nome_escola]],[1]Sheet1!$A:$K,5,FALSE)</f>
        <v>3525-072</v>
      </c>
      <c r="E649" s="14">
        <f>VLOOKUP(Tabela1[[#This Row],[nome_escola]],[1]Sheet1!$A:$K,2,FALSE)</f>
        <v>40.505856000000001</v>
      </c>
      <c r="F649" s="14">
        <f>VLOOKUP(Tabela1[[#This Row],[nome_escola]],[1]Sheet1!$A:$K,3,FALSE)</f>
        <v>-7.9001450000000002</v>
      </c>
      <c r="G649" s="1" t="str">
        <f>VLOOKUP(Tabela1[[#This Row],[id_escola]],[2]tblEscolas!$A:$E,5,FALSE)</f>
        <v>18</v>
      </c>
      <c r="H649" s="1" t="str">
        <f>VLOOKUP(Tabela1[[#This Row],[id_escola]],[2]tblEscolas!$A:$F,6,FALSE)</f>
        <v>09</v>
      </c>
      <c r="I649" s="1" t="s">
        <v>1235</v>
      </c>
      <c r="J649" s="1" t="str">
        <f>VLOOKUP(A648,[2]tblEscolas!$A:$D,4,FALSE)</f>
        <v>PUB</v>
      </c>
    </row>
    <row r="650" spans="1:10" x14ac:dyDescent="0.3">
      <c r="A650" s="18">
        <v>330190</v>
      </c>
      <c r="B650" s="14" t="s">
        <v>334</v>
      </c>
      <c r="C650" s="14" t="str">
        <f>VLOOKUP(Tabela1[[#This Row],[nome_escola]],[1]Sheet1!$A:$K,4,FALSE)</f>
        <v>Rua do Bairro São Martinho</v>
      </c>
      <c r="D650" s="14" t="str">
        <f>VLOOKUP(Tabela1[[#This Row],[nome_escola]],[1]Sheet1!$A:$K,5,FALSE)</f>
        <v>3320-206</v>
      </c>
      <c r="E650" s="14">
        <f>VLOOKUP(Tabela1[[#This Row],[nome_escola]],[1]Sheet1!$A:$K,2,FALSE)</f>
        <v>40.044117999999997</v>
      </c>
      <c r="F650" s="14">
        <f>VLOOKUP(Tabela1[[#This Row],[nome_escola]],[1]Sheet1!$A:$K,3,FALSE)</f>
        <v>-7.9490090000000002</v>
      </c>
      <c r="G650" s="1" t="str">
        <f>VLOOKUP(Tabela1[[#This Row],[id_escola]],[2]tblEscolas!$A:$E,5,FALSE)</f>
        <v>06</v>
      </c>
      <c r="H650" s="1" t="str">
        <f>VLOOKUP(Tabela1[[#This Row],[id_escola]],[2]tblEscolas!$A:$F,6,FALSE)</f>
        <v>12</v>
      </c>
      <c r="I650" s="1" t="s">
        <v>1235</v>
      </c>
      <c r="J650" s="1" t="str">
        <f>VLOOKUP(A649,[2]tblEscolas!$A:$D,4,FALSE)</f>
        <v>PUB</v>
      </c>
    </row>
    <row r="651" spans="1:10" x14ac:dyDescent="0.3">
      <c r="A651" s="18">
        <v>401717</v>
      </c>
      <c r="B651" s="14" t="s">
        <v>1157</v>
      </c>
      <c r="C651" s="14" t="str">
        <f>VLOOKUP(Tabela1[[#This Row],[nome_escola]],[1]Sheet1!$A:$K,4,FALSE)</f>
        <v>Rua Francisco Sá Carneiro</v>
      </c>
      <c r="D651" s="14" t="str">
        <f>VLOOKUP(Tabela1[[#This Row],[nome_escola]],[1]Sheet1!$A:$K,5,FALSE)</f>
        <v>5425-332</v>
      </c>
      <c r="E651" s="14">
        <f>VLOOKUP(Tabela1[[#This Row],[nome_escola]],[1]Sheet1!$A:$K,2,FALSE)</f>
        <v>41.640366999999998</v>
      </c>
      <c r="F651" s="14">
        <f>VLOOKUP(Tabela1[[#This Row],[nome_escola]],[1]Sheet1!$A:$K,3,FALSE)</f>
        <v>-7.5660869999999996</v>
      </c>
      <c r="G651" s="1" t="str">
        <f>VLOOKUP(Tabela1[[#This Row],[id_escola]],[2]tblEscolas!$A:$E,5,FALSE)</f>
        <v>17</v>
      </c>
      <c r="H651" s="1" t="str">
        <f>VLOOKUP(Tabela1[[#This Row],[id_escola]],[2]tblEscolas!$A:$F,6,FALSE)</f>
        <v>03</v>
      </c>
      <c r="I651" s="1" t="s">
        <v>1235</v>
      </c>
      <c r="J651" s="1" t="str">
        <f>VLOOKUP(A650,[2]tblEscolas!$A:$D,4,FALSE)</f>
        <v>PUB</v>
      </c>
    </row>
    <row r="652" spans="1:10" x14ac:dyDescent="0.3">
      <c r="A652" s="18">
        <v>403593</v>
      </c>
      <c r="B652" s="14" t="s">
        <v>466</v>
      </c>
      <c r="C652" s="14" t="str">
        <f>VLOOKUP(Tabela1[[#This Row],[nome_escola]],[1]Sheet1!$A:$K,4,FALSE)</f>
        <v>Rua Evaristo Judicibus</v>
      </c>
      <c r="D652" s="14" t="str">
        <f>VLOOKUP(Tabela1[[#This Row],[nome_escola]],[1]Sheet1!$A:$K,5,FALSE)</f>
        <v>2540-004</v>
      </c>
      <c r="E652" s="14">
        <f>VLOOKUP(Tabela1[[#This Row],[nome_escola]],[1]Sheet1!$A:$K,2,FALSE)</f>
        <v>39.269848000000003</v>
      </c>
      <c r="F652" s="14">
        <f>VLOOKUP(Tabela1[[#This Row],[nome_escola]],[1]Sheet1!$A:$K,3,FALSE)</f>
        <v>-9.1636380000000006</v>
      </c>
      <c r="G652" s="1" t="str">
        <f>VLOOKUP(Tabela1[[#This Row],[id_escola]],[2]tblEscolas!$A:$E,5,FALSE)</f>
        <v>10</v>
      </c>
      <c r="H652" s="1" t="str">
        <f>VLOOKUP(Tabela1[[#This Row],[id_escola]],[2]tblEscolas!$A:$F,6,FALSE)</f>
        <v>05</v>
      </c>
      <c r="I652" s="1" t="s">
        <v>1235</v>
      </c>
      <c r="J652" s="1" t="str">
        <f>VLOOKUP(A651,[2]tblEscolas!$A:$D,4,FALSE)</f>
        <v>PUB</v>
      </c>
    </row>
    <row r="653" spans="1:10" x14ac:dyDescent="0.3">
      <c r="A653" s="18">
        <v>401742</v>
      </c>
      <c r="B653" s="14" t="s">
        <v>89</v>
      </c>
      <c r="C653" s="14" t="str">
        <f>VLOOKUP(Tabela1[[#This Row],[nome_escola]],[1]Sheet1!$A:$K,4,FALSE)</f>
        <v>Rua Doutor Silva Lima</v>
      </c>
      <c r="D653" s="14" t="str">
        <f>VLOOKUP(Tabela1[[#This Row],[nome_escola]],[1]Sheet1!$A:$K,5,FALSE)</f>
        <v>3720-298</v>
      </c>
      <c r="E653" s="14">
        <f>VLOOKUP(Tabela1[[#This Row],[nome_escola]],[1]Sheet1!$A:$K,2,FALSE)</f>
        <v>40.857774999999997</v>
      </c>
      <c r="F653" s="14">
        <f>VLOOKUP(Tabela1[[#This Row],[nome_escola]],[1]Sheet1!$A:$K,3,FALSE)</f>
        <v>-8.4689019999999999</v>
      </c>
      <c r="G653" s="1" t="str">
        <f>VLOOKUP(Tabela1[[#This Row],[id_escola]],[2]tblEscolas!$A:$E,5,FALSE)</f>
        <v>01</v>
      </c>
      <c r="H653" s="1" t="str">
        <f>VLOOKUP(Tabela1[[#This Row],[id_escola]],[2]tblEscolas!$A:$F,6,FALSE)</f>
        <v>13</v>
      </c>
      <c r="I653" s="1" t="s">
        <v>1235</v>
      </c>
      <c r="J653" s="1" t="str">
        <f>VLOOKUP(A652,[2]tblEscolas!$A:$D,4,FALSE)</f>
        <v>PUB</v>
      </c>
    </row>
    <row r="654" spans="1:10" x14ac:dyDescent="0.3">
      <c r="A654" s="18">
        <v>401780</v>
      </c>
      <c r="B654" s="14" t="s">
        <v>893</v>
      </c>
      <c r="C654" s="14" t="str">
        <f>VLOOKUP(Tabela1[[#This Row],[nome_escola]],[1]Sheet1!$A:$K,4,FALSE)</f>
        <v>Rua de Santa Catarina</v>
      </c>
      <c r="D654" s="14" t="str">
        <f>VLOOKUP(Tabela1[[#This Row],[nome_escola]],[1]Sheet1!$A:$K,5,FALSE)</f>
        <v>4000-447</v>
      </c>
      <c r="E654" s="14">
        <f>VLOOKUP(Tabela1[[#This Row],[nome_escola]],[1]Sheet1!$A:$K,2,FALSE)</f>
        <v>41.158199000000003</v>
      </c>
      <c r="F654" s="14">
        <f>VLOOKUP(Tabela1[[#This Row],[nome_escola]],[1]Sheet1!$A:$K,3,FALSE)</f>
        <v>-8.6039329999999996</v>
      </c>
      <c r="G654" s="1" t="str">
        <f>VLOOKUP(Tabela1[[#This Row],[id_escola]],[2]tblEscolas!$A:$E,5,FALSE)</f>
        <v>13</v>
      </c>
      <c r="H654" s="1" t="str">
        <f>VLOOKUP(Tabela1[[#This Row],[id_escola]],[2]tblEscolas!$A:$F,6,FALSE)</f>
        <v>12</v>
      </c>
      <c r="I654" s="1" t="s">
        <v>1235</v>
      </c>
      <c r="J654" s="1" t="str">
        <f>VLOOKUP(A653,[2]tblEscolas!$A:$D,4,FALSE)</f>
        <v>PUB</v>
      </c>
    </row>
    <row r="655" spans="1:10" x14ac:dyDescent="0.3">
      <c r="A655" s="18">
        <v>401808</v>
      </c>
      <c r="B655" s="14" t="s">
        <v>1047</v>
      </c>
      <c r="C655" s="14" t="str">
        <f>VLOOKUP(Tabela1[[#This Row],[nome_escola]],[1]Sheet1!$A:$K,4,FALSE)</f>
        <v>Rua Jorge Pereira</v>
      </c>
      <c r="D655" s="14" t="str">
        <f>VLOOKUP(Tabela1[[#This Row],[nome_escola]],[1]Sheet1!$A:$K,5,FALSE)</f>
        <v>2810-235</v>
      </c>
      <c r="E655" s="14">
        <f>VLOOKUP(Tabela1[[#This Row],[nome_escola]],[1]Sheet1!$A:$K,2,FALSE)</f>
        <v>38.652602000000002</v>
      </c>
      <c r="F655" s="14">
        <f>VLOOKUP(Tabela1[[#This Row],[nome_escola]],[1]Sheet1!$A:$K,3,FALSE)</f>
        <v>-9.1545459999999999</v>
      </c>
      <c r="G655" s="1" t="str">
        <f>VLOOKUP(Tabela1[[#This Row],[id_escola]],[2]tblEscolas!$A:$E,5,FALSE)</f>
        <v>15</v>
      </c>
      <c r="H655" s="1" t="str">
        <f>VLOOKUP(Tabela1[[#This Row],[id_escola]],[2]tblEscolas!$A:$F,6,FALSE)</f>
        <v>03</v>
      </c>
      <c r="I655" s="1" t="s">
        <v>1235</v>
      </c>
      <c r="J655" s="1" t="str">
        <f>VLOOKUP(A654,[2]tblEscolas!$A:$D,4,FALSE)</f>
        <v>PUB</v>
      </c>
    </row>
    <row r="656" spans="1:10" x14ac:dyDescent="0.3">
      <c r="A656" s="18">
        <v>401810</v>
      </c>
      <c r="B656" s="14" t="s">
        <v>541</v>
      </c>
      <c r="C656" s="14" t="str">
        <f>VLOOKUP(Tabela1[[#This Row],[nome_escola]],[1]Sheet1!$A:$K,4,FALSE)</f>
        <v>EN 249-4</v>
      </c>
      <c r="D656" s="14" t="str">
        <f>VLOOKUP(Tabela1[[#This Row],[nome_escola]],[1]Sheet1!$A:$K,5,FALSE)</f>
        <v>2785-260</v>
      </c>
      <c r="E656" s="14">
        <f>VLOOKUP(Tabela1[[#This Row],[nome_escola]],[1]Sheet1!$A:$K,2,FALSE)</f>
        <v>38.716611</v>
      </c>
      <c r="F656" s="14">
        <f>VLOOKUP(Tabela1[[#This Row],[nome_escola]],[1]Sheet1!$A:$K,3,FALSE)</f>
        <v>-9.3402530000000006</v>
      </c>
      <c r="G656" s="1" t="str">
        <f>VLOOKUP(Tabela1[[#This Row],[id_escola]],[2]tblEscolas!$A:$E,5,FALSE)</f>
        <v>11</v>
      </c>
      <c r="H656" s="1" t="str">
        <f>VLOOKUP(Tabela1[[#This Row],[id_escola]],[2]tblEscolas!$A:$F,6,FALSE)</f>
        <v>05</v>
      </c>
      <c r="I656" s="1" t="s">
        <v>1235</v>
      </c>
      <c r="J656" s="1" t="str">
        <f>VLOOKUP(A655,[2]tblEscolas!$A:$D,4,FALSE)</f>
        <v>PUB</v>
      </c>
    </row>
    <row r="657" spans="1:10" x14ac:dyDescent="0.3">
      <c r="A657" s="18">
        <v>401833</v>
      </c>
      <c r="B657" s="14" t="s">
        <v>691</v>
      </c>
      <c r="C657" s="14" t="str">
        <f>VLOOKUP(Tabela1[[#This Row],[nome_escola]],[1]Sheet1!$A:$K,4,FALSE)</f>
        <v>Rua da Esperança</v>
      </c>
      <c r="D657" s="14" t="str">
        <f>VLOOKUP(Tabela1[[#This Row],[nome_escola]],[1]Sheet1!$A:$K,5,FALSE)</f>
        <v>2735-473</v>
      </c>
      <c r="E657" s="14">
        <f>VLOOKUP(Tabela1[[#This Row],[nome_escola]],[1]Sheet1!$A:$K,2,FALSE)</f>
        <v>38.771129999999999</v>
      </c>
      <c r="F657" s="14">
        <f>VLOOKUP(Tabela1[[#This Row],[nome_escola]],[1]Sheet1!$A:$K,3,FALSE)</f>
        <v>-9.3145360000000004</v>
      </c>
      <c r="G657" s="1" t="str">
        <f>VLOOKUP(Tabela1[[#This Row],[id_escola]],[2]tblEscolas!$A:$E,5,FALSE)</f>
        <v>11</v>
      </c>
      <c r="H657" s="1" t="str">
        <f>VLOOKUP(Tabela1[[#This Row],[id_escola]],[2]tblEscolas!$A:$F,6,FALSE)</f>
        <v>11</v>
      </c>
      <c r="I657" s="1" t="s">
        <v>1235</v>
      </c>
      <c r="J657" s="1" t="str">
        <f>VLOOKUP(A656,[2]tblEscolas!$A:$D,4,FALSE)</f>
        <v>PUB</v>
      </c>
    </row>
    <row r="658" spans="1:10" x14ac:dyDescent="0.3">
      <c r="A658" s="18">
        <v>401857</v>
      </c>
      <c r="B658" s="14" t="s">
        <v>548</v>
      </c>
      <c r="C658" s="14" t="str">
        <f>VLOOKUP(Tabela1[[#This Row],[nome_escola]],[1]Sheet1!$A:$K,4,FALSE)</f>
        <v>Rua da Verónica</v>
      </c>
      <c r="D658" s="14" t="str">
        <f>VLOOKUP(Tabela1[[#This Row],[nome_escola]],[1]Sheet1!$A:$K,5,FALSE)</f>
        <v>1170-384</v>
      </c>
      <c r="E658" s="14">
        <f>VLOOKUP(Tabela1[[#This Row],[nome_escola]],[1]Sheet1!$A:$K,2,FALSE)</f>
        <v>38.716078000000003</v>
      </c>
      <c r="F658" s="14">
        <f>VLOOKUP(Tabela1[[#This Row],[nome_escola]],[1]Sheet1!$A:$K,3,FALSE)</f>
        <v>-9.1273239999999998</v>
      </c>
      <c r="G658" s="1" t="str">
        <f>VLOOKUP(Tabela1[[#This Row],[id_escola]],[2]tblEscolas!$A:$E,5,FALSE)</f>
        <v>11</v>
      </c>
      <c r="H658" s="1" t="str">
        <f>VLOOKUP(Tabela1[[#This Row],[id_escola]],[2]tblEscolas!$A:$F,6,FALSE)</f>
        <v>06</v>
      </c>
      <c r="I658" s="1" t="s">
        <v>1235</v>
      </c>
      <c r="J658" s="1" t="str">
        <f>VLOOKUP(A657,[2]tblEscolas!$A:$D,4,FALSE)</f>
        <v>PUB</v>
      </c>
    </row>
    <row r="659" spans="1:10" x14ac:dyDescent="0.3">
      <c r="A659" s="18">
        <v>343729</v>
      </c>
      <c r="B659" s="14" t="s">
        <v>1181</v>
      </c>
      <c r="C659" s="14" t="str">
        <f>VLOOKUP(Tabela1[[#This Row],[nome_escola]],[1]Sheet1!$A:$K,4,FALSE)</f>
        <v>Avenida Gomes Teixeira</v>
      </c>
      <c r="D659" s="14" t="str">
        <f>VLOOKUP(Tabela1[[#This Row],[nome_escola]],[1]Sheet1!$A:$K,5,FALSE)</f>
        <v>5110-096</v>
      </c>
      <c r="E659" s="14">
        <f>VLOOKUP(Tabela1[[#This Row],[nome_escola]],[1]Sheet1!$A:$K,2,FALSE)</f>
        <v>41.105612999999998</v>
      </c>
      <c r="F659" s="14">
        <f>VLOOKUP(Tabela1[[#This Row],[nome_escola]],[1]Sheet1!$A:$K,3,FALSE)</f>
        <v>-7.6888870000000002</v>
      </c>
      <c r="G659" s="1" t="str">
        <f>VLOOKUP(Tabela1[[#This Row],[id_escola]],[2]tblEscolas!$A:$E,5,FALSE)</f>
        <v>18</v>
      </c>
      <c r="H659" s="1" t="str">
        <f>VLOOKUP(Tabela1[[#This Row],[id_escola]],[2]tblEscolas!$A:$F,6,FALSE)</f>
        <v>01</v>
      </c>
      <c r="I659" s="1" t="s">
        <v>1235</v>
      </c>
      <c r="J659" s="1" t="str">
        <f>VLOOKUP(A658,[2]tblEscolas!$A:$D,4,FALSE)</f>
        <v>PUB</v>
      </c>
    </row>
    <row r="660" spans="1:10" x14ac:dyDescent="0.3">
      <c r="A660" s="18">
        <v>345910</v>
      </c>
      <c r="B660" s="14" t="s">
        <v>479</v>
      </c>
      <c r="C660" s="14" t="str">
        <f>VLOOKUP(Tabela1[[#This Row],[nome_escola]],[1]Sheet1!$A:$K,4,FALSE)</f>
        <v>Rua das Tílias</v>
      </c>
      <c r="D660" s="14" t="str">
        <f>VLOOKUP(Tabela1[[#This Row],[nome_escola]],[1]Sheet1!$A:$K,5,FALSE)</f>
        <v>2405-025</v>
      </c>
      <c r="E660" s="14">
        <f>VLOOKUP(Tabela1[[#This Row],[nome_escola]],[1]Sheet1!$A:$K,2,FALSE)</f>
        <v>39.68629</v>
      </c>
      <c r="F660" s="14">
        <f>VLOOKUP(Tabela1[[#This Row],[nome_escola]],[1]Sheet1!$A:$K,3,FALSE)</f>
        <v>-8.8972239999999996</v>
      </c>
      <c r="G660" s="1" t="str">
        <f>VLOOKUP(Tabela1[[#This Row],[id_escola]],[2]tblEscolas!$A:$E,5,FALSE)</f>
        <v>10</v>
      </c>
      <c r="H660" s="1" t="str">
        <f>VLOOKUP(Tabela1[[#This Row],[id_escola]],[2]tblEscolas!$A:$F,6,FALSE)</f>
        <v>09</v>
      </c>
      <c r="I660" s="1" t="s">
        <v>1235</v>
      </c>
      <c r="J660" s="1" t="str">
        <f>VLOOKUP(A659,[2]tblEscolas!$A:$D,4,FALSE)</f>
        <v>PUB</v>
      </c>
    </row>
    <row r="661" spans="1:10" x14ac:dyDescent="0.3">
      <c r="A661" s="18">
        <v>401912</v>
      </c>
      <c r="B661" s="14" t="s">
        <v>532</v>
      </c>
      <c r="C661" s="14" t="str">
        <f>VLOOKUP(Tabela1[[#This Row],[nome_escola]],[1]Sheet1!$A:$K,4,FALSE)</f>
        <v>Rua do Pombal</v>
      </c>
      <c r="D661" s="14" t="str">
        <f>VLOOKUP(Tabela1[[#This Row],[nome_escola]],[1]Sheet1!$A:$K,5,FALSE)</f>
        <v>2645-074</v>
      </c>
      <c r="E661" s="14">
        <f>VLOOKUP(Tabela1[[#This Row],[nome_escola]],[1]Sheet1!$A:$K,2,FALSE)</f>
        <v>38.734349000000002</v>
      </c>
      <c r="F661" s="14">
        <f>VLOOKUP(Tabela1[[#This Row],[nome_escola]],[1]Sheet1!$A:$K,3,FALSE)</f>
        <v>-9.4047630000000009</v>
      </c>
      <c r="G661" s="1" t="str">
        <f>VLOOKUP(Tabela1[[#This Row],[id_escola]],[2]tblEscolas!$A:$E,5,FALSE)</f>
        <v>11</v>
      </c>
      <c r="H661" s="1" t="str">
        <f>VLOOKUP(Tabela1[[#This Row],[id_escola]],[2]tblEscolas!$A:$F,6,FALSE)</f>
        <v>05</v>
      </c>
      <c r="I661" s="1" t="s">
        <v>1235</v>
      </c>
      <c r="J661" s="1" t="str">
        <f>VLOOKUP(A660,[2]tblEscolas!$A:$D,4,FALSE)</f>
        <v>PUB</v>
      </c>
    </row>
    <row r="662" spans="1:10" x14ac:dyDescent="0.3">
      <c r="A662" s="18">
        <v>345908</v>
      </c>
      <c r="B662" s="14" t="s">
        <v>287</v>
      </c>
      <c r="C662" s="14" t="str">
        <f>VLOOKUP(Tabela1[[#This Row],[nome_escola]],[1]Sheet1!$A:$K,4,FALSE)</f>
        <v>ER 335-1</v>
      </c>
      <c r="D662" s="14" t="str">
        <f>VLOOKUP(Tabela1[[#This Row],[nome_escola]],[1]Sheet1!$A:$K,5,FALSE)</f>
        <v>3060-708</v>
      </c>
      <c r="E662" s="14">
        <f>VLOOKUP(Tabela1[[#This Row],[nome_escola]],[1]Sheet1!$A:$K,2,FALSE)</f>
        <v>40.312691999999998</v>
      </c>
      <c r="F662" s="14">
        <f>VLOOKUP(Tabela1[[#This Row],[nome_escola]],[1]Sheet1!$A:$K,3,FALSE)</f>
        <v>-8.7476939999999992</v>
      </c>
      <c r="G662" s="1" t="str">
        <f>VLOOKUP(Tabela1[[#This Row],[id_escola]],[2]tblEscolas!$A:$E,5,FALSE)</f>
        <v>06</v>
      </c>
      <c r="H662" s="1" t="str">
        <f>VLOOKUP(Tabela1[[#This Row],[id_escola]],[2]tblEscolas!$A:$F,6,FALSE)</f>
        <v>02</v>
      </c>
      <c r="I662" s="1" t="s">
        <v>1235</v>
      </c>
      <c r="J662" s="1" t="str">
        <f>VLOOKUP(A661,[2]tblEscolas!$A:$D,4,FALSE)</f>
        <v>PUB</v>
      </c>
    </row>
    <row r="663" spans="1:10" x14ac:dyDescent="0.3">
      <c r="A663" s="18">
        <v>404573</v>
      </c>
      <c r="B663" s="14" t="s">
        <v>719</v>
      </c>
      <c r="C663" s="14" t="str">
        <f>VLOOKUP(Tabela1[[#This Row],[nome_escola]],[1]Sheet1!$A:$K,4,FALSE)</f>
        <v>EN 115</v>
      </c>
      <c r="D663" s="14" t="str">
        <f>VLOOKUP(Tabela1[[#This Row],[nome_escola]],[1]Sheet1!$A:$K,5,FALSE)</f>
        <v>2590-001</v>
      </c>
      <c r="E663" s="14">
        <f>VLOOKUP(Tabela1[[#This Row],[nome_escola]],[1]Sheet1!$A:$K,2,FALSE)</f>
        <v>39.023586999999999</v>
      </c>
      <c r="F663" s="14">
        <f>VLOOKUP(Tabela1[[#This Row],[nome_escola]],[1]Sheet1!$A:$K,3,FALSE)</f>
        <v>-9.1489720000000005</v>
      </c>
      <c r="G663" s="1" t="str">
        <f>VLOOKUP(Tabela1[[#This Row],[id_escola]],[2]tblEscolas!$A:$E,5,FALSE)</f>
        <v>11</v>
      </c>
      <c r="H663" s="1" t="str">
        <f>VLOOKUP(Tabela1[[#This Row],[id_escola]],[2]tblEscolas!$A:$F,6,FALSE)</f>
        <v>12</v>
      </c>
      <c r="I663" s="1" t="s">
        <v>1235</v>
      </c>
      <c r="J663" s="1" t="str">
        <f>VLOOKUP(A662,[2]tblEscolas!$A:$D,4,FALSE)</f>
        <v>PUB</v>
      </c>
    </row>
    <row r="664" spans="1:10" x14ac:dyDescent="0.3">
      <c r="A664" s="18">
        <v>345866</v>
      </c>
      <c r="B664" s="14" t="s">
        <v>324</v>
      </c>
      <c r="C664" s="14" t="str">
        <f>VLOOKUP(Tabela1[[#This Row],[nome_escola]],[1]Sheet1!$A:$K,4,FALSE)</f>
        <v>Rua Barreiros</v>
      </c>
      <c r="D664" s="14" t="str">
        <f>VLOOKUP(Tabela1[[#This Row],[nome_escola]],[1]Sheet1!$A:$K,5,FALSE)</f>
        <v>3220-219</v>
      </c>
      <c r="E664" s="14">
        <f>VLOOKUP(Tabela1[[#This Row],[nome_escola]],[1]Sheet1!$A:$K,2,FALSE)</f>
        <v>40.090496000000002</v>
      </c>
      <c r="F664" s="14">
        <f>VLOOKUP(Tabela1[[#This Row],[nome_escola]],[1]Sheet1!$A:$K,3,FALSE)</f>
        <v>-8.3328720000000001</v>
      </c>
      <c r="G664" s="1" t="str">
        <f>VLOOKUP(Tabela1[[#This Row],[id_escola]],[2]tblEscolas!$A:$E,5,FALSE)</f>
        <v>06</v>
      </c>
      <c r="H664" s="1" t="str">
        <f>VLOOKUP(Tabela1[[#This Row],[id_escola]],[2]tblEscolas!$A:$F,6,FALSE)</f>
        <v>09</v>
      </c>
      <c r="I664" s="1" t="s">
        <v>1235</v>
      </c>
      <c r="J664" s="1" t="str">
        <f>VLOOKUP(A663,[2]tblEscolas!$A:$D,4,FALSE)</f>
        <v>PUB</v>
      </c>
    </row>
    <row r="665" spans="1:10" x14ac:dyDescent="0.3">
      <c r="A665" s="18">
        <v>345878</v>
      </c>
      <c r="B665" s="14" t="s">
        <v>129</v>
      </c>
      <c r="C665" s="14" t="str">
        <f>VLOOKUP(Tabela1[[#This Row],[nome_escola]],[1]Sheet1!$A:$K,4,FALSE)</f>
        <v>Rua Infante Dom Henrique</v>
      </c>
      <c r="D665" s="14" t="str">
        <f>VLOOKUP(Tabela1[[#This Row],[nome_escola]],[1]Sheet1!$A:$K,5,FALSE)</f>
        <v>7900-647</v>
      </c>
      <c r="E665" s="14">
        <f>VLOOKUP(Tabela1[[#This Row],[nome_escola]],[1]Sheet1!$A:$K,2,FALSE)</f>
        <v>38.062752000000003</v>
      </c>
      <c r="F665" s="14">
        <f>VLOOKUP(Tabela1[[#This Row],[nome_escola]],[1]Sheet1!$A:$K,3,FALSE)</f>
        <v>-8.1151280000000003</v>
      </c>
      <c r="G665" s="1" t="str">
        <f>VLOOKUP(Tabela1[[#This Row],[id_escola]],[2]tblEscolas!$A:$E,5,FALSE)</f>
        <v>02</v>
      </c>
      <c r="H665" s="1" t="str">
        <f>VLOOKUP(Tabela1[[#This Row],[id_escola]],[2]tblEscolas!$A:$F,6,FALSE)</f>
        <v>08</v>
      </c>
      <c r="I665" s="1" t="s">
        <v>1235</v>
      </c>
      <c r="J665" s="1" t="str">
        <f>VLOOKUP(A664,[2]tblEscolas!$A:$D,4,FALSE)</f>
        <v>PUB</v>
      </c>
    </row>
    <row r="666" spans="1:10" x14ac:dyDescent="0.3">
      <c r="A666" s="18">
        <v>345854</v>
      </c>
      <c r="B666" s="14" t="s">
        <v>988</v>
      </c>
      <c r="C666" s="14" t="e">
        <f>VLOOKUP(Tabela1[[#This Row],[nome_escola]],[1]Sheet1!$A:$K,4,FALSE)</f>
        <v>#N/A</v>
      </c>
      <c r="D666" s="14" t="e">
        <f>VLOOKUP(Tabela1[[#This Row],[nome_escola]],[1]Sheet1!$A:$K,5,FALSE)</f>
        <v>#N/A</v>
      </c>
      <c r="E666" s="14" t="e">
        <f>VLOOKUP(Tabela1[[#This Row],[nome_escola]],[1]Sheet1!$A:$K,2,FALSE)</f>
        <v>#N/A</v>
      </c>
      <c r="F666" s="14" t="e">
        <f>VLOOKUP(Tabela1[[#This Row],[nome_escola]],[1]Sheet1!$A:$K,3,FALSE)</f>
        <v>#N/A</v>
      </c>
      <c r="G666" s="1" t="str">
        <f>VLOOKUP(Tabela1[[#This Row],[id_escola]],[2]tblEscolas!$A:$E,5,FALSE)</f>
        <v>14</v>
      </c>
      <c r="H666" s="1" t="str">
        <f>VLOOKUP(Tabela1[[#This Row],[id_escola]],[2]tblEscolas!$A:$F,6,FALSE)</f>
        <v>04</v>
      </c>
      <c r="I666" s="1" t="s">
        <v>1235</v>
      </c>
      <c r="J666" s="1" t="str">
        <f>VLOOKUP(A665,[2]tblEscolas!$A:$D,4,FALSE)</f>
        <v>PUB</v>
      </c>
    </row>
    <row r="667" spans="1:10" x14ac:dyDescent="0.3">
      <c r="A667" s="18">
        <v>346871</v>
      </c>
      <c r="B667" s="14" t="s">
        <v>1083</v>
      </c>
      <c r="C667" s="14" t="str">
        <f>VLOOKUP(Tabela1[[#This Row],[nome_escola]],[1]Sheet1!$A:$K,4,FALSE)</f>
        <v>Rua Miguel Bombarda</v>
      </c>
      <c r="D667" s="14" t="str">
        <f>VLOOKUP(Tabela1[[#This Row],[nome_escola]],[1]Sheet1!$A:$K,5,FALSE)</f>
        <v>2965-315</v>
      </c>
      <c r="E667" s="14">
        <f>VLOOKUP(Tabela1[[#This Row],[nome_escola]],[1]Sheet1!$A:$K,2,FALSE)</f>
        <v>38.629134999999998</v>
      </c>
      <c r="F667" s="14">
        <f>VLOOKUP(Tabela1[[#This Row],[nome_escola]],[1]Sheet1!$A:$K,3,FALSE)</f>
        <v>-8.7377260000000003</v>
      </c>
      <c r="G667" s="1" t="str">
        <f>VLOOKUP(Tabela1[[#This Row],[id_escola]],[2]tblEscolas!$A:$E,5,FALSE)</f>
        <v>15</v>
      </c>
      <c r="H667" s="1" t="str">
        <f>VLOOKUP(Tabela1[[#This Row],[id_escola]],[2]tblEscolas!$A:$F,6,FALSE)</f>
        <v>08</v>
      </c>
      <c r="I667" s="1" t="s">
        <v>1235</v>
      </c>
      <c r="J667" s="1" t="str">
        <f>VLOOKUP(A666,[2]tblEscolas!$A:$D,4,FALSE)</f>
        <v>PUB</v>
      </c>
    </row>
    <row r="668" spans="1:10" x14ac:dyDescent="0.3">
      <c r="A668" s="18">
        <v>345880</v>
      </c>
      <c r="B668" s="14" t="s">
        <v>277</v>
      </c>
      <c r="C668" s="14" t="str">
        <f>VLOOKUP(Tabela1[[#This Row],[nome_escola]],[1]Sheet1!$A:$K,4,FALSE)</f>
        <v>Rua Doutor Aprigio Melo Leão de Meireles</v>
      </c>
      <c r="D668" s="14" t="str">
        <f>VLOOKUP(Tabela1[[#This Row],[nome_escola]],[1]Sheet1!$A:$K,5,FALSE)</f>
        <v>6060-101</v>
      </c>
      <c r="E668" s="14">
        <f>VLOOKUP(Tabela1[[#This Row],[nome_escola]],[1]Sheet1!$A:$K,2,FALSE)</f>
        <v>39.929212</v>
      </c>
      <c r="F668" s="14">
        <f>VLOOKUP(Tabela1[[#This Row],[nome_escola]],[1]Sheet1!$A:$K,3,FALSE)</f>
        <v>-7.2414240000000003</v>
      </c>
      <c r="G668" s="1" t="str">
        <f>VLOOKUP(Tabela1[[#This Row],[id_escola]],[2]tblEscolas!$A:$E,5,FALSE)</f>
        <v>05</v>
      </c>
      <c r="H668" s="1" t="str">
        <f>VLOOKUP(Tabela1[[#This Row],[id_escola]],[2]tblEscolas!$A:$F,6,FALSE)</f>
        <v>05</v>
      </c>
      <c r="I668" s="1" t="s">
        <v>1235</v>
      </c>
      <c r="J668" s="1" t="str">
        <f>VLOOKUP(A667,[2]tblEscolas!$A:$D,4,FALSE)</f>
        <v>PUB</v>
      </c>
    </row>
    <row r="669" spans="1:10" x14ac:dyDescent="0.3">
      <c r="A669" s="18">
        <v>401950</v>
      </c>
      <c r="B669" s="14" t="s">
        <v>574</v>
      </c>
      <c r="C669" s="14" t="str">
        <f>VLOOKUP(Tabela1[[#This Row],[nome_escola]],[1]Sheet1!$A:$K,4,FALSE)</f>
        <v>Rua Coronel Ribeiro Viana</v>
      </c>
      <c r="D669" s="14" t="str">
        <f>VLOOKUP(Tabela1[[#This Row],[nome_escola]],[1]Sheet1!$A:$K,5,FALSE)</f>
        <v>1399-040</v>
      </c>
      <c r="E669" s="14">
        <f>VLOOKUP(Tabela1[[#This Row],[nome_escola]],[1]Sheet1!$A:$K,2,FALSE)</f>
        <v>38.713042000000002</v>
      </c>
      <c r="F669" s="14">
        <f>VLOOKUP(Tabela1[[#This Row],[nome_escola]],[1]Sheet1!$A:$K,3,FALSE)</f>
        <v>-9.1675760000000004</v>
      </c>
      <c r="G669" s="1" t="str">
        <f>VLOOKUP(Tabela1[[#This Row],[id_escola]],[2]tblEscolas!$A:$E,5,FALSE)</f>
        <v>11</v>
      </c>
      <c r="H669" s="1" t="str">
        <f>VLOOKUP(Tabela1[[#This Row],[id_escola]],[2]tblEscolas!$A:$F,6,FALSE)</f>
        <v>06</v>
      </c>
      <c r="I669" s="1" t="s">
        <v>1235</v>
      </c>
      <c r="J669" s="1" t="str">
        <f>VLOOKUP(A668,[2]tblEscolas!$A:$D,4,FALSE)</f>
        <v>PUB</v>
      </c>
    </row>
    <row r="670" spans="1:10" x14ac:dyDescent="0.3">
      <c r="A670" s="18">
        <v>341800</v>
      </c>
      <c r="B670" s="14" t="s">
        <v>497</v>
      </c>
      <c r="C670" s="14" t="e">
        <f>VLOOKUP(Tabela1[[#This Row],[nome_escola]],[1]Sheet1!$A:$K,4,FALSE)</f>
        <v>#N/A</v>
      </c>
      <c r="D670" s="14" t="e">
        <f>VLOOKUP(Tabela1[[#This Row],[nome_escola]],[1]Sheet1!$A:$K,5,FALSE)</f>
        <v>#N/A</v>
      </c>
      <c r="E670" s="14" t="e">
        <f>VLOOKUP(Tabela1[[#This Row],[nome_escola]],[1]Sheet1!$A:$K,2,FALSE)</f>
        <v>#N/A</v>
      </c>
      <c r="F670" s="14" t="e">
        <f>VLOOKUP(Tabela1[[#This Row],[nome_escola]],[1]Sheet1!$A:$K,3,FALSE)</f>
        <v>#N/A</v>
      </c>
      <c r="G670" s="1" t="str">
        <f>VLOOKUP(Tabela1[[#This Row],[id_escola]],[2]tblEscolas!$A:$E,5,FALSE)</f>
        <v>10</v>
      </c>
      <c r="H670" s="1" t="str">
        <f>VLOOKUP(Tabela1[[#This Row],[id_escola]],[2]tblEscolas!$A:$F,6,FALSE)</f>
        <v>12</v>
      </c>
      <c r="I670" s="1" t="s">
        <v>1235</v>
      </c>
      <c r="J670" s="1" t="str">
        <f>VLOOKUP(A669,[2]tblEscolas!$A:$D,4,FALSE)</f>
        <v>PUB</v>
      </c>
    </row>
    <row r="671" spans="1:10" x14ac:dyDescent="0.3">
      <c r="A671" s="18">
        <v>341265</v>
      </c>
      <c r="B671" s="14" t="s">
        <v>888</v>
      </c>
      <c r="C671" s="14" t="str">
        <f>VLOOKUP(Tabela1[[#This Row],[nome_escola]],[1]Sheet1!$A:$K,4,FALSE)</f>
        <v>Rua do Pintor António Cruz</v>
      </c>
      <c r="D671" s="14" t="str">
        <f>VLOOKUP(Tabela1[[#This Row],[nome_escola]],[1]Sheet1!$A:$K,5,FALSE)</f>
        <v>4150-084</v>
      </c>
      <c r="E671" s="14">
        <f>VLOOKUP(Tabela1[[#This Row],[nome_escola]],[1]Sheet1!$A:$K,2,FALSE)</f>
        <v>41.157623000000001</v>
      </c>
      <c r="F671" s="14">
        <f>VLOOKUP(Tabela1[[#This Row],[nome_escola]],[1]Sheet1!$A:$K,3,FALSE)</f>
        <v>-8.6542209999999997</v>
      </c>
      <c r="G671" s="1" t="str">
        <f>VLOOKUP(Tabela1[[#This Row],[id_escola]],[2]tblEscolas!$A:$E,5,FALSE)</f>
        <v>13</v>
      </c>
      <c r="H671" s="1" t="str">
        <f>VLOOKUP(Tabela1[[#This Row],[id_escola]],[2]tblEscolas!$A:$F,6,FALSE)</f>
        <v>12</v>
      </c>
      <c r="I671" s="1" t="s">
        <v>1235</v>
      </c>
      <c r="J671" s="1" t="str">
        <f>VLOOKUP(A670,[2]tblEscolas!$A:$D,4,FALSE)</f>
        <v>PUB</v>
      </c>
    </row>
    <row r="672" spans="1:10" x14ac:dyDescent="0.3">
      <c r="A672" s="18">
        <v>402989</v>
      </c>
      <c r="B672" s="14" t="s">
        <v>1112</v>
      </c>
      <c r="C672" s="14" t="str">
        <f>VLOOKUP(Tabela1[[#This Row],[nome_escola]],[1]Sheet1!$A:$K,4,FALSE)</f>
        <v>Rua Batalha do Viso</v>
      </c>
      <c r="D672" s="14" t="str">
        <f>VLOOKUP(Tabela1[[#This Row],[nome_escola]],[1]Sheet1!$A:$K,5,FALSE)</f>
        <v>2904-510</v>
      </c>
      <c r="E672" s="14">
        <f>VLOOKUP(Tabela1[[#This Row],[nome_escola]],[1]Sheet1!$A:$K,2,FALSE)</f>
        <v>38.522872</v>
      </c>
      <c r="F672" s="14">
        <f>VLOOKUP(Tabela1[[#This Row],[nome_escola]],[1]Sheet1!$A:$K,3,FALSE)</f>
        <v>-8.9142109999999999</v>
      </c>
      <c r="G672" s="1" t="str">
        <f>VLOOKUP(Tabela1[[#This Row],[id_escola]],[2]tblEscolas!$A:$E,5,FALSE)</f>
        <v>15</v>
      </c>
      <c r="H672" s="1" t="str">
        <f>VLOOKUP(Tabela1[[#This Row],[id_escola]],[2]tblEscolas!$A:$F,6,FALSE)</f>
        <v>12</v>
      </c>
      <c r="I672" s="1" t="s">
        <v>1235</v>
      </c>
      <c r="J672" s="1" t="str">
        <f>VLOOKUP(A671,[2]tblEscolas!$A:$D,4,FALSE)</f>
        <v>PUB</v>
      </c>
    </row>
    <row r="673" spans="1:10" x14ac:dyDescent="0.3">
      <c r="A673" s="18">
        <v>342014</v>
      </c>
      <c r="B673" s="14" t="s">
        <v>567</v>
      </c>
      <c r="C673" s="14" t="str">
        <f>VLOOKUP(Tabela1[[#This Row],[nome_escola]],[1]Sheet1!$A:$K,4,FALSE)</f>
        <v>Rua Marquês de Olhão</v>
      </c>
      <c r="D673" s="14" t="str">
        <f>VLOOKUP(Tabela1[[#This Row],[nome_escola]],[1]Sheet1!$A:$K,5,FALSE)</f>
        <v>1900-330</v>
      </c>
      <c r="E673" s="14">
        <f>VLOOKUP(Tabela1[[#This Row],[nome_escola]],[1]Sheet1!$A:$K,2,FALSE)</f>
        <v>38.733893999999999</v>
      </c>
      <c r="F673" s="14">
        <f>VLOOKUP(Tabela1[[#This Row],[nome_escola]],[1]Sheet1!$A:$K,3,FALSE)</f>
        <v>-9.1138820000000003</v>
      </c>
      <c r="G673" s="1" t="str">
        <f>VLOOKUP(Tabela1[[#This Row],[id_escola]],[2]tblEscolas!$A:$E,5,FALSE)</f>
        <v>11</v>
      </c>
      <c r="H673" s="1" t="str">
        <f>VLOOKUP(Tabela1[[#This Row],[id_escola]],[2]tblEscolas!$A:$F,6,FALSE)</f>
        <v>06</v>
      </c>
      <c r="I673" s="1" t="s">
        <v>1235</v>
      </c>
      <c r="J673" s="1" t="str">
        <f>VLOOKUP(A672,[2]tblEscolas!$A:$D,4,FALSE)</f>
        <v>PUB</v>
      </c>
    </row>
    <row r="674" spans="1:10" x14ac:dyDescent="0.3">
      <c r="A674" s="18">
        <v>342026</v>
      </c>
      <c r="B674" s="14" t="s">
        <v>997</v>
      </c>
      <c r="C674" s="14" t="str">
        <f>VLOOKUP(Tabela1[[#This Row],[nome_escola]],[1]Sheet1!$A:$K,4,FALSE)</f>
        <v>Rua do Moinho de Vento</v>
      </c>
      <c r="D674" s="14" t="str">
        <f>VLOOKUP(Tabela1[[#This Row],[nome_escola]],[1]Sheet1!$A:$K,5,FALSE)</f>
        <v>2250-021</v>
      </c>
      <c r="E674" s="14">
        <f>VLOOKUP(Tabela1[[#This Row],[nome_escola]],[1]Sheet1!$A:$K,2,FALSE)</f>
        <v>39.481453999999999</v>
      </c>
      <c r="F674" s="14">
        <f>VLOOKUP(Tabela1[[#This Row],[nome_escola]],[1]Sheet1!$A:$K,3,FALSE)</f>
        <v>-8.3378669999999993</v>
      </c>
      <c r="G674" s="1" t="str">
        <f>VLOOKUP(Tabela1[[#This Row],[id_escola]],[2]tblEscolas!$A:$E,5,FALSE)</f>
        <v>14</v>
      </c>
      <c r="H674" s="1" t="str">
        <f>VLOOKUP(Tabela1[[#This Row],[id_escola]],[2]tblEscolas!$A:$F,6,FALSE)</f>
        <v>08</v>
      </c>
      <c r="I674" s="1" t="s">
        <v>1235</v>
      </c>
      <c r="J674" s="1" t="str">
        <f>VLOOKUP(A673,[2]tblEscolas!$A:$D,4,FALSE)</f>
        <v>PUB</v>
      </c>
    </row>
    <row r="675" spans="1:10" x14ac:dyDescent="0.3">
      <c r="A675" s="18">
        <v>342105</v>
      </c>
      <c r="B675" s="14" t="s">
        <v>896</v>
      </c>
      <c r="C675" s="14" t="str">
        <f>VLOOKUP(Tabela1[[#This Row],[nome_escola]],[1]Sheet1!$A:$K,4,FALSE)</f>
        <v>Rua das Cegonhas</v>
      </c>
      <c r="D675" s="14" t="str">
        <f>VLOOKUP(Tabela1[[#This Row],[nome_escola]],[1]Sheet1!$A:$K,5,FALSE)</f>
        <v>4250-379</v>
      </c>
      <c r="E675" s="14">
        <f>VLOOKUP(Tabela1[[#This Row],[nome_escola]],[1]Sheet1!$A:$K,2,FALSE)</f>
        <v>41.178153000000002</v>
      </c>
      <c r="F675" s="14">
        <f>VLOOKUP(Tabela1[[#This Row],[nome_escola]],[1]Sheet1!$A:$K,3,FALSE)</f>
        <v>-8.6387260000000001</v>
      </c>
      <c r="G675" s="1" t="str">
        <f>VLOOKUP(Tabela1[[#This Row],[id_escola]],[2]tblEscolas!$A:$E,5,FALSE)</f>
        <v>13</v>
      </c>
      <c r="H675" s="1" t="str">
        <f>VLOOKUP(Tabela1[[#This Row],[id_escola]],[2]tblEscolas!$A:$F,6,FALSE)</f>
        <v>12</v>
      </c>
      <c r="I675" s="1" t="s">
        <v>1235</v>
      </c>
      <c r="J675" s="1" t="str">
        <f>VLOOKUP(A674,[2]tblEscolas!$A:$D,4,FALSE)</f>
        <v>PUB</v>
      </c>
    </row>
    <row r="676" spans="1:10" x14ac:dyDescent="0.3">
      <c r="A676" s="18">
        <v>400350</v>
      </c>
      <c r="B676" s="14" t="s">
        <v>339</v>
      </c>
      <c r="C676" s="14" t="e">
        <f>VLOOKUP(Tabela1[[#This Row],[nome_escola]],[1]Sheet1!$A:$K,4,FALSE)</f>
        <v>#N/A</v>
      </c>
      <c r="D676" s="14" t="e">
        <f>VLOOKUP(Tabela1[[#This Row],[nome_escola]],[1]Sheet1!$A:$K,5,FALSE)</f>
        <v>#N/A</v>
      </c>
      <c r="E676" s="14" t="e">
        <f>VLOOKUP(Tabela1[[#This Row],[nome_escola]],[1]Sheet1!$A:$K,2,FALSE)</f>
        <v>#N/A</v>
      </c>
      <c r="F676" s="14" t="e">
        <f>VLOOKUP(Tabela1[[#This Row],[nome_escola]],[1]Sheet1!$A:$K,3,FALSE)</f>
        <v>#N/A</v>
      </c>
      <c r="G676" s="1" t="str">
        <f>VLOOKUP(Tabela1[[#This Row],[id_escola]],[2]tblEscolas!$A:$E,5,FALSE)</f>
        <v>06</v>
      </c>
      <c r="H676" s="1" t="str">
        <f>VLOOKUP(Tabela1[[#This Row],[id_escola]],[2]tblEscolas!$A:$F,6,FALSE)</f>
        <v>15</v>
      </c>
      <c r="I676" s="1" t="s">
        <v>1235</v>
      </c>
      <c r="J676" s="1" t="str">
        <f>VLOOKUP(A675,[2]tblEscolas!$A:$D,4,FALSE)</f>
        <v>PUB</v>
      </c>
    </row>
    <row r="677" spans="1:10" x14ac:dyDescent="0.3">
      <c r="A677" s="18">
        <v>342178</v>
      </c>
      <c r="B677" s="14" t="s">
        <v>528</v>
      </c>
      <c r="C677" s="14" t="str">
        <f>VLOOKUP(Tabela1[[#This Row],[nome_escola]],[1]Sheet1!$A:$K,4,FALSE)</f>
        <v>Avenida das Descobertas</v>
      </c>
      <c r="D677" s="14" t="str">
        <f>VLOOKUP(Tabela1[[#This Row],[nome_escola]],[1]Sheet1!$A:$K,5,FALSE)</f>
        <v>2785-438</v>
      </c>
      <c r="E677" s="14">
        <f>VLOOKUP(Tabela1[[#This Row],[nome_escola]],[1]Sheet1!$A:$K,2,FALSE)</f>
        <v>38.706006000000002</v>
      </c>
      <c r="F677" s="14">
        <f>VLOOKUP(Tabela1[[#This Row],[nome_escola]],[1]Sheet1!$A:$K,3,FALSE)</f>
        <v>-9.3512509999999995</v>
      </c>
      <c r="G677" s="1" t="str">
        <f>VLOOKUP(Tabela1[[#This Row],[id_escola]],[2]tblEscolas!$A:$E,5,FALSE)</f>
        <v>11</v>
      </c>
      <c r="H677" s="1" t="str">
        <f>VLOOKUP(Tabela1[[#This Row],[id_escola]],[2]tblEscolas!$A:$F,6,FALSE)</f>
        <v>05</v>
      </c>
      <c r="I677" s="1" t="s">
        <v>1235</v>
      </c>
      <c r="J677" s="1" t="str">
        <f>VLOOKUP(A676,[2]tblEscolas!$A:$D,4,FALSE)</f>
        <v>PUB</v>
      </c>
    </row>
    <row r="678" spans="1:10" x14ac:dyDescent="0.3">
      <c r="A678" s="18">
        <v>342191</v>
      </c>
      <c r="B678" s="14" t="s">
        <v>704</v>
      </c>
      <c r="C678" s="14" t="str">
        <f>VLOOKUP(Tabela1[[#This Row],[nome_escola]],[1]Sheet1!$A:$K,4,FALSE)</f>
        <v>Rua Doutor Coutinho Pais</v>
      </c>
      <c r="D678" s="14" t="str">
        <f>VLOOKUP(Tabela1[[#This Row],[nome_escola]],[1]Sheet1!$A:$K,5,FALSE)</f>
        <v>2725-043</v>
      </c>
      <c r="E678" s="14">
        <f>VLOOKUP(Tabela1[[#This Row],[nome_escola]],[1]Sheet1!$A:$K,2,FALSE)</f>
        <v>38.802126000000001</v>
      </c>
      <c r="F678" s="14">
        <f>VLOOKUP(Tabela1[[#This Row],[nome_escola]],[1]Sheet1!$A:$K,3,FALSE)</f>
        <v>-9.3509349999999998</v>
      </c>
      <c r="G678" s="1" t="str">
        <f>VLOOKUP(Tabela1[[#This Row],[id_escola]],[2]tblEscolas!$A:$E,5,FALSE)</f>
        <v>11</v>
      </c>
      <c r="H678" s="1" t="str">
        <f>VLOOKUP(Tabela1[[#This Row],[id_escola]],[2]tblEscolas!$A:$F,6,FALSE)</f>
        <v>11</v>
      </c>
      <c r="I678" s="1" t="s">
        <v>1235</v>
      </c>
      <c r="J678" s="1" t="str">
        <f>VLOOKUP(A677,[2]tblEscolas!$A:$D,4,FALSE)</f>
        <v>PUB</v>
      </c>
    </row>
    <row r="679" spans="1:10" x14ac:dyDescent="0.3">
      <c r="A679" s="18">
        <v>346240</v>
      </c>
      <c r="B679" s="14" t="s">
        <v>1004</v>
      </c>
      <c r="C679" s="14" t="str">
        <f>VLOOKUP(Tabela1[[#This Row],[nome_escola]],[1]Sheet1!$A:$K,4,FALSE)</f>
        <v>Rua Luís de Camões</v>
      </c>
      <c r="D679" s="14" t="str">
        <f>VLOOKUP(Tabela1[[#This Row],[nome_escola]],[1]Sheet1!$A:$K,5,FALSE)</f>
        <v>2150-202</v>
      </c>
      <c r="E679" s="14">
        <f>VLOOKUP(Tabela1[[#This Row],[nome_escola]],[1]Sheet1!$A:$K,2,FALSE)</f>
        <v>39.407299999999999</v>
      </c>
      <c r="F679" s="14">
        <f>VLOOKUP(Tabela1[[#This Row],[nome_escola]],[1]Sheet1!$A:$K,3,FALSE)</f>
        <v>-8.4833580000000008</v>
      </c>
      <c r="G679" s="1" t="str">
        <f>VLOOKUP(Tabela1[[#This Row],[id_escola]],[2]tblEscolas!$A:$E,5,FALSE)</f>
        <v>14</v>
      </c>
      <c r="H679" s="1" t="str">
        <f>VLOOKUP(Tabela1[[#This Row],[id_escola]],[2]tblEscolas!$A:$F,6,FALSE)</f>
        <v>12</v>
      </c>
      <c r="I679" s="1" t="s">
        <v>1235</v>
      </c>
      <c r="J679" s="1" t="str">
        <f>VLOOKUP(A678,[2]tblEscolas!$A:$D,4,FALSE)</f>
        <v>PUB</v>
      </c>
    </row>
    <row r="680" spans="1:10" x14ac:dyDescent="0.3">
      <c r="A680" s="18">
        <v>346226</v>
      </c>
      <c r="B680" s="14" t="s">
        <v>1107</v>
      </c>
      <c r="C680" s="14" t="str">
        <f>VLOOKUP(Tabela1[[#This Row],[nome_escola]],[1]Sheet1!$A:$K,4,FALSE)</f>
        <v>Rua das Descobertas</v>
      </c>
      <c r="D680" s="14" t="str">
        <f>VLOOKUP(Tabela1[[#This Row],[nome_escola]],[1]Sheet1!$A:$K,5,FALSE)</f>
        <v>2975-350</v>
      </c>
      <c r="E680" s="14">
        <f>VLOOKUP(Tabela1[[#This Row],[nome_escola]],[1]Sheet1!$A:$K,2,FALSE)</f>
        <v>38.569049</v>
      </c>
      <c r="F680" s="14">
        <f>VLOOKUP(Tabela1[[#This Row],[nome_escola]],[1]Sheet1!$A:$K,3,FALSE)</f>
        <v>-9.0408439999999999</v>
      </c>
      <c r="G680" s="1" t="str">
        <f>VLOOKUP(Tabela1[[#This Row],[id_escola]],[2]tblEscolas!$A:$E,5,FALSE)</f>
        <v>15</v>
      </c>
      <c r="H680" s="1" t="str">
        <f>VLOOKUP(Tabela1[[#This Row],[id_escola]],[2]tblEscolas!$A:$F,6,FALSE)</f>
        <v>11</v>
      </c>
      <c r="I680" s="1" t="s">
        <v>1235</v>
      </c>
      <c r="J680" s="1" t="str">
        <f>VLOOKUP(A679,[2]tblEscolas!$A:$D,4,FALSE)</f>
        <v>PUB</v>
      </c>
    </row>
    <row r="681" spans="1:10" x14ac:dyDescent="0.3">
      <c r="A681" s="18">
        <v>402230</v>
      </c>
      <c r="B681" s="14" t="s">
        <v>243</v>
      </c>
      <c r="C681" s="14" t="str">
        <f>VLOOKUP(Tabela1[[#This Row],[nome_escola]],[1]Sheet1!$A:$K,4,FALSE)</f>
        <v>Rua Miguel Torga</v>
      </c>
      <c r="D681" s="14" t="str">
        <f>VLOOKUP(Tabela1[[#This Row],[nome_escola]],[1]Sheet1!$A:$K,5,FALSE)</f>
        <v>5300-037</v>
      </c>
      <c r="E681" s="14">
        <f>VLOOKUP(Tabela1[[#This Row],[nome_escola]],[1]Sheet1!$A:$K,2,FALSE)</f>
        <v>41.806609000000002</v>
      </c>
      <c r="F681" s="14">
        <f>VLOOKUP(Tabela1[[#This Row],[nome_escola]],[1]Sheet1!$A:$K,3,FALSE)</f>
        <v>-6.7483490000000002</v>
      </c>
      <c r="G681" s="1" t="str">
        <f>VLOOKUP(Tabela1[[#This Row],[id_escola]],[2]tblEscolas!$A:$E,5,FALSE)</f>
        <v>04</v>
      </c>
      <c r="H681" s="1" t="str">
        <f>VLOOKUP(Tabela1[[#This Row],[id_escola]],[2]tblEscolas!$A:$F,6,FALSE)</f>
        <v>02</v>
      </c>
      <c r="I681" s="1" t="s">
        <v>1235</v>
      </c>
      <c r="J681" s="1" t="str">
        <f>VLOOKUP(A680,[2]tblEscolas!$A:$D,4,FALSE)</f>
        <v>PUB</v>
      </c>
    </row>
    <row r="682" spans="1:10" x14ac:dyDescent="0.3">
      <c r="A682" s="18">
        <v>345945</v>
      </c>
      <c r="B682" s="14" t="s">
        <v>1169</v>
      </c>
      <c r="C682" s="14" t="str">
        <f>VLOOKUP(Tabela1[[#This Row],[nome_escola]],[1]Sheet1!$A:$K,4,FALSE)</f>
        <v>Rua das Eiras</v>
      </c>
      <c r="D682" s="14" t="str">
        <f>VLOOKUP(Tabela1[[#This Row],[nome_escola]],[1]Sheet1!$A:$K,5,FALSE)</f>
        <v>5060-320</v>
      </c>
      <c r="E682" s="14">
        <f>VLOOKUP(Tabela1[[#This Row],[nome_escola]],[1]Sheet1!$A:$K,2,FALSE)</f>
        <v>41.266581000000002</v>
      </c>
      <c r="F682" s="14">
        <f>VLOOKUP(Tabela1[[#This Row],[nome_escola]],[1]Sheet1!$A:$K,3,FALSE)</f>
        <v>-7.5776820000000003</v>
      </c>
      <c r="G682" s="1" t="str">
        <f>VLOOKUP(Tabela1[[#This Row],[id_escola]],[2]tblEscolas!$A:$E,5,FALSE)</f>
        <v>17</v>
      </c>
      <c r="H682" s="1" t="str">
        <f>VLOOKUP(Tabela1[[#This Row],[id_escola]],[2]tblEscolas!$A:$F,6,FALSE)</f>
        <v>10</v>
      </c>
      <c r="I682" s="1" t="s">
        <v>1235</v>
      </c>
      <c r="J682" s="1" t="str">
        <f>VLOOKUP(A681,[2]tblEscolas!$A:$D,4,FALSE)</f>
        <v>PUB</v>
      </c>
    </row>
    <row r="683" spans="1:10" x14ac:dyDescent="0.3">
      <c r="A683" s="18">
        <v>330437</v>
      </c>
      <c r="B683" s="14" t="s">
        <v>757</v>
      </c>
      <c r="C683" s="14" t="str">
        <f>VLOOKUP(Tabela1[[#This Row],[nome_escola]],[1]Sheet1!$A:$K,4,FALSE)</f>
        <v>Avenida Coudelaria de Alter</v>
      </c>
      <c r="D683" s="14" t="str">
        <f>VLOOKUP(Tabela1[[#This Row],[nome_escola]],[1]Sheet1!$A:$K,5,FALSE)</f>
        <v>7440-020</v>
      </c>
      <c r="E683" s="14">
        <f>VLOOKUP(Tabela1[[#This Row],[nome_escola]],[1]Sheet1!$A:$K,2,FALSE)</f>
        <v>39.196615999999999</v>
      </c>
      <c r="F683" s="14">
        <f>VLOOKUP(Tabela1[[#This Row],[nome_escola]],[1]Sheet1!$A:$K,3,FALSE)</f>
        <v>-7.6624049999999997</v>
      </c>
      <c r="G683" s="1" t="str">
        <f>VLOOKUP(Tabela1[[#This Row],[id_escola]],[2]tblEscolas!$A:$E,5,FALSE)</f>
        <v>12</v>
      </c>
      <c r="H683" s="1" t="str">
        <f>VLOOKUP(Tabela1[[#This Row],[id_escola]],[2]tblEscolas!$A:$F,6,FALSE)</f>
        <v>02</v>
      </c>
      <c r="I683" s="1" t="s">
        <v>1235</v>
      </c>
      <c r="J683" s="1" t="str">
        <f>VLOOKUP(A682,[2]tblEscolas!$A:$D,4,FALSE)</f>
        <v>PUB</v>
      </c>
    </row>
    <row r="684" spans="1:10" x14ac:dyDescent="0.3">
      <c r="A684" s="18">
        <v>345969</v>
      </c>
      <c r="B684" s="14" t="s">
        <v>982</v>
      </c>
      <c r="C684" s="14" t="str">
        <f>VLOOKUP(Tabela1[[#This Row],[nome_escola]],[1]Sheet1!$A:$K,4,FALSE)</f>
        <v>Rua 6 de Outubro</v>
      </c>
      <c r="D684" s="14" t="str">
        <f>VLOOKUP(Tabela1[[#This Row],[nome_escola]],[1]Sheet1!$A:$K,5,FALSE)</f>
        <v>2205-651</v>
      </c>
      <c r="E684" s="14">
        <f>VLOOKUP(Tabela1[[#This Row],[nome_escola]],[1]Sheet1!$A:$K,2,FALSE)</f>
        <v>39.451172</v>
      </c>
      <c r="F684" s="14">
        <f>VLOOKUP(Tabela1[[#This Row],[nome_escola]],[1]Sheet1!$A:$K,3,FALSE)</f>
        <v>-8.2511109999999999</v>
      </c>
      <c r="G684" s="1" t="str">
        <f>VLOOKUP(Tabela1[[#This Row],[id_escola]],[2]tblEscolas!$A:$E,5,FALSE)</f>
        <v>14</v>
      </c>
      <c r="H684" s="1" t="str">
        <f>VLOOKUP(Tabela1[[#This Row],[id_escola]],[2]tblEscolas!$A:$F,6,FALSE)</f>
        <v>01</v>
      </c>
      <c r="I684" s="1" t="s">
        <v>1235</v>
      </c>
      <c r="J684" s="1" t="str">
        <f>VLOOKUP(A683,[2]tblEscolas!$A:$D,4,FALSE)</f>
        <v>PUB</v>
      </c>
    </row>
    <row r="685" spans="1:10" x14ac:dyDescent="0.3">
      <c r="A685" s="18">
        <v>402850</v>
      </c>
      <c r="B685" s="14" t="s">
        <v>105</v>
      </c>
      <c r="C685" s="14" t="str">
        <f>VLOOKUP(Tabela1[[#This Row],[nome_escola]],[1]Sheet1!$A:$K,4,FALSE)</f>
        <v>Rua Adelino Amaro da Costa</v>
      </c>
      <c r="D685" s="14" t="str">
        <f>VLOOKUP(Tabela1[[#This Row],[nome_escola]],[1]Sheet1!$A:$K,5,FALSE)</f>
        <v>3700-023</v>
      </c>
      <c r="E685" s="14">
        <f>VLOOKUP(Tabela1[[#This Row],[nome_escola]],[1]Sheet1!$A:$K,2,FALSE)</f>
        <v>40.892732000000002</v>
      </c>
      <c r="F685" s="14">
        <f>VLOOKUP(Tabela1[[#This Row],[nome_escola]],[1]Sheet1!$A:$K,3,FALSE)</f>
        <v>-8.4860930000000003</v>
      </c>
      <c r="G685" s="1" t="str">
        <f>VLOOKUP(Tabela1[[#This Row],[id_escola]],[2]tblEscolas!$A:$E,5,FALSE)</f>
        <v>01</v>
      </c>
      <c r="H685" s="1" t="str">
        <f>VLOOKUP(Tabela1[[#This Row],[id_escola]],[2]tblEscolas!$A:$F,6,FALSE)</f>
        <v>16</v>
      </c>
      <c r="I685" s="1" t="s">
        <v>1235</v>
      </c>
      <c r="J685" s="1" t="str">
        <f>VLOOKUP(A684,[2]tblEscolas!$A:$D,4,FALSE)</f>
        <v>PUB</v>
      </c>
    </row>
    <row r="686" spans="1:10" x14ac:dyDescent="0.3">
      <c r="A686" s="18">
        <v>400981</v>
      </c>
      <c r="B686" s="14" t="s">
        <v>1121</v>
      </c>
      <c r="C686" s="14" t="str">
        <f>VLOOKUP(Tabela1[[#This Row],[nome_escola]],[1]Sheet1!$A:$K,4,FALSE)</f>
        <v>Beco do Alto do Bonfim</v>
      </c>
      <c r="D686" s="14" t="str">
        <f>VLOOKUP(Tabela1[[#This Row],[nome_escola]],[1]Sheet1!$A:$K,5,FALSE)</f>
        <v>2900-495</v>
      </c>
      <c r="E686" s="14">
        <f>VLOOKUP(Tabela1[[#This Row],[nome_escola]],[1]Sheet1!$A:$K,2,FALSE)</f>
        <v>38.544347999999999</v>
      </c>
      <c r="F686" s="14">
        <f>VLOOKUP(Tabela1[[#This Row],[nome_escola]],[1]Sheet1!$A:$K,3,FALSE)</f>
        <v>-8.8939839999999997</v>
      </c>
      <c r="G686" s="1" t="str">
        <f>VLOOKUP(Tabela1[[#This Row],[id_escola]],[2]tblEscolas!$A:$E,5,FALSE)</f>
        <v>15</v>
      </c>
      <c r="H686" s="1" t="str">
        <f>VLOOKUP(Tabela1[[#This Row],[id_escola]],[2]tblEscolas!$A:$F,6,FALSE)</f>
        <v>12</v>
      </c>
      <c r="I686" s="1" t="s">
        <v>1235</v>
      </c>
      <c r="J686" s="1" t="str">
        <f>VLOOKUP(A685,[2]tblEscolas!$A:$D,4,FALSE)</f>
        <v>PUB</v>
      </c>
    </row>
    <row r="687" spans="1:10" x14ac:dyDescent="0.3">
      <c r="A687" s="18">
        <v>402369</v>
      </c>
      <c r="B687" s="14" t="s">
        <v>692</v>
      </c>
      <c r="C687" s="14" t="str">
        <f>VLOOKUP(Tabela1[[#This Row],[nome_escola]],[1]Sheet1!$A:$K,4,FALSE)</f>
        <v>Rua Dom Fernando II</v>
      </c>
      <c r="D687" s="14" t="str">
        <f>VLOOKUP(Tabela1[[#This Row],[nome_escola]],[1]Sheet1!$A:$K,5,FALSE)</f>
        <v>2745-190</v>
      </c>
      <c r="E687" s="14">
        <f>VLOOKUP(Tabela1[[#This Row],[nome_escola]],[1]Sheet1!$A:$K,2,FALSE)</f>
        <v>38.754133000000003</v>
      </c>
      <c r="F687" s="14">
        <f>VLOOKUP(Tabela1[[#This Row],[nome_escola]],[1]Sheet1!$A:$K,3,FALSE)</f>
        <v>-9.2521799999999992</v>
      </c>
      <c r="G687" s="1" t="str">
        <f>VLOOKUP(Tabela1[[#This Row],[id_escola]],[2]tblEscolas!$A:$E,5,FALSE)</f>
        <v>11</v>
      </c>
      <c r="H687" s="1" t="str">
        <f>VLOOKUP(Tabela1[[#This Row],[id_escola]],[2]tblEscolas!$A:$F,6,FALSE)</f>
        <v>11</v>
      </c>
      <c r="I687" s="1" t="s">
        <v>1235</v>
      </c>
      <c r="J687" s="1" t="str">
        <f>VLOOKUP(A686,[2]tblEscolas!$A:$D,4,FALSE)</f>
        <v>PUB</v>
      </c>
    </row>
    <row r="688" spans="1:10" x14ac:dyDescent="0.3">
      <c r="A688" s="18">
        <v>345970</v>
      </c>
      <c r="B688" s="14" t="s">
        <v>278</v>
      </c>
      <c r="C688" s="14" t="str">
        <f>VLOOKUP(Tabela1[[#This Row],[nome_escola]],[1]Sheet1!$A:$K,4,FALSE)</f>
        <v>Rua dos Bombeiros voluntários</v>
      </c>
      <c r="D688" s="14" t="str">
        <f>VLOOKUP(Tabela1[[#This Row],[nome_escola]],[1]Sheet1!$A:$K,5,FALSE)</f>
        <v>6160-404</v>
      </c>
      <c r="E688" s="14">
        <f>VLOOKUP(Tabela1[[#This Row],[nome_escola]],[1]Sheet1!$A:$K,2,FALSE)</f>
        <v>39.920949</v>
      </c>
      <c r="F688" s="14">
        <f>VLOOKUP(Tabela1[[#This Row],[nome_escola]],[1]Sheet1!$A:$K,3,FALSE)</f>
        <v>-7.9123330000000003</v>
      </c>
      <c r="G688" s="1" t="str">
        <f>VLOOKUP(Tabela1[[#This Row],[id_escola]],[2]tblEscolas!$A:$E,5,FALSE)</f>
        <v>05</v>
      </c>
      <c r="H688" s="1" t="str">
        <f>VLOOKUP(Tabela1[[#This Row],[id_escola]],[2]tblEscolas!$A:$F,6,FALSE)</f>
        <v>06</v>
      </c>
      <c r="I688" s="1" t="s">
        <v>1235</v>
      </c>
      <c r="J688" s="1" t="str">
        <f>VLOOKUP(A687,[2]tblEscolas!$A:$D,4,FALSE)</f>
        <v>PUB</v>
      </c>
    </row>
    <row r="689" spans="1:10" x14ac:dyDescent="0.3">
      <c r="A689" s="18">
        <v>342439</v>
      </c>
      <c r="B689" s="14" t="s">
        <v>86</v>
      </c>
      <c r="C689" s="14" t="str">
        <f>VLOOKUP(Tabela1[[#This Row],[nome_escola]],[1]Sheet1!$A:$K,4,FALSE)</f>
        <v>Rua da Saldida</v>
      </c>
      <c r="D689" s="14" t="str">
        <f>VLOOKUP(Tabela1[[#This Row],[nome_escola]],[1]Sheet1!$A:$K,5,FALSE)</f>
        <v>3870-153</v>
      </c>
      <c r="E689" s="14">
        <f>VLOOKUP(Tabela1[[#This Row],[nome_escola]],[1]Sheet1!$A:$K,2,FALSE)</f>
        <v>40.747463000000003</v>
      </c>
      <c r="F689" s="14">
        <f>VLOOKUP(Tabela1[[#This Row],[nome_escola]],[1]Sheet1!$A:$K,3,FALSE)</f>
        <v>-8.6416419999999992</v>
      </c>
      <c r="G689" s="1" t="str">
        <f>VLOOKUP(Tabela1[[#This Row],[id_escola]],[2]tblEscolas!$A:$E,5,FALSE)</f>
        <v>01</v>
      </c>
      <c r="H689" s="1" t="str">
        <f>VLOOKUP(Tabela1[[#This Row],[id_escola]],[2]tblEscolas!$A:$F,6,FALSE)</f>
        <v>12</v>
      </c>
      <c r="I689" s="1" t="s">
        <v>1235</v>
      </c>
      <c r="J689" s="1" t="str">
        <f>VLOOKUP(A688,[2]tblEscolas!$A:$D,4,FALSE)</f>
        <v>PUB</v>
      </c>
    </row>
    <row r="690" spans="1:10" x14ac:dyDescent="0.3">
      <c r="A690" s="18">
        <v>330553</v>
      </c>
      <c r="B690" s="14" t="s">
        <v>776</v>
      </c>
      <c r="C690" s="14" t="str">
        <f>VLOOKUP(Tabela1[[#This Row],[nome_escola]],[1]Sheet1!$A:$K,4,FALSE)</f>
        <v>Estrada de Circunvalação</v>
      </c>
      <c r="D690" s="14" t="str">
        <f>VLOOKUP(Tabela1[[#This Row],[nome_escola]],[1]Sheet1!$A:$K,5,FALSE)</f>
        <v>7470-210</v>
      </c>
      <c r="E690" s="14">
        <f>VLOOKUP(Tabela1[[#This Row],[nome_escola]],[1]Sheet1!$A:$K,2,FALSE)</f>
        <v>38.955849000000001</v>
      </c>
      <c r="F690" s="14">
        <f>VLOOKUP(Tabela1[[#This Row],[nome_escola]],[1]Sheet1!$A:$K,3,FALSE)</f>
        <v>-7.6720480000000002</v>
      </c>
      <c r="G690" s="1" t="str">
        <f>VLOOKUP(Tabela1[[#This Row],[id_escola]],[2]tblEscolas!$A:$E,5,FALSE)</f>
        <v>12</v>
      </c>
      <c r="H690" s="1" t="str">
        <f>VLOOKUP(Tabela1[[#This Row],[id_escola]],[2]tblEscolas!$A:$F,6,FALSE)</f>
        <v>15</v>
      </c>
      <c r="I690" s="1" t="s">
        <v>1235</v>
      </c>
      <c r="J690" s="1" t="str">
        <f>VLOOKUP(A689,[2]tblEscolas!$A:$D,4,FALSE)</f>
        <v>PUB</v>
      </c>
    </row>
    <row r="691" spans="1:10" x14ac:dyDescent="0.3">
      <c r="A691" s="18">
        <v>345982</v>
      </c>
      <c r="B691" s="14" t="s">
        <v>756</v>
      </c>
      <c r="C691" s="14" t="str">
        <f>VLOOKUP(Tabela1[[#This Row],[nome_escola]],[1]Sheet1!$A:$K,4,FALSE)</f>
        <v>Avenida Coudelaria de Alter</v>
      </c>
      <c r="D691" s="14" t="str">
        <f>VLOOKUP(Tabela1[[#This Row],[nome_escola]],[1]Sheet1!$A:$K,5,FALSE)</f>
        <v>7440-020</v>
      </c>
      <c r="E691" s="14">
        <f>VLOOKUP(Tabela1[[#This Row],[nome_escola]],[1]Sheet1!$A:$K,2,FALSE)</f>
        <v>39.196615999999999</v>
      </c>
      <c r="F691" s="14">
        <f>VLOOKUP(Tabela1[[#This Row],[nome_escola]],[1]Sheet1!$A:$K,3,FALSE)</f>
        <v>-7.6624049999999997</v>
      </c>
      <c r="G691" s="1" t="str">
        <f>VLOOKUP(Tabela1[[#This Row],[id_escola]],[2]tblEscolas!$A:$E,5,FALSE)</f>
        <v>12</v>
      </c>
      <c r="H691" s="1" t="str">
        <f>VLOOKUP(Tabela1[[#This Row],[id_escola]],[2]tblEscolas!$A:$F,6,FALSE)</f>
        <v>01</v>
      </c>
      <c r="I691" s="1" t="s">
        <v>1235</v>
      </c>
      <c r="J691" s="1" t="str">
        <f>VLOOKUP(A690,[2]tblEscolas!$A:$D,4,FALSE)</f>
        <v>PUB</v>
      </c>
    </row>
    <row r="692" spans="1:10" x14ac:dyDescent="0.3">
      <c r="A692" s="18">
        <v>346380</v>
      </c>
      <c r="B692" s="14" t="s">
        <v>433</v>
      </c>
      <c r="C692" s="14" t="str">
        <f>VLOOKUP(Tabela1[[#This Row],[nome_escola]],[1]Sheet1!$A:$K,4,FALSE)</f>
        <v>Rua Frei Joaquim Santa Rosa Viterbo</v>
      </c>
      <c r="D692" s="14" t="str">
        <f>VLOOKUP(Tabela1[[#This Row],[nome_escola]],[1]Sheet1!$A:$K,5,FALSE)</f>
        <v>3570-077</v>
      </c>
      <c r="E692" s="14">
        <f>VLOOKUP(Tabela1[[#This Row],[nome_escola]],[1]Sheet1!$A:$K,2,FALSE)</f>
        <v>40.822426999999998</v>
      </c>
      <c r="F692" s="14">
        <f>VLOOKUP(Tabela1[[#This Row],[nome_escola]],[1]Sheet1!$A:$K,3,FALSE)</f>
        <v>-7.5387190000000004</v>
      </c>
      <c r="G692" s="1" t="str">
        <f>VLOOKUP(Tabela1[[#This Row],[id_escola]],[2]tblEscolas!$A:$E,5,FALSE)</f>
        <v>09</v>
      </c>
      <c r="H692" s="1" t="str">
        <f>VLOOKUP(Tabela1[[#This Row],[id_escola]],[2]tblEscolas!$A:$F,6,FALSE)</f>
        <v>01</v>
      </c>
      <c r="I692" s="1" t="s">
        <v>1235</v>
      </c>
      <c r="J692" s="1" t="str">
        <f>VLOOKUP(A691,[2]tblEscolas!$A:$D,4,FALSE)</f>
        <v>PUB</v>
      </c>
    </row>
    <row r="693" spans="1:10" x14ac:dyDescent="0.3">
      <c r="A693" s="18">
        <v>402436</v>
      </c>
      <c r="B693" s="14" t="s">
        <v>544</v>
      </c>
      <c r="C693" s="14" t="str">
        <f>VLOOKUP(Tabela1[[#This Row],[nome_escola]],[1]Sheet1!$A:$K,4,FALSE)</f>
        <v>Travessa do Convento de Jesus</v>
      </c>
      <c r="D693" s="14" t="str">
        <f>VLOOKUP(Tabela1[[#This Row],[nome_escola]],[1]Sheet1!$A:$K,5,FALSE)</f>
        <v>1249-027</v>
      </c>
      <c r="E693" s="14">
        <f>VLOOKUP(Tabela1[[#This Row],[nome_escola]],[1]Sheet1!$A:$K,2,FALSE)</f>
        <v>38.712209000000001</v>
      </c>
      <c r="F693" s="14">
        <f>VLOOKUP(Tabela1[[#This Row],[nome_escola]],[1]Sheet1!$A:$K,3,FALSE)</f>
        <v>-9.1493009999999995</v>
      </c>
      <c r="G693" s="1" t="str">
        <f>VLOOKUP(Tabela1[[#This Row],[id_escola]],[2]tblEscolas!$A:$E,5,FALSE)</f>
        <v>11</v>
      </c>
      <c r="H693" s="1" t="str">
        <f>VLOOKUP(Tabela1[[#This Row],[id_escola]],[2]tblEscolas!$A:$F,6,FALSE)</f>
        <v>06</v>
      </c>
      <c r="I693" s="1" t="s">
        <v>1235</v>
      </c>
      <c r="J693" s="1" t="str">
        <f>VLOOKUP(A692,[2]tblEscolas!$A:$D,4,FALSE)</f>
        <v>PUB</v>
      </c>
    </row>
    <row r="694" spans="1:10" x14ac:dyDescent="0.3">
      <c r="A694" s="18">
        <v>346007</v>
      </c>
      <c r="B694" s="14" t="s">
        <v>257</v>
      </c>
      <c r="C694" s="14" t="str">
        <f>VLOOKUP(Tabela1[[#This Row],[nome_escola]],[1]Sheet1!$A:$K,4,FALSE)</f>
        <v>Rua Varanda de Pilatos</v>
      </c>
      <c r="D694" s="14" t="str">
        <f>VLOOKUP(Tabela1[[#This Row],[nome_escola]],[1]Sheet1!$A:$K,5,FALSE)</f>
        <v>6250-046</v>
      </c>
      <c r="E694" s="14">
        <f>VLOOKUP(Tabela1[[#This Row],[nome_escola]],[1]Sheet1!$A:$K,2,FALSE)</f>
        <v>40.362366000000002</v>
      </c>
      <c r="F694" s="14">
        <f>VLOOKUP(Tabela1[[#This Row],[nome_escola]],[1]Sheet1!$A:$K,3,FALSE)</f>
        <v>-7.3454990000000002</v>
      </c>
      <c r="G694" s="1" t="str">
        <f>VLOOKUP(Tabela1[[#This Row],[id_escola]],[2]tblEscolas!$A:$E,5,FALSE)</f>
        <v>05</v>
      </c>
      <c r="H694" s="1" t="str">
        <f>VLOOKUP(Tabela1[[#This Row],[id_escola]],[2]tblEscolas!$A:$F,6,FALSE)</f>
        <v>01</v>
      </c>
      <c r="I694" s="1" t="s">
        <v>1235</v>
      </c>
      <c r="J694" s="1" t="str">
        <f>VLOOKUP(A693,[2]tblEscolas!$A:$D,4,FALSE)</f>
        <v>PUB</v>
      </c>
    </row>
    <row r="695" spans="1:10" x14ac:dyDescent="0.3">
      <c r="A695" s="18">
        <v>346100</v>
      </c>
      <c r="B695" s="14" t="s">
        <v>280</v>
      </c>
      <c r="C695" s="14" t="str">
        <f>VLOOKUP(Tabela1[[#This Row],[nome_escola]],[1]Sheet1!$A:$K,4,FALSE)</f>
        <v>Desconhecido</v>
      </c>
      <c r="D695" s="14" t="str">
        <f>VLOOKUP(Tabela1[[#This Row],[nome_escola]],[1]Sheet1!$A:$K,5,FALSE)</f>
        <v>6090-531</v>
      </c>
      <c r="E695" s="14">
        <f>VLOOKUP(Tabela1[[#This Row],[nome_escola]],[1]Sheet1!$A:$K,2,FALSE)</f>
        <v>40.165038000000003</v>
      </c>
      <c r="F695" s="14">
        <f>VLOOKUP(Tabela1[[#This Row],[nome_escola]],[1]Sheet1!$A:$K,3,FALSE)</f>
        <v>-7.1766519999999998</v>
      </c>
      <c r="G695" s="1" t="str">
        <f>VLOOKUP(Tabela1[[#This Row],[id_escola]],[2]tblEscolas!$A:$E,5,FALSE)</f>
        <v>05</v>
      </c>
      <c r="H695" s="1" t="str">
        <f>VLOOKUP(Tabela1[[#This Row],[id_escola]],[2]tblEscolas!$A:$F,6,FALSE)</f>
        <v>08</v>
      </c>
      <c r="I695" s="1" t="s">
        <v>1235</v>
      </c>
      <c r="J695" s="1" t="str">
        <f>VLOOKUP(A694,[2]tblEscolas!$A:$D,4,FALSE)</f>
        <v>PUB</v>
      </c>
    </row>
    <row r="696" spans="1:10" x14ac:dyDescent="0.3">
      <c r="A696" s="18">
        <v>346251</v>
      </c>
      <c r="B696" s="14" t="s">
        <v>1003</v>
      </c>
      <c r="C696" s="14" t="str">
        <f>VLOOKUP(Tabela1[[#This Row],[nome_escola]],[1]Sheet1!$A:$K,4,FALSE)</f>
        <v>Rua Doutor Guilherme Félix de Faria Soeiro</v>
      </c>
      <c r="D696" s="14" t="str">
        <f>VLOOKUP(Tabela1[[#This Row],[nome_escola]],[1]Sheet1!$A:$K,5,FALSE)</f>
        <v>2240-346</v>
      </c>
      <c r="E696" s="14">
        <f>VLOOKUP(Tabela1[[#This Row],[nome_escola]],[1]Sheet1!$A:$K,2,FALSE)</f>
        <v>39.690857000000001</v>
      </c>
      <c r="F696" s="14">
        <f>VLOOKUP(Tabela1[[#This Row],[nome_escola]],[1]Sheet1!$A:$K,3,FALSE)</f>
        <v>-8.2879869999999993</v>
      </c>
      <c r="G696" s="1" t="str">
        <f>VLOOKUP(Tabela1[[#This Row],[id_escola]],[2]tblEscolas!$A:$E,5,FALSE)</f>
        <v>14</v>
      </c>
      <c r="H696" s="1" t="str">
        <f>VLOOKUP(Tabela1[[#This Row],[id_escola]],[2]tblEscolas!$A:$F,6,FALSE)</f>
        <v>11</v>
      </c>
      <c r="I696" s="1" t="s">
        <v>1235</v>
      </c>
      <c r="J696" s="1" t="str">
        <f>VLOOKUP(A695,[2]tblEscolas!$A:$D,4,FALSE)</f>
        <v>PUB</v>
      </c>
    </row>
    <row r="697" spans="1:10" x14ac:dyDescent="0.3">
      <c r="A697" s="18">
        <v>346020</v>
      </c>
      <c r="B697" s="14" t="s">
        <v>1144</v>
      </c>
      <c r="C697" s="14" t="str">
        <f>VLOOKUP(Tabela1[[#This Row],[nome_escola]],[1]Sheet1!$A:$K,4,FALSE)</f>
        <v>Rua Grupo Foclórico de Santa Marta de Portuzelo</v>
      </c>
      <c r="D697" s="14" t="str">
        <f>VLOOKUP(Tabela1[[#This Row],[nome_escola]],[1]Sheet1!$A:$K,5,FALSE)</f>
        <v>4925-062</v>
      </c>
      <c r="E697" s="14">
        <f>VLOOKUP(Tabela1[[#This Row],[nome_escola]],[1]Sheet1!$A:$K,2,FALSE)</f>
        <v>41.707813000000002</v>
      </c>
      <c r="F697" s="14">
        <f>VLOOKUP(Tabela1[[#This Row],[nome_escola]],[1]Sheet1!$A:$K,3,FALSE)</f>
        <v>-8.7690619999999999</v>
      </c>
      <c r="G697" s="1" t="str">
        <f>VLOOKUP(Tabela1[[#This Row],[id_escola]],[2]tblEscolas!$A:$E,5,FALSE)</f>
        <v>16</v>
      </c>
      <c r="H697" s="1" t="str">
        <f>VLOOKUP(Tabela1[[#This Row],[id_escola]],[2]tblEscolas!$A:$F,6,FALSE)</f>
        <v>09</v>
      </c>
      <c r="I697" s="1" t="s">
        <v>1235</v>
      </c>
      <c r="J697" s="1" t="str">
        <f>VLOOKUP(A696,[2]tblEscolas!$A:$D,4,FALSE)</f>
        <v>PUB</v>
      </c>
    </row>
    <row r="698" spans="1:10" x14ac:dyDescent="0.3">
      <c r="A698" s="18">
        <v>346056</v>
      </c>
      <c r="B698" s="14" t="s">
        <v>770</v>
      </c>
      <c r="C698" s="14" t="str">
        <f>VLOOKUP(Tabela1[[#This Row],[nome_escola]],[1]Sheet1!$A:$K,4,FALSE)</f>
        <v>Rua João Porto</v>
      </c>
      <c r="D698" s="14" t="str">
        <f>VLOOKUP(Tabela1[[#This Row],[nome_escola]],[1]Sheet1!$A:$K,5,FALSE)</f>
        <v>6050-344</v>
      </c>
      <c r="E698" s="14">
        <f>VLOOKUP(Tabela1[[#This Row],[nome_escola]],[1]Sheet1!$A:$K,2,FALSE)</f>
        <v>39.509898999999997</v>
      </c>
      <c r="F698" s="14">
        <f>VLOOKUP(Tabela1[[#This Row],[nome_escola]],[1]Sheet1!$A:$K,3,FALSE)</f>
        <v>-7.6478429999999999</v>
      </c>
      <c r="G698" s="1" t="str">
        <f>VLOOKUP(Tabela1[[#This Row],[id_escola]],[2]tblEscolas!$A:$E,5,FALSE)</f>
        <v>12</v>
      </c>
      <c r="H698" s="1" t="str">
        <f>VLOOKUP(Tabela1[[#This Row],[id_escola]],[2]tblEscolas!$A:$F,6,FALSE)</f>
        <v>12</v>
      </c>
      <c r="I698" s="1" t="s">
        <v>1235</v>
      </c>
      <c r="J698" s="1" t="str">
        <f>VLOOKUP(A697,[2]tblEscolas!$A:$D,4,FALSE)</f>
        <v>PUB</v>
      </c>
    </row>
    <row r="699" spans="1:10" x14ac:dyDescent="0.3">
      <c r="A699" s="18">
        <v>346032</v>
      </c>
      <c r="B699" s="14" t="s">
        <v>1160</v>
      </c>
      <c r="C699" s="14" t="str">
        <f>VLOOKUP(Tabela1[[#This Row],[nome_escola]],[1]Sheet1!$A:$K,4,FALSE)</f>
        <v>EM 518-1</v>
      </c>
      <c r="D699" s="14" t="str">
        <f>VLOOKUP(Tabela1[[#This Row],[nome_escola]],[1]Sheet1!$A:$K,5,FALSE)</f>
        <v>5040-352</v>
      </c>
      <c r="E699" s="14">
        <f>VLOOKUP(Tabela1[[#This Row],[nome_escola]],[1]Sheet1!$A:$K,2,FALSE)</f>
        <v>41.154358000000002</v>
      </c>
      <c r="F699" s="14">
        <f>VLOOKUP(Tabela1[[#This Row],[nome_escola]],[1]Sheet1!$A:$K,3,FALSE)</f>
        <v>-7.8947390000000004</v>
      </c>
      <c r="G699" s="1" t="str">
        <f>VLOOKUP(Tabela1[[#This Row],[id_escola]],[2]tblEscolas!$A:$E,5,FALSE)</f>
        <v>17</v>
      </c>
      <c r="H699" s="1" t="str">
        <f>VLOOKUP(Tabela1[[#This Row],[id_escola]],[2]tblEscolas!$A:$F,6,FALSE)</f>
        <v>04</v>
      </c>
      <c r="I699" s="1" t="s">
        <v>1235</v>
      </c>
      <c r="J699" s="1" t="str">
        <f>VLOOKUP(A698,[2]tblEscolas!$A:$D,4,FALSE)</f>
        <v>PUB</v>
      </c>
    </row>
    <row r="700" spans="1:10" x14ac:dyDescent="0.3">
      <c r="A700" s="18">
        <v>342737</v>
      </c>
      <c r="B700" s="14" t="s">
        <v>667</v>
      </c>
      <c r="C700" s="14" t="str">
        <f>VLOOKUP(Tabela1[[#This Row],[nome_escola]],[1]Sheet1!$A:$K,4,FALSE)</f>
        <v>Largo da Feira de Revenda</v>
      </c>
      <c r="D700" s="14" t="str">
        <f>VLOOKUP(Tabela1[[#This Row],[nome_escola]],[1]Sheet1!$A:$K,5,FALSE)</f>
        <v>2665-226</v>
      </c>
      <c r="E700" s="14">
        <f>VLOOKUP(Tabela1[[#This Row],[nome_escola]],[1]Sheet1!$A:$K,2,FALSE)</f>
        <v>38.933846000000003</v>
      </c>
      <c r="F700" s="14">
        <f>VLOOKUP(Tabela1[[#This Row],[nome_escola]],[1]Sheet1!$A:$K,3,FALSE)</f>
        <v>-9.2592429999999997</v>
      </c>
      <c r="G700" s="1" t="str">
        <f>VLOOKUP(Tabela1[[#This Row],[id_escola]],[2]tblEscolas!$A:$E,5,FALSE)</f>
        <v>11</v>
      </c>
      <c r="H700" s="1" t="str">
        <f>VLOOKUP(Tabela1[[#This Row],[id_escola]],[2]tblEscolas!$A:$F,6,FALSE)</f>
        <v>09</v>
      </c>
      <c r="I700" s="1" t="s">
        <v>1235</v>
      </c>
      <c r="J700" s="1" t="str">
        <f>VLOOKUP(A699,[2]tblEscolas!$A:$D,4,FALSE)</f>
        <v>PUB</v>
      </c>
    </row>
    <row r="701" spans="1:10" x14ac:dyDescent="0.3">
      <c r="A701" s="18">
        <v>342798</v>
      </c>
      <c r="B701" s="14" t="s">
        <v>992</v>
      </c>
      <c r="C701" s="14" t="e">
        <f>VLOOKUP(Tabela1[[#This Row],[nome_escola]],[1]Sheet1!$A:$K,4,FALSE)</f>
        <v>#N/A</v>
      </c>
      <c r="D701" s="14" t="e">
        <f>VLOOKUP(Tabela1[[#This Row],[nome_escola]],[1]Sheet1!$A:$K,5,FALSE)</f>
        <v>#N/A</v>
      </c>
      <c r="E701" s="14" t="e">
        <f>VLOOKUP(Tabela1[[#This Row],[nome_escola]],[1]Sheet1!$A:$K,2,FALSE)</f>
        <v>#N/A</v>
      </c>
      <c r="F701" s="14" t="e">
        <f>VLOOKUP(Tabela1[[#This Row],[nome_escola]],[1]Sheet1!$A:$K,3,FALSE)</f>
        <v>#N/A</v>
      </c>
      <c r="G701" s="1" t="str">
        <f>VLOOKUP(Tabela1[[#This Row],[id_escola]],[2]tblEscolas!$A:$E,5,FALSE)</f>
        <v>14</v>
      </c>
      <c r="H701" s="1" t="str">
        <f>VLOOKUP(Tabela1[[#This Row],[id_escola]],[2]tblEscolas!$A:$F,6,FALSE)</f>
        <v>05</v>
      </c>
      <c r="I701" s="1" t="s">
        <v>1235</v>
      </c>
      <c r="J701" s="1" t="str">
        <f>VLOOKUP(A700,[2]tblEscolas!$A:$D,4,FALSE)</f>
        <v>PUB</v>
      </c>
    </row>
    <row r="702" spans="1:10" x14ac:dyDescent="0.3">
      <c r="A702" s="18">
        <v>400403</v>
      </c>
      <c r="B702" s="14" t="s">
        <v>734</v>
      </c>
      <c r="C702" s="14" t="str">
        <f>VLOOKUP(Tabela1[[#This Row],[nome_escola]],[1]Sheet1!$A:$K,4,FALSE)</f>
        <v>Rua 28 de Março</v>
      </c>
      <c r="D702" s="14" t="str">
        <f>VLOOKUP(Tabela1[[#This Row],[nome_escola]],[1]Sheet1!$A:$K,5,FALSE)</f>
        <v>2600-053</v>
      </c>
      <c r="E702" s="14">
        <f>VLOOKUP(Tabela1[[#This Row],[nome_escola]],[1]Sheet1!$A:$K,2,FALSE)</f>
        <v>38.954210000000003</v>
      </c>
      <c r="F702" s="14">
        <f>VLOOKUP(Tabela1[[#This Row],[nome_escola]],[1]Sheet1!$A:$K,3,FALSE)</f>
        <v>-9.0013919999999992</v>
      </c>
      <c r="G702" s="1" t="str">
        <f>VLOOKUP(Tabela1[[#This Row],[id_escola]],[2]tblEscolas!$A:$E,5,FALSE)</f>
        <v>11</v>
      </c>
      <c r="H702" s="1" t="str">
        <f>VLOOKUP(Tabela1[[#This Row],[id_escola]],[2]tblEscolas!$A:$F,6,FALSE)</f>
        <v>14</v>
      </c>
      <c r="I702" s="1" t="s">
        <v>1235</v>
      </c>
      <c r="J702" s="1" t="str">
        <f>VLOOKUP(A701,[2]tblEscolas!$A:$D,4,FALSE)</f>
        <v>PUB</v>
      </c>
    </row>
    <row r="703" spans="1:10" x14ac:dyDescent="0.3">
      <c r="A703" s="18">
        <v>403258</v>
      </c>
      <c r="B703" s="14" t="s">
        <v>1057</v>
      </c>
      <c r="C703" s="14" t="str">
        <f>VLOOKUP(Tabela1[[#This Row],[nome_escola]],[1]Sheet1!$A:$K,4,FALSE)</f>
        <v>Avenida Professor Rui Luís Gomes</v>
      </c>
      <c r="D703" s="14" t="str">
        <f>VLOOKUP(Tabela1[[#This Row],[nome_escola]],[1]Sheet1!$A:$K,5,FALSE)</f>
        <v>2814-504</v>
      </c>
      <c r="E703" s="14">
        <f>VLOOKUP(Tabela1[[#This Row],[nome_escola]],[1]Sheet1!$A:$K,2,FALSE)</f>
        <v>38.651398</v>
      </c>
      <c r="F703" s="14">
        <f>VLOOKUP(Tabela1[[#This Row],[nome_escola]],[1]Sheet1!$A:$K,3,FALSE)</f>
        <v>-9.1465569999999996</v>
      </c>
      <c r="G703" s="1" t="str">
        <f>VLOOKUP(Tabela1[[#This Row],[id_escola]],[2]tblEscolas!$A:$E,5,FALSE)</f>
        <v>15</v>
      </c>
      <c r="H703" s="1" t="str">
        <f>VLOOKUP(Tabela1[[#This Row],[id_escola]],[2]tblEscolas!$A:$F,6,FALSE)</f>
        <v>03</v>
      </c>
      <c r="I703" s="1" t="s">
        <v>1235</v>
      </c>
      <c r="J703" s="1" t="str">
        <f>VLOOKUP(A702,[2]tblEscolas!$A:$D,4,FALSE)</f>
        <v>PUB</v>
      </c>
    </row>
    <row r="704" spans="1:10" x14ac:dyDescent="0.3">
      <c r="A704" s="18">
        <v>402590</v>
      </c>
      <c r="B704" s="14" t="s">
        <v>300</v>
      </c>
      <c r="C704" s="14" t="str">
        <f>VLOOKUP(Tabela1[[#This Row],[nome_escola]],[1]Sheet1!$A:$K,4,FALSE)</f>
        <v>Rua Pedro Nunes</v>
      </c>
      <c r="D704" s="14" t="str">
        <f>VLOOKUP(Tabela1[[#This Row],[nome_escola]],[1]Sheet1!$A:$K,5,FALSE)</f>
        <v>3030-199</v>
      </c>
      <c r="E704" s="14">
        <f>VLOOKUP(Tabela1[[#This Row],[nome_escola]],[1]Sheet1!$A:$K,2,FALSE)</f>
        <v>40.192340000000002</v>
      </c>
      <c r="F704" s="14">
        <f>VLOOKUP(Tabela1[[#This Row],[nome_escola]],[1]Sheet1!$A:$K,3,FALSE)</f>
        <v>-8.4086960000000008</v>
      </c>
      <c r="G704" s="1" t="str">
        <f>VLOOKUP(Tabela1[[#This Row],[id_escola]],[2]tblEscolas!$A:$E,5,FALSE)</f>
        <v>06</v>
      </c>
      <c r="H704" s="1" t="str">
        <f>VLOOKUP(Tabela1[[#This Row],[id_escola]],[2]tblEscolas!$A:$F,6,FALSE)</f>
        <v>03</v>
      </c>
      <c r="I704" s="1" t="s">
        <v>1235</v>
      </c>
      <c r="J704" s="1" t="str">
        <f>VLOOKUP(A703,[2]tblEscolas!$A:$D,4,FALSE)</f>
        <v>PUB</v>
      </c>
    </row>
    <row r="705" spans="1:10" x14ac:dyDescent="0.3">
      <c r="A705" s="18">
        <v>342919</v>
      </c>
      <c r="B705" s="14" t="s">
        <v>689</v>
      </c>
      <c r="C705" s="14" t="str">
        <f>VLOOKUP(Tabela1[[#This Row],[nome_escola]],[1]Sheet1!$A:$K,4,FALSE)</f>
        <v>Rua Cidade de Rio de Janeiro</v>
      </c>
      <c r="D705" s="14" t="str">
        <f>VLOOKUP(Tabela1[[#This Row],[nome_escola]],[1]Sheet1!$A:$K,5,FALSE)</f>
        <v>2735-659</v>
      </c>
      <c r="E705" s="14">
        <f>VLOOKUP(Tabela1[[#This Row],[nome_escola]],[1]Sheet1!$A:$K,2,FALSE)</f>
        <v>38.750802999999998</v>
      </c>
      <c r="F705" s="14">
        <f>VLOOKUP(Tabela1[[#This Row],[nome_escola]],[1]Sheet1!$A:$K,3,FALSE)</f>
        <v>-9.2990589999999997</v>
      </c>
      <c r="G705" s="1" t="str">
        <f>VLOOKUP(Tabela1[[#This Row],[id_escola]],[2]tblEscolas!$A:$E,5,FALSE)</f>
        <v>11</v>
      </c>
      <c r="H705" s="1" t="str">
        <f>VLOOKUP(Tabela1[[#This Row],[id_escola]],[2]tblEscolas!$A:$F,6,FALSE)</f>
        <v>11</v>
      </c>
      <c r="I705" s="1" t="s">
        <v>1235</v>
      </c>
      <c r="J705" s="1" t="str">
        <f>VLOOKUP(A704,[2]tblEscolas!$A:$D,4,FALSE)</f>
        <v>PUB</v>
      </c>
    </row>
    <row r="706" spans="1:10" x14ac:dyDescent="0.3">
      <c r="A706" s="18">
        <v>342920</v>
      </c>
      <c r="B706" s="14" t="s">
        <v>481</v>
      </c>
      <c r="C706" s="14" t="str">
        <f>VLOOKUP(Tabela1[[#This Row],[nome_escola]],[1]Sheet1!$A:$K,4,FALSE)</f>
        <v>Rua da Quinta</v>
      </c>
      <c r="D706" s="14" t="str">
        <f>VLOOKUP(Tabela1[[#This Row],[nome_escola]],[1]Sheet1!$A:$K,5,FALSE)</f>
        <v>2425-281</v>
      </c>
      <c r="E706" s="14">
        <f>VLOOKUP(Tabela1[[#This Row],[nome_escola]],[1]Sheet1!$A:$K,2,FALSE)</f>
        <v>39.869079999999997</v>
      </c>
      <c r="F706" s="14">
        <f>VLOOKUP(Tabela1[[#This Row],[nome_escola]],[1]Sheet1!$A:$K,3,FALSE)</f>
        <v>-8.8415940000000006</v>
      </c>
      <c r="G706" s="1" t="str">
        <f>VLOOKUP(Tabela1[[#This Row],[id_escola]],[2]tblEscolas!$A:$E,5,FALSE)</f>
        <v>10</v>
      </c>
      <c r="H706" s="1" t="str">
        <f>VLOOKUP(Tabela1[[#This Row],[id_escola]],[2]tblEscolas!$A:$F,6,FALSE)</f>
        <v>09</v>
      </c>
      <c r="I706" s="1" t="s">
        <v>1235</v>
      </c>
      <c r="J706" s="1" t="str">
        <f>VLOOKUP(A705,[2]tblEscolas!$A:$D,4,FALSE)</f>
        <v>PUB</v>
      </c>
    </row>
    <row r="707" spans="1:10" x14ac:dyDescent="0.3">
      <c r="A707" s="18">
        <v>342956</v>
      </c>
      <c r="B707" s="14" t="s">
        <v>279</v>
      </c>
      <c r="C707" s="14" t="str">
        <f>VLOOKUP(Tabela1[[#This Row],[nome_escola]],[1]Sheet1!$A:$K,4,FALSE)</f>
        <v>Desconhecido</v>
      </c>
      <c r="D707" s="14" t="str">
        <f>VLOOKUP(Tabela1[[#This Row],[nome_escola]],[1]Sheet1!$A:$K,5,FALSE)</f>
        <v>6090-531</v>
      </c>
      <c r="E707" s="14">
        <f>VLOOKUP(Tabela1[[#This Row],[nome_escola]],[1]Sheet1!$A:$K,2,FALSE)</f>
        <v>40.165038000000003</v>
      </c>
      <c r="F707" s="14">
        <f>VLOOKUP(Tabela1[[#This Row],[nome_escola]],[1]Sheet1!$A:$K,3,FALSE)</f>
        <v>-7.1766519999999998</v>
      </c>
      <c r="G707" s="1" t="str">
        <f>VLOOKUP(Tabela1[[#This Row],[id_escola]],[2]tblEscolas!$A:$E,5,FALSE)</f>
        <v>05</v>
      </c>
      <c r="H707" s="1" t="str">
        <f>VLOOKUP(Tabela1[[#This Row],[id_escola]],[2]tblEscolas!$A:$F,6,FALSE)</f>
        <v>07</v>
      </c>
      <c r="I707" s="1" t="s">
        <v>1235</v>
      </c>
      <c r="J707" s="1" t="str">
        <f>VLOOKUP(A706,[2]tblEscolas!$A:$D,4,FALSE)</f>
        <v>PUB</v>
      </c>
    </row>
    <row r="708" spans="1:10" x14ac:dyDescent="0.3">
      <c r="A708" s="18">
        <v>402709</v>
      </c>
      <c r="B708" s="14" t="s">
        <v>908</v>
      </c>
      <c r="C708" s="14" t="str">
        <f>VLOOKUP(Tabela1[[#This Row],[nome_escola]],[1]Sheet1!$A:$K,4,FALSE)</f>
        <v>Praça de Pedro Nunes</v>
      </c>
      <c r="D708" s="14" t="str">
        <f>VLOOKUP(Tabela1[[#This Row],[nome_escola]],[1]Sheet1!$A:$K,5,FALSE)</f>
        <v>4050-466</v>
      </c>
      <c r="E708" s="14">
        <f>VLOOKUP(Tabela1[[#This Row],[nome_escola]],[1]Sheet1!$A:$K,2,FALSE)</f>
        <v>41.154707000000002</v>
      </c>
      <c r="F708" s="14">
        <f>VLOOKUP(Tabela1[[#This Row],[nome_escola]],[1]Sheet1!$A:$K,3,FALSE)</f>
        <v>-8.6226129999999994</v>
      </c>
      <c r="G708" s="1" t="str">
        <f>VLOOKUP(Tabela1[[#This Row],[id_escola]],[2]tblEscolas!$A:$E,5,FALSE)</f>
        <v>13</v>
      </c>
      <c r="H708" s="1" t="str">
        <f>VLOOKUP(Tabela1[[#This Row],[id_escola]],[2]tblEscolas!$A:$F,6,FALSE)</f>
        <v>12</v>
      </c>
      <c r="I708" s="1" t="s">
        <v>1235</v>
      </c>
      <c r="J708" s="1" t="str">
        <f>VLOOKUP(A707,[2]tblEscolas!$A:$D,4,FALSE)</f>
        <v>PUB</v>
      </c>
    </row>
    <row r="709" spans="1:10" x14ac:dyDescent="0.3">
      <c r="A709" s="18">
        <v>346070</v>
      </c>
      <c r="B709" s="14" t="s">
        <v>436</v>
      </c>
      <c r="C709" s="14" t="str">
        <f>VLOOKUP(Tabela1[[#This Row],[nome_escola]],[1]Sheet1!$A:$K,4,FALSE)</f>
        <v>Rua Luís Vaz de Camões</v>
      </c>
      <c r="D709" s="14" t="str">
        <f>VLOOKUP(Tabela1[[#This Row],[nome_escola]],[1]Sheet1!$A:$K,5,FALSE)</f>
        <v>6360-346</v>
      </c>
      <c r="E709" s="14">
        <f>VLOOKUP(Tabela1[[#This Row],[nome_escola]],[1]Sheet1!$A:$K,2,FALSE)</f>
        <v>40.632218000000002</v>
      </c>
      <c r="F709" s="14">
        <f>VLOOKUP(Tabela1[[#This Row],[nome_escola]],[1]Sheet1!$A:$K,3,FALSE)</f>
        <v>-7.3954649999999997</v>
      </c>
      <c r="G709" s="1" t="str">
        <f>VLOOKUP(Tabela1[[#This Row],[id_escola]],[2]tblEscolas!$A:$E,5,FALSE)</f>
        <v>09</v>
      </c>
      <c r="H709" s="1" t="str">
        <f>VLOOKUP(Tabela1[[#This Row],[id_escola]],[2]tblEscolas!$A:$F,6,FALSE)</f>
        <v>03</v>
      </c>
      <c r="I709" s="1" t="s">
        <v>1235</v>
      </c>
      <c r="J709" s="1" t="str">
        <f>VLOOKUP(A708,[2]tblEscolas!$A:$D,4,FALSE)</f>
        <v>PUB</v>
      </c>
    </row>
    <row r="710" spans="1:10" x14ac:dyDescent="0.3">
      <c r="A710" s="18">
        <v>346834</v>
      </c>
      <c r="B710" s="14" t="s">
        <v>207</v>
      </c>
      <c r="C710" s="14" t="str">
        <f>VLOOKUP(Tabela1[[#This Row],[nome_escola]],[1]Sheet1!$A:$K,4,FALSE)</f>
        <v>Rua Doutor Santos Simões</v>
      </c>
      <c r="D710" s="14" t="str">
        <f>VLOOKUP(Tabela1[[#This Row],[nome_escola]],[1]Sheet1!$A:$K,5,FALSE)</f>
        <v>4810-767</v>
      </c>
      <c r="E710" s="14">
        <f>VLOOKUP(Tabela1[[#This Row],[nome_escola]],[1]Sheet1!$A:$K,2,FALSE)</f>
        <v>41.45187</v>
      </c>
      <c r="F710" s="14">
        <f>VLOOKUP(Tabela1[[#This Row],[nome_escola]],[1]Sheet1!$A:$K,3,FALSE)</f>
        <v>-8.2718989999999994</v>
      </c>
      <c r="G710" s="1" t="str">
        <f>VLOOKUP(Tabela1[[#This Row],[id_escola]],[2]tblEscolas!$A:$E,5,FALSE)</f>
        <v>03</v>
      </c>
      <c r="H710" s="1" t="str">
        <f>VLOOKUP(Tabela1[[#This Row],[id_escola]],[2]tblEscolas!$A:$F,6,FALSE)</f>
        <v>08</v>
      </c>
      <c r="I710" s="1" t="s">
        <v>1235</v>
      </c>
      <c r="J710" s="1" t="str">
        <f>VLOOKUP(A709,[2]tblEscolas!$A:$D,4,FALSE)</f>
        <v>PUB</v>
      </c>
    </row>
    <row r="711" spans="1:10" x14ac:dyDescent="0.3">
      <c r="A711" s="18">
        <v>403003</v>
      </c>
      <c r="B711" s="14" t="s">
        <v>91</v>
      </c>
      <c r="C711" s="14" t="str">
        <f>VLOOKUP(Tabela1[[#This Row],[nome_escola]],[1]Sheet1!$A:$K,4,FALSE)</f>
        <v>Rua General Humberto Delgado</v>
      </c>
      <c r="D711" s="14" t="str">
        <f>VLOOKUP(Tabela1[[#This Row],[nome_escola]],[1]Sheet1!$A:$K,5,FALSE)</f>
        <v>3720-254</v>
      </c>
      <c r="E711" s="14">
        <f>VLOOKUP(Tabela1[[#This Row],[nome_escola]],[1]Sheet1!$A:$K,2,FALSE)</f>
        <v>40.833523</v>
      </c>
      <c r="F711" s="14">
        <f>VLOOKUP(Tabela1[[#This Row],[nome_escola]],[1]Sheet1!$A:$K,3,FALSE)</f>
        <v>-8.4822389999999999</v>
      </c>
      <c r="G711" s="1" t="str">
        <f>VLOOKUP(Tabela1[[#This Row],[id_escola]],[2]tblEscolas!$A:$E,5,FALSE)</f>
        <v>01</v>
      </c>
      <c r="H711" s="1" t="str">
        <f>VLOOKUP(Tabela1[[#This Row],[id_escola]],[2]tblEscolas!$A:$F,6,FALSE)</f>
        <v>13</v>
      </c>
      <c r="I711" s="1" t="s">
        <v>1235</v>
      </c>
      <c r="J711" s="1" t="str">
        <f>VLOOKUP(A710,[2]tblEscolas!$A:$D,4,FALSE)</f>
        <v>PUB</v>
      </c>
    </row>
    <row r="712" spans="1:10" x14ac:dyDescent="0.3">
      <c r="A712" s="18">
        <v>402904</v>
      </c>
      <c r="B712" s="14" t="s">
        <v>456</v>
      </c>
      <c r="C712" s="14" t="str">
        <f>VLOOKUP(Tabela1[[#This Row],[nome_escola]],[1]Sheet1!$A:$K,4,FALSE)</f>
        <v>Avenida Cidade Nova</v>
      </c>
      <c r="D712" s="14" t="str">
        <f>VLOOKUP(Tabela1[[#This Row],[nome_escola]],[1]Sheet1!$A:$K,5,FALSE)</f>
        <v>5150-566</v>
      </c>
      <c r="E712" s="14">
        <f>VLOOKUP(Tabela1[[#This Row],[nome_escola]],[1]Sheet1!$A:$K,2,FALSE)</f>
        <v>41.081200000000003</v>
      </c>
      <c r="F712" s="14">
        <f>VLOOKUP(Tabela1[[#This Row],[nome_escola]],[1]Sheet1!$A:$K,3,FALSE)</f>
        <v>-7.1453350000000002</v>
      </c>
      <c r="G712" s="1" t="str">
        <f>VLOOKUP(Tabela1[[#This Row],[id_escola]],[2]tblEscolas!$A:$E,5,FALSE)</f>
        <v>09</v>
      </c>
      <c r="H712" s="1" t="str">
        <f>VLOOKUP(Tabela1[[#This Row],[id_escola]],[2]tblEscolas!$A:$F,6,FALSE)</f>
        <v>14</v>
      </c>
      <c r="I712" s="1" t="s">
        <v>1235</v>
      </c>
      <c r="J712" s="1" t="str">
        <f>VLOOKUP(A711,[2]tblEscolas!$A:$D,4,FALSE)</f>
        <v>PUB</v>
      </c>
    </row>
    <row r="713" spans="1:10" x14ac:dyDescent="0.3">
      <c r="A713" s="18">
        <v>343687</v>
      </c>
      <c r="B713" s="14" t="s">
        <v>149</v>
      </c>
      <c r="C713" s="14" t="str">
        <f>VLOOKUP(Tabela1[[#This Row],[nome_escola]],[1]Sheet1!$A:$K,4,FALSE)</f>
        <v>Rua das Regueiras</v>
      </c>
      <c r="D713" s="14" t="str">
        <f>VLOOKUP(Tabela1[[#This Row],[nome_escola]],[1]Sheet1!$A:$K,5,FALSE)</f>
        <v>4775-263</v>
      </c>
      <c r="E713" s="14">
        <f>VLOOKUP(Tabela1[[#This Row],[nome_escola]],[1]Sheet1!$A:$K,2,FALSE)</f>
        <v>41.456325</v>
      </c>
      <c r="F713" s="14">
        <f>VLOOKUP(Tabela1[[#This Row],[nome_escola]],[1]Sheet1!$A:$K,3,FALSE)</f>
        <v>-8.5619359999999993</v>
      </c>
      <c r="G713" s="1" t="str">
        <f>VLOOKUP(Tabela1[[#This Row],[id_escola]],[2]tblEscolas!$A:$E,5,FALSE)</f>
        <v>03</v>
      </c>
      <c r="H713" s="1" t="str">
        <f>VLOOKUP(Tabela1[[#This Row],[id_escola]],[2]tblEscolas!$A:$F,6,FALSE)</f>
        <v>02</v>
      </c>
      <c r="I713" s="1" t="s">
        <v>1235</v>
      </c>
      <c r="J713" s="1" t="str">
        <f>VLOOKUP(A712,[2]tblEscolas!$A:$D,4,FALSE)</f>
        <v>PUB</v>
      </c>
    </row>
    <row r="714" spans="1:10" x14ac:dyDescent="0.3">
      <c r="A714" s="18">
        <v>343389</v>
      </c>
      <c r="B714" s="14" t="s">
        <v>221</v>
      </c>
      <c r="C714" s="14" t="str">
        <f>VLOOKUP(Tabela1[[#This Row],[nome_escola]],[1]Sheet1!$A:$K,4,FALSE)</f>
        <v>EM 526</v>
      </c>
      <c r="D714" s="14" t="str">
        <f>VLOOKUP(Tabela1[[#This Row],[nome_escola]],[1]Sheet1!$A:$K,5,FALSE)</f>
        <v>4850-549</v>
      </c>
      <c r="E714" s="14">
        <f>VLOOKUP(Tabela1[[#This Row],[nome_escola]],[1]Sheet1!$A:$K,2,FALSE)</f>
        <v>41.633043000000001</v>
      </c>
      <c r="F714" s="14">
        <f>VLOOKUP(Tabela1[[#This Row],[nome_escola]],[1]Sheet1!$A:$K,3,FALSE)</f>
        <v>-8.1332419999999992</v>
      </c>
      <c r="G714" s="1" t="str">
        <f>VLOOKUP(Tabela1[[#This Row],[id_escola]],[2]tblEscolas!$A:$E,5,FALSE)</f>
        <v>03</v>
      </c>
      <c r="H714" s="1" t="str">
        <f>VLOOKUP(Tabela1[[#This Row],[id_escola]],[2]tblEscolas!$A:$F,6,FALSE)</f>
        <v>11</v>
      </c>
      <c r="I714" s="1" t="s">
        <v>1235</v>
      </c>
      <c r="J714" s="1" t="str">
        <f>VLOOKUP(A713,[2]tblEscolas!$A:$D,4,FALSE)</f>
        <v>PUB</v>
      </c>
    </row>
    <row r="715" spans="1:10" x14ac:dyDescent="0.3">
      <c r="A715" s="18">
        <v>341368</v>
      </c>
      <c r="B715" s="14" t="s">
        <v>206</v>
      </c>
      <c r="C715" s="14" t="str">
        <f>VLOOKUP(Tabela1[[#This Row],[nome_escola]],[1]Sheet1!$A:$K,4,FALSE)</f>
        <v>Rua Raúl Brandão</v>
      </c>
      <c r="D715" s="14" t="str">
        <f>VLOOKUP(Tabela1[[#This Row],[nome_escola]],[1]Sheet1!$A:$K,5,FALSE)</f>
        <v>2810-282</v>
      </c>
      <c r="E715" s="14">
        <f>VLOOKUP(Tabela1[[#This Row],[nome_escola]],[1]Sheet1!$A:$K,2,FALSE)</f>
        <v>41.445748000000002</v>
      </c>
      <c r="F715" s="14">
        <f>VLOOKUP(Tabela1[[#This Row],[nome_escola]],[1]Sheet1!$A:$K,3,FALSE)</f>
        <v>-8.2856699999999996</v>
      </c>
      <c r="G715" s="1" t="str">
        <f>VLOOKUP(Tabela1[[#This Row],[id_escola]],[2]tblEscolas!$A:$E,5,FALSE)</f>
        <v>03</v>
      </c>
      <c r="H715" s="1" t="str">
        <f>VLOOKUP(Tabela1[[#This Row],[id_escola]],[2]tblEscolas!$A:$F,6,FALSE)</f>
        <v>08</v>
      </c>
      <c r="I715" s="1" t="s">
        <v>1235</v>
      </c>
      <c r="J715" s="1" t="str">
        <f>VLOOKUP(A714,[2]tblEscolas!$A:$D,4,FALSE)</f>
        <v>PUB</v>
      </c>
    </row>
    <row r="716" spans="1:10" x14ac:dyDescent="0.3">
      <c r="A716" s="18">
        <v>345830</v>
      </c>
      <c r="B716" s="14" t="s">
        <v>1037</v>
      </c>
      <c r="C716" s="14" t="str">
        <f>VLOOKUP(Tabela1[[#This Row],[nome_escola]],[1]Sheet1!$A:$K,4,FALSE)</f>
        <v>Avenida da Restauração</v>
      </c>
      <c r="D716" s="14" t="str">
        <f>VLOOKUP(Tabela1[[#This Row],[nome_escola]],[1]Sheet1!$A:$K,5,FALSE)</f>
        <v>2890-012</v>
      </c>
      <c r="E716" s="14">
        <f>VLOOKUP(Tabela1[[#This Row],[nome_escola]],[1]Sheet1!$A:$K,2,FALSE)</f>
        <v>38.750551000000002</v>
      </c>
      <c r="F716" s="14">
        <f>VLOOKUP(Tabela1[[#This Row],[nome_escola]],[1]Sheet1!$A:$K,3,FALSE)</f>
        <v>-8.963616</v>
      </c>
      <c r="G716" s="1" t="str">
        <f>VLOOKUP(Tabela1[[#This Row],[id_escola]],[2]tblEscolas!$A:$E,5,FALSE)</f>
        <v>15</v>
      </c>
      <c r="H716" s="1" t="str">
        <f>VLOOKUP(Tabela1[[#This Row],[id_escola]],[2]tblEscolas!$A:$F,6,FALSE)</f>
        <v>02</v>
      </c>
      <c r="I716" s="1" t="s">
        <v>1235</v>
      </c>
      <c r="J716" s="1" t="str">
        <f>VLOOKUP(A715,[2]tblEscolas!$A:$D,4,FALSE)</f>
        <v>PUB</v>
      </c>
    </row>
    <row r="717" spans="1:10" x14ac:dyDescent="0.3">
      <c r="A717" s="18">
        <v>341370</v>
      </c>
      <c r="B717" s="14" t="s">
        <v>1044</v>
      </c>
      <c r="C717" s="14" t="str">
        <f>VLOOKUP(Tabela1[[#This Row],[nome_escola]],[1]Sheet1!$A:$K,4,FALSE)</f>
        <v>Rua Manuel Parada</v>
      </c>
      <c r="D717" s="14" t="str">
        <f>VLOOKUP(Tabela1[[#This Row],[nome_escola]],[1]Sheet1!$A:$K,5,FALSE)</f>
        <v>2819-505</v>
      </c>
      <c r="E717" s="14">
        <f>VLOOKUP(Tabela1[[#This Row],[nome_escola]],[1]Sheet1!$A:$K,2,FALSE)</f>
        <v>38.648533</v>
      </c>
      <c r="F717" s="14">
        <f>VLOOKUP(Tabela1[[#This Row],[nome_escola]],[1]Sheet1!$A:$K,3,FALSE)</f>
        <v>-9.1854410000000009</v>
      </c>
      <c r="G717" s="1" t="str">
        <f>VLOOKUP(Tabela1[[#This Row],[id_escola]],[2]tblEscolas!$A:$E,5,FALSE)</f>
        <v>15</v>
      </c>
      <c r="H717" s="1" t="str">
        <f>VLOOKUP(Tabela1[[#This Row],[id_escola]],[2]tblEscolas!$A:$F,6,FALSE)</f>
        <v>03</v>
      </c>
      <c r="I717" s="1" t="s">
        <v>1235</v>
      </c>
      <c r="J717" s="1" t="str">
        <f>VLOOKUP(A716,[2]tblEscolas!$A:$D,4,FALSE)</f>
        <v>PUB</v>
      </c>
    </row>
    <row r="718" spans="1:10" x14ac:dyDescent="0.3">
      <c r="A718" s="18">
        <v>341400</v>
      </c>
      <c r="B718" s="14" t="s">
        <v>396</v>
      </c>
      <c r="C718" s="14" t="str">
        <f>VLOOKUP(Tabela1[[#This Row],[nome_escola]],[1]Sheet1!$A:$K,4,FALSE)</f>
        <v>Rua Jose Antonio Madeira</v>
      </c>
      <c r="D718" s="14" t="str">
        <f>VLOOKUP(Tabela1[[#This Row],[nome_escola]],[1]Sheet1!$A:$K,5,FALSE)</f>
        <v>8100-670</v>
      </c>
      <c r="E718" s="14">
        <f>VLOOKUP(Tabela1[[#This Row],[nome_escola]],[1]Sheet1!$A:$K,2,FALSE)</f>
        <v>37.142088999999999</v>
      </c>
      <c r="F718" s="14">
        <f>VLOOKUP(Tabela1[[#This Row],[nome_escola]],[1]Sheet1!$A:$K,3,FALSE)</f>
        <v>-8.0271419999999996</v>
      </c>
      <c r="G718" s="1" t="str">
        <f>VLOOKUP(Tabela1[[#This Row],[id_escola]],[2]tblEscolas!$A:$E,5,FALSE)</f>
        <v>08</v>
      </c>
      <c r="H718" s="1" t="str">
        <f>VLOOKUP(Tabela1[[#This Row],[id_escola]],[2]tblEscolas!$A:$F,6,FALSE)</f>
        <v>08</v>
      </c>
      <c r="I718" s="1" t="s">
        <v>1235</v>
      </c>
      <c r="J718" s="1" t="str">
        <f>VLOOKUP(A717,[2]tblEscolas!$A:$D,4,FALSE)</f>
        <v>PUB</v>
      </c>
    </row>
    <row r="719" spans="1:10" x14ac:dyDescent="0.3">
      <c r="A719" s="18">
        <v>344424</v>
      </c>
      <c r="B719" s="14" t="s">
        <v>842</v>
      </c>
      <c r="C719" s="14" t="str">
        <f>VLOOKUP(Tabela1[[#This Row],[nome_escola]],[1]Sheet1!$A:$K,4,FALSE)</f>
        <v>Rua do Sol Poente</v>
      </c>
      <c r="D719" s="14" t="str">
        <f>VLOOKUP(Tabela1[[#This Row],[nome_escola]],[1]Sheet1!$A:$K,5,FALSE)</f>
        <v>4450-793</v>
      </c>
      <c r="E719" s="14">
        <f>VLOOKUP(Tabela1[[#This Row],[nome_escola]],[1]Sheet1!$A:$K,2,FALSE)</f>
        <v>41.197704000000002</v>
      </c>
      <c r="F719" s="14">
        <f>VLOOKUP(Tabela1[[#This Row],[nome_escola]],[1]Sheet1!$A:$K,3,FALSE)</f>
        <v>-8.7006390000000007</v>
      </c>
      <c r="G719" s="1" t="str">
        <f>VLOOKUP(Tabela1[[#This Row],[id_escola]],[2]tblEscolas!$A:$E,5,FALSE)</f>
        <v>13</v>
      </c>
      <c r="H719" s="1" t="str">
        <f>VLOOKUP(Tabela1[[#This Row],[id_escola]],[2]tblEscolas!$A:$F,6,FALSE)</f>
        <v>08</v>
      </c>
      <c r="I719" s="1" t="s">
        <v>1235</v>
      </c>
      <c r="J719" s="1" t="str">
        <f>VLOOKUP(A718,[2]tblEscolas!$A:$D,4,FALSE)</f>
        <v>PUB</v>
      </c>
    </row>
    <row r="720" spans="1:10" x14ac:dyDescent="0.3">
      <c r="A720" s="18">
        <v>346536</v>
      </c>
      <c r="B720" s="14" t="s">
        <v>416</v>
      </c>
      <c r="C720" s="14" t="str">
        <f>VLOOKUP(Tabela1[[#This Row],[nome_escola]],[1]Sheet1!$A:$K,4,FALSE)</f>
        <v>Rua Alfredo Keil</v>
      </c>
      <c r="D720" s="14" t="str">
        <f>VLOOKUP(Tabela1[[#This Row],[nome_escola]],[1]Sheet1!$A:$K,5,FALSE)</f>
        <v>8500-791</v>
      </c>
      <c r="E720" s="14">
        <f>VLOOKUP(Tabela1[[#This Row],[nome_escola]],[1]Sheet1!$A:$K,2,FALSE)</f>
        <v>37.142764999999997</v>
      </c>
      <c r="F720" s="14">
        <f>VLOOKUP(Tabela1[[#This Row],[nome_escola]],[1]Sheet1!$A:$K,3,FALSE)</f>
        <v>-8.5489169999999994</v>
      </c>
      <c r="G720" s="1" t="str">
        <f>VLOOKUP(Tabela1[[#This Row],[id_escola]],[2]tblEscolas!$A:$E,5,FALSE)</f>
        <v>08</v>
      </c>
      <c r="H720" s="1" t="str">
        <f>VLOOKUP(Tabela1[[#This Row],[id_escola]],[2]tblEscolas!$A:$F,6,FALSE)</f>
        <v>11</v>
      </c>
      <c r="I720" s="1" t="s">
        <v>1235</v>
      </c>
      <c r="J720" s="1" t="str">
        <f>VLOOKUP(A719,[2]tblEscolas!$A:$D,4,FALSE)</f>
        <v>PUB</v>
      </c>
    </row>
    <row r="721" spans="1:10" x14ac:dyDescent="0.3">
      <c r="A721" s="18">
        <v>330498</v>
      </c>
      <c r="B721" s="14" t="s">
        <v>137</v>
      </c>
      <c r="C721" s="14" t="str">
        <f>VLOOKUP(Tabela1[[#This Row],[nome_escola]],[1]Sheet1!$A:$K,4,FALSE)</f>
        <v>Alameda dos Combatentes</v>
      </c>
      <c r="D721" s="14" t="str">
        <f>VLOOKUP(Tabela1[[#This Row],[nome_escola]],[1]Sheet1!$A:$K,5,FALSE)</f>
        <v>7630-639</v>
      </c>
      <c r="E721" s="14">
        <f>VLOOKUP(Tabela1[[#This Row],[nome_escola]],[1]Sheet1!$A:$K,2,FALSE)</f>
        <v>37.510863999999998</v>
      </c>
      <c r="F721" s="14">
        <f>VLOOKUP(Tabela1[[#This Row],[nome_escola]],[1]Sheet1!$A:$K,3,FALSE)</f>
        <v>-8.7059029999999993</v>
      </c>
      <c r="G721" s="1" t="str">
        <f>VLOOKUP(Tabela1[[#This Row],[id_escola]],[2]tblEscolas!$A:$E,5,FALSE)</f>
        <v>02</v>
      </c>
      <c r="H721" s="1" t="str">
        <f>VLOOKUP(Tabela1[[#This Row],[id_escola]],[2]tblEscolas!$A:$F,6,FALSE)</f>
        <v>11</v>
      </c>
      <c r="I721" s="1" t="s">
        <v>1235</v>
      </c>
      <c r="J721" s="1" t="str">
        <f>VLOOKUP(A720,[2]tblEscolas!$A:$D,4,FALSE)</f>
        <v>PUB</v>
      </c>
    </row>
    <row r="722" spans="1:10" x14ac:dyDescent="0.3">
      <c r="A722" s="18">
        <v>341654</v>
      </c>
      <c r="B722" s="14" t="s">
        <v>970</v>
      </c>
      <c r="C722" s="14" t="str">
        <f>VLOOKUP(Tabela1[[#This Row],[nome_escola]],[1]Sheet1!$A:$K,4,FALSE)</f>
        <v>Rua de José Fontana</v>
      </c>
      <c r="D722" s="14" t="str">
        <f>VLOOKUP(Tabela1[[#This Row],[nome_escola]],[1]Sheet1!$A:$K,5,FALSE)</f>
        <v>4400-137</v>
      </c>
      <c r="E722" s="14">
        <f>VLOOKUP(Tabela1[[#This Row],[nome_escola]],[1]Sheet1!$A:$K,2,FALSE)</f>
        <v>41.123275</v>
      </c>
      <c r="F722" s="14">
        <f>VLOOKUP(Tabela1[[#This Row],[nome_escola]],[1]Sheet1!$A:$K,3,FALSE)</f>
        <v>-8.6199010000000005</v>
      </c>
      <c r="G722" s="1" t="str">
        <f>VLOOKUP(Tabela1[[#This Row],[id_escola]],[2]tblEscolas!$A:$E,5,FALSE)</f>
        <v>13</v>
      </c>
      <c r="H722" s="1" t="str">
        <f>VLOOKUP(Tabela1[[#This Row],[id_escola]],[2]tblEscolas!$A:$F,6,FALSE)</f>
        <v>17</v>
      </c>
      <c r="I722" s="1" t="s">
        <v>1235</v>
      </c>
      <c r="J722" s="1" t="str">
        <f>VLOOKUP(A721,[2]tblEscolas!$A:$D,4,FALSE)</f>
        <v>PUB</v>
      </c>
    </row>
    <row r="723" spans="1:10" x14ac:dyDescent="0.3">
      <c r="A723" s="18">
        <v>346743</v>
      </c>
      <c r="B723" s="14" t="s">
        <v>709</v>
      </c>
      <c r="C723" s="14" t="str">
        <f>VLOOKUP(Tabela1[[#This Row],[nome_escola]],[1]Sheet1!$A:$K,4,FALSE)</f>
        <v>Rua da Pousada</v>
      </c>
      <c r="D723" s="14" t="str">
        <f>VLOOKUP(Tabela1[[#This Row],[nome_escola]],[1]Sheet1!$A:$K,5,FALSE)</f>
        <v>2635-455</v>
      </c>
      <c r="E723" s="14">
        <f>VLOOKUP(Tabela1[[#This Row],[nome_escola]],[1]Sheet1!$A:$K,2,FALSE)</f>
        <v>38.783436999999999</v>
      </c>
      <c r="F723" s="14">
        <f>VLOOKUP(Tabela1[[#This Row],[nome_escola]],[1]Sheet1!$A:$K,3,FALSE)</f>
        <v>-9.3122419999999995</v>
      </c>
      <c r="G723" s="1" t="str">
        <f>VLOOKUP(Tabela1[[#This Row],[id_escola]],[2]tblEscolas!$A:$E,5,FALSE)</f>
        <v>11</v>
      </c>
      <c r="H723" s="1" t="str">
        <f>VLOOKUP(Tabela1[[#This Row],[id_escola]],[2]tblEscolas!$A:$F,6,FALSE)</f>
        <v>11</v>
      </c>
      <c r="I723" s="1" t="s">
        <v>1235</v>
      </c>
      <c r="J723" s="1" t="str">
        <f>VLOOKUP(A722,[2]tblEscolas!$A:$D,4,FALSE)</f>
        <v>PUB</v>
      </c>
    </row>
    <row r="724" spans="1:10" x14ac:dyDescent="0.3">
      <c r="A724" s="18">
        <v>344060</v>
      </c>
      <c r="B724" s="14" t="s">
        <v>881</v>
      </c>
      <c r="C724" s="14" t="str">
        <f>VLOOKUP(Tabela1[[#This Row],[nome_escola]],[1]Sheet1!$A:$K,4,FALSE)</f>
        <v>Rua de Augusto Lessa</v>
      </c>
      <c r="D724" s="14" t="str">
        <f>VLOOKUP(Tabela1[[#This Row],[nome_escola]],[1]Sheet1!$A:$K,5,FALSE)</f>
        <v>4200-098</v>
      </c>
      <c r="E724" s="14">
        <f>VLOOKUP(Tabela1[[#This Row],[nome_escola]],[1]Sheet1!$A:$K,2,FALSE)</f>
        <v>41.170572999999997</v>
      </c>
      <c r="F724" s="14">
        <f>VLOOKUP(Tabela1[[#This Row],[nome_escola]],[1]Sheet1!$A:$K,3,FALSE)</f>
        <v>-8.6018279999999994</v>
      </c>
      <c r="G724" s="1" t="str">
        <f>VLOOKUP(Tabela1[[#This Row],[id_escola]],[2]tblEscolas!$A:$E,5,FALSE)</f>
        <v>13</v>
      </c>
      <c r="H724" s="1" t="str">
        <f>VLOOKUP(Tabela1[[#This Row],[id_escola]],[2]tblEscolas!$A:$F,6,FALSE)</f>
        <v>12</v>
      </c>
      <c r="I724" s="1" t="s">
        <v>1235</v>
      </c>
      <c r="J724" s="1" t="str">
        <f>VLOOKUP(A723,[2]tblEscolas!$A:$D,4,FALSE)</f>
        <v>PUB</v>
      </c>
    </row>
    <row r="725" spans="1:10" x14ac:dyDescent="0.3">
      <c r="A725" s="18">
        <v>341411</v>
      </c>
      <c r="B725" s="14" t="s">
        <v>299</v>
      </c>
      <c r="C725" s="14" t="str">
        <f>VLOOKUP(Tabela1[[#This Row],[nome_escola]],[1]Sheet1!$A:$K,4,FALSE)</f>
        <v>Rua Comandante Sacadura Cabral</v>
      </c>
      <c r="D725" s="14" t="str">
        <f>VLOOKUP(Tabela1[[#This Row],[nome_escola]],[1]Sheet1!$A:$K,5,FALSE)</f>
        <v>3030-326</v>
      </c>
      <c r="E725" s="14">
        <f>VLOOKUP(Tabela1[[#This Row],[nome_escola]],[1]Sheet1!$A:$K,2,FALSE)</f>
        <v>40.208409000000003</v>
      </c>
      <c r="F725" s="14">
        <f>VLOOKUP(Tabela1[[#This Row],[nome_escola]],[1]Sheet1!$A:$K,3,FALSE)</f>
        <v>-8.4025379999999998</v>
      </c>
      <c r="G725" s="1" t="str">
        <f>VLOOKUP(Tabela1[[#This Row],[id_escola]],[2]tblEscolas!$A:$E,5,FALSE)</f>
        <v>06</v>
      </c>
      <c r="H725" s="1" t="str">
        <f>VLOOKUP(Tabela1[[#This Row],[id_escola]],[2]tblEscolas!$A:$F,6,FALSE)</f>
        <v>03</v>
      </c>
      <c r="I725" s="1" t="s">
        <v>1235</v>
      </c>
      <c r="J725" s="1" t="str">
        <f>VLOOKUP(A724,[2]tblEscolas!$A:$D,4,FALSE)</f>
        <v>PUB</v>
      </c>
    </row>
    <row r="726" spans="1:10" x14ac:dyDescent="0.3">
      <c r="A726" s="18">
        <v>341423</v>
      </c>
      <c r="B726" s="14" t="s">
        <v>614</v>
      </c>
      <c r="C726" s="14" t="str">
        <f>VLOOKUP(Tabela1[[#This Row],[nome_escola]],[1]Sheet1!$A:$K,4,FALSE)</f>
        <v>Rua Luís Augusto Palmeirim</v>
      </c>
      <c r="D726" s="14" t="str">
        <f>VLOOKUP(Tabela1[[#This Row],[nome_escola]],[1]Sheet1!$A:$K,5,FALSE)</f>
        <v>1700-272</v>
      </c>
      <c r="E726" s="14">
        <f>VLOOKUP(Tabela1[[#This Row],[nome_escola]],[1]Sheet1!$A:$K,2,FALSE)</f>
        <v>38.755499</v>
      </c>
      <c r="F726" s="14">
        <f>VLOOKUP(Tabela1[[#This Row],[nome_escola]],[1]Sheet1!$A:$K,3,FALSE)</f>
        <v>-9.1444369999999999</v>
      </c>
      <c r="G726" s="1" t="str">
        <f>VLOOKUP(Tabela1[[#This Row],[id_escola]],[2]tblEscolas!$A:$E,5,FALSE)</f>
        <v>11</v>
      </c>
      <c r="H726" s="1" t="str">
        <f>VLOOKUP(Tabela1[[#This Row],[id_escola]],[2]tblEscolas!$A:$F,6,FALSE)</f>
        <v>06</v>
      </c>
      <c r="I726" s="1" t="s">
        <v>1235</v>
      </c>
      <c r="J726" s="1" t="str">
        <f>VLOOKUP(A725,[2]tblEscolas!$A:$D,4,FALSE)</f>
        <v>PUB</v>
      </c>
    </row>
    <row r="727" spans="1:10" x14ac:dyDescent="0.3">
      <c r="A727" s="18" t="e">
        <v>#N/A</v>
      </c>
      <c r="B727" s="14" t="s">
        <v>985</v>
      </c>
      <c r="C727" s="14" t="str">
        <f>VLOOKUP(Tabela1[[#This Row],[nome_escola]],[1]Sheet1!$A:$K,4,FALSE)</f>
        <v>Rua António Sérgio</v>
      </c>
      <c r="D727" s="14" t="str">
        <f>VLOOKUP(Tabela1[[#This Row],[nome_escola]],[1]Sheet1!$A:$K,5,FALSE)</f>
        <v>2080-062</v>
      </c>
      <c r="E727" s="14">
        <f>VLOOKUP(Tabela1[[#This Row],[nome_escola]],[1]Sheet1!$A:$K,2,FALSE)</f>
        <v>39.208069000000002</v>
      </c>
      <c r="F727" s="14">
        <f>VLOOKUP(Tabela1[[#This Row],[nome_escola]],[1]Sheet1!$A:$K,3,FALSE)</f>
        <v>-8.6226640000000003</v>
      </c>
      <c r="G727" s="1" t="e">
        <f>VLOOKUP(Tabela1[[#This Row],[id_escola]],[2]tblEscolas!$A:$E,5,FALSE)</f>
        <v>#N/A</v>
      </c>
      <c r="H727" s="1" t="e">
        <f>VLOOKUP(Tabela1[[#This Row],[id_escola]],[2]tblEscolas!$A:$F,6,FALSE)</f>
        <v>#N/A</v>
      </c>
      <c r="I727" s="1" t="s">
        <v>1235</v>
      </c>
      <c r="J727" s="1" t="str">
        <f>VLOOKUP(A726,[2]tblEscolas!$A:$D,4,FALSE)</f>
        <v>PUB</v>
      </c>
    </row>
    <row r="728" spans="1:10" x14ac:dyDescent="0.3">
      <c r="A728" s="18">
        <v>330061</v>
      </c>
      <c r="B728" s="14" t="s">
        <v>1007</v>
      </c>
      <c r="C728" s="14" t="str">
        <f>VLOOKUP(Tabela1[[#This Row],[nome_escola]],[1]Sheet1!$A:$K,4,FALSE)</f>
        <v>Rua Fernando Casimiro</v>
      </c>
      <c r="D728" s="14" t="str">
        <f>VLOOKUP(Tabela1[[#This Row],[nome_escola]],[1]Sheet1!$A:$K,5,FALSE)</f>
        <v>2040-227</v>
      </c>
      <c r="E728" s="14">
        <f>VLOOKUP(Tabela1[[#This Row],[nome_escola]],[1]Sheet1!$A:$K,2,FALSE)</f>
        <v>39.341119999999997</v>
      </c>
      <c r="F728" s="14">
        <f>VLOOKUP(Tabela1[[#This Row],[nome_escola]],[1]Sheet1!$A:$K,3,FALSE)</f>
        <v>-8.9333130000000001</v>
      </c>
      <c r="G728" s="1" t="str">
        <f>VLOOKUP(Tabela1[[#This Row],[id_escola]],[2]tblEscolas!$A:$E,5,FALSE)</f>
        <v>14</v>
      </c>
      <c r="H728" s="1" t="str">
        <f>VLOOKUP(Tabela1[[#This Row],[id_escola]],[2]tblEscolas!$A:$F,6,FALSE)</f>
        <v>14</v>
      </c>
      <c r="I728" s="1" t="s">
        <v>1235</v>
      </c>
      <c r="J728" s="1" t="e">
        <f>VLOOKUP(A727,[2]tblEscolas!$A:$D,4,FALSE)</f>
        <v>#N/A</v>
      </c>
    </row>
    <row r="729" spans="1:10" x14ac:dyDescent="0.3">
      <c r="A729" s="18">
        <v>341460</v>
      </c>
      <c r="B729" s="14" t="s">
        <v>618</v>
      </c>
      <c r="C729" s="14" t="str">
        <f>VLOOKUP(Tabela1[[#This Row],[nome_escola]],[1]Sheet1!$A:$K,4,FALSE)</f>
        <v>Rua Cidade de Carmona</v>
      </c>
      <c r="D729" s="14" t="str">
        <f>VLOOKUP(Tabela1[[#This Row],[nome_escola]],[1]Sheet1!$A:$K,5,FALSE)</f>
        <v>1800-081</v>
      </c>
      <c r="E729" s="14">
        <f>VLOOKUP(Tabela1[[#This Row],[nome_escola]],[1]Sheet1!$A:$K,2,FALSE)</f>
        <v>38.766590000000001</v>
      </c>
      <c r="F729" s="14">
        <f>VLOOKUP(Tabela1[[#This Row],[nome_escola]],[1]Sheet1!$A:$K,3,FALSE)</f>
        <v>-9.1150199999999995</v>
      </c>
      <c r="G729" s="1" t="str">
        <f>VLOOKUP(Tabela1[[#This Row],[id_escola]],[2]tblEscolas!$A:$E,5,FALSE)</f>
        <v>11</v>
      </c>
      <c r="H729" s="1" t="str">
        <f>VLOOKUP(Tabela1[[#This Row],[id_escola]],[2]tblEscolas!$A:$F,6,FALSE)</f>
        <v>06</v>
      </c>
      <c r="I729" s="1" t="s">
        <v>1235</v>
      </c>
      <c r="J729" s="1" t="str">
        <f>VLOOKUP(A728,[2]tblEscolas!$A:$D,4,FALSE)</f>
        <v>PUB</v>
      </c>
    </row>
    <row r="730" spans="1:10" x14ac:dyDescent="0.3">
      <c r="A730" s="18">
        <v>341472</v>
      </c>
      <c r="B730" s="14" t="s">
        <v>73</v>
      </c>
      <c r="C730" s="14" t="str">
        <f>VLOOKUP(Tabela1[[#This Row],[nome_escola]],[1]Sheet1!$A:$K,4,FALSE)</f>
        <v>Rua António Sérgio</v>
      </c>
      <c r="D730" s="14" t="str">
        <f>VLOOKUP(Tabela1[[#This Row],[nome_escola]],[1]Sheet1!$A:$K,5,FALSE)</f>
        <v>4520-203</v>
      </c>
      <c r="E730" s="14">
        <f>VLOOKUP(Tabela1[[#This Row],[nome_escola]],[1]Sheet1!$A:$K,2,FALSE)</f>
        <v>40.924498</v>
      </c>
      <c r="F730" s="14">
        <f>VLOOKUP(Tabela1[[#This Row],[nome_escola]],[1]Sheet1!$A:$K,3,FALSE)</f>
        <v>-8.5569030000000001</v>
      </c>
      <c r="G730" s="1" t="str">
        <f>VLOOKUP(Tabela1[[#This Row],[id_escola]],[2]tblEscolas!$A:$E,5,FALSE)</f>
        <v>01</v>
      </c>
      <c r="H730" s="1" t="str">
        <f>VLOOKUP(Tabela1[[#This Row],[id_escola]],[2]tblEscolas!$A:$F,6,FALSE)</f>
        <v>09</v>
      </c>
      <c r="I730" s="1" t="s">
        <v>1235</v>
      </c>
      <c r="J730" s="1" t="str">
        <f>VLOOKUP(A729,[2]tblEscolas!$A:$D,4,FALSE)</f>
        <v>PUB</v>
      </c>
    </row>
    <row r="731" spans="1:10" x14ac:dyDescent="0.3">
      <c r="A731" s="18">
        <v>341502</v>
      </c>
      <c r="B731" s="14" t="s">
        <v>713</v>
      </c>
      <c r="C731" s="14" t="str">
        <f>VLOOKUP(Tabela1[[#This Row],[nome_escola]],[1]Sheet1!$A:$K,4,FALSE)</f>
        <v>Rua Ferreira de Castro</v>
      </c>
      <c r="D731" s="14" t="str">
        <f>VLOOKUP(Tabela1[[#This Row],[nome_escola]],[1]Sheet1!$A:$K,5,FALSE)</f>
        <v>2725-311</v>
      </c>
      <c r="E731" s="14">
        <f>VLOOKUP(Tabela1[[#This Row],[nome_escola]],[1]Sheet1!$A:$K,2,FALSE)</f>
        <v>38.796137999999999</v>
      </c>
      <c r="F731" s="14">
        <f>VLOOKUP(Tabela1[[#This Row],[nome_escola]],[1]Sheet1!$A:$K,3,FALSE)</f>
        <v>-9.3517980000000005</v>
      </c>
      <c r="G731" s="1" t="str">
        <f>VLOOKUP(Tabela1[[#This Row],[id_escola]],[2]tblEscolas!$A:$E,5,FALSE)</f>
        <v>11</v>
      </c>
      <c r="H731" s="1" t="str">
        <f>VLOOKUP(Tabela1[[#This Row],[id_escola]],[2]tblEscolas!$A:$F,6,FALSE)</f>
        <v>11</v>
      </c>
      <c r="I731" s="1" t="s">
        <v>1235</v>
      </c>
      <c r="J731" s="1" t="str">
        <f>VLOOKUP(A730,[2]tblEscolas!$A:$D,4,FALSE)</f>
        <v>PUB</v>
      </c>
    </row>
    <row r="732" spans="1:10" x14ac:dyDescent="0.3">
      <c r="A732" s="18" t="e">
        <v>#N/A</v>
      </c>
      <c r="B732" s="14" t="s">
        <v>1209</v>
      </c>
      <c r="C732" s="14" t="str">
        <f>VLOOKUP(Tabela1[[#This Row],[nome_escola]],[1]Sheet1!$A:$K,4,FALSE)</f>
        <v>EN 329</v>
      </c>
      <c r="D732" s="14" t="str">
        <f>VLOOKUP(Tabela1[[#This Row],[nome_escola]],[1]Sheet1!$A:$K,5,FALSE)</f>
        <v>3560-157</v>
      </c>
      <c r="E732" s="14">
        <f>VLOOKUP(Tabela1[[#This Row],[nome_escola]],[1]Sheet1!$A:$K,2,FALSE)</f>
        <v>40.746253000000003</v>
      </c>
      <c r="F732" s="14">
        <f>VLOOKUP(Tabela1[[#This Row],[nome_escola]],[1]Sheet1!$A:$K,3,FALSE)</f>
        <v>-7.7355929999999997</v>
      </c>
      <c r="G732" s="1" t="e">
        <f>VLOOKUP(Tabela1[[#This Row],[id_escola]],[2]tblEscolas!$A:$E,5,FALSE)</f>
        <v>#N/A</v>
      </c>
      <c r="H732" s="1" t="e">
        <f>VLOOKUP(Tabela1[[#This Row],[id_escola]],[2]tblEscolas!$A:$F,6,FALSE)</f>
        <v>#N/A</v>
      </c>
      <c r="I732" s="1" t="s">
        <v>1235</v>
      </c>
      <c r="J732" s="1" t="str">
        <f>VLOOKUP(A731,[2]tblEscolas!$A:$D,4,FALSE)</f>
        <v>PUB</v>
      </c>
    </row>
    <row r="733" spans="1:10" x14ac:dyDescent="0.3">
      <c r="A733" s="18">
        <v>330978</v>
      </c>
      <c r="B733" s="14" t="s">
        <v>128</v>
      </c>
      <c r="C733" s="14" t="str">
        <f>VLOOKUP(Tabela1[[#This Row],[nome_escola]],[1]Sheet1!$A:$K,4,FALSE)</f>
        <v>Estrada da Circunvalação</v>
      </c>
      <c r="D733" s="14" t="str">
        <f>VLOOKUP(Tabela1[[#This Row],[nome_escola]],[1]Sheet1!$A:$K,5,FALSE)</f>
        <v>7940-152</v>
      </c>
      <c r="E733" s="14">
        <f>VLOOKUP(Tabela1[[#This Row],[nome_escola]],[1]Sheet1!$A:$K,2,FALSE)</f>
        <v>38.171250000000001</v>
      </c>
      <c r="F733" s="14">
        <f>VLOOKUP(Tabela1[[#This Row],[nome_escola]],[1]Sheet1!$A:$K,3,FALSE)</f>
        <v>-7.8926340000000001</v>
      </c>
      <c r="G733" s="1" t="str">
        <f>VLOOKUP(Tabela1[[#This Row],[id_escola]],[2]tblEscolas!$A:$E,5,FALSE)</f>
        <v>02</v>
      </c>
      <c r="H733" s="1" t="str">
        <f>VLOOKUP(Tabela1[[#This Row],[id_escola]],[2]tblEscolas!$A:$F,6,FALSE)</f>
        <v>07</v>
      </c>
      <c r="I733" s="1" t="s">
        <v>1235</v>
      </c>
      <c r="J733" s="1" t="e">
        <f>VLOOKUP(A732,[2]tblEscolas!$A:$D,4,FALSE)</f>
        <v>#N/A</v>
      </c>
    </row>
    <row r="734" spans="1:10" x14ac:dyDescent="0.3">
      <c r="A734" s="18" t="e">
        <v>#N/A</v>
      </c>
      <c r="B734" s="14" t="s">
        <v>100</v>
      </c>
      <c r="C734" s="14" t="str">
        <f>VLOOKUP(Tabela1[[#This Row],[nome_escola]],[1]Sheet1!$A:$K,4,FALSE)</f>
        <v>Rua Florbela Espanca</v>
      </c>
      <c r="D734" s="14" t="str">
        <f>VLOOKUP(Tabela1[[#This Row],[nome_escola]],[1]Sheet1!$A:$K,5,FALSE)</f>
        <v>3885-451</v>
      </c>
      <c r="E734" s="14">
        <f>VLOOKUP(Tabela1[[#This Row],[nome_escola]],[1]Sheet1!$A:$K,2,FALSE)</f>
        <v>40.962609999999998</v>
      </c>
      <c r="F734" s="14">
        <f>VLOOKUP(Tabela1[[#This Row],[nome_escola]],[1]Sheet1!$A:$K,3,FALSE)</f>
        <v>-8.6204280000000004</v>
      </c>
      <c r="G734" s="1" t="e">
        <f>VLOOKUP(Tabela1[[#This Row],[id_escola]],[2]tblEscolas!$A:$E,5,FALSE)</f>
        <v>#N/A</v>
      </c>
      <c r="H734" s="1" t="e">
        <f>VLOOKUP(Tabela1[[#This Row],[id_escola]],[2]tblEscolas!$A:$F,6,FALSE)</f>
        <v>#N/A</v>
      </c>
      <c r="I734" s="1" t="s">
        <v>1235</v>
      </c>
      <c r="J734" s="1" t="str">
        <f>VLOOKUP(A733,[2]tblEscolas!$A:$D,4,FALSE)</f>
        <v>PUB</v>
      </c>
    </row>
    <row r="735" spans="1:10" x14ac:dyDescent="0.3">
      <c r="A735" s="18">
        <v>341526</v>
      </c>
      <c r="B735" s="14" t="s">
        <v>552</v>
      </c>
      <c r="C735" s="14" t="str">
        <f>VLOOKUP(Tabela1[[#This Row],[nome_escola]],[1]Sheet1!$A:$K,4,FALSE)</f>
        <v>Calçada da Tapada</v>
      </c>
      <c r="D735" s="14" t="str">
        <f>VLOOKUP(Tabela1[[#This Row],[nome_escola]],[1]Sheet1!$A:$K,5,FALSE)</f>
        <v>1349-048</v>
      </c>
      <c r="E735" s="14">
        <f>VLOOKUP(Tabela1[[#This Row],[nome_escola]],[1]Sheet1!$A:$K,2,FALSE)</f>
        <v>38.706884000000002</v>
      </c>
      <c r="F735" s="14">
        <f>VLOOKUP(Tabela1[[#This Row],[nome_escola]],[1]Sheet1!$A:$K,3,FALSE)</f>
        <v>-9.1874020000000005</v>
      </c>
      <c r="G735" s="1" t="str">
        <f>VLOOKUP(Tabela1[[#This Row],[id_escola]],[2]tblEscolas!$A:$E,5,FALSE)</f>
        <v>11</v>
      </c>
      <c r="H735" s="1" t="str">
        <f>VLOOKUP(Tabela1[[#This Row],[id_escola]],[2]tblEscolas!$A:$F,6,FALSE)</f>
        <v>06</v>
      </c>
      <c r="I735" s="1" t="s">
        <v>1235</v>
      </c>
      <c r="J735" s="1" t="e">
        <f>VLOOKUP(A734,[2]tblEscolas!$A:$D,4,FALSE)</f>
        <v>#N/A</v>
      </c>
    </row>
    <row r="736" spans="1:10" x14ac:dyDescent="0.3">
      <c r="A736" s="18">
        <v>341551</v>
      </c>
      <c r="B736" s="14" t="s">
        <v>897</v>
      </c>
      <c r="C736" s="14" t="str">
        <f>VLOOKUP(Tabela1[[#This Row],[nome_escola]],[1]Sheet1!$A:$K,4,FALSE)</f>
        <v>Rua de São Francisco Xavier</v>
      </c>
      <c r="D736" s="14" t="str">
        <f>VLOOKUP(Tabela1[[#This Row],[nome_escola]],[1]Sheet1!$A:$K,5,FALSE)</f>
        <v>4150-673</v>
      </c>
      <c r="E736" s="14">
        <f>VLOOKUP(Tabela1[[#This Row],[nome_escola]],[1]Sheet1!$A:$K,2,FALSE)</f>
        <v>41.156841999999997</v>
      </c>
      <c r="F736" s="14">
        <f>VLOOKUP(Tabela1[[#This Row],[nome_escola]],[1]Sheet1!$A:$K,3,FALSE)</f>
        <v>-8.6717169999999992</v>
      </c>
      <c r="G736" s="1" t="str">
        <f>VLOOKUP(Tabela1[[#This Row],[id_escola]],[2]tblEscolas!$A:$E,5,FALSE)</f>
        <v>13</v>
      </c>
      <c r="H736" s="1" t="str">
        <f>VLOOKUP(Tabela1[[#This Row],[id_escola]],[2]tblEscolas!$A:$F,6,FALSE)</f>
        <v>12</v>
      </c>
      <c r="I736" s="1" t="s">
        <v>1235</v>
      </c>
      <c r="J736" s="1" t="str">
        <f>VLOOKUP(A735,[2]tblEscolas!$A:$D,4,FALSE)</f>
        <v>PUB</v>
      </c>
    </row>
    <row r="737" spans="1:10" x14ac:dyDescent="0.3">
      <c r="A737" s="18">
        <v>330516</v>
      </c>
      <c r="B737" s="14" t="s">
        <v>143</v>
      </c>
      <c r="C737" s="14" t="str">
        <f>VLOOKUP(Tabela1[[#This Row],[nome_escola]],[1]Sheet1!$A:$K,4,FALSE)</f>
        <v>Estrada da Circunvalação</v>
      </c>
      <c r="D737" s="14" t="str">
        <f>VLOOKUP(Tabela1[[#This Row],[nome_escola]],[1]Sheet1!$A:$K,5,FALSE)</f>
        <v>7960-304</v>
      </c>
      <c r="E737" s="14">
        <f>VLOOKUP(Tabela1[[#This Row],[nome_escola]],[1]Sheet1!$A:$K,2,FALSE)</f>
        <v>38.207943999999998</v>
      </c>
      <c r="F737" s="14">
        <f>VLOOKUP(Tabela1[[#This Row],[nome_escola]],[1]Sheet1!$A:$K,3,FALSE)</f>
        <v>-7.8068229999999996</v>
      </c>
      <c r="G737" s="1" t="str">
        <f>VLOOKUP(Tabela1[[#This Row],[id_escola]],[2]tblEscolas!$A:$E,5,FALSE)</f>
        <v>02</v>
      </c>
      <c r="H737" s="1" t="str">
        <f>VLOOKUP(Tabela1[[#This Row],[id_escola]],[2]tblEscolas!$A:$F,6,FALSE)</f>
        <v>14</v>
      </c>
      <c r="I737" s="1" t="s">
        <v>1235</v>
      </c>
      <c r="J737" s="1" t="str">
        <f>VLOOKUP(A736,[2]tblEscolas!$A:$D,4,FALSE)</f>
        <v>PUB</v>
      </c>
    </row>
    <row r="738" spans="1:10" x14ac:dyDescent="0.3">
      <c r="A738" s="18">
        <v>341575</v>
      </c>
      <c r="B738" s="14" t="s">
        <v>1149</v>
      </c>
      <c r="C738" s="14" t="str">
        <f>VLOOKUP(Tabela1[[#This Row],[nome_escola]],[1]Sheet1!$A:$K,4,FALSE)</f>
        <v>Avenida Capitão Gaspar de Castro</v>
      </c>
      <c r="D738" s="14" t="str">
        <f>VLOOKUP(Tabela1[[#This Row],[nome_escola]],[1]Sheet1!$A:$K,5,FALSE)</f>
        <v>4904-873</v>
      </c>
      <c r="E738" s="14">
        <f>VLOOKUP(Tabela1[[#This Row],[nome_escola]],[1]Sheet1!$A:$K,2,FALSE)</f>
        <v>41.701433999999999</v>
      </c>
      <c r="F738" s="14">
        <f>VLOOKUP(Tabela1[[#This Row],[nome_escola]],[1]Sheet1!$A:$K,3,FALSE)</f>
        <v>-8.8209900000000001</v>
      </c>
      <c r="G738" s="1" t="str">
        <f>VLOOKUP(Tabela1[[#This Row],[id_escola]],[2]tblEscolas!$A:$E,5,FALSE)</f>
        <v>16</v>
      </c>
      <c r="H738" s="1" t="str">
        <f>VLOOKUP(Tabela1[[#This Row],[id_escola]],[2]tblEscolas!$A:$F,6,FALSE)</f>
        <v>09</v>
      </c>
      <c r="I738" s="1" t="s">
        <v>1235</v>
      </c>
      <c r="J738" s="1" t="str">
        <f>VLOOKUP(A737,[2]tblEscolas!$A:$D,4,FALSE)</f>
        <v>PUB</v>
      </c>
    </row>
    <row r="739" spans="1:10" x14ac:dyDescent="0.3">
      <c r="A739" s="18">
        <v>341587</v>
      </c>
      <c r="B739" s="14" t="s">
        <v>161</v>
      </c>
      <c r="C739" s="14" t="str">
        <f>VLOOKUP(Tabela1[[#This Row],[nome_escola]],[1]Sheet1!$A:$K,4,FALSE)</f>
        <v>Rua da Naia</v>
      </c>
      <c r="D739" s="14" t="str">
        <f>VLOOKUP(Tabela1[[#This Row],[nome_escola]],[1]Sheet1!$A:$K,5,FALSE)</f>
        <v>4700-137</v>
      </c>
      <c r="E739" s="14">
        <f>VLOOKUP(Tabela1[[#This Row],[nome_escola]],[1]Sheet1!$A:$K,2,FALSE)</f>
        <v>41.540002999999999</v>
      </c>
      <c r="F739" s="14">
        <f>VLOOKUP(Tabela1[[#This Row],[nome_escola]],[1]Sheet1!$A:$K,3,FALSE)</f>
        <v>-8.4399529999999992</v>
      </c>
      <c r="G739" s="1" t="str">
        <f>VLOOKUP(Tabela1[[#This Row],[id_escola]],[2]tblEscolas!$A:$E,5,FALSE)</f>
        <v>03</v>
      </c>
      <c r="H739" s="1" t="str">
        <f>VLOOKUP(Tabela1[[#This Row],[id_escola]],[2]tblEscolas!$A:$F,6,FALSE)</f>
        <v>03</v>
      </c>
      <c r="I739" s="1" t="s">
        <v>1235</v>
      </c>
      <c r="J739" s="1" t="str">
        <f>VLOOKUP(A738,[2]tblEscolas!$A:$D,4,FALSE)</f>
        <v>PUB</v>
      </c>
    </row>
    <row r="740" spans="1:10" x14ac:dyDescent="0.3">
      <c r="A740" s="18">
        <v>341599</v>
      </c>
      <c r="B740" s="14" t="s">
        <v>458</v>
      </c>
      <c r="C740" s="14" t="str">
        <f>VLOOKUP(Tabela1[[#This Row],[nome_escola]],[1]Sheet1!$A:$K,4,FALSE)</f>
        <v>Rua Professor Engenheiro Joaquim Vieira Natividade</v>
      </c>
      <c r="D740" s="14" t="str">
        <f>VLOOKUP(Tabela1[[#This Row],[nome_escola]],[1]Sheet1!$A:$K,5,FALSE)</f>
        <v>2460-506</v>
      </c>
      <c r="E740" s="14">
        <f>VLOOKUP(Tabela1[[#This Row],[nome_escola]],[1]Sheet1!$A:$K,2,FALSE)</f>
        <v>39.554099000000001</v>
      </c>
      <c r="F740" s="14">
        <f>VLOOKUP(Tabela1[[#This Row],[nome_escola]],[1]Sheet1!$A:$K,3,FALSE)</f>
        <v>-8.9771909999999995</v>
      </c>
      <c r="G740" s="1" t="str">
        <f>VLOOKUP(Tabela1[[#This Row],[id_escola]],[2]tblEscolas!$A:$E,5,FALSE)</f>
        <v>10</v>
      </c>
      <c r="H740" s="1" t="str">
        <f>VLOOKUP(Tabela1[[#This Row],[id_escola]],[2]tblEscolas!$A:$F,6,FALSE)</f>
        <v>01</v>
      </c>
      <c r="I740" s="1" t="s">
        <v>1235</v>
      </c>
      <c r="J740" s="1" t="str">
        <f>VLOOKUP(A739,[2]tblEscolas!$A:$D,4,FALSE)</f>
        <v>PUB</v>
      </c>
    </row>
    <row r="741" spans="1:10" x14ac:dyDescent="0.3">
      <c r="A741" s="18">
        <v>341605</v>
      </c>
      <c r="B741" s="14" t="s">
        <v>947</v>
      </c>
      <c r="C741" s="14" t="str">
        <f>VLOOKUP(Tabela1[[#This Row],[nome_escola]],[1]Sheet1!$A:$K,4,FALSE)</f>
        <v>Rua dos Benguiados</v>
      </c>
      <c r="D741" s="14" t="str">
        <f>VLOOKUP(Tabela1[[#This Row],[nome_escola]],[1]Sheet1!$A:$K,5,FALSE)</f>
        <v>4480-794</v>
      </c>
      <c r="E741" s="14">
        <f>VLOOKUP(Tabela1[[#This Row],[nome_escola]],[1]Sheet1!$A:$K,2,FALSE)</f>
        <v>41.361224999999997</v>
      </c>
      <c r="F741" s="14">
        <f>VLOOKUP(Tabela1[[#This Row],[nome_escola]],[1]Sheet1!$A:$K,3,FALSE)</f>
        <v>-8.7497559999999996</v>
      </c>
      <c r="G741" s="1" t="str">
        <f>VLOOKUP(Tabela1[[#This Row],[id_escola]],[2]tblEscolas!$A:$E,5,FALSE)</f>
        <v>13</v>
      </c>
      <c r="H741" s="1" t="str">
        <f>VLOOKUP(Tabela1[[#This Row],[id_escola]],[2]tblEscolas!$A:$F,6,FALSE)</f>
        <v>16</v>
      </c>
      <c r="I741" s="1" t="s">
        <v>1235</v>
      </c>
      <c r="J741" s="1" t="str">
        <f>VLOOKUP(A740,[2]tblEscolas!$A:$D,4,FALSE)</f>
        <v>PUB</v>
      </c>
    </row>
    <row r="742" spans="1:10" x14ac:dyDescent="0.3">
      <c r="A742" s="18">
        <v>330930</v>
      </c>
      <c r="B742" s="14" t="s">
        <v>766</v>
      </c>
      <c r="C742" s="14" t="str">
        <f>VLOOKUP(Tabela1[[#This Row],[nome_escola]],[1]Sheet1!$A:$K,4,FALSE)</f>
        <v>Rua da Estação</v>
      </c>
      <c r="D742" s="14" t="str">
        <f>VLOOKUP(Tabela1[[#This Row],[nome_escola]],[1]Sheet1!$A:$K,5,FALSE)</f>
        <v>7460-149</v>
      </c>
      <c r="E742" s="14">
        <f>VLOOKUP(Tabela1[[#This Row],[nome_escola]],[1]Sheet1!$A:$K,2,FALSE)</f>
        <v>39.047735000000003</v>
      </c>
      <c r="F742" s="14">
        <f>VLOOKUP(Tabela1[[#This Row],[nome_escola]],[1]Sheet1!$A:$K,3,FALSE)</f>
        <v>-7.64527</v>
      </c>
      <c r="G742" s="1" t="str">
        <f>VLOOKUP(Tabela1[[#This Row],[id_escola]],[2]tblEscolas!$A:$E,5,FALSE)</f>
        <v>12</v>
      </c>
      <c r="H742" s="1" t="str">
        <f>VLOOKUP(Tabela1[[#This Row],[id_escola]],[2]tblEscolas!$A:$F,6,FALSE)</f>
        <v>08</v>
      </c>
      <c r="I742" s="1" t="s">
        <v>1235</v>
      </c>
      <c r="J742" s="1" t="str">
        <f>VLOOKUP(A741,[2]tblEscolas!$A:$D,4,FALSE)</f>
        <v>PUB</v>
      </c>
    </row>
    <row r="743" spans="1:10" x14ac:dyDescent="0.3">
      <c r="A743" s="18">
        <v>340390</v>
      </c>
      <c r="B743" s="14" t="s">
        <v>800</v>
      </c>
      <c r="C743" s="14" t="str">
        <f>VLOOKUP(Tabela1[[#This Row],[nome_escola]],[1]Sheet1!$A:$K,4,FALSE)</f>
        <v>Rua de São Brás</v>
      </c>
      <c r="D743" s="14" t="str">
        <f>VLOOKUP(Tabela1[[#This Row],[nome_escola]],[1]Sheet1!$A:$K,5,FALSE)</f>
        <v>4435-738</v>
      </c>
      <c r="E743" s="14">
        <f>VLOOKUP(Tabela1[[#This Row],[nome_escola]],[1]Sheet1!$A:$K,2,FALSE)</f>
        <v>41.190826000000001</v>
      </c>
      <c r="F743" s="14">
        <f>VLOOKUP(Tabela1[[#This Row],[nome_escola]],[1]Sheet1!$A:$K,3,FALSE)</f>
        <v>-8.5382639999999999</v>
      </c>
      <c r="G743" s="1" t="str">
        <f>VLOOKUP(Tabela1[[#This Row],[id_escola]],[2]tblEscolas!$A:$E,5,FALSE)</f>
        <v>13</v>
      </c>
      <c r="H743" s="1" t="str">
        <f>VLOOKUP(Tabela1[[#This Row],[id_escola]],[2]tblEscolas!$A:$F,6,FALSE)</f>
        <v>04</v>
      </c>
      <c r="I743" s="1" t="s">
        <v>1235</v>
      </c>
      <c r="J743" s="1" t="str">
        <f>VLOOKUP(A742,[2]tblEscolas!$A:$D,4,FALSE)</f>
        <v>PUB</v>
      </c>
    </row>
    <row r="744" spans="1:10" x14ac:dyDescent="0.3">
      <c r="A744" s="18">
        <v>330530</v>
      </c>
      <c r="B744" s="14" t="s">
        <v>760</v>
      </c>
      <c r="C744" s="14" t="str">
        <f>VLOOKUP(Tabela1[[#This Row],[nome_escola]],[1]Sheet1!$A:$K,4,FALSE)</f>
        <v>Avenida da Europa</v>
      </c>
      <c r="D744" s="14" t="str">
        <f>VLOOKUP(Tabela1[[#This Row],[nome_escola]],[1]Sheet1!$A:$K,5,FALSE)</f>
        <v>7320-202</v>
      </c>
      <c r="E744" s="14">
        <f>VLOOKUP(Tabela1[[#This Row],[nome_escola]],[1]Sheet1!$A:$K,2,FALSE)</f>
        <v>39.412706</v>
      </c>
      <c r="F744" s="14">
        <f>VLOOKUP(Tabela1[[#This Row],[nome_escola]],[1]Sheet1!$A:$K,3,FALSE)</f>
        <v>-7.4508530000000004</v>
      </c>
      <c r="G744" s="1" t="str">
        <f>VLOOKUP(Tabela1[[#This Row],[id_escola]],[2]tblEscolas!$A:$E,5,FALSE)</f>
        <v>12</v>
      </c>
      <c r="H744" s="1" t="str">
        <f>VLOOKUP(Tabela1[[#This Row],[id_escola]],[2]tblEscolas!$A:$F,6,FALSE)</f>
        <v>05</v>
      </c>
      <c r="I744" s="1" t="s">
        <v>1235</v>
      </c>
      <c r="J744" s="1" t="str">
        <f>VLOOKUP(A743,[2]tblEscolas!$A:$D,4,FALSE)</f>
        <v>PUB</v>
      </c>
    </row>
    <row r="745" spans="1:10" x14ac:dyDescent="0.3">
      <c r="A745" s="18">
        <v>341630</v>
      </c>
      <c r="B745" s="14" t="s">
        <v>721</v>
      </c>
      <c r="C745" s="14" t="str">
        <f>VLOOKUP(Tabela1[[#This Row],[nome_escola]],[1]Sheet1!$A:$K,4,FALSE)</f>
        <v>Rua Padre Hermenegildo Valente Vaz</v>
      </c>
      <c r="D745" s="14" t="str">
        <f>VLOOKUP(Tabela1[[#This Row],[nome_escola]],[1]Sheet1!$A:$K,5,FALSE)</f>
        <v>2565-007</v>
      </c>
      <c r="E745" s="14">
        <f>VLOOKUP(Tabela1[[#This Row],[nome_escola]],[1]Sheet1!$A:$K,2,FALSE)</f>
        <v>39.193340999999997</v>
      </c>
      <c r="F745" s="14">
        <f>VLOOKUP(Tabela1[[#This Row],[nome_escola]],[1]Sheet1!$A:$K,3,FALSE)</f>
        <v>-9.2430959999999995</v>
      </c>
      <c r="G745" s="1" t="str">
        <f>VLOOKUP(Tabela1[[#This Row],[id_escola]],[2]tblEscolas!$A:$E,5,FALSE)</f>
        <v>11</v>
      </c>
      <c r="H745" s="1" t="str">
        <f>VLOOKUP(Tabela1[[#This Row],[id_escola]],[2]tblEscolas!$A:$F,6,FALSE)</f>
        <v>13</v>
      </c>
      <c r="I745" s="1" t="s">
        <v>1235</v>
      </c>
      <c r="J745" s="1" t="str">
        <f>VLOOKUP(A744,[2]tblEscolas!$A:$D,4,FALSE)</f>
        <v>PUB</v>
      </c>
    </row>
    <row r="746" spans="1:10" x14ac:dyDescent="0.3">
      <c r="A746" s="18">
        <v>341642</v>
      </c>
      <c r="B746" s="14" t="s">
        <v>643</v>
      </c>
      <c r="C746" s="14" t="str">
        <f>VLOOKUP(Tabela1[[#This Row],[nome_escola]],[1]Sheet1!$A:$K,4,FALSE)</f>
        <v>Avenida das Escolas</v>
      </c>
      <c r="D746" s="14" t="str">
        <f>VLOOKUP(Tabela1[[#This Row],[nome_escola]],[1]Sheet1!$A:$K,5,FALSE)</f>
        <v>2685-204</v>
      </c>
      <c r="E746" s="14">
        <f>VLOOKUP(Tabela1[[#This Row],[nome_escola]],[1]Sheet1!$A:$K,2,FALSE)</f>
        <v>38.785124000000003</v>
      </c>
      <c r="F746" s="14">
        <f>VLOOKUP(Tabela1[[#This Row],[nome_escola]],[1]Sheet1!$A:$K,3,FALSE)</f>
        <v>-9.1138870000000001</v>
      </c>
      <c r="G746" s="1" t="str">
        <f>VLOOKUP(Tabela1[[#This Row],[id_escola]],[2]tblEscolas!$A:$E,5,FALSE)</f>
        <v>11</v>
      </c>
      <c r="H746" s="1" t="str">
        <f>VLOOKUP(Tabela1[[#This Row],[id_escola]],[2]tblEscolas!$A:$F,6,FALSE)</f>
        <v>07</v>
      </c>
      <c r="I746" s="1" t="s">
        <v>1235</v>
      </c>
      <c r="J746" s="1" t="str">
        <f>VLOOKUP(A745,[2]tblEscolas!$A:$D,4,FALSE)</f>
        <v>PUB</v>
      </c>
    </row>
    <row r="747" spans="1:10" x14ac:dyDescent="0.3">
      <c r="A747" s="18">
        <v>344618</v>
      </c>
      <c r="B747" s="14" t="s">
        <v>636</v>
      </c>
      <c r="C747" s="14" t="str">
        <f>VLOOKUP(Tabela1[[#This Row],[nome_escola]],[1]Sheet1!$A:$K,4,FALSE)</f>
        <v>Rua António Sérgio</v>
      </c>
      <c r="D747" s="14" t="str">
        <f>VLOOKUP(Tabela1[[#This Row],[nome_escola]],[1]Sheet1!$A:$K,5,FALSE)</f>
        <v>2660-228</v>
      </c>
      <c r="E747" s="14">
        <f>VLOOKUP(Tabela1[[#This Row],[nome_escola]],[1]Sheet1!$A:$K,2,FALSE)</f>
        <v>38.813332000000003</v>
      </c>
      <c r="F747" s="14">
        <f>VLOOKUP(Tabela1[[#This Row],[nome_escola]],[1]Sheet1!$A:$K,3,FALSE)</f>
        <v>-9.1691000000000003</v>
      </c>
      <c r="G747" s="1" t="str">
        <f>VLOOKUP(Tabela1[[#This Row],[id_escola]],[2]tblEscolas!$A:$E,5,FALSE)</f>
        <v>11</v>
      </c>
      <c r="H747" s="1" t="str">
        <f>VLOOKUP(Tabela1[[#This Row],[id_escola]],[2]tblEscolas!$A:$F,6,FALSE)</f>
        <v>07</v>
      </c>
      <c r="I747" s="1" t="s">
        <v>1235</v>
      </c>
      <c r="J747" s="1" t="str">
        <f>VLOOKUP(A746,[2]tblEscolas!$A:$D,4,FALSE)</f>
        <v>PUB</v>
      </c>
    </row>
    <row r="748" spans="1:10" x14ac:dyDescent="0.3">
      <c r="A748" s="18">
        <v>343705</v>
      </c>
      <c r="B748" s="14" t="s">
        <v>1187</v>
      </c>
      <c r="C748" s="14" t="str">
        <f>VLOOKUP(Tabela1[[#This Row],[nome_escola]],[1]Sheet1!$A:$K,4,FALSE)</f>
        <v>Rua Capitão Salgueiro Maia</v>
      </c>
      <c r="D748" s="14" t="str">
        <f>VLOOKUP(Tabela1[[#This Row],[nome_escola]],[1]Sheet1!$A:$K,5,FALSE)</f>
        <v>4690-047</v>
      </c>
      <c r="E748" s="14">
        <f>VLOOKUP(Tabela1[[#This Row],[nome_escola]],[1]Sheet1!$A:$K,2,FALSE)</f>
        <v>41.074824999999997</v>
      </c>
      <c r="F748" s="14">
        <f>VLOOKUP(Tabela1[[#This Row],[nome_escola]],[1]Sheet1!$A:$K,3,FALSE)</f>
        <v>-8.0896530000000002</v>
      </c>
      <c r="G748" s="1" t="str">
        <f>VLOOKUP(Tabela1[[#This Row],[id_escola]],[2]tblEscolas!$A:$E,5,FALSE)</f>
        <v>18</v>
      </c>
      <c r="H748" s="1" t="str">
        <f>VLOOKUP(Tabela1[[#This Row],[id_escola]],[2]tblEscolas!$A:$F,6,FALSE)</f>
        <v>04</v>
      </c>
      <c r="I748" s="1" t="s">
        <v>1235</v>
      </c>
      <c r="J748" s="1" t="str">
        <f>VLOOKUP(A747,[2]tblEscolas!$A:$D,4,FALSE)</f>
        <v>PUB</v>
      </c>
    </row>
    <row r="749" spans="1:10" x14ac:dyDescent="0.3">
      <c r="A749" s="18">
        <v>345556</v>
      </c>
      <c r="B749" s="14" t="s">
        <v>203</v>
      </c>
      <c r="C749" s="14" t="str">
        <f>VLOOKUP(Tabela1[[#This Row],[nome_escola]],[1]Sheet1!$A:$K,4,FALSE)</f>
        <v>Avenida da Igreja</v>
      </c>
      <c r="D749" s="14" t="str">
        <f>VLOOKUP(Tabela1[[#This Row],[nome_escola]],[1]Sheet1!$A:$K,5,FALSE)</f>
        <v>4810-502</v>
      </c>
      <c r="E749" s="14">
        <f>VLOOKUP(Tabela1[[#This Row],[nome_escola]],[1]Sheet1!$A:$K,2,FALSE)</f>
        <v>41.424678</v>
      </c>
      <c r="F749" s="14">
        <f>VLOOKUP(Tabela1[[#This Row],[nome_escola]],[1]Sheet1!$A:$K,3,FALSE)</f>
        <v>-8.2975300000000001</v>
      </c>
      <c r="G749" s="1" t="str">
        <f>VLOOKUP(Tabela1[[#This Row],[id_escola]],[2]tblEscolas!$A:$E,5,FALSE)</f>
        <v>03</v>
      </c>
      <c r="H749" s="1" t="str">
        <f>VLOOKUP(Tabela1[[#This Row],[id_escola]],[2]tblEscolas!$A:$F,6,FALSE)</f>
        <v>08</v>
      </c>
      <c r="I749" s="1" t="s">
        <v>1235</v>
      </c>
      <c r="J749" s="1" t="str">
        <f>VLOOKUP(A748,[2]tblEscolas!$A:$D,4,FALSE)</f>
        <v>PUB</v>
      </c>
    </row>
    <row r="750" spans="1:10" x14ac:dyDescent="0.3">
      <c r="A750" s="18" t="e">
        <v>#N/A</v>
      </c>
      <c r="B750" s="14" t="s">
        <v>1194</v>
      </c>
      <c r="C750" s="14" t="str">
        <f>VLOOKUP(Tabela1[[#This Row],[nome_escola]],[1]Sheet1!$A:$K,4,FALSE)</f>
        <v>Rua Manuel de Oliveira</v>
      </c>
      <c r="D750" s="14" t="str">
        <f>VLOOKUP(Tabela1[[#This Row],[nome_escola]],[1]Sheet1!$A:$K,5,FALSE)</f>
        <v>3530-159</v>
      </c>
      <c r="E750" s="14">
        <f>VLOOKUP(Tabela1[[#This Row],[nome_escola]],[1]Sheet1!$A:$K,2,FALSE)</f>
        <v>40.600749999999998</v>
      </c>
      <c r="F750" s="14">
        <f>VLOOKUP(Tabela1[[#This Row],[nome_escola]],[1]Sheet1!$A:$K,3,FALSE)</f>
        <v>-7.7505199999999999</v>
      </c>
      <c r="G750" s="1" t="e">
        <f>VLOOKUP(Tabela1[[#This Row],[id_escola]],[2]tblEscolas!$A:$E,5,FALSE)</f>
        <v>#N/A</v>
      </c>
      <c r="H750" s="1" t="e">
        <f>VLOOKUP(Tabela1[[#This Row],[id_escola]],[2]tblEscolas!$A:$F,6,FALSE)</f>
        <v>#N/A</v>
      </c>
      <c r="I750" s="1" t="s">
        <v>1235</v>
      </c>
      <c r="J750" s="1" t="str">
        <f>VLOOKUP(A749,[2]tblEscolas!$A:$D,4,FALSE)</f>
        <v>PUB</v>
      </c>
    </row>
    <row r="751" spans="1:10" x14ac:dyDescent="0.3">
      <c r="A751" s="18">
        <v>343780</v>
      </c>
      <c r="B751" s="14" t="s">
        <v>1155</v>
      </c>
      <c r="C751" s="14" t="str">
        <f>VLOOKUP(Tabela1[[#This Row],[nome_escola]],[1]Sheet1!$A:$K,4,FALSE)</f>
        <v>Rua do Bairro</v>
      </c>
      <c r="D751" s="14" t="str">
        <f>VLOOKUP(Tabela1[[#This Row],[nome_escola]],[1]Sheet1!$A:$K,5,FALSE)</f>
        <v>5085-043</v>
      </c>
      <c r="E751" s="14">
        <f>VLOOKUP(Tabela1[[#This Row],[nome_escola]],[1]Sheet1!$A:$K,2,FALSE)</f>
        <v>41.191315000000003</v>
      </c>
      <c r="F751" s="14">
        <f>VLOOKUP(Tabela1[[#This Row],[nome_escola]],[1]Sheet1!$A:$K,3,FALSE)</f>
        <v>-7.5469920000000004</v>
      </c>
      <c r="G751" s="1" t="str">
        <f>VLOOKUP(Tabela1[[#This Row],[id_escola]],[2]tblEscolas!$A:$E,5,FALSE)</f>
        <v>17</v>
      </c>
      <c r="H751" s="1" t="str">
        <f>VLOOKUP(Tabela1[[#This Row],[id_escola]],[2]tblEscolas!$A:$F,6,FALSE)</f>
        <v>02</v>
      </c>
      <c r="I751" s="1" t="s">
        <v>1235</v>
      </c>
      <c r="J751" s="1" t="e">
        <f>VLOOKUP(A750,[2]tblEscolas!$A:$D,4,FALSE)</f>
        <v>#N/A</v>
      </c>
    </row>
    <row r="752" spans="1:10" x14ac:dyDescent="0.3">
      <c r="A752" s="18" t="e">
        <v>#N/A</v>
      </c>
      <c r="B752" s="14" t="s">
        <v>891</v>
      </c>
      <c r="C752" s="14" t="str">
        <f>VLOOKUP(Tabela1[[#This Row],[nome_escola]],[1]Sheet1!$A:$K,4,FALSE)</f>
        <v>Praça da Galiza</v>
      </c>
      <c r="D752" s="14" t="str">
        <f>VLOOKUP(Tabela1[[#This Row],[nome_escola]],[1]Sheet1!$A:$K,5,FALSE)</f>
        <v>4150-344</v>
      </c>
      <c r="E752" s="14">
        <f>VLOOKUP(Tabela1[[#This Row],[nome_escola]],[1]Sheet1!$A:$K,2,FALSE)</f>
        <v>41.152994</v>
      </c>
      <c r="F752" s="14">
        <f>VLOOKUP(Tabela1[[#This Row],[nome_escola]],[1]Sheet1!$A:$K,3,FALSE)</f>
        <v>-8.6274169999999994</v>
      </c>
      <c r="G752" s="1" t="e">
        <f>VLOOKUP(Tabela1[[#This Row],[id_escola]],[2]tblEscolas!$A:$E,5,FALSE)</f>
        <v>#N/A</v>
      </c>
      <c r="H752" s="1" t="e">
        <f>VLOOKUP(Tabela1[[#This Row],[id_escola]],[2]tblEscolas!$A:$F,6,FALSE)</f>
        <v>#N/A</v>
      </c>
      <c r="I752" s="1" t="s">
        <v>1235</v>
      </c>
      <c r="J752" s="1" t="str">
        <f>VLOOKUP(A751,[2]tblEscolas!$A:$D,4,FALSE)</f>
        <v>PUB</v>
      </c>
    </row>
    <row r="753" spans="1:10" x14ac:dyDescent="0.3">
      <c r="A753" s="18">
        <v>344278</v>
      </c>
      <c r="B753" s="14" t="s">
        <v>819</v>
      </c>
      <c r="C753" s="14" t="str">
        <f>VLOOKUP(Tabela1[[#This Row],[nome_escola]],[1]Sheet1!$A:$K,4,FALSE)</f>
        <v>Avenida Luís de Camões</v>
      </c>
      <c r="D753" s="14" t="str">
        <f>VLOOKUP(Tabela1[[#This Row],[nome_escola]],[1]Sheet1!$A:$K,5,FALSE)</f>
        <v>4470-194</v>
      </c>
      <c r="E753" s="14">
        <f>VLOOKUP(Tabela1[[#This Row],[nome_escola]],[1]Sheet1!$A:$K,2,FALSE)</f>
        <v>41.232666999999999</v>
      </c>
      <c r="F753" s="14">
        <f>VLOOKUP(Tabela1[[#This Row],[nome_escola]],[1]Sheet1!$A:$K,3,FALSE)</f>
        <v>-8.6148849999999992</v>
      </c>
      <c r="G753" s="1" t="str">
        <f>VLOOKUP(Tabela1[[#This Row],[id_escola]],[2]tblEscolas!$A:$E,5,FALSE)</f>
        <v>13</v>
      </c>
      <c r="H753" s="1" t="str">
        <f>VLOOKUP(Tabela1[[#This Row],[id_escola]],[2]tblEscolas!$A:$F,6,FALSE)</f>
        <v>06</v>
      </c>
      <c r="I753" s="1" t="s">
        <v>1235</v>
      </c>
      <c r="J753" s="1" t="e">
        <f>VLOOKUP(A752,[2]tblEscolas!$A:$D,4,FALSE)</f>
        <v>#N/A</v>
      </c>
    </row>
    <row r="754" spans="1:10" x14ac:dyDescent="0.3">
      <c r="A754" s="18">
        <v>341691</v>
      </c>
      <c r="B754" s="14" t="s">
        <v>148</v>
      </c>
      <c r="C754" s="14" t="str">
        <f>VLOOKUP(Tabela1[[#This Row],[nome_escola]],[1]Sheet1!$A:$K,4,FALSE)</f>
        <v>Rua das Carvalhas</v>
      </c>
      <c r="D754" s="14" t="str">
        <f>VLOOKUP(Tabela1[[#This Row],[nome_escola]],[1]Sheet1!$A:$K,5,FALSE)</f>
        <v>4905-097</v>
      </c>
      <c r="E754" s="14">
        <f>VLOOKUP(Tabela1[[#This Row],[nome_escola]],[1]Sheet1!$A:$K,2,FALSE)</f>
        <v>41.613011999999998</v>
      </c>
      <c r="F754" s="14">
        <f>VLOOKUP(Tabela1[[#This Row],[nome_escola]],[1]Sheet1!$A:$K,3,FALSE)</f>
        <v>-8.7143949999999997</v>
      </c>
      <c r="G754" s="1" t="str">
        <f>VLOOKUP(Tabela1[[#This Row],[id_escola]],[2]tblEscolas!$A:$E,5,FALSE)</f>
        <v>03</v>
      </c>
      <c r="H754" s="1" t="str">
        <f>VLOOKUP(Tabela1[[#This Row],[id_escola]],[2]tblEscolas!$A:$F,6,FALSE)</f>
        <v>02</v>
      </c>
      <c r="I754" s="1" t="s">
        <v>1235</v>
      </c>
      <c r="J754" s="1" t="str">
        <f>VLOOKUP(A753,[2]tblEscolas!$A:$D,4,FALSE)</f>
        <v>PUB</v>
      </c>
    </row>
    <row r="755" spans="1:10" x14ac:dyDescent="0.3">
      <c r="A755" s="18">
        <v>342786</v>
      </c>
      <c r="B755" s="14" t="s">
        <v>218</v>
      </c>
      <c r="C755" s="14" t="str">
        <f>VLOOKUP(Tabela1[[#This Row],[nome_escola]],[1]Sheet1!$A:$K,4,FALSE)</f>
        <v>EN 205</v>
      </c>
      <c r="D755" s="14" t="str">
        <f>VLOOKUP(Tabela1[[#This Row],[nome_escola]],[1]Sheet1!$A:$K,5,FALSE)</f>
        <v>4830-523</v>
      </c>
      <c r="E755" s="14">
        <f>VLOOKUP(Tabela1[[#This Row],[nome_escola]],[1]Sheet1!$A:$K,2,FALSE)</f>
        <v>41.57405</v>
      </c>
      <c r="F755" s="14">
        <f>VLOOKUP(Tabela1[[#This Row],[nome_escola]],[1]Sheet1!$A:$K,3,FALSE)</f>
        <v>-8.275048</v>
      </c>
      <c r="G755" s="1" t="str">
        <f>VLOOKUP(Tabela1[[#This Row],[id_escola]],[2]tblEscolas!$A:$E,5,FALSE)</f>
        <v>03</v>
      </c>
      <c r="H755" s="1" t="str">
        <f>VLOOKUP(Tabela1[[#This Row],[id_escola]],[2]tblEscolas!$A:$F,6,FALSE)</f>
        <v>09</v>
      </c>
      <c r="I755" s="1" t="s">
        <v>1235</v>
      </c>
      <c r="J755" s="1" t="str">
        <f>VLOOKUP(A754,[2]tblEscolas!$A:$D,4,FALSE)</f>
        <v>PUB</v>
      </c>
    </row>
    <row r="756" spans="1:10" x14ac:dyDescent="0.3">
      <c r="A756" s="18">
        <v>341710</v>
      </c>
      <c r="B756" s="14" t="s">
        <v>1232</v>
      </c>
      <c r="C756" s="14" t="str">
        <f>VLOOKUP(Tabela1[[#This Row],[nome_escola]],[1]Sheet1!$A:$K,4,FALSE)</f>
        <v>Alameda Luís de Camões</v>
      </c>
      <c r="D756" s="14" t="str">
        <f>VLOOKUP(Tabela1[[#This Row],[nome_escola]],[1]Sheet1!$A:$K,5,FALSE)</f>
        <v>3500-149</v>
      </c>
      <c r="E756" s="14">
        <f>VLOOKUP(Tabela1[[#This Row],[nome_escola]],[1]Sheet1!$A:$K,2,FALSE)</f>
        <v>40.650950999999999</v>
      </c>
      <c r="F756" s="14">
        <f>VLOOKUP(Tabela1[[#This Row],[nome_escola]],[1]Sheet1!$A:$K,3,FALSE)</f>
        <v>-7.9149070000000004</v>
      </c>
      <c r="G756" s="1" t="str">
        <f>VLOOKUP(Tabela1[[#This Row],[id_escola]],[2]tblEscolas!$A:$E,5,FALSE)</f>
        <v>18</v>
      </c>
      <c r="H756" s="1" t="str">
        <f>VLOOKUP(Tabela1[[#This Row],[id_escola]],[2]tblEscolas!$A:$F,6,FALSE)</f>
        <v>23</v>
      </c>
      <c r="I756" s="1" t="s">
        <v>1235</v>
      </c>
      <c r="J756" s="1" t="str">
        <f>VLOOKUP(A755,[2]tblEscolas!$A:$D,4,FALSE)</f>
        <v>PUB</v>
      </c>
    </row>
    <row r="757" spans="1:10" x14ac:dyDescent="0.3">
      <c r="A757" s="18">
        <v>330073</v>
      </c>
      <c r="B757" s="14" t="s">
        <v>503</v>
      </c>
      <c r="C757" s="14" t="str">
        <f>VLOOKUP(Tabela1[[#This Row],[nome_escola]],[1]Sheet1!$A:$K,4,FALSE)</f>
        <v>Rua Pinhal Leitão</v>
      </c>
      <c r="D757" s="14" t="str">
        <f>VLOOKUP(Tabela1[[#This Row],[nome_escola]],[1]Sheet1!$A:$K,5,FALSE)</f>
        <v>3100-399</v>
      </c>
      <c r="E757" s="14">
        <f>VLOOKUP(Tabela1[[#This Row],[nome_escola]],[1]Sheet1!$A:$K,2,FALSE)</f>
        <v>39.910806999999998</v>
      </c>
      <c r="F757" s="14">
        <f>VLOOKUP(Tabela1[[#This Row],[nome_escola]],[1]Sheet1!$A:$K,3,FALSE)</f>
        <v>-8.6424129999999995</v>
      </c>
      <c r="G757" s="1" t="str">
        <f>VLOOKUP(Tabela1[[#This Row],[id_escola]],[2]tblEscolas!$A:$E,5,FALSE)</f>
        <v>10</v>
      </c>
      <c r="H757" s="1" t="str">
        <f>VLOOKUP(Tabela1[[#This Row],[id_escola]],[2]tblEscolas!$A:$F,6,FALSE)</f>
        <v>15</v>
      </c>
      <c r="I757" s="1" t="s">
        <v>1235</v>
      </c>
      <c r="J757" s="1" t="str">
        <f>VLOOKUP(A756,[2]tblEscolas!$A:$D,4,FALSE)</f>
        <v>PUB</v>
      </c>
    </row>
    <row r="758" spans="1:10" x14ac:dyDescent="0.3">
      <c r="A758" s="18">
        <v>341721</v>
      </c>
      <c r="B758" s="14" t="s">
        <v>1022</v>
      </c>
      <c r="C758" s="14" t="str">
        <f>VLOOKUP(Tabela1[[#This Row],[nome_escola]],[1]Sheet1!$A:$K,4,FALSE)</f>
        <v>Estrada do Barreiro</v>
      </c>
      <c r="D758" s="14" t="str">
        <f>VLOOKUP(Tabela1[[#This Row],[nome_escola]],[1]Sheet1!$A:$K,5,FALSE)</f>
        <v>2300-000</v>
      </c>
      <c r="E758" s="14">
        <f>VLOOKUP(Tabela1[[#This Row],[nome_escola]],[1]Sheet1!$A:$K,2,FALSE)</f>
        <v>39.605328</v>
      </c>
      <c r="F758" s="14">
        <f>VLOOKUP(Tabela1[[#This Row],[nome_escola]],[1]Sheet1!$A:$K,3,FALSE)</f>
        <v>-8.4013050000000007</v>
      </c>
      <c r="G758" s="1" t="str">
        <f>VLOOKUP(Tabela1[[#This Row],[id_escola]],[2]tblEscolas!$A:$E,5,FALSE)</f>
        <v>14</v>
      </c>
      <c r="H758" s="1" t="str">
        <f>VLOOKUP(Tabela1[[#This Row],[id_escola]],[2]tblEscolas!$A:$F,6,FALSE)</f>
        <v>18</v>
      </c>
      <c r="I758" s="1" t="s">
        <v>1235</v>
      </c>
      <c r="J758" s="1" t="str">
        <f>VLOOKUP(A757,[2]tblEscolas!$A:$D,4,FALSE)</f>
        <v>PUB</v>
      </c>
    </row>
    <row r="759" spans="1:10" x14ac:dyDescent="0.3">
      <c r="A759" s="18">
        <v>345404</v>
      </c>
      <c r="B759" s="14" t="s">
        <v>246</v>
      </c>
      <c r="C759" s="14" t="str">
        <f>VLOOKUP(Tabela1[[#This Row],[nome_escola]],[1]Sheet1!$A:$K,4,FALSE)</f>
        <v>Largo Sarmento Rodrigues</v>
      </c>
      <c r="D759" s="14" t="str">
        <f>VLOOKUP(Tabela1[[#This Row],[nome_escola]],[1]Sheet1!$A:$K,5,FALSE)</f>
        <v>5180-122</v>
      </c>
      <c r="E759" s="14">
        <f>VLOOKUP(Tabela1[[#This Row],[nome_escola]],[1]Sheet1!$A:$K,2,FALSE)</f>
        <v>41.091099999999997</v>
      </c>
      <c r="F759" s="14">
        <f>VLOOKUP(Tabela1[[#This Row],[nome_escola]],[1]Sheet1!$A:$K,3,FALSE)</f>
        <v>-6.8109599999999997</v>
      </c>
      <c r="G759" s="1" t="str">
        <f>VLOOKUP(Tabela1[[#This Row],[id_escola]],[2]tblEscolas!$A:$E,5,FALSE)</f>
        <v>04</v>
      </c>
      <c r="H759" s="1" t="str">
        <f>VLOOKUP(Tabela1[[#This Row],[id_escola]],[2]tblEscolas!$A:$F,6,FALSE)</f>
        <v>04</v>
      </c>
      <c r="I759" s="1" t="s">
        <v>1235</v>
      </c>
      <c r="J759" s="1" t="str">
        <f>VLOOKUP(A758,[2]tblEscolas!$A:$D,4,FALSE)</f>
        <v>PUB</v>
      </c>
    </row>
    <row r="760" spans="1:10" x14ac:dyDescent="0.3">
      <c r="A760" s="18" t="e">
        <v>#N/A</v>
      </c>
      <c r="B760" s="14" t="s">
        <v>491</v>
      </c>
      <c r="C760" s="14" t="str">
        <f>VLOOKUP(Tabela1[[#This Row],[nome_escola]],[1]Sheet1!$A:$K,4,FALSE)</f>
        <v>Rua Professor Bento Jesus Caraça</v>
      </c>
      <c r="D760" s="14" t="str">
        <f>VLOOKUP(Tabela1[[#This Row],[nome_escola]],[1]Sheet1!$A:$K,5,FALSE)</f>
        <v>2430-000</v>
      </c>
      <c r="E760" s="14">
        <f>VLOOKUP(Tabela1[[#This Row],[nome_escola]],[1]Sheet1!$A:$K,2,FALSE)</f>
        <v>39.743360000000003</v>
      </c>
      <c r="F760" s="14">
        <f>VLOOKUP(Tabela1[[#This Row],[nome_escola]],[1]Sheet1!$A:$K,3,FALSE)</f>
        <v>-8.9321940000000009</v>
      </c>
      <c r="G760" s="1" t="e">
        <f>VLOOKUP(Tabela1[[#This Row],[id_escola]],[2]tblEscolas!$A:$E,5,FALSE)</f>
        <v>#N/A</v>
      </c>
      <c r="H760" s="1" t="e">
        <f>VLOOKUP(Tabela1[[#This Row],[id_escola]],[2]tblEscolas!$A:$F,6,FALSE)</f>
        <v>#N/A</v>
      </c>
      <c r="I760" s="1" t="s">
        <v>1235</v>
      </c>
      <c r="J760" s="1" t="str">
        <f>VLOOKUP(A759,[2]tblEscolas!$A:$D,4,FALSE)</f>
        <v>PUB</v>
      </c>
    </row>
    <row r="761" spans="1:10" x14ac:dyDescent="0.3">
      <c r="A761" s="18">
        <v>345180</v>
      </c>
      <c r="B761" s="14" t="s">
        <v>1082</v>
      </c>
      <c r="C761" s="14" t="str">
        <f>VLOOKUP(Tabela1[[#This Row],[nome_escola]],[1]Sheet1!$A:$K,4,FALSE)</f>
        <v>Rua da Escola Preparatória Hermenegildo Capelo</v>
      </c>
      <c r="D761" s="14" t="str">
        <f>VLOOKUP(Tabela1[[#This Row],[nome_escola]],[1]Sheet1!$A:$K,5,FALSE)</f>
        <v>2950-246</v>
      </c>
      <c r="E761" s="14">
        <f>VLOOKUP(Tabela1[[#This Row],[nome_escola]],[1]Sheet1!$A:$K,2,FALSE)</f>
        <v>38.575415999999997</v>
      </c>
      <c r="F761" s="14">
        <f>VLOOKUP(Tabela1[[#This Row],[nome_escola]],[1]Sheet1!$A:$K,3,FALSE)</f>
        <v>-8.9014509999999998</v>
      </c>
      <c r="G761" s="1" t="str">
        <f>VLOOKUP(Tabela1[[#This Row],[id_escola]],[2]tblEscolas!$A:$E,5,FALSE)</f>
        <v>15</v>
      </c>
      <c r="H761" s="1" t="str">
        <f>VLOOKUP(Tabela1[[#This Row],[id_escola]],[2]tblEscolas!$A:$F,6,FALSE)</f>
        <v>08</v>
      </c>
      <c r="I761" s="1" t="s">
        <v>1235</v>
      </c>
      <c r="J761" s="1" t="e">
        <f>VLOOKUP(A760,[2]tblEscolas!$A:$D,4,FALSE)</f>
        <v>#N/A</v>
      </c>
    </row>
    <row r="762" spans="1:10" x14ac:dyDescent="0.3">
      <c r="A762" s="18">
        <v>341757</v>
      </c>
      <c r="B762" s="14" t="s">
        <v>306</v>
      </c>
      <c r="C762" s="14" t="str">
        <f>VLOOKUP(Tabela1[[#This Row],[nome_escola]],[1]Sheet1!$A:$K,4,FALSE)</f>
        <v>Desconhecido</v>
      </c>
      <c r="D762" s="14" t="str">
        <f>VLOOKUP(Tabela1[[#This Row],[nome_escola]],[1]Sheet1!$A:$K,5,FALSE)</f>
        <v>3040-226</v>
      </c>
      <c r="E762" s="14">
        <f>VLOOKUP(Tabela1[[#This Row],[nome_escola]],[1]Sheet1!$A:$K,2,FALSE)</f>
        <v>40.19</v>
      </c>
      <c r="F762" s="14">
        <f>VLOOKUP(Tabela1[[#This Row],[nome_escola]],[1]Sheet1!$A:$K,3,FALSE)</f>
        <v>-8.4585830000000009</v>
      </c>
      <c r="G762" s="1" t="str">
        <f>VLOOKUP(Tabela1[[#This Row],[id_escola]],[2]tblEscolas!$A:$E,5,FALSE)</f>
        <v>06</v>
      </c>
      <c r="H762" s="1" t="str">
        <f>VLOOKUP(Tabela1[[#This Row],[id_escola]],[2]tblEscolas!$A:$F,6,FALSE)</f>
        <v>03</v>
      </c>
      <c r="I762" s="1" t="s">
        <v>1235</v>
      </c>
      <c r="J762" s="1" t="str">
        <f>VLOOKUP(A761,[2]tblEscolas!$A:$D,4,FALSE)</f>
        <v>PUB</v>
      </c>
    </row>
    <row r="763" spans="1:10" x14ac:dyDescent="0.3">
      <c r="A763" s="18">
        <v>346664</v>
      </c>
      <c r="B763" s="14" t="s">
        <v>804</v>
      </c>
      <c r="C763" s="14" t="str">
        <f>VLOOKUP(Tabela1[[#This Row],[nome_escola]],[1]Sheet1!$A:$K,4,FALSE)</f>
        <v>Rua de São Mamede</v>
      </c>
      <c r="D763" s="14" t="str">
        <f>VLOOKUP(Tabela1[[#This Row],[nome_escola]],[1]Sheet1!$A:$K,5,FALSE)</f>
        <v>4435-140</v>
      </c>
      <c r="E763" s="14">
        <f>VLOOKUP(Tabela1[[#This Row],[nome_escola]],[1]Sheet1!$A:$K,2,FALSE)</f>
        <v>41.182237999999998</v>
      </c>
      <c r="F763" s="14">
        <f>VLOOKUP(Tabela1[[#This Row],[nome_escola]],[1]Sheet1!$A:$K,3,FALSE)</f>
        <v>-8.5538050000000005</v>
      </c>
      <c r="G763" s="1" t="str">
        <f>VLOOKUP(Tabela1[[#This Row],[id_escola]],[2]tblEscolas!$A:$E,5,FALSE)</f>
        <v>13</v>
      </c>
      <c r="H763" s="1" t="str">
        <f>VLOOKUP(Tabela1[[#This Row],[id_escola]],[2]tblEscolas!$A:$F,6,FALSE)</f>
        <v>04</v>
      </c>
      <c r="I763" s="1" t="s">
        <v>1235</v>
      </c>
      <c r="J763" s="1" t="str">
        <f>VLOOKUP(A762,[2]tblEscolas!$A:$D,4,FALSE)</f>
        <v>PUB</v>
      </c>
    </row>
    <row r="764" spans="1:10" x14ac:dyDescent="0.3">
      <c r="A764" s="18">
        <v>346494</v>
      </c>
      <c r="B764" s="14" t="s">
        <v>430</v>
      </c>
      <c r="C764" s="14" t="str">
        <f>VLOOKUP(Tabela1[[#This Row],[nome_escola]],[1]Sheet1!$A:$K,4,FALSE)</f>
        <v>Largo Manuel Cabanas</v>
      </c>
      <c r="D764" s="14" t="str">
        <f>VLOOKUP(Tabela1[[#This Row],[nome_escola]],[1]Sheet1!$A:$K,5,FALSE)</f>
        <v>8900-067</v>
      </c>
      <c r="E764" s="14">
        <f>VLOOKUP(Tabela1[[#This Row],[nome_escola]],[1]Sheet1!$A:$K,2,FALSE)</f>
        <v>37.174346</v>
      </c>
      <c r="F764" s="14">
        <f>VLOOKUP(Tabela1[[#This Row],[nome_escola]],[1]Sheet1!$A:$K,3,FALSE)</f>
        <v>-7.5356170000000002</v>
      </c>
      <c r="G764" s="1" t="str">
        <f>VLOOKUP(Tabela1[[#This Row],[id_escola]],[2]tblEscolas!$A:$E,5,FALSE)</f>
        <v>08</v>
      </c>
      <c r="H764" s="1" t="str">
        <f>VLOOKUP(Tabela1[[#This Row],[id_escola]],[2]tblEscolas!$A:$F,6,FALSE)</f>
        <v>16</v>
      </c>
      <c r="I764" s="1" t="s">
        <v>1235</v>
      </c>
      <c r="J764" s="1" t="str">
        <f>VLOOKUP(A763,[2]tblEscolas!$A:$D,4,FALSE)</f>
        <v>PUB</v>
      </c>
    </row>
    <row r="765" spans="1:10" x14ac:dyDescent="0.3">
      <c r="A765" s="18">
        <v>341745</v>
      </c>
      <c r="B765" s="14" t="s">
        <v>1226</v>
      </c>
      <c r="C765" s="14" t="str">
        <f>VLOOKUP(Tabela1[[#This Row],[nome_escola]],[1]Sheet1!$A:$K,4,FALSE)</f>
        <v>Avenida Cidade Politécnica</v>
      </c>
      <c r="D765" s="14" t="str">
        <f>VLOOKUP(Tabela1[[#This Row],[nome_escola]],[1]Sheet1!$A:$K,5,FALSE)</f>
        <v>3504-513</v>
      </c>
      <c r="E765" s="14">
        <f>VLOOKUP(Tabela1[[#This Row],[nome_escola]],[1]Sheet1!$A:$K,2,FALSE)</f>
        <v>40.642184999999998</v>
      </c>
      <c r="F765" s="14">
        <f>VLOOKUP(Tabela1[[#This Row],[nome_escola]],[1]Sheet1!$A:$K,3,FALSE)</f>
        <v>-7.9211600000000004</v>
      </c>
      <c r="G765" s="1" t="str">
        <f>VLOOKUP(Tabela1[[#This Row],[id_escola]],[2]tblEscolas!$A:$E,5,FALSE)</f>
        <v>18</v>
      </c>
      <c r="H765" s="1" t="str">
        <f>VLOOKUP(Tabela1[[#This Row],[id_escola]],[2]tblEscolas!$A:$F,6,FALSE)</f>
        <v>23</v>
      </c>
      <c r="I765" s="1" t="s">
        <v>1235</v>
      </c>
      <c r="J765" s="1" t="str">
        <f>VLOOKUP(A764,[2]tblEscolas!$A:$D,4,FALSE)</f>
        <v>PUB</v>
      </c>
    </row>
    <row r="766" spans="1:10" x14ac:dyDescent="0.3">
      <c r="A766" s="18">
        <v>344977</v>
      </c>
      <c r="B766" s="14" t="s">
        <v>317</v>
      </c>
      <c r="C766" s="14" t="str">
        <f>VLOOKUP(Tabela1[[#This Row],[nome_escola]],[1]Sheet1!$A:$K,4,FALSE)</f>
        <v>Rua do Rio de Cima</v>
      </c>
      <c r="D766" s="14" t="str">
        <f>VLOOKUP(Tabela1[[#This Row],[nome_escola]],[1]Sheet1!$A:$K,5,FALSE)</f>
        <v>3080-289</v>
      </c>
      <c r="E766" s="14">
        <f>VLOOKUP(Tabela1[[#This Row],[nome_escola]],[1]Sheet1!$A:$K,2,FALSE)</f>
        <v>40.167876999999997</v>
      </c>
      <c r="F766" s="14">
        <f>VLOOKUP(Tabela1[[#This Row],[nome_escola]],[1]Sheet1!$A:$K,3,FALSE)</f>
        <v>-8.8796540000000004</v>
      </c>
      <c r="G766" s="1" t="str">
        <f>VLOOKUP(Tabela1[[#This Row],[id_escola]],[2]tblEscolas!$A:$E,5,FALSE)</f>
        <v>06</v>
      </c>
      <c r="H766" s="1" t="str">
        <f>VLOOKUP(Tabela1[[#This Row],[id_escola]],[2]tblEscolas!$A:$F,6,FALSE)</f>
        <v>05</v>
      </c>
      <c r="I766" s="1" t="s">
        <v>1235</v>
      </c>
      <c r="J766" s="1" t="str">
        <f>VLOOKUP(A765,[2]tblEscolas!$A:$D,4,FALSE)</f>
        <v>PUB</v>
      </c>
    </row>
    <row r="767" spans="1:10" x14ac:dyDescent="0.3">
      <c r="A767" s="18">
        <v>330085</v>
      </c>
      <c r="B767" s="14" t="s">
        <v>337</v>
      </c>
      <c r="C767" s="14" t="str">
        <f>VLOOKUP(Tabela1[[#This Row],[nome_escola]],[1]Sheet1!$A:$K,4,FALSE)</f>
        <v>Avenida Infante Dom Pedro</v>
      </c>
      <c r="D767" s="14" t="str">
        <f>VLOOKUP(Tabela1[[#This Row],[nome_escola]],[1]Sheet1!$A:$K,5,FALSE)</f>
        <v>3230-277</v>
      </c>
      <c r="E767" s="14">
        <f>VLOOKUP(Tabela1[[#This Row],[nome_escola]],[1]Sheet1!$A:$K,2,FALSE)</f>
        <v>40.025536000000002</v>
      </c>
      <c r="F767" s="14">
        <f>VLOOKUP(Tabela1[[#This Row],[nome_escola]],[1]Sheet1!$A:$K,3,FALSE)</f>
        <v>-8.3878419999999991</v>
      </c>
      <c r="G767" s="1" t="str">
        <f>VLOOKUP(Tabela1[[#This Row],[id_escola]],[2]tblEscolas!$A:$E,5,FALSE)</f>
        <v>06</v>
      </c>
      <c r="H767" s="1" t="str">
        <f>VLOOKUP(Tabela1[[#This Row],[id_escola]],[2]tblEscolas!$A:$F,6,FALSE)</f>
        <v>14</v>
      </c>
      <c r="I767" s="1" t="s">
        <v>1235</v>
      </c>
      <c r="J767" s="1" t="str">
        <f>VLOOKUP(A766,[2]tblEscolas!$A:$D,4,FALSE)</f>
        <v>PUB</v>
      </c>
    </row>
    <row r="768" spans="1:10" x14ac:dyDescent="0.3">
      <c r="A768" s="18">
        <v>341769</v>
      </c>
      <c r="B768" s="14" t="s">
        <v>906</v>
      </c>
      <c r="C768" s="14" t="str">
        <f>VLOOKUP(Tabela1[[#This Row],[nome_escola]],[1]Sheet1!$A:$K,4,FALSE)</f>
        <v>Rua de Cervantes</v>
      </c>
      <c r="D768" s="14" t="str">
        <f>VLOOKUP(Tabela1[[#This Row],[nome_escola]],[1]Sheet1!$A:$K,5,FALSE)</f>
        <v>4050-186</v>
      </c>
      <c r="E768" s="14">
        <f>VLOOKUP(Tabela1[[#This Row],[nome_escola]],[1]Sheet1!$A:$K,2,FALSE)</f>
        <v>41.160950999999997</v>
      </c>
      <c r="F768" s="14">
        <f>VLOOKUP(Tabela1[[#This Row],[nome_escola]],[1]Sheet1!$A:$K,3,FALSE)</f>
        <v>-8.6124609999999997</v>
      </c>
      <c r="G768" s="1" t="str">
        <f>VLOOKUP(Tabela1[[#This Row],[id_escola]],[2]tblEscolas!$A:$E,5,FALSE)</f>
        <v>13</v>
      </c>
      <c r="H768" s="1" t="str">
        <f>VLOOKUP(Tabela1[[#This Row],[id_escola]],[2]tblEscolas!$A:$F,6,FALSE)</f>
        <v>12</v>
      </c>
      <c r="I768" s="1" t="s">
        <v>1235</v>
      </c>
      <c r="J768" s="1" t="str">
        <f>VLOOKUP(A767,[2]tblEscolas!$A:$D,4,FALSE)</f>
        <v>PUB</v>
      </c>
    </row>
    <row r="769" spans="1:10" x14ac:dyDescent="0.3">
      <c r="A769" s="18">
        <v>344199</v>
      </c>
      <c r="B769" s="14" t="s">
        <v>843</v>
      </c>
      <c r="C769" s="14" t="str">
        <f>VLOOKUP(Tabela1[[#This Row],[nome_escola]],[1]Sheet1!$A:$K,4,FALSE)</f>
        <v>Avenida Doutor Salgado Zenha</v>
      </c>
      <c r="D769" s="14" t="str">
        <f>VLOOKUP(Tabela1[[#This Row],[nome_escola]],[1]Sheet1!$A:$K,5,FALSE)</f>
        <v>4460-105</v>
      </c>
      <c r="E769" s="14">
        <f>VLOOKUP(Tabela1[[#This Row],[nome_escola]],[1]Sheet1!$A:$K,2,FALSE)</f>
        <v>41.196725000000001</v>
      </c>
      <c r="F769" s="14">
        <f>VLOOKUP(Tabela1[[#This Row],[nome_escola]],[1]Sheet1!$A:$K,3,FALSE)</f>
        <v>-8.6599810000000002</v>
      </c>
      <c r="G769" s="1" t="str">
        <f>VLOOKUP(Tabela1[[#This Row],[id_escola]],[2]tblEscolas!$A:$E,5,FALSE)</f>
        <v>13</v>
      </c>
      <c r="H769" s="1" t="str">
        <f>VLOOKUP(Tabela1[[#This Row],[id_escola]],[2]tblEscolas!$A:$F,6,FALSE)</f>
        <v>08</v>
      </c>
      <c r="I769" s="1" t="s">
        <v>1235</v>
      </c>
      <c r="J769" s="1" t="str">
        <f>VLOOKUP(A768,[2]tblEscolas!$A:$D,4,FALSE)</f>
        <v>PUB</v>
      </c>
    </row>
    <row r="770" spans="1:10" x14ac:dyDescent="0.3">
      <c r="A770" s="18" t="e">
        <v>#N/A</v>
      </c>
      <c r="B770" s="14" t="s">
        <v>388</v>
      </c>
      <c r="C770" s="14" t="str">
        <f>VLOOKUP(Tabela1[[#This Row],[nome_escola]],[1]Sheet1!$A:$K,4,FALSE)</f>
        <v>Rua do Centro de Saúde</v>
      </c>
      <c r="D770" s="14" t="str">
        <f>VLOOKUP(Tabela1[[#This Row],[nome_escola]],[1]Sheet1!$A:$K,5,FALSE)</f>
        <v>8401-853</v>
      </c>
      <c r="E770" s="14">
        <f>VLOOKUP(Tabela1[[#This Row],[nome_escola]],[1]Sheet1!$A:$K,2,FALSE)</f>
        <v>37.139189000000002</v>
      </c>
      <c r="F770" s="14">
        <f>VLOOKUP(Tabela1[[#This Row],[nome_escola]],[1]Sheet1!$A:$K,3,FALSE)</f>
        <v>-8.4568650000000005</v>
      </c>
      <c r="G770" s="1" t="e">
        <f>VLOOKUP(Tabela1[[#This Row],[id_escola]],[2]tblEscolas!$A:$E,5,FALSE)</f>
        <v>#N/A</v>
      </c>
      <c r="H770" s="1" t="e">
        <f>VLOOKUP(Tabela1[[#This Row],[id_escola]],[2]tblEscolas!$A:$F,6,FALSE)</f>
        <v>#N/A</v>
      </c>
      <c r="I770" s="1" t="s">
        <v>1235</v>
      </c>
      <c r="J770" s="1" t="str">
        <f>VLOOKUP(A769,[2]tblEscolas!$A:$D,4,FALSE)</f>
        <v>PUB</v>
      </c>
    </row>
    <row r="771" spans="1:10" x14ac:dyDescent="0.3">
      <c r="A771" s="18">
        <v>341861</v>
      </c>
      <c r="B771" s="14" t="s">
        <v>45</v>
      </c>
      <c r="C771" s="14" t="str">
        <f>VLOOKUP(Tabela1[[#This Row],[nome_escola]],[1]Sheet1!$A:$K,4,FALSE)</f>
        <v>Rua das Pombas</v>
      </c>
      <c r="D771" s="14" t="str">
        <f>VLOOKUP(Tabela1[[#This Row],[nome_escola]],[1]Sheet1!$A:$K,5,FALSE)</f>
        <v>3810-150</v>
      </c>
      <c r="E771" s="14">
        <f>VLOOKUP(Tabela1[[#This Row],[nome_escola]],[1]Sheet1!$A:$K,2,FALSE)</f>
        <v>40.632728999999998</v>
      </c>
      <c r="F771" s="14">
        <f>VLOOKUP(Tabela1[[#This Row],[nome_escola]],[1]Sheet1!$A:$K,3,FALSE)</f>
        <v>-8.6541890000000006</v>
      </c>
      <c r="G771" s="1" t="str">
        <f>VLOOKUP(Tabela1[[#This Row],[id_escola]],[2]tblEscolas!$A:$E,5,FALSE)</f>
        <v>01</v>
      </c>
      <c r="H771" s="1" t="str">
        <f>VLOOKUP(Tabela1[[#This Row],[id_escola]],[2]tblEscolas!$A:$F,6,FALSE)</f>
        <v>05</v>
      </c>
      <c r="I771" s="1" t="s">
        <v>1235</v>
      </c>
      <c r="J771" s="1" t="e">
        <f>VLOOKUP(A770,[2]tblEscolas!$A:$D,4,FALSE)</f>
        <v>#N/A</v>
      </c>
    </row>
    <row r="772" spans="1:10" x14ac:dyDescent="0.3">
      <c r="A772" s="18">
        <v>342385</v>
      </c>
      <c r="B772" s="14" t="s">
        <v>406</v>
      </c>
      <c r="C772" s="14" t="str">
        <f>VLOOKUP(Tabela1[[#This Row],[nome_escola]],[1]Sheet1!$A:$K,4,FALSE)</f>
        <v>Rua João da Rosa</v>
      </c>
      <c r="D772" s="14" t="str">
        <f>VLOOKUP(Tabela1[[#This Row],[nome_escola]],[1]Sheet1!$A:$K,5,FALSE)</f>
        <v>8700-480</v>
      </c>
      <c r="E772" s="14">
        <f>VLOOKUP(Tabela1[[#This Row],[nome_escola]],[1]Sheet1!$A:$K,2,FALSE)</f>
        <v>37.033788999999999</v>
      </c>
      <c r="F772" s="14">
        <f>VLOOKUP(Tabela1[[#This Row],[nome_escola]],[1]Sheet1!$A:$K,3,FALSE)</f>
        <v>-7.8355940000000004</v>
      </c>
      <c r="G772" s="1" t="str">
        <f>VLOOKUP(Tabela1[[#This Row],[id_escola]],[2]tblEscolas!$A:$E,5,FALSE)</f>
        <v>08</v>
      </c>
      <c r="H772" s="1" t="str">
        <f>VLOOKUP(Tabela1[[#This Row],[id_escola]],[2]tblEscolas!$A:$F,6,FALSE)</f>
        <v>10</v>
      </c>
      <c r="I772" s="1" t="s">
        <v>1235</v>
      </c>
      <c r="J772" s="1" t="str">
        <f>VLOOKUP(A771,[2]tblEscolas!$A:$D,4,FALSE)</f>
        <v>PUB</v>
      </c>
    </row>
    <row r="773" spans="1:10" x14ac:dyDescent="0.3">
      <c r="A773" s="18">
        <v>341230</v>
      </c>
      <c r="B773" s="14" t="s">
        <v>315</v>
      </c>
      <c r="C773" s="14" t="str">
        <f>VLOOKUP(Tabela1[[#This Row],[nome_escola]],[1]Sheet1!$A:$K,4,FALSE)</f>
        <v>Avenida Doutor Manuel Gaspar de Lemos</v>
      </c>
      <c r="D773" s="14" t="str">
        <f>VLOOKUP(Tabela1[[#This Row],[nome_escola]],[1]Sheet1!$A:$K,5,FALSE)</f>
        <v>3080-184</v>
      </c>
      <c r="E773" s="14">
        <f>VLOOKUP(Tabela1[[#This Row],[nome_escola]],[1]Sheet1!$A:$K,2,FALSE)</f>
        <v>40.158175999999997</v>
      </c>
      <c r="F773" s="14">
        <f>VLOOKUP(Tabela1[[#This Row],[nome_escola]],[1]Sheet1!$A:$K,3,FALSE)</f>
        <v>-8.8610710000000008</v>
      </c>
      <c r="G773" s="1" t="str">
        <f>VLOOKUP(Tabela1[[#This Row],[id_escola]],[2]tblEscolas!$A:$E,5,FALSE)</f>
        <v>06</v>
      </c>
      <c r="H773" s="1" t="str">
        <f>VLOOKUP(Tabela1[[#This Row],[id_escola]],[2]tblEscolas!$A:$F,6,FALSE)</f>
        <v>05</v>
      </c>
      <c r="I773" s="1" t="s">
        <v>1235</v>
      </c>
      <c r="J773" s="1" t="str">
        <f>VLOOKUP(A772,[2]tblEscolas!$A:$D,4,FALSE)</f>
        <v>PUB</v>
      </c>
    </row>
    <row r="774" spans="1:10" x14ac:dyDescent="0.3">
      <c r="A774" s="18">
        <v>345891</v>
      </c>
      <c r="B774" s="14" t="s">
        <v>424</v>
      </c>
      <c r="C774" s="14" t="str">
        <f>VLOOKUP(Tabela1[[#This Row],[nome_escola]],[1]Sheet1!$A:$K,4,FALSE)</f>
        <v>Rua Manuel Teixeira Gomes</v>
      </c>
      <c r="D774" s="14" t="str">
        <f>VLOOKUP(Tabela1[[#This Row],[nome_escola]],[1]Sheet1!$A:$K,5,FALSE)</f>
        <v>8375-163</v>
      </c>
      <c r="E774" s="14">
        <f>VLOOKUP(Tabela1[[#This Row],[nome_escola]],[1]Sheet1!$A:$K,2,FALSE)</f>
        <v>37.256785000000001</v>
      </c>
      <c r="F774" s="14">
        <f>VLOOKUP(Tabela1[[#This Row],[nome_escola]],[1]Sheet1!$A:$K,3,FALSE)</f>
        <v>-8.2900360000000006</v>
      </c>
      <c r="G774" s="1" t="str">
        <f>VLOOKUP(Tabela1[[#This Row],[id_escola]],[2]tblEscolas!$A:$E,5,FALSE)</f>
        <v>08</v>
      </c>
      <c r="H774" s="1" t="str">
        <f>VLOOKUP(Tabela1[[#This Row],[id_escola]],[2]tblEscolas!$A:$F,6,FALSE)</f>
        <v>13</v>
      </c>
      <c r="I774" s="1" t="s">
        <v>1235</v>
      </c>
      <c r="J774" s="1" t="str">
        <f>VLOOKUP(A773,[2]tblEscolas!$A:$D,4,FALSE)</f>
        <v>PUB</v>
      </c>
    </row>
    <row r="775" spans="1:10" x14ac:dyDescent="0.3">
      <c r="A775" s="18" t="e">
        <v>#N/A</v>
      </c>
      <c r="B775" s="14" t="s">
        <v>276</v>
      </c>
      <c r="C775" s="14" t="str">
        <f>VLOOKUP(Tabela1[[#This Row],[nome_escola]],[1]Sheet1!$A:$K,4,FALSE)</f>
        <v>Avenida António José Saraiva</v>
      </c>
      <c r="D775" s="14" t="str">
        <f>VLOOKUP(Tabela1[[#This Row],[nome_escola]],[1]Sheet1!$A:$K,5,FALSE)</f>
        <v>6230-372</v>
      </c>
      <c r="E775" s="14">
        <f>VLOOKUP(Tabela1[[#This Row],[nome_escola]],[1]Sheet1!$A:$K,2,FALSE)</f>
        <v>40.139709000000003</v>
      </c>
      <c r="F775" s="14">
        <f>VLOOKUP(Tabela1[[#This Row],[nome_escola]],[1]Sheet1!$A:$K,3,FALSE)</f>
        <v>-7.5017180000000003</v>
      </c>
      <c r="G775" s="1" t="e">
        <f>VLOOKUP(Tabela1[[#This Row],[id_escola]],[2]tblEscolas!$A:$E,5,FALSE)</f>
        <v>#N/A</v>
      </c>
      <c r="H775" s="1" t="e">
        <f>VLOOKUP(Tabela1[[#This Row],[id_escola]],[2]tblEscolas!$A:$F,6,FALSE)</f>
        <v>#N/A</v>
      </c>
      <c r="I775" s="1" t="s">
        <v>1235</v>
      </c>
      <c r="J775" s="1" t="str">
        <f>VLOOKUP(A774,[2]tblEscolas!$A:$D,4,FALSE)</f>
        <v>PUB</v>
      </c>
    </row>
    <row r="776" spans="1:10" x14ac:dyDescent="0.3">
      <c r="A776" s="18" t="e">
        <v>#N/A</v>
      </c>
      <c r="B776" s="14" t="s">
        <v>265</v>
      </c>
      <c r="C776" s="14" t="str">
        <f>VLOOKUP(Tabela1[[#This Row],[nome_escola]],[1]Sheet1!$A:$K,4,FALSE)</f>
        <v>Rua Doutora Ludovina Barroso</v>
      </c>
      <c r="D776" s="14" t="str">
        <f>VLOOKUP(Tabela1[[#This Row],[nome_escola]],[1]Sheet1!$A:$K,5,FALSE)</f>
        <v>6000-077</v>
      </c>
      <c r="E776" s="14">
        <f>VLOOKUP(Tabela1[[#This Row],[nome_escola]],[1]Sheet1!$A:$K,2,FALSE)</f>
        <v>39.818331000000001</v>
      </c>
      <c r="F776" s="14">
        <f>VLOOKUP(Tabela1[[#This Row],[nome_escola]],[1]Sheet1!$A:$K,3,FALSE)</f>
        <v>-7.505878</v>
      </c>
      <c r="G776" s="1" t="e">
        <f>VLOOKUP(Tabela1[[#This Row],[id_escola]],[2]tblEscolas!$A:$E,5,FALSE)</f>
        <v>#N/A</v>
      </c>
      <c r="H776" s="1" t="e">
        <f>VLOOKUP(Tabela1[[#This Row],[id_escola]],[2]tblEscolas!$A:$F,6,FALSE)</f>
        <v>#N/A</v>
      </c>
      <c r="I776" s="1" t="s">
        <v>1235</v>
      </c>
      <c r="J776" s="1" t="e">
        <f>VLOOKUP(A775,[2]tblEscolas!$A:$D,4,FALSE)</f>
        <v>#N/A</v>
      </c>
    </row>
    <row r="777" spans="1:10" x14ac:dyDescent="0.3">
      <c r="A777" s="18">
        <v>341988</v>
      </c>
      <c r="B777" s="14" t="s">
        <v>658</v>
      </c>
      <c r="C777" s="14" t="str">
        <f>VLOOKUP(Tabela1[[#This Row],[nome_escola]],[1]Sheet1!$A:$K,4,FALSE)</f>
        <v>Avenida das Descobertas</v>
      </c>
      <c r="D777" s="14" t="str">
        <f>VLOOKUP(Tabela1[[#This Row],[nome_escola]],[1]Sheet1!$A:$K,5,FALSE)</f>
        <v>2670-392</v>
      </c>
      <c r="E777" s="14">
        <f>VLOOKUP(Tabela1[[#This Row],[nome_escola]],[1]Sheet1!$A:$K,2,FALSE)</f>
        <v>38.842751</v>
      </c>
      <c r="F777" s="14">
        <f>VLOOKUP(Tabela1[[#This Row],[nome_escola]],[1]Sheet1!$A:$K,3,FALSE)</f>
        <v>-9.1599559999999993</v>
      </c>
      <c r="G777" s="1" t="str">
        <f>VLOOKUP(Tabela1[[#This Row],[id_escola]],[2]tblEscolas!$A:$E,5,FALSE)</f>
        <v>11</v>
      </c>
      <c r="H777" s="1" t="str">
        <f>VLOOKUP(Tabela1[[#This Row],[id_escola]],[2]tblEscolas!$A:$F,6,FALSE)</f>
        <v>07</v>
      </c>
      <c r="I777" s="1" t="s">
        <v>1235</v>
      </c>
      <c r="J777" s="1" t="e">
        <f>VLOOKUP(A776,[2]tblEscolas!$A:$D,4,FALSE)</f>
        <v>#N/A</v>
      </c>
    </row>
    <row r="778" spans="1:10" x14ac:dyDescent="0.3">
      <c r="A778" s="18">
        <v>341812</v>
      </c>
      <c r="B778" s="14" t="s">
        <v>1074</v>
      </c>
      <c r="C778" s="14" t="str">
        <f>VLOOKUP(Tabela1[[#This Row],[nome_escola]],[1]Sheet1!$A:$K,4,FALSE)</f>
        <v>Rua dos Campinos</v>
      </c>
      <c r="D778" s="14" t="str">
        <f>VLOOKUP(Tabela1[[#This Row],[nome_escola]],[1]Sheet1!$A:$K,5,FALSE)</f>
        <v>2860-089</v>
      </c>
      <c r="E778" s="14">
        <f>VLOOKUP(Tabela1[[#This Row],[nome_escola]],[1]Sheet1!$A:$K,2,FALSE)</f>
        <v>38.656802999999996</v>
      </c>
      <c r="F778" s="14">
        <f>VLOOKUP(Tabela1[[#This Row],[nome_escola]],[1]Sheet1!$A:$K,3,FALSE)</f>
        <v>-9.0185390000000005</v>
      </c>
      <c r="G778" s="1" t="str">
        <f>VLOOKUP(Tabela1[[#This Row],[id_escola]],[2]tblEscolas!$A:$E,5,FALSE)</f>
        <v>15</v>
      </c>
      <c r="H778" s="1" t="str">
        <f>VLOOKUP(Tabela1[[#This Row],[id_escola]],[2]tblEscolas!$A:$F,6,FALSE)</f>
        <v>06</v>
      </c>
      <c r="I778" s="1" t="s">
        <v>1235</v>
      </c>
      <c r="J778" s="1" t="str">
        <f>VLOOKUP(A777,[2]tblEscolas!$A:$D,4,FALSE)</f>
        <v>PUB</v>
      </c>
    </row>
    <row r="779" spans="1:10" x14ac:dyDescent="0.3">
      <c r="A779" s="18">
        <v>340522</v>
      </c>
      <c r="B779" s="14" t="s">
        <v>753</v>
      </c>
      <c r="C779" s="14" t="str">
        <f>VLOOKUP(Tabela1[[#This Row],[nome_escola]],[1]Sheet1!$A:$K,4,FALSE)</f>
        <v>Rua António Nobre</v>
      </c>
      <c r="D779" s="14" t="str">
        <f>VLOOKUP(Tabela1[[#This Row],[nome_escola]],[1]Sheet1!$A:$K,5,FALSE)</f>
        <v>2700-080</v>
      </c>
      <c r="E779" s="14">
        <f>VLOOKUP(Tabela1[[#This Row],[nome_escola]],[1]Sheet1!$A:$K,2,FALSE)</f>
        <v>38.770246999999998</v>
      </c>
      <c r="F779" s="14">
        <f>VLOOKUP(Tabela1[[#This Row],[nome_escola]],[1]Sheet1!$A:$K,3,FALSE)</f>
        <v>-9.2311730000000001</v>
      </c>
      <c r="G779" s="1" t="str">
        <f>VLOOKUP(Tabela1[[#This Row],[id_escola]],[2]tblEscolas!$A:$E,5,FALSE)</f>
        <v>11</v>
      </c>
      <c r="H779" s="1" t="str">
        <f>VLOOKUP(Tabela1[[#This Row],[id_escola]],[2]tblEscolas!$A:$F,6,FALSE)</f>
        <v>15</v>
      </c>
      <c r="I779" s="1" t="s">
        <v>1235</v>
      </c>
      <c r="J779" s="1" t="str">
        <f>VLOOKUP(A778,[2]tblEscolas!$A:$D,4,FALSE)</f>
        <v>PUB</v>
      </c>
    </row>
    <row r="780" spans="1:10" x14ac:dyDescent="0.3">
      <c r="A780" s="18">
        <v>342373</v>
      </c>
      <c r="B780" s="14" t="s">
        <v>411</v>
      </c>
      <c r="C780" s="14" t="str">
        <f>VLOOKUP(Tabela1[[#This Row],[nome_escola]],[1]Sheet1!$A:$K,4,FALSE)</f>
        <v>Rua João Augusto Saias</v>
      </c>
      <c r="D780" s="14" t="str">
        <f>VLOOKUP(Tabela1[[#This Row],[nome_escola]],[1]Sheet1!$A:$K,5,FALSE)</f>
        <v>8700-254</v>
      </c>
      <c r="E780" s="14">
        <f>VLOOKUP(Tabela1[[#This Row],[nome_escola]],[1]Sheet1!$A:$K,2,FALSE)</f>
        <v>37.037930000000003</v>
      </c>
      <c r="F780" s="14">
        <f>VLOOKUP(Tabela1[[#This Row],[nome_escola]],[1]Sheet1!$A:$K,3,FALSE)</f>
        <v>-7.8386170000000002</v>
      </c>
      <c r="G780" s="1" t="str">
        <f>VLOOKUP(Tabela1[[#This Row],[id_escola]],[2]tblEscolas!$A:$E,5,FALSE)</f>
        <v>08</v>
      </c>
      <c r="H780" s="1" t="str">
        <f>VLOOKUP(Tabela1[[#This Row],[id_escola]],[2]tblEscolas!$A:$F,6,FALSE)</f>
        <v>10</v>
      </c>
      <c r="I780" s="1" t="s">
        <v>1235</v>
      </c>
      <c r="J780" s="1" t="str">
        <f>VLOOKUP(A779,[2]tblEscolas!$A:$D,4,FALSE)</f>
        <v>PUB</v>
      </c>
    </row>
    <row r="781" spans="1:10" x14ac:dyDescent="0.3">
      <c r="A781" s="18">
        <v>341824</v>
      </c>
      <c r="B781" s="14" t="s">
        <v>1172</v>
      </c>
      <c r="C781" s="14" t="str">
        <f>VLOOKUP(Tabela1[[#This Row],[nome_escola]],[1]Sheet1!$A:$K,4,FALSE)</f>
        <v>Travessa do Ciclo</v>
      </c>
      <c r="D781" s="14" t="str">
        <f>VLOOKUP(Tabela1[[#This Row],[nome_escola]],[1]Sheet1!$A:$K,5,FALSE)</f>
        <v>5445-169</v>
      </c>
      <c r="E781" s="14">
        <f>VLOOKUP(Tabela1[[#This Row],[nome_escola]],[1]Sheet1!$A:$K,2,FALSE)</f>
        <v>41.565387999999999</v>
      </c>
      <c r="F781" s="14">
        <f>VLOOKUP(Tabela1[[#This Row],[nome_escola]],[1]Sheet1!$A:$K,3,FALSE)</f>
        <v>-7.4318900000000001</v>
      </c>
      <c r="G781" s="1" t="str">
        <f>VLOOKUP(Tabela1[[#This Row],[id_escola]],[2]tblEscolas!$A:$E,5,FALSE)</f>
        <v>17</v>
      </c>
      <c r="H781" s="1" t="str">
        <f>VLOOKUP(Tabela1[[#This Row],[id_escola]],[2]tblEscolas!$A:$F,6,FALSE)</f>
        <v>12</v>
      </c>
      <c r="I781" s="1" t="s">
        <v>1235</v>
      </c>
      <c r="J781" s="1" t="str">
        <f>VLOOKUP(A780,[2]tblEscolas!$A:$D,4,FALSE)</f>
        <v>PUB</v>
      </c>
    </row>
    <row r="782" spans="1:10" x14ac:dyDescent="0.3">
      <c r="A782" s="18" t="e">
        <v>#N/A</v>
      </c>
      <c r="B782" s="14" t="s">
        <v>80</v>
      </c>
      <c r="C782" s="14" t="str">
        <f>VLOOKUP(Tabela1[[#This Row],[nome_escola]],[1]Sheet1!$A:$K,4,FALSE)</f>
        <v>Rua Gabriel Ançã</v>
      </c>
      <c r="D782" s="14" t="str">
        <f>VLOOKUP(Tabela1[[#This Row],[nome_escola]],[1]Sheet1!$A:$K,5,FALSE)</f>
        <v>3830-197</v>
      </c>
      <c r="E782" s="14">
        <f>VLOOKUP(Tabela1[[#This Row],[nome_escola]],[1]Sheet1!$A:$K,2,FALSE)</f>
        <v>40.591931000000002</v>
      </c>
      <c r="F782" s="14">
        <f>VLOOKUP(Tabela1[[#This Row],[nome_escola]],[1]Sheet1!$A:$K,3,FALSE)</f>
        <v>-8.6722940000000008</v>
      </c>
      <c r="G782" s="1" t="e">
        <f>VLOOKUP(Tabela1[[#This Row],[id_escola]],[2]tblEscolas!$A:$E,5,FALSE)</f>
        <v>#N/A</v>
      </c>
      <c r="H782" s="1" t="e">
        <f>VLOOKUP(Tabela1[[#This Row],[id_escola]],[2]tblEscolas!$A:$F,6,FALSE)</f>
        <v>#N/A</v>
      </c>
      <c r="I782" s="1" t="s">
        <v>1235</v>
      </c>
      <c r="J782" s="1" t="str">
        <f>VLOOKUP(A781,[2]tblEscolas!$A:$D,4,FALSE)</f>
        <v>PUB</v>
      </c>
    </row>
    <row r="783" spans="1:10" x14ac:dyDescent="0.3">
      <c r="A783" s="18">
        <v>341836</v>
      </c>
      <c r="B783" s="14" t="s">
        <v>1084</v>
      </c>
      <c r="C783" s="14" t="str">
        <f>VLOOKUP(Tabela1[[#This Row],[nome_escola]],[1]Sheet1!$A:$K,4,FALSE)</f>
        <v>Rua Infante Dom Henrique</v>
      </c>
      <c r="D783" s="14" t="str">
        <f>VLOOKUP(Tabela1[[#This Row],[nome_escola]],[1]Sheet1!$A:$K,5,FALSE)</f>
        <v>2955-196</v>
      </c>
      <c r="E783" s="14">
        <f>VLOOKUP(Tabela1[[#This Row],[nome_escola]],[1]Sheet1!$A:$K,2,FALSE)</f>
        <v>38.629173999999999</v>
      </c>
      <c r="F783" s="14">
        <f>VLOOKUP(Tabela1[[#This Row],[nome_escola]],[1]Sheet1!$A:$K,3,FALSE)</f>
        <v>-8.9114310000000003</v>
      </c>
      <c r="G783" s="1" t="str">
        <f>VLOOKUP(Tabela1[[#This Row],[id_escola]],[2]tblEscolas!$A:$E,5,FALSE)</f>
        <v>15</v>
      </c>
      <c r="H783" s="1" t="str">
        <f>VLOOKUP(Tabela1[[#This Row],[id_escola]],[2]tblEscolas!$A:$F,6,FALSE)</f>
        <v>08</v>
      </c>
      <c r="I783" s="1" t="s">
        <v>1235</v>
      </c>
      <c r="J783" s="1" t="e">
        <f>VLOOKUP(A782,[2]tblEscolas!$A:$D,4,FALSE)</f>
        <v>#N/A</v>
      </c>
    </row>
    <row r="784" spans="1:10" x14ac:dyDescent="0.3">
      <c r="A784" s="18">
        <v>341848</v>
      </c>
      <c r="B784" s="14" t="s">
        <v>775</v>
      </c>
      <c r="C784" s="14" t="str">
        <f>VLOOKUP(Tabela1[[#This Row],[nome_escola]],[1]Sheet1!$A:$K,4,FALSE)</f>
        <v>Avenida Doutor Manuel Hermenegildo Lourinho</v>
      </c>
      <c r="D784" s="14" t="str">
        <f>VLOOKUP(Tabela1[[#This Row],[nome_escola]],[1]Sheet1!$A:$K,5,FALSE)</f>
        <v>7300-190</v>
      </c>
      <c r="E784" s="14">
        <f>VLOOKUP(Tabela1[[#This Row],[nome_escola]],[1]Sheet1!$A:$K,2,FALSE)</f>
        <v>39.284005000000001</v>
      </c>
      <c r="F784" s="14">
        <f>VLOOKUP(Tabela1[[#This Row],[nome_escola]],[1]Sheet1!$A:$K,3,FALSE)</f>
        <v>-7.4255069999999996</v>
      </c>
      <c r="G784" s="1" t="str">
        <f>VLOOKUP(Tabela1[[#This Row],[id_escola]],[2]tblEscolas!$A:$E,5,FALSE)</f>
        <v>12</v>
      </c>
      <c r="H784" s="1" t="str">
        <f>VLOOKUP(Tabela1[[#This Row],[id_escola]],[2]tblEscolas!$A:$F,6,FALSE)</f>
        <v>14</v>
      </c>
      <c r="I784" s="1" t="s">
        <v>1235</v>
      </c>
      <c r="J784" s="1" t="str">
        <f>VLOOKUP(A783,[2]tblEscolas!$A:$D,4,FALSE)</f>
        <v>PUB</v>
      </c>
    </row>
    <row r="785" spans="1:10" x14ac:dyDescent="0.3">
      <c r="A785" s="18">
        <v>310141</v>
      </c>
      <c r="B785" s="14" t="s">
        <v>488</v>
      </c>
      <c r="C785" s="14" t="str">
        <f>VLOOKUP(Tabela1[[#This Row],[nome_escola]],[1]Sheet1!$A:$K,4,FALSE)</f>
        <v>Rua da Malaposta</v>
      </c>
      <c r="D785" s="14" t="str">
        <f>VLOOKUP(Tabela1[[#This Row],[nome_escola]],[1]Sheet1!$A:$K,5,FALSE)</f>
        <v>2410-057</v>
      </c>
      <c r="E785" s="14">
        <f>VLOOKUP(Tabela1[[#This Row],[nome_escola]],[1]Sheet1!$A:$K,2,FALSE)</f>
        <v>39.727196999999997</v>
      </c>
      <c r="F785" s="14">
        <f>VLOOKUP(Tabela1[[#This Row],[nome_escola]],[1]Sheet1!$A:$K,3,FALSE)</f>
        <v>-8.8130729999999993</v>
      </c>
      <c r="G785" s="1" t="str">
        <f>VLOOKUP(Tabela1[[#This Row],[id_escola]],[2]tblEscolas!$A:$E,5,FALSE)</f>
        <v>10</v>
      </c>
      <c r="H785" s="1" t="str">
        <f>VLOOKUP(Tabela1[[#This Row],[id_escola]],[2]tblEscolas!$A:$F,6,FALSE)</f>
        <v>09</v>
      </c>
      <c r="I785" s="1" t="s">
        <v>1235</v>
      </c>
      <c r="J785" s="1" t="str">
        <f>VLOOKUP(A784,[2]tblEscolas!$A:$D,4,FALSE)</f>
        <v>PUB</v>
      </c>
    </row>
    <row r="786" spans="1:10" x14ac:dyDescent="0.3">
      <c r="A786" s="18">
        <v>344448</v>
      </c>
      <c r="B786" s="14" t="s">
        <v>414</v>
      </c>
      <c r="C786" s="14" t="str">
        <f>VLOOKUP(Tabela1[[#This Row],[nome_escola]],[1]Sheet1!$A:$K,4,FALSE)</f>
        <v>Rua Boa Vista</v>
      </c>
      <c r="D786" s="14" t="str">
        <f>VLOOKUP(Tabela1[[#This Row],[nome_escola]],[1]Sheet1!$A:$K,5,FALSE)</f>
        <v>8500-132</v>
      </c>
      <c r="E786" s="14">
        <f>VLOOKUP(Tabela1[[#This Row],[nome_escola]],[1]Sheet1!$A:$K,2,FALSE)</f>
        <v>37.158178999999997</v>
      </c>
      <c r="F786" s="14">
        <f>VLOOKUP(Tabela1[[#This Row],[nome_escola]],[1]Sheet1!$A:$K,3,FALSE)</f>
        <v>-8.617051</v>
      </c>
      <c r="G786" s="1" t="str">
        <f>VLOOKUP(Tabela1[[#This Row],[id_escola]],[2]tblEscolas!$A:$E,5,FALSE)</f>
        <v>08</v>
      </c>
      <c r="H786" s="1" t="str">
        <f>VLOOKUP(Tabela1[[#This Row],[id_escola]],[2]tblEscolas!$A:$F,6,FALSE)</f>
        <v>11</v>
      </c>
      <c r="I786" s="1" t="s">
        <v>1235</v>
      </c>
      <c r="J786" s="1" t="str">
        <f>VLOOKUP(A785,[2]tblEscolas!$A:$D,4,FALSE)</f>
        <v>PUB</v>
      </c>
    </row>
    <row r="787" spans="1:10" x14ac:dyDescent="0.3">
      <c r="A787" s="18">
        <v>342671</v>
      </c>
      <c r="B787" s="14" t="s">
        <v>415</v>
      </c>
      <c r="C787" s="14" t="str">
        <f>VLOOKUP(Tabela1[[#This Row],[nome_escola]],[1]Sheet1!$A:$K,4,FALSE)</f>
        <v>Avenida Fernando Pessoa</v>
      </c>
      <c r="D787" s="14" t="str">
        <f>VLOOKUP(Tabela1[[#This Row],[nome_escola]],[1]Sheet1!$A:$K,5,FALSE)</f>
        <v>8500-305</v>
      </c>
      <c r="E787" s="14">
        <f>VLOOKUP(Tabela1[[#This Row],[nome_escola]],[1]Sheet1!$A:$K,2,FALSE)</f>
        <v>37.142628000000002</v>
      </c>
      <c r="F787" s="14">
        <f>VLOOKUP(Tabela1[[#This Row],[nome_escola]],[1]Sheet1!$A:$K,3,FALSE)</f>
        <v>-8.5567580000000003</v>
      </c>
      <c r="G787" s="1" t="str">
        <f>VLOOKUP(Tabela1[[#This Row],[id_escola]],[2]tblEscolas!$A:$E,5,FALSE)</f>
        <v>08</v>
      </c>
      <c r="H787" s="1" t="str">
        <f>VLOOKUP(Tabela1[[#This Row],[id_escola]],[2]tblEscolas!$A:$F,6,FALSE)</f>
        <v>11</v>
      </c>
      <c r="I787" s="1" t="s">
        <v>1235</v>
      </c>
      <c r="J787" s="1" t="str">
        <f>VLOOKUP(A786,[2]tblEscolas!$A:$D,4,FALSE)</f>
        <v>PUB</v>
      </c>
    </row>
    <row r="788" spans="1:10" x14ac:dyDescent="0.3">
      <c r="A788" s="18">
        <v>341915</v>
      </c>
      <c r="B788" s="14" t="s">
        <v>230</v>
      </c>
      <c r="C788" s="14" t="str">
        <f>VLOOKUP(Tabela1[[#This Row],[nome_escola]],[1]Sheet1!$A:$K,4,FALSE)</f>
        <v>Rua Padre António Carvalho Guimarães</v>
      </c>
      <c r="D788" s="14" t="str">
        <f>VLOOKUP(Tabela1[[#This Row],[nome_escola]],[1]Sheet1!$A:$K,5,FALSE)</f>
        <v>4760-158</v>
      </c>
      <c r="E788" s="14">
        <f>VLOOKUP(Tabela1[[#This Row],[nome_escola]],[1]Sheet1!$A:$K,2,FALSE)</f>
        <v>41.404015000000001</v>
      </c>
      <c r="F788" s="14">
        <f>VLOOKUP(Tabela1[[#This Row],[nome_escola]],[1]Sheet1!$A:$K,3,FALSE)</f>
        <v>-8.5240410000000004</v>
      </c>
      <c r="G788" s="1" t="str">
        <f>VLOOKUP(Tabela1[[#This Row],[id_escola]],[2]tblEscolas!$A:$E,5,FALSE)</f>
        <v>03</v>
      </c>
      <c r="H788" s="1" t="str">
        <f>VLOOKUP(Tabela1[[#This Row],[id_escola]],[2]tblEscolas!$A:$F,6,FALSE)</f>
        <v>12</v>
      </c>
      <c r="I788" s="1" t="s">
        <v>1235</v>
      </c>
      <c r="J788" s="1" t="str">
        <f>VLOOKUP(A787,[2]tblEscolas!$A:$D,4,FALSE)</f>
        <v>PUB</v>
      </c>
    </row>
    <row r="789" spans="1:10" x14ac:dyDescent="0.3">
      <c r="A789" s="18">
        <v>341680</v>
      </c>
      <c r="B789" s="14" t="s">
        <v>799</v>
      </c>
      <c r="C789" s="14" t="str">
        <f>VLOOKUP(Tabela1[[#This Row],[nome_escola]],[1]Sheet1!$A:$K,4,FALSE)</f>
        <v>Avenida 25 de Abril</v>
      </c>
      <c r="D789" s="14" t="str">
        <f>VLOOKUP(Tabela1[[#This Row],[nome_escola]],[1]Sheet1!$A:$K,5,FALSE)</f>
        <v>4420-353</v>
      </c>
      <c r="E789" s="14">
        <f>VLOOKUP(Tabela1[[#This Row],[nome_escola]],[1]Sheet1!$A:$K,2,FALSE)</f>
        <v>41.137991</v>
      </c>
      <c r="F789" s="14">
        <f>VLOOKUP(Tabela1[[#This Row],[nome_escola]],[1]Sheet1!$A:$K,3,FALSE)</f>
        <v>-8.5339519999999993</v>
      </c>
      <c r="G789" s="1" t="str">
        <f>VLOOKUP(Tabela1[[#This Row],[id_escola]],[2]tblEscolas!$A:$E,5,FALSE)</f>
        <v>13</v>
      </c>
      <c r="H789" s="1" t="str">
        <f>VLOOKUP(Tabela1[[#This Row],[id_escola]],[2]tblEscolas!$A:$F,6,FALSE)</f>
        <v>04</v>
      </c>
      <c r="I789" s="1" t="s">
        <v>1235</v>
      </c>
      <c r="J789" s="1" t="str">
        <f>VLOOKUP(A788,[2]tblEscolas!$A:$D,4,FALSE)</f>
        <v>PUB</v>
      </c>
    </row>
    <row r="790" spans="1:10" x14ac:dyDescent="0.3">
      <c r="A790" s="18">
        <v>343936</v>
      </c>
      <c r="B790" s="14" t="s">
        <v>974</v>
      </c>
      <c r="C790" s="14" t="str">
        <f>VLOOKUP(Tabela1[[#This Row],[nome_escola]],[1]Sheet1!$A:$K,4,FALSE)</f>
        <v>Rua da Associação Desportiva</v>
      </c>
      <c r="D790" s="14" t="str">
        <f>VLOOKUP(Tabela1[[#This Row],[nome_escola]],[1]Sheet1!$A:$K,5,FALSE)</f>
        <v>4415-434</v>
      </c>
      <c r="E790" s="14">
        <f>VLOOKUP(Tabela1[[#This Row],[nome_escola]],[1]Sheet1!$A:$K,2,FALSE)</f>
        <v>41.027724999999997</v>
      </c>
      <c r="F790" s="14">
        <f>VLOOKUP(Tabela1[[#This Row],[nome_escola]],[1]Sheet1!$A:$K,3,FALSE)</f>
        <v>-8.5759930000000004</v>
      </c>
      <c r="G790" s="1" t="str">
        <f>VLOOKUP(Tabela1[[#This Row],[id_escola]],[2]tblEscolas!$A:$E,5,FALSE)</f>
        <v>13</v>
      </c>
      <c r="H790" s="1" t="str">
        <f>VLOOKUP(Tabela1[[#This Row],[id_escola]],[2]tblEscolas!$A:$F,6,FALSE)</f>
        <v>17</v>
      </c>
      <c r="I790" s="1" t="s">
        <v>1235</v>
      </c>
      <c r="J790" s="1" t="str">
        <f>VLOOKUP(A789,[2]tblEscolas!$A:$D,4,FALSE)</f>
        <v>PUB</v>
      </c>
    </row>
    <row r="791" spans="1:10" x14ac:dyDescent="0.3">
      <c r="A791" s="18" t="e">
        <v>#N/A</v>
      </c>
      <c r="B791" s="14" t="s">
        <v>946</v>
      </c>
      <c r="C791" s="14" t="str">
        <f>VLOOKUP(Tabela1[[#This Row],[nome_escola]],[1]Sheet1!$A:$K,4,FALSE)</f>
        <v>Avenida Alexandre Herculano</v>
      </c>
      <c r="D791" s="14" t="str">
        <f>VLOOKUP(Tabela1[[#This Row],[nome_escola]],[1]Sheet1!$A:$K,5,FALSE)</f>
        <v>4480-881</v>
      </c>
      <c r="E791" s="14">
        <f>VLOOKUP(Tabela1[[#This Row],[nome_escola]],[1]Sheet1!$A:$K,2,FALSE)</f>
        <v>41.359903000000003</v>
      </c>
      <c r="F791" s="14">
        <f>VLOOKUP(Tabela1[[#This Row],[nome_escola]],[1]Sheet1!$A:$K,3,FALSE)</f>
        <v>-8.7313279999999995</v>
      </c>
      <c r="G791" s="1" t="e">
        <f>VLOOKUP(Tabela1[[#This Row],[id_escola]],[2]tblEscolas!$A:$E,5,FALSE)</f>
        <v>#N/A</v>
      </c>
      <c r="H791" s="1" t="e">
        <f>VLOOKUP(Tabela1[[#This Row],[id_escola]],[2]tblEscolas!$A:$F,6,FALSE)</f>
        <v>#N/A</v>
      </c>
      <c r="I791" s="1" t="s">
        <v>1235</v>
      </c>
      <c r="J791" s="1" t="str">
        <f>VLOOKUP(A790,[2]tblEscolas!$A:$D,4,FALSE)</f>
        <v>PUB</v>
      </c>
    </row>
    <row r="792" spans="1:10" x14ac:dyDescent="0.3">
      <c r="A792" s="18">
        <v>342038</v>
      </c>
      <c r="B792" s="14" t="s">
        <v>619</v>
      </c>
      <c r="C792" s="14" t="str">
        <f>VLOOKUP(Tabela1[[#This Row],[nome_escola]],[1]Sheet1!$A:$K,4,FALSE)</f>
        <v>Avenida Padre Manuel da Nóbrega</v>
      </c>
      <c r="D792" s="14" t="str">
        <f>VLOOKUP(Tabela1[[#This Row],[nome_escola]],[1]Sheet1!$A:$K,5,FALSE)</f>
        <v>1000-223</v>
      </c>
      <c r="E792" s="14">
        <f>VLOOKUP(Tabela1[[#This Row],[nome_escola]],[1]Sheet1!$A:$K,2,FALSE)</f>
        <v>38.744504999999997</v>
      </c>
      <c r="F792" s="14">
        <f>VLOOKUP(Tabela1[[#This Row],[nome_escola]],[1]Sheet1!$A:$K,3,FALSE)</f>
        <v>-9.1352460000000004</v>
      </c>
      <c r="G792" s="1" t="str">
        <f>VLOOKUP(Tabela1[[#This Row],[id_escola]],[2]tblEscolas!$A:$E,5,FALSE)</f>
        <v>11</v>
      </c>
      <c r="H792" s="1" t="str">
        <f>VLOOKUP(Tabela1[[#This Row],[id_escola]],[2]tblEscolas!$A:$F,6,FALSE)</f>
        <v>06</v>
      </c>
      <c r="I792" s="1" t="s">
        <v>1235</v>
      </c>
      <c r="J792" s="1" t="e">
        <f>VLOOKUP(A791,[2]tblEscolas!$A:$D,4,FALSE)</f>
        <v>#N/A</v>
      </c>
    </row>
    <row r="793" spans="1:10" x14ac:dyDescent="0.3">
      <c r="A793" s="18">
        <v>341976</v>
      </c>
      <c r="B793" s="14" t="s">
        <v>646</v>
      </c>
      <c r="C793" s="14" t="str">
        <f>VLOOKUP(Tabela1[[#This Row],[nome_escola]],[1]Sheet1!$A:$K,4,FALSE)</f>
        <v>Rua Guilherme Henrique Soromenho</v>
      </c>
      <c r="D793" s="14" t="str">
        <f>VLOOKUP(Tabela1[[#This Row],[nome_escola]],[1]Sheet1!$A:$K,5,FALSE)</f>
        <v>2670-430</v>
      </c>
      <c r="E793" s="14">
        <f>VLOOKUP(Tabela1[[#This Row],[nome_escola]],[1]Sheet1!$A:$K,2,FALSE)</f>
        <v>38.826084999999999</v>
      </c>
      <c r="F793" s="14">
        <f>VLOOKUP(Tabela1[[#This Row],[nome_escola]],[1]Sheet1!$A:$K,3,FALSE)</f>
        <v>-9.1669579999999993</v>
      </c>
      <c r="G793" s="1" t="str">
        <f>VLOOKUP(Tabela1[[#This Row],[id_escola]],[2]tblEscolas!$A:$E,5,FALSE)</f>
        <v>11</v>
      </c>
      <c r="H793" s="1" t="str">
        <f>VLOOKUP(Tabela1[[#This Row],[id_escola]],[2]tblEscolas!$A:$F,6,FALSE)</f>
        <v>07</v>
      </c>
      <c r="I793" s="1" t="s">
        <v>1235</v>
      </c>
      <c r="J793" s="1" t="str">
        <f>VLOOKUP(A792,[2]tblEscolas!$A:$D,4,FALSE)</f>
        <v>PUB</v>
      </c>
    </row>
    <row r="794" spans="1:10" x14ac:dyDescent="0.3">
      <c r="A794" s="18">
        <v>310153</v>
      </c>
      <c r="B794" s="14" t="s">
        <v>1119</v>
      </c>
      <c r="C794" s="14" t="str">
        <f>VLOOKUP(Tabela1[[#This Row],[nome_escola]],[1]Sheet1!$A:$K,4,FALSE)</f>
        <v>Rua Adriano Correia de Oliveira</v>
      </c>
      <c r="D794" s="14" t="str">
        <f>VLOOKUP(Tabela1[[#This Row],[nome_escola]],[1]Sheet1!$A:$K,5,FALSE)</f>
        <v>2910-373</v>
      </c>
      <c r="E794" s="14">
        <f>VLOOKUP(Tabela1[[#This Row],[nome_escola]],[1]Sheet1!$A:$K,2,FALSE)</f>
        <v>38.531847999999997</v>
      </c>
      <c r="F794" s="14">
        <f>VLOOKUP(Tabela1[[#This Row],[nome_escola]],[1]Sheet1!$A:$K,3,FALSE)</f>
        <v>-8.8668610000000001</v>
      </c>
      <c r="G794" s="1" t="str">
        <f>VLOOKUP(Tabela1[[#This Row],[id_escola]],[2]tblEscolas!$A:$E,5,FALSE)</f>
        <v>15</v>
      </c>
      <c r="H794" s="1" t="str">
        <f>VLOOKUP(Tabela1[[#This Row],[id_escola]],[2]tblEscolas!$A:$F,6,FALSE)</f>
        <v>12</v>
      </c>
      <c r="I794" s="1" t="s">
        <v>1235</v>
      </c>
      <c r="J794" s="1" t="str">
        <f>VLOOKUP(A793,[2]tblEscolas!$A:$D,4,FALSE)</f>
        <v>PUB</v>
      </c>
    </row>
    <row r="795" spans="1:10" x14ac:dyDescent="0.3">
      <c r="A795" s="18">
        <v>344059</v>
      </c>
      <c r="B795" s="14" t="s">
        <v>875</v>
      </c>
      <c r="C795" s="14" t="str">
        <f>VLOOKUP(Tabela1[[#This Row],[nome_escola]],[1]Sheet1!$A:$K,4,FALSE)</f>
        <v>Rua de Robert Auzelle</v>
      </c>
      <c r="D795" s="14" t="str">
        <f>VLOOKUP(Tabela1[[#This Row],[nome_escola]],[1]Sheet1!$A:$K,5,FALSE)</f>
        <v>4100-431</v>
      </c>
      <c r="E795" s="14">
        <f>VLOOKUP(Tabela1[[#This Row],[nome_escola]],[1]Sheet1!$A:$K,2,FALSE)</f>
        <v>41.168551999999998</v>
      </c>
      <c r="F795" s="14">
        <f>VLOOKUP(Tabela1[[#This Row],[nome_escola]],[1]Sheet1!$A:$K,3,FALSE)</f>
        <v>-8.6667369999999995</v>
      </c>
      <c r="G795" s="1" t="str">
        <f>VLOOKUP(Tabela1[[#This Row],[id_escola]],[2]tblEscolas!$A:$E,5,FALSE)</f>
        <v>13</v>
      </c>
      <c r="H795" s="1" t="str">
        <f>VLOOKUP(Tabela1[[#This Row],[id_escola]],[2]tblEscolas!$A:$F,6,FALSE)</f>
        <v>12</v>
      </c>
      <c r="I795" s="1" t="s">
        <v>1235</v>
      </c>
      <c r="J795" s="1" t="str">
        <f>VLOOKUP(A794,[2]tblEscolas!$A:$D,4,FALSE)</f>
        <v>PUB</v>
      </c>
    </row>
    <row r="796" spans="1:10" x14ac:dyDescent="0.3">
      <c r="A796" s="18">
        <v>342075</v>
      </c>
      <c r="B796" s="14" t="s">
        <v>559</v>
      </c>
      <c r="C796" s="14" t="str">
        <f>VLOOKUP(Tabela1[[#This Row],[nome_escola]],[1]Sheet1!$A:$K,4,FALSE)</f>
        <v>Rua Freitas Gazul</v>
      </c>
      <c r="D796" s="14" t="str">
        <f>VLOOKUP(Tabela1[[#This Row],[nome_escola]],[1]Sheet1!$A:$K,5,FALSE)</f>
        <v>1350-149</v>
      </c>
      <c r="E796" s="14">
        <f>VLOOKUP(Tabela1[[#This Row],[nome_escola]],[1]Sheet1!$A:$K,2,FALSE)</f>
        <v>38.717664999999997</v>
      </c>
      <c r="F796" s="14">
        <f>VLOOKUP(Tabela1[[#This Row],[nome_escola]],[1]Sheet1!$A:$K,3,FALSE)</f>
        <v>-9.1705500000000004</v>
      </c>
      <c r="G796" s="1" t="str">
        <f>VLOOKUP(Tabela1[[#This Row],[id_escola]],[2]tblEscolas!$A:$E,5,FALSE)</f>
        <v>11</v>
      </c>
      <c r="H796" s="1" t="str">
        <f>VLOOKUP(Tabela1[[#This Row],[id_escola]],[2]tblEscolas!$A:$F,6,FALSE)</f>
        <v>06</v>
      </c>
      <c r="I796" s="1" t="s">
        <v>1235</v>
      </c>
      <c r="J796" s="1" t="str">
        <f>VLOOKUP(A795,[2]tblEscolas!$A:$D,4,FALSE)</f>
        <v>PUB</v>
      </c>
    </row>
    <row r="797" spans="1:10" x14ac:dyDescent="0.3">
      <c r="A797" s="18">
        <v>344837</v>
      </c>
      <c r="B797" s="14" t="s">
        <v>405</v>
      </c>
      <c r="C797" s="14" t="str">
        <f>VLOOKUP(Tabela1[[#This Row],[nome_escola]],[1]Sheet1!$A:$K,4,FALSE)</f>
        <v>Estrada de Sabóia</v>
      </c>
      <c r="D797" s="14" t="str">
        <f>VLOOKUP(Tabela1[[#This Row],[nome_escola]],[1]Sheet1!$A:$K,5,FALSE)</f>
        <v>8550-426</v>
      </c>
      <c r="E797" s="14">
        <f>VLOOKUP(Tabela1[[#This Row],[nome_escola]],[1]Sheet1!$A:$K,2,FALSE)</f>
        <v>37.319299999999998</v>
      </c>
      <c r="F797" s="14">
        <f>VLOOKUP(Tabela1[[#This Row],[nome_escola]],[1]Sheet1!$A:$K,3,FALSE)</f>
        <v>-8.5534569999999999</v>
      </c>
      <c r="G797" s="1" t="str">
        <f>VLOOKUP(Tabela1[[#This Row],[id_escola]],[2]tblEscolas!$A:$E,5,FALSE)</f>
        <v>08</v>
      </c>
      <c r="H797" s="1" t="str">
        <f>VLOOKUP(Tabela1[[#This Row],[id_escola]],[2]tblEscolas!$A:$F,6,FALSE)</f>
        <v>09</v>
      </c>
      <c r="I797" s="1" t="s">
        <v>1235</v>
      </c>
      <c r="J797" s="1" t="str">
        <f>VLOOKUP(A796,[2]tblEscolas!$A:$D,4,FALSE)</f>
        <v>PUB</v>
      </c>
    </row>
    <row r="798" spans="1:10" x14ac:dyDescent="0.3">
      <c r="A798" s="18">
        <v>330929</v>
      </c>
      <c r="B798" s="14" t="s">
        <v>351</v>
      </c>
      <c r="C798" s="14" t="str">
        <f>VLOOKUP(Tabela1[[#This Row],[nome_escola]],[1]Sheet1!$A:$K,4,FALSE)</f>
        <v>Avenida Engenheiro Arantes e Oliveira</v>
      </c>
      <c r="D798" s="14" t="str">
        <f>VLOOKUP(Tabela1[[#This Row],[nome_escola]],[1]Sheet1!$A:$K,5,FALSE)</f>
        <v>7000-758</v>
      </c>
      <c r="E798" s="14">
        <f>VLOOKUP(Tabela1[[#This Row],[nome_escola]],[1]Sheet1!$A:$K,2,FALSE)</f>
        <v>38.574243000000003</v>
      </c>
      <c r="F798" s="14">
        <f>VLOOKUP(Tabela1[[#This Row],[nome_escola]],[1]Sheet1!$A:$K,3,FALSE)</f>
        <v>-7.9239850000000001</v>
      </c>
      <c r="G798" s="1" t="str">
        <f>VLOOKUP(Tabela1[[#This Row],[id_escola]],[2]tblEscolas!$A:$E,5,FALSE)</f>
        <v>07</v>
      </c>
      <c r="H798" s="1" t="str">
        <f>VLOOKUP(Tabela1[[#This Row],[id_escola]],[2]tblEscolas!$A:$F,6,FALSE)</f>
        <v>05</v>
      </c>
      <c r="I798" s="1" t="s">
        <v>1235</v>
      </c>
      <c r="J798" s="1" t="str">
        <f>VLOOKUP(A797,[2]tblEscolas!$A:$D,4,FALSE)</f>
        <v>PUB</v>
      </c>
    </row>
    <row r="799" spans="1:10" x14ac:dyDescent="0.3">
      <c r="A799" s="18" t="e">
        <v>#N/A</v>
      </c>
      <c r="B799" s="14" t="s">
        <v>1024</v>
      </c>
      <c r="C799" s="14" t="str">
        <f>VLOOKUP(Tabela1[[#This Row],[nome_escola]],[1]Sheet1!$A:$K,4,FALSE)</f>
        <v>Avenida Manuel de Figueiredo</v>
      </c>
      <c r="D799" s="14" t="str">
        <f>VLOOKUP(Tabela1[[#This Row],[nome_escola]],[1]Sheet1!$A:$K,5,FALSE)</f>
        <v>2350-771</v>
      </c>
      <c r="E799" s="14">
        <f>VLOOKUP(Tabela1[[#This Row],[nome_escola]],[1]Sheet1!$A:$K,2,FALSE)</f>
        <v>39.486615</v>
      </c>
      <c r="F799" s="14">
        <f>VLOOKUP(Tabela1[[#This Row],[nome_escola]],[1]Sheet1!$A:$K,3,FALSE)</f>
        <v>-8.5428300000000004</v>
      </c>
      <c r="G799" s="1" t="e">
        <f>VLOOKUP(Tabela1[[#This Row],[id_escola]],[2]tblEscolas!$A:$E,5,FALSE)</f>
        <v>#N/A</v>
      </c>
      <c r="H799" s="1" t="e">
        <f>VLOOKUP(Tabela1[[#This Row],[id_escola]],[2]tblEscolas!$A:$F,6,FALSE)</f>
        <v>#N/A</v>
      </c>
      <c r="I799" s="1" t="s">
        <v>1235</v>
      </c>
      <c r="J799" s="1" t="str">
        <f>VLOOKUP(A798,[2]tblEscolas!$A:$D,4,FALSE)</f>
        <v>PUB</v>
      </c>
    </row>
    <row r="800" spans="1:10" x14ac:dyDescent="0.3">
      <c r="A800" s="18">
        <v>345301</v>
      </c>
      <c r="B800" s="14" t="s">
        <v>995</v>
      </c>
      <c r="C800" s="14" t="str">
        <f>VLOOKUP(Tabela1[[#This Row],[nome_escola]],[1]Sheet1!$A:$K,4,FALSE)</f>
        <v>Travessa do Vale Mosqueiro</v>
      </c>
      <c r="D800" s="14" t="str">
        <f>VLOOKUP(Tabela1[[#This Row],[nome_escola]],[1]Sheet1!$A:$K,5,FALSE)</f>
        <v>2070-147</v>
      </c>
      <c r="E800" s="14">
        <f>VLOOKUP(Tabela1[[#This Row],[nome_escola]],[1]Sheet1!$A:$K,2,FALSE)</f>
        <v>39.164006000000001</v>
      </c>
      <c r="F800" s="14">
        <f>VLOOKUP(Tabela1[[#This Row],[nome_escola]],[1]Sheet1!$A:$K,3,FALSE)</f>
        <v>-8.7980610000000006</v>
      </c>
      <c r="G800" s="1" t="str">
        <f>VLOOKUP(Tabela1[[#This Row],[id_escola]],[2]tblEscolas!$A:$E,5,FALSE)</f>
        <v>14</v>
      </c>
      <c r="H800" s="1" t="str">
        <f>VLOOKUP(Tabela1[[#This Row],[id_escola]],[2]tblEscolas!$A:$F,6,FALSE)</f>
        <v>06</v>
      </c>
      <c r="I800" s="1" t="s">
        <v>1235</v>
      </c>
      <c r="J800" s="1" t="e">
        <f>VLOOKUP(A799,[2]tblEscolas!$A:$D,4,FALSE)</f>
        <v>#N/A</v>
      </c>
    </row>
    <row r="801" spans="1:10" x14ac:dyDescent="0.3">
      <c r="A801" s="18">
        <v>330863</v>
      </c>
      <c r="B801" s="14" t="s">
        <v>340</v>
      </c>
      <c r="C801" s="14" t="str">
        <f>VLOOKUP(Tabela1[[#This Row],[nome_escola]],[1]Sheet1!$A:$K,4,FALSE)</f>
        <v>EM 502</v>
      </c>
      <c r="D801" s="14" t="str">
        <f>VLOOKUP(Tabela1[[#This Row],[nome_escola]],[1]Sheet1!$A:$K,5,FALSE)</f>
        <v>3420-136</v>
      </c>
      <c r="E801" s="14">
        <f>VLOOKUP(Tabela1[[#This Row],[nome_escola]],[1]Sheet1!$A:$K,2,FALSE)</f>
        <v>40.385798000000001</v>
      </c>
      <c r="F801" s="14">
        <f>VLOOKUP(Tabela1[[#This Row],[nome_escola]],[1]Sheet1!$A:$K,3,FALSE)</f>
        <v>-7.9370390000000004</v>
      </c>
      <c r="G801" s="1" t="str">
        <f>VLOOKUP(Tabela1[[#This Row],[id_escola]],[2]tblEscolas!$A:$E,5,FALSE)</f>
        <v>06</v>
      </c>
      <c r="H801" s="1" t="str">
        <f>VLOOKUP(Tabela1[[#This Row],[id_escola]],[2]tblEscolas!$A:$F,6,FALSE)</f>
        <v>16</v>
      </c>
      <c r="I801" s="1" t="s">
        <v>1235</v>
      </c>
      <c r="J801" s="1" t="str">
        <f>VLOOKUP(A800,[2]tblEscolas!$A:$D,4,FALSE)</f>
        <v>PUB</v>
      </c>
    </row>
    <row r="802" spans="1:10" x14ac:dyDescent="0.3">
      <c r="A802" s="18" t="e">
        <v>#N/A</v>
      </c>
      <c r="B802" s="14" t="s">
        <v>707</v>
      </c>
      <c r="C802" s="14" t="str">
        <f>VLOOKUP(Tabela1[[#This Row],[nome_escola]],[1]Sheet1!$A:$K,4,FALSE)</f>
        <v>Avenida Doutor Brandão de Vasconcelos</v>
      </c>
      <c r="D802" s="14" t="str">
        <f>VLOOKUP(Tabela1[[#This Row],[nome_escola]],[1]Sheet1!$A:$K,5,FALSE)</f>
        <v>2705-182</v>
      </c>
      <c r="E802" s="14">
        <f>VLOOKUP(Tabela1[[#This Row],[nome_escola]],[1]Sheet1!$A:$K,2,FALSE)</f>
        <v>38.803265000000003</v>
      </c>
      <c r="F802" s="14">
        <f>VLOOKUP(Tabela1[[#This Row],[nome_escola]],[1]Sheet1!$A:$K,3,FALSE)</f>
        <v>-9.4577709999999993</v>
      </c>
      <c r="G802" s="1" t="e">
        <f>VLOOKUP(Tabela1[[#This Row],[id_escola]],[2]tblEscolas!$A:$E,5,FALSE)</f>
        <v>#N/A</v>
      </c>
      <c r="H802" s="1" t="e">
        <f>VLOOKUP(Tabela1[[#This Row],[id_escola]],[2]tblEscolas!$A:$F,6,FALSE)</f>
        <v>#N/A</v>
      </c>
      <c r="I802" s="1" t="s">
        <v>1235</v>
      </c>
      <c r="J802" s="1" t="str">
        <f>VLOOKUP(A801,[2]tblEscolas!$A:$D,4,FALSE)</f>
        <v>PUB</v>
      </c>
    </row>
    <row r="803" spans="1:10" x14ac:dyDescent="0.3">
      <c r="A803" s="18" t="e">
        <v>#N/A</v>
      </c>
      <c r="B803" s="14" t="s">
        <v>833</v>
      </c>
      <c r="C803" s="14" t="str">
        <f>VLOOKUP(Tabela1[[#This Row],[nome_escola]],[1]Sheet1!$A:$K,4,FALSE)</f>
        <v>Travessa do Outeiro</v>
      </c>
      <c r="D803" s="14" t="str">
        <f>VLOOKUP(Tabela1[[#This Row],[nome_escola]],[1]Sheet1!$A:$K,5,FALSE)</f>
        <v>4465-224</v>
      </c>
      <c r="E803" s="14">
        <f>VLOOKUP(Tabela1[[#This Row],[nome_escola]],[1]Sheet1!$A:$K,2,FALSE)</f>
        <v>41.195236999999999</v>
      </c>
      <c r="F803" s="14">
        <f>VLOOKUP(Tabela1[[#This Row],[nome_escola]],[1]Sheet1!$A:$K,3,FALSE)</f>
        <v>-8.6073989999999991</v>
      </c>
      <c r="G803" s="1" t="e">
        <f>VLOOKUP(Tabela1[[#This Row],[id_escola]],[2]tblEscolas!$A:$E,5,FALSE)</f>
        <v>#N/A</v>
      </c>
      <c r="H803" s="1" t="e">
        <f>VLOOKUP(Tabela1[[#This Row],[id_escola]],[2]tblEscolas!$A:$F,6,FALSE)</f>
        <v>#N/A</v>
      </c>
      <c r="I803" s="1" t="s">
        <v>1235</v>
      </c>
      <c r="J803" s="1" t="e">
        <f>VLOOKUP(A802,[2]tblEscolas!$A:$D,4,FALSE)</f>
        <v>#N/A</v>
      </c>
    </row>
    <row r="804" spans="1:10" x14ac:dyDescent="0.3">
      <c r="A804" s="18">
        <v>340005</v>
      </c>
      <c r="B804" s="14" t="s">
        <v>944</v>
      </c>
      <c r="C804" s="14" t="str">
        <f>VLOOKUP(Tabela1[[#This Row],[nome_escola]],[1]Sheet1!$A:$K,4,FALSE)</f>
        <v>Rua do Salteiro</v>
      </c>
      <c r="D804" s="14" t="str">
        <f>VLOOKUP(Tabela1[[#This Row],[nome_escola]],[1]Sheet1!$A:$K,5,FALSE)</f>
        <v>4485-400</v>
      </c>
      <c r="E804" s="14">
        <f>VLOOKUP(Tabela1[[#This Row],[nome_escola]],[1]Sheet1!$A:$K,2,FALSE)</f>
        <v>41.335652000000003</v>
      </c>
      <c r="F804" s="14">
        <f>VLOOKUP(Tabela1[[#This Row],[nome_escola]],[1]Sheet1!$A:$K,3,FALSE)</f>
        <v>-8.678248</v>
      </c>
      <c r="G804" s="1" t="str">
        <f>VLOOKUP(Tabela1[[#This Row],[id_escola]],[2]tblEscolas!$A:$E,5,FALSE)</f>
        <v>13</v>
      </c>
      <c r="H804" s="1" t="str">
        <f>VLOOKUP(Tabela1[[#This Row],[id_escola]],[2]tblEscolas!$A:$F,6,FALSE)</f>
        <v>16</v>
      </c>
      <c r="I804" s="1" t="s">
        <v>1235</v>
      </c>
      <c r="J804" s="1" t="e">
        <f>VLOOKUP(A803,[2]tblEscolas!$A:$D,4,FALSE)</f>
        <v>#N/A</v>
      </c>
    </row>
    <row r="805" spans="1:10" x14ac:dyDescent="0.3">
      <c r="A805" s="18">
        <v>342117</v>
      </c>
      <c r="B805" s="14" t="s">
        <v>626</v>
      </c>
      <c r="C805" s="14" t="str">
        <f>VLOOKUP(Tabela1[[#This Row],[nome_escola]],[1]Sheet1!$A:$K,4,FALSE)</f>
        <v>Avenida Conde de Avranches</v>
      </c>
      <c r="D805" s="14" t="str">
        <f>VLOOKUP(Tabela1[[#This Row],[nome_escola]],[1]Sheet1!$A:$K,5,FALSE)</f>
        <v>2660-236</v>
      </c>
      <c r="E805" s="14">
        <f>VLOOKUP(Tabela1[[#This Row],[nome_escola]],[1]Sheet1!$A:$K,2,FALSE)</f>
        <v>38.816187999999997</v>
      </c>
      <c r="F805" s="14">
        <f>VLOOKUP(Tabela1[[#This Row],[nome_escola]],[1]Sheet1!$A:$K,3,FALSE)</f>
        <v>-9.1596919999999997</v>
      </c>
      <c r="G805" s="1" t="str">
        <f>VLOOKUP(Tabela1[[#This Row],[id_escola]],[2]tblEscolas!$A:$E,5,FALSE)</f>
        <v>11</v>
      </c>
      <c r="H805" s="1" t="str">
        <f>VLOOKUP(Tabela1[[#This Row],[id_escola]],[2]tblEscolas!$A:$F,6,FALSE)</f>
        <v>07</v>
      </c>
      <c r="I805" s="1" t="s">
        <v>1235</v>
      </c>
      <c r="J805" s="1" t="str">
        <f>VLOOKUP(A804,[2]tblEscolas!$A:$D,4,FALSE)</f>
        <v>PUB</v>
      </c>
    </row>
    <row r="806" spans="1:10" x14ac:dyDescent="0.3">
      <c r="A806" s="18">
        <v>342312</v>
      </c>
      <c r="B806" s="14" t="s">
        <v>125</v>
      </c>
      <c r="C806" s="14" t="str">
        <f>VLOOKUP(Tabela1[[#This Row],[nome_escola]],[1]Sheet1!$A:$K,4,FALSE)</f>
        <v>Rua Cidade de São Paulo</v>
      </c>
      <c r="D806" s="14" t="str">
        <f>VLOOKUP(Tabela1[[#This Row],[nome_escola]],[1]Sheet1!$A:$K,5,FALSE)</f>
        <v>7800-474</v>
      </c>
      <c r="E806" s="14">
        <f>VLOOKUP(Tabela1[[#This Row],[nome_escola]],[1]Sheet1!$A:$K,2,FALSE)</f>
        <v>38.005859999999998</v>
      </c>
      <c r="F806" s="14">
        <f>VLOOKUP(Tabela1[[#This Row],[nome_escola]],[1]Sheet1!$A:$K,3,FALSE)</f>
        <v>-7.8564090000000002</v>
      </c>
      <c r="G806" s="1" t="str">
        <f>VLOOKUP(Tabela1[[#This Row],[id_escola]],[2]tblEscolas!$A:$E,5,FALSE)</f>
        <v>02</v>
      </c>
      <c r="H806" s="1" t="str">
        <f>VLOOKUP(Tabela1[[#This Row],[id_escola]],[2]tblEscolas!$A:$F,6,FALSE)</f>
        <v>05</v>
      </c>
      <c r="I806" s="1" t="s">
        <v>1235</v>
      </c>
      <c r="J806" s="1" t="str">
        <f>VLOOKUP(A805,[2]tblEscolas!$A:$D,4,FALSE)</f>
        <v>PUB</v>
      </c>
    </row>
    <row r="807" spans="1:10" x14ac:dyDescent="0.3">
      <c r="A807" s="18">
        <v>345039</v>
      </c>
      <c r="B807" s="14" t="s">
        <v>290</v>
      </c>
      <c r="C807" s="14" t="str">
        <f>VLOOKUP(Tabela1[[#This Row],[nome_escola]],[1]Sheet1!$A:$K,4,FALSE)</f>
        <v>EN 234-1</v>
      </c>
      <c r="D807" s="14" t="str">
        <f>VLOOKUP(Tabela1[[#This Row],[nome_escola]],[1]Sheet1!$A:$K,5,FALSE)</f>
        <v>3060-183</v>
      </c>
      <c r="E807" s="14">
        <f>VLOOKUP(Tabela1[[#This Row],[nome_escola]],[1]Sheet1!$A:$K,2,FALSE)</f>
        <v>40.343708999999997</v>
      </c>
      <c r="F807" s="14">
        <f>VLOOKUP(Tabela1[[#This Row],[nome_escola]],[1]Sheet1!$A:$K,3,FALSE)</f>
        <v>-8.5837749999999993</v>
      </c>
      <c r="G807" s="1" t="str">
        <f>VLOOKUP(Tabela1[[#This Row],[id_escola]],[2]tblEscolas!$A:$E,5,FALSE)</f>
        <v>06</v>
      </c>
      <c r="H807" s="1" t="str">
        <f>VLOOKUP(Tabela1[[#This Row],[id_escola]],[2]tblEscolas!$A:$F,6,FALSE)</f>
        <v>02</v>
      </c>
      <c r="I807" s="1" t="s">
        <v>1235</v>
      </c>
      <c r="J807" s="1" t="str">
        <f>VLOOKUP(A806,[2]tblEscolas!$A:$D,4,FALSE)</f>
        <v>PUB</v>
      </c>
    </row>
    <row r="808" spans="1:10" x14ac:dyDescent="0.3">
      <c r="A808" s="18" t="e">
        <v>#N/A</v>
      </c>
      <c r="B808" s="14" t="s">
        <v>502</v>
      </c>
      <c r="C808" s="14" t="str">
        <f>VLOOKUP(Tabela1[[#This Row],[nome_escola]],[1]Sheet1!$A:$K,4,FALSE)</f>
        <v>Avenida Marquês de Pombal</v>
      </c>
      <c r="D808" s="14" t="str">
        <f>VLOOKUP(Tabela1[[#This Row],[nome_escola]],[1]Sheet1!$A:$K,5,FALSE)</f>
        <v>2410-152</v>
      </c>
      <c r="E808" s="14">
        <f>VLOOKUP(Tabela1[[#This Row],[nome_escola]],[1]Sheet1!$A:$K,2,FALSE)</f>
        <v>39.740096000000001</v>
      </c>
      <c r="F808" s="14">
        <f>VLOOKUP(Tabela1[[#This Row],[nome_escola]],[1]Sheet1!$A:$K,3,FALSE)</f>
        <v>-8.8049239999999998</v>
      </c>
      <c r="G808" s="1" t="e">
        <f>VLOOKUP(Tabela1[[#This Row],[id_escola]],[2]tblEscolas!$A:$E,5,FALSE)</f>
        <v>#N/A</v>
      </c>
      <c r="H808" s="1" t="e">
        <f>VLOOKUP(Tabela1[[#This Row],[id_escola]],[2]tblEscolas!$A:$F,6,FALSE)</f>
        <v>#N/A</v>
      </c>
      <c r="I808" s="1" t="s">
        <v>1235</v>
      </c>
      <c r="J808" s="1" t="str">
        <f>VLOOKUP(A807,[2]tblEscolas!$A:$D,4,FALSE)</f>
        <v>PUB</v>
      </c>
    </row>
    <row r="809" spans="1:10" x14ac:dyDescent="0.3">
      <c r="A809" s="18" t="e">
        <v>#N/A</v>
      </c>
      <c r="B809" s="14" t="s">
        <v>803</v>
      </c>
      <c r="C809" s="14" t="str">
        <f>VLOOKUP(Tabela1[[#This Row],[nome_escola]],[1]Sheet1!$A:$K,4,FALSE)</f>
        <v>Rua Marques Leitão</v>
      </c>
      <c r="D809" s="14" t="str">
        <f>VLOOKUP(Tabela1[[#This Row],[nome_escola]],[1]Sheet1!$A:$K,5,FALSE)</f>
        <v>4420-500</v>
      </c>
      <c r="E809" s="14">
        <f>VLOOKUP(Tabela1[[#This Row],[nome_escola]],[1]Sheet1!$A:$K,2,FALSE)</f>
        <v>41.135910000000003</v>
      </c>
      <c r="F809" s="14">
        <f>VLOOKUP(Tabela1[[#This Row],[nome_escola]],[1]Sheet1!$A:$K,3,FALSE)</f>
        <v>-8.5561539999999994</v>
      </c>
      <c r="G809" s="1" t="e">
        <f>VLOOKUP(Tabela1[[#This Row],[id_escola]],[2]tblEscolas!$A:$E,5,FALSE)</f>
        <v>#N/A</v>
      </c>
      <c r="H809" s="1" t="e">
        <f>VLOOKUP(Tabela1[[#This Row],[id_escola]],[2]tblEscolas!$A:$F,6,FALSE)</f>
        <v>#N/A</v>
      </c>
      <c r="I809" s="1" t="s">
        <v>1235</v>
      </c>
      <c r="J809" s="1" t="e">
        <f>VLOOKUP(A808,[2]tblEscolas!$A:$D,4,FALSE)</f>
        <v>#N/A</v>
      </c>
    </row>
    <row r="810" spans="1:10" x14ac:dyDescent="0.3">
      <c r="A810" s="18">
        <v>342129</v>
      </c>
      <c r="B810" s="14" t="s">
        <v>615</v>
      </c>
      <c r="C810" s="14" t="str">
        <f>VLOOKUP(Tabela1[[#This Row],[nome_escola]],[1]Sheet1!$A:$K,4,FALSE)</f>
        <v>Rua Doutor Júlio Dantas</v>
      </c>
      <c r="D810" s="14" t="str">
        <f>VLOOKUP(Tabela1[[#This Row],[nome_escola]],[1]Sheet1!$A:$K,5,FALSE)</f>
        <v>1070-095</v>
      </c>
      <c r="E810" s="14">
        <f>VLOOKUP(Tabela1[[#This Row],[nome_escola]],[1]Sheet1!$A:$K,2,FALSE)</f>
        <v>38.734724999999997</v>
      </c>
      <c r="F810" s="14">
        <f>VLOOKUP(Tabela1[[#This Row],[nome_escola]],[1]Sheet1!$A:$K,3,FALSE)</f>
        <v>-9.1590969999999992</v>
      </c>
      <c r="G810" s="1" t="str">
        <f>VLOOKUP(Tabela1[[#This Row],[id_escola]],[2]tblEscolas!$A:$E,5,FALSE)</f>
        <v>11</v>
      </c>
      <c r="H810" s="1" t="str">
        <f>VLOOKUP(Tabela1[[#This Row],[id_escola]],[2]tblEscolas!$A:$F,6,FALSE)</f>
        <v>06</v>
      </c>
      <c r="I810" s="1" t="s">
        <v>1235</v>
      </c>
      <c r="J810" s="1" t="e">
        <f>VLOOKUP(A809,[2]tblEscolas!$A:$D,4,FALSE)</f>
        <v>#N/A</v>
      </c>
    </row>
    <row r="811" spans="1:10" x14ac:dyDescent="0.3">
      <c r="A811" s="18">
        <v>342142</v>
      </c>
      <c r="B811" s="14" t="s">
        <v>302</v>
      </c>
      <c r="C811" s="14" t="str">
        <f>VLOOKUP(Tabela1[[#This Row],[nome_escola]],[1]Sheet1!$A:$K,4,FALSE)</f>
        <v>Rua André Gouveia</v>
      </c>
      <c r="D811" s="14" t="str">
        <f>VLOOKUP(Tabela1[[#This Row],[nome_escola]],[1]Sheet1!$A:$K,5,FALSE)</f>
        <v>3000-029</v>
      </c>
      <c r="E811" s="14">
        <f>VLOOKUP(Tabela1[[#This Row],[nome_escola]],[1]Sheet1!$A:$K,2,FALSE)</f>
        <v>40.217072000000002</v>
      </c>
      <c r="F811" s="14">
        <f>VLOOKUP(Tabela1[[#This Row],[nome_escola]],[1]Sheet1!$A:$K,3,FALSE)</f>
        <v>-8.4148440000000004</v>
      </c>
      <c r="G811" s="1" t="str">
        <f>VLOOKUP(Tabela1[[#This Row],[id_escola]],[2]tblEscolas!$A:$E,5,FALSE)</f>
        <v>06</v>
      </c>
      <c r="H811" s="1" t="str">
        <f>VLOOKUP(Tabela1[[#This Row],[id_escola]],[2]tblEscolas!$A:$F,6,FALSE)</f>
        <v>03</v>
      </c>
      <c r="I811" s="1" t="s">
        <v>1235</v>
      </c>
      <c r="J811" s="1" t="str">
        <f>VLOOKUP(A810,[2]tblEscolas!$A:$D,4,FALSE)</f>
        <v>PUB</v>
      </c>
    </row>
    <row r="812" spans="1:10" x14ac:dyDescent="0.3">
      <c r="A812" s="18" t="e">
        <v>#N/A</v>
      </c>
      <c r="B812" s="14" t="s">
        <v>1011</v>
      </c>
      <c r="C812" s="14" t="str">
        <f>VLOOKUP(Tabela1[[#This Row],[nome_escola]],[1]Sheet1!$A:$K,4,FALSE)</f>
        <v>Rua Doutor Virgílio Arruda</v>
      </c>
      <c r="D812" s="14" t="str">
        <f>VLOOKUP(Tabela1[[#This Row],[nome_escola]],[1]Sheet1!$A:$K,5,FALSE)</f>
        <v>2000-217</v>
      </c>
      <c r="E812" s="14">
        <f>VLOOKUP(Tabela1[[#This Row],[nome_escola]],[1]Sheet1!$A:$K,2,FALSE)</f>
        <v>39.223815000000002</v>
      </c>
      <c r="F812" s="14">
        <f>VLOOKUP(Tabela1[[#This Row],[nome_escola]],[1]Sheet1!$A:$K,3,FALSE)</f>
        <v>-8.6893759999999993</v>
      </c>
      <c r="G812" s="1" t="e">
        <f>VLOOKUP(Tabela1[[#This Row],[id_escola]],[2]tblEscolas!$A:$E,5,FALSE)</f>
        <v>#N/A</v>
      </c>
      <c r="H812" s="1" t="e">
        <f>VLOOKUP(Tabela1[[#This Row],[id_escola]],[2]tblEscolas!$A:$F,6,FALSE)</f>
        <v>#N/A</v>
      </c>
      <c r="I812" s="1" t="s">
        <v>1235</v>
      </c>
      <c r="J812" s="1" t="str">
        <f>VLOOKUP(A811,[2]tblEscolas!$A:$D,4,FALSE)</f>
        <v>PUB</v>
      </c>
    </row>
    <row r="813" spans="1:10" x14ac:dyDescent="0.3">
      <c r="A813" s="18">
        <v>330541</v>
      </c>
      <c r="B813" s="14" t="s">
        <v>758</v>
      </c>
      <c r="C813" s="14" t="str">
        <f>VLOOKUP(Tabela1[[#This Row],[nome_escola]],[1]Sheet1!$A:$K,4,FALSE)</f>
        <v>ER 243</v>
      </c>
      <c r="D813" s="14" t="str">
        <f>VLOOKUP(Tabela1[[#This Row],[nome_escola]],[1]Sheet1!$A:$K,5,FALSE)</f>
        <v>7480-154</v>
      </c>
      <c r="E813" s="14">
        <f>VLOOKUP(Tabela1[[#This Row],[nome_escola]],[1]Sheet1!$A:$K,2,FALSE)</f>
        <v>39.053046000000002</v>
      </c>
      <c r="F813" s="14">
        <f>VLOOKUP(Tabela1[[#This Row],[nome_escola]],[1]Sheet1!$A:$K,3,FALSE)</f>
        <v>-7.8945910000000001</v>
      </c>
      <c r="G813" s="1" t="str">
        <f>VLOOKUP(Tabela1[[#This Row],[id_escola]],[2]tblEscolas!$A:$E,5,FALSE)</f>
        <v>12</v>
      </c>
      <c r="H813" s="1" t="str">
        <f>VLOOKUP(Tabela1[[#This Row],[id_escola]],[2]tblEscolas!$A:$F,6,FALSE)</f>
        <v>03</v>
      </c>
      <c r="I813" s="1" t="s">
        <v>1235</v>
      </c>
      <c r="J813" s="1" t="e">
        <f>VLOOKUP(A812,[2]tblEscolas!$A:$D,4,FALSE)</f>
        <v>#N/A</v>
      </c>
    </row>
    <row r="814" spans="1:10" x14ac:dyDescent="0.3">
      <c r="A814" s="18">
        <v>345933</v>
      </c>
      <c r="B814" s="14" t="s">
        <v>498</v>
      </c>
      <c r="C814" s="14" t="str">
        <f>VLOOKUP(Tabela1[[#This Row],[nome_escola]],[1]Sheet1!$A:$K,4,FALSE)</f>
        <v>Avenida Manuel Jacinto Nunes</v>
      </c>
      <c r="D814" s="14" t="str">
        <f>VLOOKUP(Tabela1[[#This Row],[nome_escola]],[1]Sheet1!$A:$K,5,FALSE)</f>
        <v>3270-182</v>
      </c>
      <c r="E814" s="14">
        <f>VLOOKUP(Tabela1[[#This Row],[nome_escola]],[1]Sheet1!$A:$K,2,FALSE)</f>
        <v>39.920112000000003</v>
      </c>
      <c r="F814" s="14">
        <f>VLOOKUP(Tabela1[[#This Row],[nome_escola]],[1]Sheet1!$A:$K,3,FALSE)</f>
        <v>-8.1512290000000007</v>
      </c>
      <c r="G814" s="1" t="str">
        <f>VLOOKUP(Tabela1[[#This Row],[id_escola]],[2]tblEscolas!$A:$E,5,FALSE)</f>
        <v>10</v>
      </c>
      <c r="H814" s="1" t="str">
        <f>VLOOKUP(Tabela1[[#This Row],[id_escola]],[2]tblEscolas!$A:$F,6,FALSE)</f>
        <v>13</v>
      </c>
      <c r="I814" s="1" t="s">
        <v>1235</v>
      </c>
      <c r="J814" s="1" t="str">
        <f>VLOOKUP(A813,[2]tblEscolas!$A:$D,4,FALSE)</f>
        <v>PUB</v>
      </c>
    </row>
    <row r="815" spans="1:10" x14ac:dyDescent="0.3">
      <c r="A815" s="18">
        <v>342208</v>
      </c>
      <c r="B815" s="14" t="s">
        <v>748</v>
      </c>
      <c r="C815" s="14" t="str">
        <f>VLOOKUP(Tabela1[[#This Row],[nome_escola]],[1]Sheet1!$A:$K,4,FALSE)</f>
        <v>Praceta Padre Álvaro Proença</v>
      </c>
      <c r="D815" s="14" t="str">
        <f>VLOOKUP(Tabela1[[#This Row],[nome_escola]],[1]Sheet1!$A:$K,5,FALSE)</f>
        <v>2700-631</v>
      </c>
      <c r="E815" s="14">
        <f>VLOOKUP(Tabela1[[#This Row],[nome_escola]],[1]Sheet1!$A:$K,2,FALSE)</f>
        <v>38.769204000000002</v>
      </c>
      <c r="F815" s="14">
        <f>VLOOKUP(Tabela1[[#This Row],[nome_escola]],[1]Sheet1!$A:$K,3,FALSE)</f>
        <v>-9.2271400000000003</v>
      </c>
      <c r="G815" s="1" t="str">
        <f>VLOOKUP(Tabela1[[#This Row],[id_escola]],[2]tblEscolas!$A:$E,5,FALSE)</f>
        <v>11</v>
      </c>
      <c r="H815" s="1" t="str">
        <f>VLOOKUP(Tabela1[[#This Row],[id_escola]],[2]tblEscolas!$A:$F,6,FALSE)</f>
        <v>15</v>
      </c>
      <c r="I815" s="1" t="s">
        <v>1235</v>
      </c>
      <c r="J815" s="1" t="str">
        <f>VLOOKUP(A814,[2]tblEscolas!$A:$D,4,FALSE)</f>
        <v>PUB</v>
      </c>
    </row>
    <row r="816" spans="1:10" x14ac:dyDescent="0.3">
      <c r="A816" s="18">
        <v>346482</v>
      </c>
      <c r="B816" s="14" t="s">
        <v>236</v>
      </c>
      <c r="C816" s="14" t="str">
        <f>VLOOKUP(Tabela1[[#This Row],[nome_escola]],[1]Sheet1!$A:$K,4,FALSE)</f>
        <v>Rua do Bairro</v>
      </c>
      <c r="D816" s="14" t="str">
        <f>VLOOKUP(Tabela1[[#This Row],[nome_escola]],[1]Sheet1!$A:$K,5,FALSE)</f>
        <v>4730-390</v>
      </c>
      <c r="E816" s="14">
        <f>VLOOKUP(Tabela1[[#This Row],[nome_escola]],[1]Sheet1!$A:$K,2,FALSE)</f>
        <v>41.68853</v>
      </c>
      <c r="F816" s="14">
        <f>VLOOKUP(Tabela1[[#This Row],[nome_escola]],[1]Sheet1!$A:$K,3,FALSE)</f>
        <v>-8.4244369999999993</v>
      </c>
      <c r="G816" s="1" t="str">
        <f>VLOOKUP(Tabela1[[#This Row],[id_escola]],[2]tblEscolas!$A:$E,5,FALSE)</f>
        <v>03</v>
      </c>
      <c r="H816" s="1" t="str">
        <f>VLOOKUP(Tabela1[[#This Row],[id_escola]],[2]tblEscolas!$A:$F,6,FALSE)</f>
        <v>13</v>
      </c>
      <c r="I816" s="1" t="s">
        <v>1235</v>
      </c>
      <c r="J816" s="1" t="str">
        <f>VLOOKUP(A815,[2]tblEscolas!$A:$D,4,FALSE)</f>
        <v>PUB</v>
      </c>
    </row>
    <row r="817" spans="1:10" x14ac:dyDescent="0.3">
      <c r="A817" s="18" t="e">
        <v>#N/A</v>
      </c>
      <c r="B817" s="14" t="s">
        <v>1179</v>
      </c>
      <c r="C817" s="14" t="str">
        <f>VLOOKUP(Tabela1[[#This Row],[nome_escola]],[1]Sheet1!$A:$K,4,FALSE)</f>
        <v>Rua do Olival</v>
      </c>
      <c r="D817" s="14" t="str">
        <f>VLOOKUP(Tabela1[[#This Row],[nome_escola]],[1]Sheet1!$A:$K,5,FALSE)</f>
        <v>5000-290</v>
      </c>
      <c r="E817" s="14">
        <f>VLOOKUP(Tabela1[[#This Row],[nome_escola]],[1]Sheet1!$A:$K,2,FALSE)</f>
        <v>41.295529999999999</v>
      </c>
      <c r="F817" s="14">
        <f>VLOOKUP(Tabela1[[#This Row],[nome_escola]],[1]Sheet1!$A:$K,3,FALSE)</f>
        <v>-7.7244409999999997</v>
      </c>
      <c r="G817" s="1" t="e">
        <f>VLOOKUP(Tabela1[[#This Row],[id_escola]],[2]tblEscolas!$A:$E,5,FALSE)</f>
        <v>#N/A</v>
      </c>
      <c r="H817" s="1" t="e">
        <f>VLOOKUP(Tabela1[[#This Row],[id_escola]],[2]tblEscolas!$A:$F,6,FALSE)</f>
        <v>#N/A</v>
      </c>
      <c r="I817" s="1" t="s">
        <v>1235</v>
      </c>
      <c r="J817" s="1" t="str">
        <f>VLOOKUP(A816,[2]tblEscolas!$A:$D,4,FALSE)</f>
        <v>PUB</v>
      </c>
    </row>
    <row r="818" spans="1:10" x14ac:dyDescent="0.3">
      <c r="A818" s="18">
        <v>345490</v>
      </c>
      <c r="B818" s="14" t="s">
        <v>98</v>
      </c>
      <c r="C818" s="14" t="str">
        <f>VLOOKUP(Tabela1[[#This Row],[nome_escola]],[1]Sheet1!$A:$K,4,FALSE)</f>
        <v>Rua Vereador Henrique Silva</v>
      </c>
      <c r="D818" s="14" t="str">
        <f>VLOOKUP(Tabela1[[#This Row],[nome_escola]],[1]Sheet1!$A:$K,5,FALSE)</f>
        <v>3885-819</v>
      </c>
      <c r="E818" s="14">
        <f>VLOOKUP(Tabela1[[#This Row],[nome_escola]],[1]Sheet1!$A:$K,2,FALSE)</f>
        <v>40.920744999999997</v>
      </c>
      <c r="F818" s="14">
        <f>VLOOKUP(Tabela1[[#This Row],[nome_escola]],[1]Sheet1!$A:$K,3,FALSE)</f>
        <v>-8.6132969999999993</v>
      </c>
      <c r="G818" s="1" t="str">
        <f>VLOOKUP(Tabela1[[#This Row],[id_escola]],[2]tblEscolas!$A:$E,5,FALSE)</f>
        <v>01</v>
      </c>
      <c r="H818" s="1" t="str">
        <f>VLOOKUP(Tabela1[[#This Row],[id_escola]],[2]tblEscolas!$A:$F,6,FALSE)</f>
        <v>15</v>
      </c>
      <c r="I818" s="1" t="s">
        <v>1235</v>
      </c>
      <c r="J818" s="1" t="e">
        <f>VLOOKUP(A817,[2]tblEscolas!$A:$D,4,FALSE)</f>
        <v>#N/A</v>
      </c>
    </row>
    <row r="819" spans="1:10" x14ac:dyDescent="0.3">
      <c r="A819" s="18" t="e">
        <v>#N/A</v>
      </c>
      <c r="B819" s="14" t="s">
        <v>1071</v>
      </c>
      <c r="C819" s="14" t="str">
        <f>VLOOKUP(Tabela1[[#This Row],[nome_escola]],[1]Sheet1!$A:$K,4,FALSE)</f>
        <v>Avenida 1º de Maio</v>
      </c>
      <c r="D819" s="14" t="str">
        <f>VLOOKUP(Tabela1[[#This Row],[nome_escola]],[1]Sheet1!$A:$K,5,FALSE)</f>
        <v>2835-136</v>
      </c>
      <c r="E819" s="14">
        <f>VLOOKUP(Tabela1[[#This Row],[nome_escola]],[1]Sheet1!$A:$K,2,FALSE)</f>
        <v>38.650064999999998</v>
      </c>
      <c r="F819" s="14">
        <f>VLOOKUP(Tabela1[[#This Row],[nome_escola]],[1]Sheet1!$A:$K,3,FALSE)</f>
        <v>-9.0439919999999994</v>
      </c>
      <c r="G819" s="1" t="e">
        <f>VLOOKUP(Tabela1[[#This Row],[id_escola]],[2]tblEscolas!$A:$E,5,FALSE)</f>
        <v>#N/A</v>
      </c>
      <c r="H819" s="1" t="e">
        <f>VLOOKUP(Tabela1[[#This Row],[id_escola]],[2]tblEscolas!$A:$F,6,FALSE)</f>
        <v>#N/A</v>
      </c>
      <c r="I819" s="1" t="s">
        <v>1235</v>
      </c>
      <c r="J819" s="1" t="str">
        <f>VLOOKUP(A818,[2]tblEscolas!$A:$D,4,FALSE)</f>
        <v>PUB</v>
      </c>
    </row>
    <row r="820" spans="1:10" x14ac:dyDescent="0.3">
      <c r="A820" s="18">
        <v>331077</v>
      </c>
      <c r="B820" s="14" t="s">
        <v>118</v>
      </c>
      <c r="C820" s="14" t="str">
        <f>VLOOKUP(Tabela1[[#This Row],[nome_escola]],[1]Sheet1!$A:$K,4,FALSE)</f>
        <v>Rua da Escola Secundária</v>
      </c>
      <c r="D820" s="14" t="str">
        <f>VLOOKUP(Tabela1[[#This Row],[nome_escola]],[1]Sheet1!$A:$K,5,FALSE)</f>
        <v>7700-018</v>
      </c>
      <c r="E820" s="14">
        <f>VLOOKUP(Tabela1[[#This Row],[nome_escola]],[1]Sheet1!$A:$K,2,FALSE)</f>
        <v>37.512650999999998</v>
      </c>
      <c r="F820" s="14">
        <f>VLOOKUP(Tabela1[[#This Row],[nome_escola]],[1]Sheet1!$A:$K,3,FALSE)</f>
        <v>-8.0557099999999995</v>
      </c>
      <c r="G820" s="1" t="str">
        <f>VLOOKUP(Tabela1[[#This Row],[id_escola]],[2]tblEscolas!$A:$E,5,FALSE)</f>
        <v>02</v>
      </c>
      <c r="H820" s="1" t="str">
        <f>VLOOKUP(Tabela1[[#This Row],[id_escola]],[2]tblEscolas!$A:$F,6,FALSE)</f>
        <v>03</v>
      </c>
      <c r="I820" s="1" t="s">
        <v>1235</v>
      </c>
      <c r="J820" s="1" t="e">
        <f>VLOOKUP(A819,[2]tblEscolas!$A:$D,4,FALSE)</f>
        <v>#N/A</v>
      </c>
    </row>
    <row r="821" spans="1:10" x14ac:dyDescent="0.3">
      <c r="A821" s="18">
        <v>344412</v>
      </c>
      <c r="B821" s="14" t="s">
        <v>1087</v>
      </c>
      <c r="C821" s="14" t="str">
        <f>VLOOKUP(Tabela1[[#This Row],[nome_escola]],[1]Sheet1!$A:$K,4,FALSE)</f>
        <v>ER 390</v>
      </c>
      <c r="D821" s="14" t="str">
        <f>VLOOKUP(Tabela1[[#This Row],[nome_escola]],[1]Sheet1!$A:$K,5,FALSE)</f>
        <v>7555-149</v>
      </c>
      <c r="E821" s="14">
        <f>VLOOKUP(Tabela1[[#This Row],[nome_escola]],[1]Sheet1!$A:$K,2,FALSE)</f>
        <v>37.798645</v>
      </c>
      <c r="F821" s="14">
        <f>VLOOKUP(Tabela1[[#This Row],[nome_escola]],[1]Sheet1!$A:$K,3,FALSE)</f>
        <v>-8.6670569999999998</v>
      </c>
      <c r="G821" s="1" t="str">
        <f>VLOOKUP(Tabela1[[#This Row],[id_escola]],[2]tblEscolas!$A:$E,5,FALSE)</f>
        <v>15</v>
      </c>
      <c r="H821" s="1" t="str">
        <f>VLOOKUP(Tabela1[[#This Row],[id_escola]],[2]tblEscolas!$A:$F,6,FALSE)</f>
        <v>09</v>
      </c>
      <c r="I821" s="1" t="s">
        <v>1235</v>
      </c>
      <c r="J821" s="1" t="str">
        <f>VLOOKUP(A820,[2]tblEscolas!$A:$D,4,FALSE)</f>
        <v>PUB</v>
      </c>
    </row>
    <row r="822" spans="1:10" x14ac:dyDescent="0.3">
      <c r="A822" s="18">
        <v>341393</v>
      </c>
      <c r="B822" s="14" t="s">
        <v>764</v>
      </c>
      <c r="C822" s="14" t="str">
        <f>VLOOKUP(Tabela1[[#This Row],[nome_escola]],[1]Sheet1!$A:$K,4,FALSE)</f>
        <v>Avenida Dom Sancho Manuel</v>
      </c>
      <c r="D822" s="14" t="str">
        <f>VLOOKUP(Tabela1[[#This Row],[nome_escola]],[1]Sheet1!$A:$K,5,FALSE)</f>
        <v>7350-100</v>
      </c>
      <c r="E822" s="14">
        <f>VLOOKUP(Tabela1[[#This Row],[nome_escola]],[1]Sheet1!$A:$K,2,FALSE)</f>
        <v>38.870935000000003</v>
      </c>
      <c r="F822" s="14">
        <f>VLOOKUP(Tabela1[[#This Row],[nome_escola]],[1]Sheet1!$A:$K,3,FALSE)</f>
        <v>-7.1678889999999997</v>
      </c>
      <c r="G822" s="1" t="str">
        <f>VLOOKUP(Tabela1[[#This Row],[id_escola]],[2]tblEscolas!$A:$E,5,FALSE)</f>
        <v>12</v>
      </c>
      <c r="H822" s="1" t="str">
        <f>VLOOKUP(Tabela1[[#This Row],[id_escola]],[2]tblEscolas!$A:$F,6,FALSE)</f>
        <v>07</v>
      </c>
      <c r="I822" s="1" t="s">
        <v>1235</v>
      </c>
      <c r="J822" s="1" t="str">
        <f>VLOOKUP(A821,[2]tblEscolas!$A:$D,4,FALSE)</f>
        <v>PUB</v>
      </c>
    </row>
    <row r="823" spans="1:10" x14ac:dyDescent="0.3">
      <c r="A823" s="18">
        <v>331107</v>
      </c>
      <c r="B823" s="14" t="s">
        <v>321</v>
      </c>
      <c r="C823" s="14" t="str">
        <f>VLOOKUP(Tabela1[[#This Row],[nome_escola]],[1]Sheet1!$A:$K,4,FALSE)</f>
        <v>Avenida Luís de Camões</v>
      </c>
      <c r="D823" s="14" t="str">
        <f>VLOOKUP(Tabela1[[#This Row],[nome_escola]],[1]Sheet1!$A:$K,5,FALSE)</f>
        <v>3330-334</v>
      </c>
      <c r="E823" s="14">
        <f>VLOOKUP(Tabela1[[#This Row],[nome_escola]],[1]Sheet1!$A:$K,2,FALSE)</f>
        <v>40.161279</v>
      </c>
      <c r="F823" s="14">
        <f>VLOOKUP(Tabela1[[#This Row],[nome_escola]],[1]Sheet1!$A:$K,3,FALSE)</f>
        <v>-8.1098909999999993</v>
      </c>
      <c r="G823" s="1" t="str">
        <f>VLOOKUP(Tabela1[[#This Row],[id_escola]],[2]tblEscolas!$A:$E,5,FALSE)</f>
        <v>06</v>
      </c>
      <c r="H823" s="1" t="str">
        <f>VLOOKUP(Tabela1[[#This Row],[id_escola]],[2]tblEscolas!$A:$F,6,FALSE)</f>
        <v>07</v>
      </c>
      <c r="I823" s="1" t="s">
        <v>1235</v>
      </c>
      <c r="J823" s="1" t="str">
        <f>VLOOKUP(A822,[2]tblEscolas!$A:$D,4,FALSE)</f>
        <v>PUB</v>
      </c>
    </row>
    <row r="824" spans="1:10" x14ac:dyDescent="0.3">
      <c r="A824" s="18">
        <v>330619</v>
      </c>
      <c r="B824" s="14" t="s">
        <v>769</v>
      </c>
      <c r="C824" s="14" t="str">
        <f>VLOOKUP(Tabela1[[#This Row],[nome_escola]],[1]Sheet1!$A:$K,4,FALSE)</f>
        <v>Rua das Escolas</v>
      </c>
      <c r="D824" s="14" t="str">
        <f>VLOOKUP(Tabela1[[#This Row],[nome_escola]],[1]Sheet1!$A:$K,5,FALSE)</f>
        <v>7330-328</v>
      </c>
      <c r="E824" s="14">
        <f>VLOOKUP(Tabela1[[#This Row],[nome_escola]],[1]Sheet1!$A:$K,2,FALSE)</f>
        <v>39.383724999999998</v>
      </c>
      <c r="F824" s="14">
        <f>VLOOKUP(Tabela1[[#This Row],[nome_escola]],[1]Sheet1!$A:$K,3,FALSE)</f>
        <v>-7.3870430000000002</v>
      </c>
      <c r="G824" s="1" t="str">
        <f>VLOOKUP(Tabela1[[#This Row],[id_escola]],[2]tblEscolas!$A:$E,5,FALSE)</f>
        <v>12</v>
      </c>
      <c r="H824" s="1" t="str">
        <f>VLOOKUP(Tabela1[[#This Row],[id_escola]],[2]tblEscolas!$A:$F,6,FALSE)</f>
        <v>11</v>
      </c>
      <c r="I824" s="1" t="s">
        <v>1235</v>
      </c>
      <c r="J824" s="1" t="str">
        <f>VLOOKUP(A823,[2]tblEscolas!$A:$D,4,FALSE)</f>
        <v>PUB</v>
      </c>
    </row>
    <row r="825" spans="1:10" x14ac:dyDescent="0.3">
      <c r="A825" s="18">
        <v>330607</v>
      </c>
      <c r="B825" s="14" t="s">
        <v>771</v>
      </c>
      <c r="C825" s="14" t="str">
        <f>VLOOKUP(Tabela1[[#This Row],[nome_escola]],[1]Sheet1!$A:$K,4,FALSE)</f>
        <v>Rua Dom Fernando</v>
      </c>
      <c r="D825" s="14" t="str">
        <f>VLOOKUP(Tabela1[[#This Row],[nome_escola]],[1]Sheet1!$A:$K,5,FALSE)</f>
        <v>7425-104</v>
      </c>
      <c r="E825" s="14">
        <f>VLOOKUP(Tabela1[[#This Row],[nome_escola]],[1]Sheet1!$A:$K,2,FALSE)</f>
        <v>39.077393999999998</v>
      </c>
      <c r="F825" s="14">
        <f>VLOOKUP(Tabela1[[#This Row],[nome_escola]],[1]Sheet1!$A:$K,3,FALSE)</f>
        <v>-8.1769250000000007</v>
      </c>
      <c r="G825" s="1" t="str">
        <f>VLOOKUP(Tabela1[[#This Row],[id_escola]],[2]tblEscolas!$A:$E,5,FALSE)</f>
        <v>12</v>
      </c>
      <c r="H825" s="1" t="str">
        <f>VLOOKUP(Tabela1[[#This Row],[id_escola]],[2]tblEscolas!$A:$F,6,FALSE)</f>
        <v>13</v>
      </c>
      <c r="I825" s="1" t="s">
        <v>1235</v>
      </c>
      <c r="J825" s="1" t="str">
        <f>VLOOKUP(A824,[2]tblEscolas!$A:$D,4,FALSE)</f>
        <v>PUB</v>
      </c>
    </row>
    <row r="826" spans="1:10" x14ac:dyDescent="0.3">
      <c r="A826" s="18">
        <v>330670</v>
      </c>
      <c r="B826" s="14" t="s">
        <v>134</v>
      </c>
      <c r="C826" s="14" t="str">
        <f>VLOOKUP(Tabela1[[#This Row],[nome_escola]],[1]Sheet1!$A:$K,4,FALSE)</f>
        <v>Rua das Escolas</v>
      </c>
      <c r="D826" s="14" t="str">
        <f>VLOOKUP(Tabela1[[#This Row],[nome_escola]],[1]Sheet1!$A:$K,5,FALSE)</f>
        <v>7665-824</v>
      </c>
      <c r="E826" s="14">
        <f>VLOOKUP(Tabela1[[#This Row],[nome_escola]],[1]Sheet1!$A:$K,2,FALSE)</f>
        <v>37.497338999999997</v>
      </c>
      <c r="F826" s="14">
        <f>VLOOKUP(Tabela1[[#This Row],[nome_escola]],[1]Sheet1!$A:$K,3,FALSE)</f>
        <v>-8.4984179999999991</v>
      </c>
      <c r="G826" s="1" t="str">
        <f>VLOOKUP(Tabela1[[#This Row],[id_escola]],[2]tblEscolas!$A:$E,5,FALSE)</f>
        <v>02</v>
      </c>
      <c r="H826" s="1" t="str">
        <f>VLOOKUP(Tabela1[[#This Row],[id_escola]],[2]tblEscolas!$A:$F,6,FALSE)</f>
        <v>11</v>
      </c>
      <c r="I826" s="1" t="s">
        <v>1235</v>
      </c>
      <c r="J826" s="1" t="str">
        <f>VLOOKUP(A825,[2]tblEscolas!$A:$D,4,FALSE)</f>
        <v>PUB</v>
      </c>
    </row>
    <row r="827" spans="1:10" x14ac:dyDescent="0.3">
      <c r="A827" s="18" t="e">
        <v>#N/A</v>
      </c>
      <c r="B827" s="14" t="s">
        <v>364</v>
      </c>
      <c r="C827" s="14" t="str">
        <f>VLOOKUP(Tabela1[[#This Row],[nome_escola]],[1]Sheet1!$A:$K,4,FALSE)</f>
        <v>Avenida 25 de Abril</v>
      </c>
      <c r="D827" s="14" t="str">
        <f>VLOOKUP(Tabela1[[#This Row],[nome_escola]],[1]Sheet1!$A:$K,5,FALSE)</f>
        <v>7080-134</v>
      </c>
      <c r="E827" s="14">
        <f>VLOOKUP(Tabela1[[#This Row],[nome_escola]],[1]Sheet1!$A:$K,2,FALSE)</f>
        <v>38.673380999999999</v>
      </c>
      <c r="F827" s="14">
        <f>VLOOKUP(Tabela1[[#This Row],[nome_escola]],[1]Sheet1!$A:$K,3,FALSE)</f>
        <v>-8.4597879999999996</v>
      </c>
      <c r="G827" s="1" t="e">
        <f>VLOOKUP(Tabela1[[#This Row],[id_escola]],[2]tblEscolas!$A:$E,5,FALSE)</f>
        <v>#N/A</v>
      </c>
      <c r="H827" s="1" t="e">
        <f>VLOOKUP(Tabela1[[#This Row],[id_escola]],[2]tblEscolas!$A:$F,6,FALSE)</f>
        <v>#N/A</v>
      </c>
      <c r="I827" s="1" t="s">
        <v>1235</v>
      </c>
      <c r="J827" s="1" t="str">
        <f>VLOOKUP(A826,[2]tblEscolas!$A:$D,4,FALSE)</f>
        <v>PUB</v>
      </c>
    </row>
    <row r="828" spans="1:10" x14ac:dyDescent="0.3">
      <c r="A828" s="18">
        <v>330589</v>
      </c>
      <c r="B828" s="14" t="s">
        <v>140</v>
      </c>
      <c r="C828" s="14" t="str">
        <f>VLOOKUP(Tabela1[[#This Row],[nome_escola]],[1]Sheet1!$A:$K,4,FALSE)</f>
        <v>Rua A</v>
      </c>
      <c r="D828" s="14" t="str">
        <f>VLOOKUP(Tabela1[[#This Row],[nome_escola]],[1]Sheet1!$A:$K,5,FALSE)</f>
        <v>7830-019</v>
      </c>
      <c r="E828" s="14">
        <f>VLOOKUP(Tabela1[[#This Row],[nome_escola]],[1]Sheet1!$A:$K,2,FALSE)</f>
        <v>37.929296999999998</v>
      </c>
      <c r="F828" s="14">
        <f>VLOOKUP(Tabela1[[#This Row],[nome_escola]],[1]Sheet1!$A:$K,3,FALSE)</f>
        <v>-7.4068860000000001</v>
      </c>
      <c r="G828" s="1" t="str">
        <f>VLOOKUP(Tabela1[[#This Row],[id_escola]],[2]tblEscolas!$A:$E,5,FALSE)</f>
        <v>02</v>
      </c>
      <c r="H828" s="1" t="str">
        <f>VLOOKUP(Tabela1[[#This Row],[id_escola]],[2]tblEscolas!$A:$F,6,FALSE)</f>
        <v>13</v>
      </c>
      <c r="I828" s="1" t="s">
        <v>1235</v>
      </c>
      <c r="J828" s="1" t="e">
        <f>VLOOKUP(A827,[2]tblEscolas!$A:$D,4,FALSE)</f>
        <v>#N/A</v>
      </c>
    </row>
    <row r="829" spans="1:10" x14ac:dyDescent="0.3">
      <c r="A829" s="18">
        <v>345052</v>
      </c>
      <c r="B829" s="14" t="s">
        <v>285</v>
      </c>
      <c r="C829" s="14" t="str">
        <f>VLOOKUP(Tabela1[[#This Row],[nome_escola]],[1]Sheet1!$A:$K,4,FALSE)</f>
        <v>Rua Professora Beatriz dos Prazeres Moreira</v>
      </c>
      <c r="D829" s="14" t="str">
        <f>VLOOKUP(Tabela1[[#This Row],[nome_escola]],[1]Sheet1!$A:$K,5,FALSE)</f>
        <v>3300-122</v>
      </c>
      <c r="E829" s="14">
        <f>VLOOKUP(Tabela1[[#This Row],[nome_escola]],[1]Sheet1!$A:$K,2,FALSE)</f>
        <v>40.223050999999998</v>
      </c>
      <c r="F829" s="14">
        <f>VLOOKUP(Tabela1[[#This Row],[nome_escola]],[1]Sheet1!$A:$K,3,FALSE)</f>
        <v>-8.0625079999999993</v>
      </c>
      <c r="G829" s="1" t="str">
        <f>VLOOKUP(Tabela1[[#This Row],[id_escola]],[2]tblEscolas!$A:$E,5,FALSE)</f>
        <v>06</v>
      </c>
      <c r="H829" s="1" t="str">
        <f>VLOOKUP(Tabela1[[#This Row],[id_escola]],[2]tblEscolas!$A:$F,6,FALSE)</f>
        <v>01</v>
      </c>
      <c r="I829" s="1" t="s">
        <v>1235</v>
      </c>
      <c r="J829" s="1" t="str">
        <f>VLOOKUP(A828,[2]tblEscolas!$A:$D,4,FALSE)</f>
        <v>PUB</v>
      </c>
    </row>
    <row r="830" spans="1:10" x14ac:dyDescent="0.3">
      <c r="A830" s="18">
        <v>344436</v>
      </c>
      <c r="B830" s="14" t="s">
        <v>463</v>
      </c>
      <c r="C830" s="14" t="str">
        <f>VLOOKUP(Tabela1[[#This Row],[nome_escola]],[1]Sheet1!$A:$K,4,FALSE)</f>
        <v>Rua Doutor Rosa Falcão</v>
      </c>
      <c r="D830" s="14" t="str">
        <f>VLOOKUP(Tabela1[[#This Row],[nome_escola]],[1]Sheet1!$A:$K,5,FALSE)</f>
        <v>3240-313</v>
      </c>
      <c r="E830" s="14">
        <f>VLOOKUP(Tabela1[[#This Row],[nome_escola]],[1]Sheet1!$A:$K,2,FALSE)</f>
        <v>39.923793000000003</v>
      </c>
      <c r="F830" s="14">
        <f>VLOOKUP(Tabela1[[#This Row],[nome_escola]],[1]Sheet1!$A:$K,3,FALSE)</f>
        <v>-8.3682289999999995</v>
      </c>
      <c r="G830" s="1" t="str">
        <f>VLOOKUP(Tabela1[[#This Row],[id_escola]],[2]tblEscolas!$A:$E,5,FALSE)</f>
        <v>10</v>
      </c>
      <c r="H830" s="1" t="str">
        <f>VLOOKUP(Tabela1[[#This Row],[id_escola]],[2]tblEscolas!$A:$F,6,FALSE)</f>
        <v>03</v>
      </c>
      <c r="I830" s="1" t="s">
        <v>1235</v>
      </c>
      <c r="J830" s="1" t="str">
        <f>VLOOKUP(A829,[2]tblEscolas!$A:$D,4,FALSE)</f>
        <v>PUB</v>
      </c>
    </row>
    <row r="831" spans="1:10" x14ac:dyDescent="0.3">
      <c r="A831" s="18" t="e">
        <v>#N/A</v>
      </c>
      <c r="B831" s="14" t="s">
        <v>312</v>
      </c>
      <c r="C831" s="14" t="str">
        <f>VLOOKUP(Tabela1[[#This Row],[nome_escola]],[1]Sheet1!$A:$K,4,FALSE)</f>
        <v>Rua Conde Ferreira</v>
      </c>
      <c r="D831" s="14" t="str">
        <f>VLOOKUP(Tabela1[[#This Row],[nome_escola]],[1]Sheet1!$A:$K,5,FALSE)</f>
        <v>3150-136</v>
      </c>
      <c r="E831" s="14">
        <f>VLOOKUP(Tabela1[[#This Row],[nome_escola]],[1]Sheet1!$A:$K,2,FALSE)</f>
        <v>40.116515999999997</v>
      </c>
      <c r="F831" s="14">
        <f>VLOOKUP(Tabela1[[#This Row],[nome_escola]],[1]Sheet1!$A:$K,3,FALSE)</f>
        <v>-8.4941379999999995</v>
      </c>
      <c r="G831" s="1" t="e">
        <f>VLOOKUP(Tabela1[[#This Row],[id_escola]],[2]tblEscolas!$A:$E,5,FALSE)</f>
        <v>#N/A</v>
      </c>
      <c r="H831" s="1" t="e">
        <f>VLOOKUP(Tabela1[[#This Row],[id_escola]],[2]tblEscolas!$A:$F,6,FALSE)</f>
        <v>#N/A</v>
      </c>
      <c r="I831" s="1" t="s">
        <v>1235</v>
      </c>
      <c r="J831" s="1" t="str">
        <f>VLOOKUP(A830,[2]tblEscolas!$A:$D,4,FALSE)</f>
        <v>PUB</v>
      </c>
    </row>
    <row r="832" spans="1:10" x14ac:dyDescent="0.3">
      <c r="A832" s="18">
        <v>341381</v>
      </c>
      <c r="B832" s="14" t="s">
        <v>762</v>
      </c>
      <c r="C832" s="14" t="str">
        <f>VLOOKUP(Tabela1[[#This Row],[nome_escola]],[1]Sheet1!$A:$K,4,FALSE)</f>
        <v>EN 373</v>
      </c>
      <c r="D832" s="14" t="str">
        <f>VLOOKUP(Tabela1[[#This Row],[nome_escola]],[1]Sheet1!$A:$K,5,FALSE)</f>
        <v>7350-231</v>
      </c>
      <c r="E832" s="14">
        <f>VLOOKUP(Tabela1[[#This Row],[nome_escola]],[1]Sheet1!$A:$K,2,FALSE)</f>
        <v>38.885221999999999</v>
      </c>
      <c r="F832" s="14">
        <f>VLOOKUP(Tabela1[[#This Row],[nome_escola]],[1]Sheet1!$A:$K,3,FALSE)</f>
        <v>-7.1520149999999996</v>
      </c>
      <c r="G832" s="1" t="str">
        <f>VLOOKUP(Tabela1[[#This Row],[id_escola]],[2]tblEscolas!$A:$E,5,FALSE)</f>
        <v>12</v>
      </c>
      <c r="H832" s="1" t="str">
        <f>VLOOKUP(Tabela1[[#This Row],[id_escola]],[2]tblEscolas!$A:$F,6,FALSE)</f>
        <v>07</v>
      </c>
      <c r="I832" s="1" t="s">
        <v>1235</v>
      </c>
      <c r="J832" s="1" t="e">
        <f>VLOOKUP(A831,[2]tblEscolas!$A:$D,4,FALSE)</f>
        <v>#N/A</v>
      </c>
    </row>
    <row r="833" spans="1:10" x14ac:dyDescent="0.3">
      <c r="A833" s="18">
        <v>344722</v>
      </c>
      <c r="B833" s="14" t="s">
        <v>480</v>
      </c>
      <c r="C833" s="14" t="str">
        <f>VLOOKUP(Tabela1[[#This Row],[nome_escola]],[1]Sheet1!$A:$K,4,FALSE)</f>
        <v>Rua das Tílias</v>
      </c>
      <c r="D833" s="14" t="str">
        <f>VLOOKUP(Tabela1[[#This Row],[nome_escola]],[1]Sheet1!$A:$K,5,FALSE)</f>
        <v>2405-025</v>
      </c>
      <c r="E833" s="14">
        <f>VLOOKUP(Tabela1[[#This Row],[nome_escola]],[1]Sheet1!$A:$K,2,FALSE)</f>
        <v>39.68629</v>
      </c>
      <c r="F833" s="14">
        <f>VLOOKUP(Tabela1[[#This Row],[nome_escola]],[1]Sheet1!$A:$K,3,FALSE)</f>
        <v>-8.8972239999999996</v>
      </c>
      <c r="G833" s="1" t="str">
        <f>VLOOKUP(Tabela1[[#This Row],[id_escola]],[2]tblEscolas!$A:$E,5,FALSE)</f>
        <v>10</v>
      </c>
      <c r="H833" s="1" t="str">
        <f>VLOOKUP(Tabela1[[#This Row],[id_escola]],[2]tblEscolas!$A:$F,6,FALSE)</f>
        <v>09</v>
      </c>
      <c r="I833" s="1" t="s">
        <v>1235</v>
      </c>
      <c r="J833" s="1" t="str">
        <f>VLOOKUP(A832,[2]tblEscolas!$A:$D,4,FALSE)</f>
        <v>PUB</v>
      </c>
    </row>
    <row r="834" spans="1:10" x14ac:dyDescent="0.3">
      <c r="A834" s="18" t="e">
        <v>#N/A</v>
      </c>
      <c r="B834" s="14" t="s">
        <v>83</v>
      </c>
      <c r="C834" s="14" t="str">
        <f>VLOOKUP(Tabela1[[#This Row],[nome_escola]],[1]Sheet1!$A:$K,4,FALSE)</f>
        <v>Rua Gabriel Ançã</v>
      </c>
      <c r="D834" s="14" t="str">
        <f>VLOOKUP(Tabela1[[#This Row],[nome_escola]],[1]Sheet1!$A:$K,5,FALSE)</f>
        <v>3830-197</v>
      </c>
      <c r="E834" s="14">
        <f>VLOOKUP(Tabela1[[#This Row],[nome_escola]],[1]Sheet1!$A:$K,2,FALSE)</f>
        <v>40.591929999999998</v>
      </c>
      <c r="F834" s="14">
        <f>VLOOKUP(Tabela1[[#This Row],[nome_escola]],[1]Sheet1!$A:$K,3,FALSE)</f>
        <v>-8.6722950000000001</v>
      </c>
      <c r="G834" s="1" t="e">
        <f>VLOOKUP(Tabela1[[#This Row],[id_escola]],[2]tblEscolas!$A:$E,5,FALSE)</f>
        <v>#N/A</v>
      </c>
      <c r="H834" s="1" t="e">
        <f>VLOOKUP(Tabela1[[#This Row],[id_escola]],[2]tblEscolas!$A:$F,6,FALSE)</f>
        <v>#N/A</v>
      </c>
      <c r="I834" s="1" t="s">
        <v>1235</v>
      </c>
      <c r="J834" s="1" t="str">
        <f>VLOOKUP(A833,[2]tblEscolas!$A:$D,4,FALSE)</f>
        <v>PUB</v>
      </c>
    </row>
    <row r="835" spans="1:10" x14ac:dyDescent="0.3">
      <c r="A835" s="18">
        <v>344930</v>
      </c>
      <c r="B835" s="14" t="s">
        <v>333</v>
      </c>
      <c r="C835" s="14" t="str">
        <f>VLOOKUP(Tabela1[[#This Row],[nome_escola]],[1]Sheet1!$A:$K,4,FALSE)</f>
        <v>Rua Comendador Manuel Rodrigues Lagos</v>
      </c>
      <c r="D835" s="14" t="str">
        <f>VLOOKUP(Tabela1[[#This Row],[nome_escola]],[1]Sheet1!$A:$K,5,FALSE)</f>
        <v>3400-068</v>
      </c>
      <c r="E835" s="14">
        <f>VLOOKUP(Tabela1[[#This Row],[nome_escola]],[1]Sheet1!$A:$K,2,FALSE)</f>
        <v>40.355701000000003</v>
      </c>
      <c r="F835" s="14">
        <f>VLOOKUP(Tabela1[[#This Row],[nome_escola]],[1]Sheet1!$A:$K,3,FALSE)</f>
        <v>-7.854768</v>
      </c>
      <c r="G835" s="1" t="str">
        <f>VLOOKUP(Tabela1[[#This Row],[id_escola]],[2]tblEscolas!$A:$E,5,FALSE)</f>
        <v>06</v>
      </c>
      <c r="H835" s="1" t="str">
        <f>VLOOKUP(Tabela1[[#This Row],[id_escola]],[2]tblEscolas!$A:$F,6,FALSE)</f>
        <v>11</v>
      </c>
      <c r="I835" s="1" t="s">
        <v>1235</v>
      </c>
      <c r="J835" s="1" t="e">
        <f>VLOOKUP(A834,[2]tblEscolas!$A:$D,4,FALSE)</f>
        <v>#N/A</v>
      </c>
    </row>
    <row r="836" spans="1:10" x14ac:dyDescent="0.3">
      <c r="A836" s="18">
        <v>342506</v>
      </c>
      <c r="B836" s="14" t="s">
        <v>82</v>
      </c>
      <c r="C836" s="14" t="str">
        <f>VLOOKUP(Tabela1[[#This Row],[nome_escola]],[1]Sheet1!$A:$K,4,FALSE)</f>
        <v>Rua Gabriel Ançã</v>
      </c>
      <c r="D836" s="14" t="str">
        <f>VLOOKUP(Tabela1[[#This Row],[nome_escola]],[1]Sheet1!$A:$K,5,FALSE)</f>
        <v>3830-197</v>
      </c>
      <c r="E836" s="14">
        <f>VLOOKUP(Tabela1[[#This Row],[nome_escola]],[1]Sheet1!$A:$K,2,FALSE)</f>
        <v>40.591929999999998</v>
      </c>
      <c r="F836" s="14">
        <f>VLOOKUP(Tabela1[[#This Row],[nome_escola]],[1]Sheet1!$A:$K,3,FALSE)</f>
        <v>-8.6722950000000001</v>
      </c>
      <c r="G836" s="1" t="str">
        <f>VLOOKUP(Tabela1[[#This Row],[id_escola]],[2]tblEscolas!$A:$E,5,FALSE)</f>
        <v>01</v>
      </c>
      <c r="H836" s="1" t="str">
        <f>VLOOKUP(Tabela1[[#This Row],[id_escola]],[2]tblEscolas!$A:$F,6,FALSE)</f>
        <v>11</v>
      </c>
      <c r="I836" s="1" t="s">
        <v>1235</v>
      </c>
      <c r="J836" s="1" t="str">
        <f>VLOOKUP(A835,[2]tblEscolas!$A:$D,4,FALSE)</f>
        <v>PUB</v>
      </c>
    </row>
    <row r="837" spans="1:10" x14ac:dyDescent="0.3">
      <c r="A837" s="18">
        <v>345337</v>
      </c>
      <c r="B837" s="14" t="s">
        <v>269</v>
      </c>
      <c r="C837" s="14" t="str">
        <f>VLOOKUP(Tabela1[[#This Row],[nome_escola]],[1]Sheet1!$A:$K,4,FALSE)</f>
        <v>Rua das Escolas</v>
      </c>
      <c r="D837" s="14" t="str">
        <f>VLOOKUP(Tabela1[[#This Row],[nome_escola]],[1]Sheet1!$A:$K,5,FALSE)</f>
        <v>6200-441</v>
      </c>
      <c r="E837" s="14">
        <f>VLOOKUP(Tabela1[[#This Row],[nome_escola]],[1]Sheet1!$A:$K,2,FALSE)</f>
        <v>40.297066000000001</v>
      </c>
      <c r="F837" s="14">
        <f>VLOOKUP(Tabela1[[#This Row],[nome_escola]],[1]Sheet1!$A:$K,3,FALSE)</f>
        <v>-7.4955509999999999</v>
      </c>
      <c r="G837" s="1" t="str">
        <f>VLOOKUP(Tabela1[[#This Row],[id_escola]],[2]tblEscolas!$A:$E,5,FALSE)</f>
        <v>05</v>
      </c>
      <c r="H837" s="1" t="str">
        <f>VLOOKUP(Tabela1[[#This Row],[id_escola]],[2]tblEscolas!$A:$F,6,FALSE)</f>
        <v>03</v>
      </c>
      <c r="I837" s="1" t="s">
        <v>1235</v>
      </c>
      <c r="J837" s="1" t="str">
        <f>VLOOKUP(A836,[2]tblEscolas!$A:$D,4,FALSE)</f>
        <v>PUB</v>
      </c>
    </row>
    <row r="838" spans="1:10" x14ac:dyDescent="0.3">
      <c r="A838" s="18">
        <v>343500</v>
      </c>
      <c r="B838" s="14" t="s">
        <v>49</v>
      </c>
      <c r="C838" s="14" t="str">
        <f>VLOOKUP(Tabela1[[#This Row],[nome_escola]],[1]Sheet1!$A:$K,4,FALSE)</f>
        <v>Rua Professor Egas Moniz</v>
      </c>
      <c r="D838" s="14" t="str">
        <f>VLOOKUP(Tabela1[[#This Row],[nome_escola]],[1]Sheet1!$A:$K,5,FALSE)</f>
        <v>3810-164</v>
      </c>
      <c r="E838" s="14">
        <f>VLOOKUP(Tabela1[[#This Row],[nome_escola]],[1]Sheet1!$A:$K,2,FALSE)</f>
        <v>40.622976999999999</v>
      </c>
      <c r="F838" s="14">
        <f>VLOOKUP(Tabela1[[#This Row],[nome_escola]],[1]Sheet1!$A:$K,3,FALSE)</f>
        <v>-8.6365099999999995</v>
      </c>
      <c r="G838" s="1" t="str">
        <f>VLOOKUP(Tabela1[[#This Row],[id_escola]],[2]tblEscolas!$A:$E,5,FALSE)</f>
        <v>01</v>
      </c>
      <c r="H838" s="1" t="str">
        <f>VLOOKUP(Tabela1[[#This Row],[id_escola]],[2]tblEscolas!$A:$F,6,FALSE)</f>
        <v>05</v>
      </c>
      <c r="I838" s="1" t="s">
        <v>1235</v>
      </c>
      <c r="J838" s="1" t="str">
        <f>VLOOKUP(A837,[2]tblEscolas!$A:$D,4,FALSE)</f>
        <v>PUB</v>
      </c>
    </row>
    <row r="839" spans="1:10" x14ac:dyDescent="0.3">
      <c r="A839" s="18">
        <v>403076</v>
      </c>
      <c r="B839" s="14" t="s">
        <v>1208</v>
      </c>
      <c r="C839" s="14" t="str">
        <f>VLOOKUP(Tabela1[[#This Row],[nome_escola]],[1]Sheet1!$A:$K,4,FALSE)</f>
        <v>Avenida São Mamede de Barros</v>
      </c>
      <c r="D839" s="14" t="str">
        <f>VLOOKUP(Tabela1[[#This Row],[nome_escola]],[1]Sheet1!$A:$K,5,FALSE)</f>
        <v>3660-255</v>
      </c>
      <c r="E839" s="14">
        <f>VLOOKUP(Tabela1[[#This Row],[nome_escola]],[1]Sheet1!$A:$K,2,FALSE)</f>
        <v>40.767693999999999</v>
      </c>
      <c r="F839" s="14">
        <f>VLOOKUP(Tabela1[[#This Row],[nome_escola]],[1]Sheet1!$A:$K,3,FALSE)</f>
        <v>-8.1461129999999997</v>
      </c>
      <c r="G839" s="1" t="str">
        <f>VLOOKUP(Tabela1[[#This Row],[id_escola]],[2]tblEscolas!$A:$E,5,FALSE)</f>
        <v>18</v>
      </c>
      <c r="H839" s="1" t="str">
        <f>VLOOKUP(Tabela1[[#This Row],[id_escola]],[2]tblEscolas!$A:$F,6,FALSE)</f>
        <v>16</v>
      </c>
      <c r="I839" s="1" t="s">
        <v>1235</v>
      </c>
      <c r="J839" s="1" t="str">
        <f>VLOOKUP(A838,[2]tblEscolas!$A:$D,4,FALSE)</f>
        <v>PUB</v>
      </c>
    </row>
    <row r="840" spans="1:10" x14ac:dyDescent="0.3">
      <c r="A840" s="18">
        <v>345015</v>
      </c>
      <c r="B840" s="14" t="s">
        <v>291</v>
      </c>
      <c r="C840" s="14" t="str">
        <f>VLOOKUP(Tabela1[[#This Row],[nome_escola]],[1]Sheet1!$A:$K,4,FALSE)</f>
        <v>Rua dos Barreiros</v>
      </c>
      <c r="D840" s="14" t="str">
        <f>VLOOKUP(Tabela1[[#This Row],[nome_escola]],[1]Sheet1!$A:$K,5,FALSE)</f>
        <v>3025-544</v>
      </c>
      <c r="E840" s="14">
        <f>VLOOKUP(Tabela1[[#This Row],[nome_escola]],[1]Sheet1!$A:$K,2,FALSE)</f>
        <v>40.232992000000003</v>
      </c>
      <c r="F840" s="14">
        <f>VLOOKUP(Tabela1[[#This Row],[nome_escola]],[1]Sheet1!$A:$K,3,FALSE)</f>
        <v>-8.5360220000000009</v>
      </c>
      <c r="G840" s="1" t="str">
        <f>VLOOKUP(Tabela1[[#This Row],[id_escola]],[2]tblEscolas!$A:$E,5,FALSE)</f>
        <v>06</v>
      </c>
      <c r="H840" s="1" t="str">
        <f>VLOOKUP(Tabela1[[#This Row],[id_escola]],[2]tblEscolas!$A:$F,6,FALSE)</f>
        <v>03</v>
      </c>
      <c r="I840" s="1" t="s">
        <v>1235</v>
      </c>
      <c r="J840" s="1" t="str">
        <f>VLOOKUP(A839,[2]tblEscolas!$A:$D,4,FALSE)</f>
        <v>PUB</v>
      </c>
    </row>
    <row r="841" spans="1:10" x14ac:dyDescent="0.3">
      <c r="A841" s="18">
        <v>345027</v>
      </c>
      <c r="B841" s="14" t="s">
        <v>305</v>
      </c>
      <c r="C841" s="14" t="str">
        <f>VLOOKUP(Tabela1[[#This Row],[nome_escola]],[1]Sheet1!$A:$K,4,FALSE)</f>
        <v>Rua da Barqueira</v>
      </c>
      <c r="D841" s="14" t="str">
        <f>VLOOKUP(Tabela1[[#This Row],[nome_escola]],[1]Sheet1!$A:$K,5,FALSE)</f>
        <v>3045-459</v>
      </c>
      <c r="E841" s="14">
        <f>VLOOKUP(Tabela1[[#This Row],[nome_escola]],[1]Sheet1!$A:$K,2,FALSE)</f>
        <v>40.194164000000001</v>
      </c>
      <c r="F841" s="14">
        <f>VLOOKUP(Tabela1[[#This Row],[nome_escola]],[1]Sheet1!$A:$K,3,FALSE)</f>
        <v>-8.5013059999999996</v>
      </c>
      <c r="G841" s="1" t="str">
        <f>VLOOKUP(Tabela1[[#This Row],[id_escola]],[2]tblEscolas!$A:$E,5,FALSE)</f>
        <v>06</v>
      </c>
      <c r="H841" s="1" t="str">
        <f>VLOOKUP(Tabela1[[#This Row],[id_escola]],[2]tblEscolas!$A:$F,6,FALSE)</f>
        <v>03</v>
      </c>
      <c r="I841" s="1" t="s">
        <v>1235</v>
      </c>
      <c r="J841" s="1" t="str">
        <f>VLOOKUP(A840,[2]tblEscolas!$A:$D,4,FALSE)</f>
        <v>PUB</v>
      </c>
    </row>
    <row r="842" spans="1:10" x14ac:dyDescent="0.3">
      <c r="A842" s="18">
        <v>345350</v>
      </c>
      <c r="B842" s="14" t="s">
        <v>266</v>
      </c>
      <c r="C842" s="14" t="str">
        <f>VLOOKUP(Tabela1[[#This Row],[nome_escola]],[1]Sheet1!$A:$K,4,FALSE)</f>
        <v>Desconhecido</v>
      </c>
      <c r="D842" s="14" t="str">
        <f>VLOOKUP(Tabela1[[#This Row],[nome_escola]],[1]Sheet1!$A:$K,5,FALSE)</f>
        <v>6200-652</v>
      </c>
      <c r="E842" s="14">
        <f>VLOOKUP(Tabela1[[#This Row],[nome_escola]],[1]Sheet1!$A:$K,2,FALSE)</f>
        <v>40.315666</v>
      </c>
      <c r="F842" s="14">
        <f>VLOOKUP(Tabela1[[#This Row],[nome_escola]],[1]Sheet1!$A:$K,3,FALSE)</f>
        <v>-7.461176</v>
      </c>
      <c r="G842" s="1" t="str">
        <f>VLOOKUP(Tabela1[[#This Row],[id_escola]],[2]tblEscolas!$A:$E,5,FALSE)</f>
        <v>05</v>
      </c>
      <c r="H842" s="1" t="str">
        <f>VLOOKUP(Tabela1[[#This Row],[id_escola]],[2]tblEscolas!$A:$F,6,FALSE)</f>
        <v>03</v>
      </c>
      <c r="I842" s="1" t="s">
        <v>1235</v>
      </c>
      <c r="J842" s="1" t="str">
        <f>VLOOKUP(A841,[2]tblEscolas!$A:$D,4,FALSE)</f>
        <v>PUB</v>
      </c>
    </row>
    <row r="843" spans="1:10" x14ac:dyDescent="0.3">
      <c r="A843" s="18">
        <v>345076</v>
      </c>
      <c r="B843" s="14" t="s">
        <v>1228</v>
      </c>
      <c r="C843" s="14" t="str">
        <f>VLOOKUP(Tabela1[[#This Row],[nome_escola]],[1]Sheet1!$A:$K,4,FALSE)</f>
        <v>EN 229</v>
      </c>
      <c r="D843" s="14" t="str">
        <f>VLOOKUP(Tabela1[[#This Row],[nome_escola]],[1]Sheet1!$A:$K,5,FALSE)</f>
        <v>3505-459</v>
      </c>
      <c r="E843" s="14">
        <f>VLOOKUP(Tabela1[[#This Row],[nome_escola]],[1]Sheet1!$A:$K,2,FALSE)</f>
        <v>40.70167</v>
      </c>
      <c r="F843" s="14">
        <f>VLOOKUP(Tabela1[[#This Row],[nome_escola]],[1]Sheet1!$A:$K,3,FALSE)</f>
        <v>-7.8614220000000001</v>
      </c>
      <c r="G843" s="1" t="str">
        <f>VLOOKUP(Tabela1[[#This Row],[id_escola]],[2]tblEscolas!$A:$E,5,FALSE)</f>
        <v>18</v>
      </c>
      <c r="H843" s="1" t="str">
        <f>VLOOKUP(Tabela1[[#This Row],[id_escola]],[2]tblEscolas!$A:$F,6,FALSE)</f>
        <v>23</v>
      </c>
      <c r="I843" s="1" t="s">
        <v>1235</v>
      </c>
      <c r="J843" s="1" t="str">
        <f>VLOOKUP(A842,[2]tblEscolas!$A:$D,4,FALSE)</f>
        <v>PUB</v>
      </c>
    </row>
    <row r="844" spans="1:10" x14ac:dyDescent="0.3">
      <c r="A844" s="18">
        <v>343110</v>
      </c>
      <c r="B844" s="14" t="s">
        <v>1108</v>
      </c>
      <c r="C844" s="14" t="str">
        <f>VLOOKUP(Tabela1[[#This Row],[nome_escola]],[1]Sheet1!$A:$K,4,FALSE)</f>
        <v>Rua Conselheiro Ramada Curto</v>
      </c>
      <c r="D844" s="14" t="str">
        <f>VLOOKUP(Tabela1[[#This Row],[nome_escola]],[1]Sheet1!$A:$K,5,FALSE)</f>
        <v>2970-726</v>
      </c>
      <c r="E844" s="14">
        <f>VLOOKUP(Tabela1[[#This Row],[nome_escola]],[1]Sheet1!$A:$K,2,FALSE)</f>
        <v>38.448625999999997</v>
      </c>
      <c r="F844" s="14">
        <f>VLOOKUP(Tabela1[[#This Row],[nome_escola]],[1]Sheet1!$A:$K,3,FALSE)</f>
        <v>-9.10379</v>
      </c>
      <c r="G844" s="1" t="str">
        <f>VLOOKUP(Tabela1[[#This Row],[id_escola]],[2]tblEscolas!$A:$E,5,FALSE)</f>
        <v>15</v>
      </c>
      <c r="H844" s="1" t="str">
        <f>VLOOKUP(Tabela1[[#This Row],[id_escola]],[2]tblEscolas!$A:$F,6,FALSE)</f>
        <v>11</v>
      </c>
      <c r="I844" s="1" t="s">
        <v>1235</v>
      </c>
      <c r="J844" s="1" t="str">
        <f>VLOOKUP(A843,[2]tblEscolas!$A:$D,4,FALSE)</f>
        <v>PUB</v>
      </c>
    </row>
    <row r="845" spans="1:10" x14ac:dyDescent="0.3">
      <c r="A845" s="18">
        <v>342348</v>
      </c>
      <c r="B845" s="14" t="s">
        <v>876</v>
      </c>
      <c r="C845" s="14" t="str">
        <f>VLOOKUP(Tabela1[[#This Row],[nome_escola]],[1]Sheet1!$A:$K,4,FALSE)</f>
        <v>Rua de Santo António de Contumil</v>
      </c>
      <c r="D845" s="14" t="str">
        <f>VLOOKUP(Tabela1[[#This Row],[nome_escola]],[1]Sheet1!$A:$K,5,FALSE)</f>
        <v>4350-285</v>
      </c>
      <c r="E845" s="14">
        <f>VLOOKUP(Tabela1[[#This Row],[nome_escola]],[1]Sheet1!$A:$K,2,FALSE)</f>
        <v>41.171951999999997</v>
      </c>
      <c r="F845" s="14">
        <f>VLOOKUP(Tabela1[[#This Row],[nome_escola]],[1]Sheet1!$A:$K,3,FALSE)</f>
        <v>-8.5800549999999998</v>
      </c>
      <c r="G845" s="1" t="str">
        <f>VLOOKUP(Tabela1[[#This Row],[id_escola]],[2]tblEscolas!$A:$E,5,FALSE)</f>
        <v>13</v>
      </c>
      <c r="H845" s="1" t="str">
        <f>VLOOKUP(Tabela1[[#This Row],[id_escola]],[2]tblEscolas!$A:$F,6,FALSE)</f>
        <v>12</v>
      </c>
      <c r="I845" s="1" t="s">
        <v>1235</v>
      </c>
      <c r="J845" s="1" t="str">
        <f>VLOOKUP(A844,[2]tblEscolas!$A:$D,4,FALSE)</f>
        <v>PUB</v>
      </c>
    </row>
    <row r="846" spans="1:10" x14ac:dyDescent="0.3">
      <c r="A846" s="18">
        <v>310190</v>
      </c>
      <c r="B846" s="14" t="s">
        <v>1100</v>
      </c>
      <c r="C846" s="14" t="str">
        <f>VLOOKUP(Tabela1[[#This Row],[nome_escola]],[1]Sheet1!$A:$K,4,FALSE)</f>
        <v>Rua Paulo da Gama</v>
      </c>
      <c r="D846" s="14" t="str">
        <f>VLOOKUP(Tabela1[[#This Row],[nome_escola]],[1]Sheet1!$A:$K,5,FALSE)</f>
        <v>2840-250</v>
      </c>
      <c r="E846" s="14">
        <f>VLOOKUP(Tabela1[[#This Row],[nome_escola]],[1]Sheet1!$A:$K,2,FALSE)</f>
        <v>38.629376999999998</v>
      </c>
      <c r="F846" s="14">
        <f>VLOOKUP(Tabela1[[#This Row],[nome_escola]],[1]Sheet1!$A:$K,3,FALSE)</f>
        <v>-9.1006219999999995</v>
      </c>
      <c r="G846" s="1" t="str">
        <f>VLOOKUP(Tabela1[[#This Row],[id_escola]],[2]tblEscolas!$A:$E,5,FALSE)</f>
        <v>15</v>
      </c>
      <c r="H846" s="1" t="str">
        <f>VLOOKUP(Tabela1[[#This Row],[id_escola]],[2]tblEscolas!$A:$F,6,FALSE)</f>
        <v>10</v>
      </c>
      <c r="I846" s="1" t="s">
        <v>1235</v>
      </c>
      <c r="J846" s="1" t="str">
        <f>VLOOKUP(A845,[2]tblEscolas!$A:$D,4,FALSE)</f>
        <v>PUB</v>
      </c>
    </row>
    <row r="847" spans="1:10" x14ac:dyDescent="0.3">
      <c r="A847" s="18" t="e">
        <v>#N/A</v>
      </c>
      <c r="B847" s="14" t="s">
        <v>571</v>
      </c>
      <c r="C847" s="14" t="str">
        <f>VLOOKUP(Tabela1[[#This Row],[nome_escola]],[1]Sheet1!$A:$K,4,FALSE)</f>
        <v>Avenida General Roçadas</v>
      </c>
      <c r="D847" s="14" t="str">
        <f>VLOOKUP(Tabela1[[#This Row],[nome_escola]],[1]Sheet1!$A:$K,5,FALSE)</f>
        <v>1170-340</v>
      </c>
      <c r="E847" s="14">
        <f>VLOOKUP(Tabela1[[#This Row],[nome_escola]],[1]Sheet1!$A:$K,2,FALSE)</f>
        <v>38.726742999999999</v>
      </c>
      <c r="F847" s="14">
        <f>VLOOKUP(Tabela1[[#This Row],[nome_escola]],[1]Sheet1!$A:$K,3,FALSE)</f>
        <v>-9.1276430000000008</v>
      </c>
      <c r="G847" s="1" t="e">
        <f>VLOOKUP(Tabela1[[#This Row],[id_escola]],[2]tblEscolas!$A:$E,5,FALSE)</f>
        <v>#N/A</v>
      </c>
      <c r="H847" s="1" t="e">
        <f>VLOOKUP(Tabela1[[#This Row],[id_escola]],[2]tblEscolas!$A:$F,6,FALSE)</f>
        <v>#N/A</v>
      </c>
      <c r="I847" s="1" t="s">
        <v>1235</v>
      </c>
      <c r="J847" s="1" t="str">
        <f>VLOOKUP(A846,[2]tblEscolas!$A:$D,4,FALSE)</f>
        <v>PUB</v>
      </c>
    </row>
    <row r="848" spans="1:10" x14ac:dyDescent="0.3">
      <c r="A848" s="18">
        <v>342440</v>
      </c>
      <c r="B848" s="14" t="s">
        <v>1067</v>
      </c>
      <c r="C848" s="14" t="str">
        <f>VLOOKUP(Tabela1[[#This Row],[nome_escola]],[1]Sheet1!$A:$K,4,FALSE)</f>
        <v>Avenida do Bocage</v>
      </c>
      <c r="D848" s="14" t="str">
        <f>VLOOKUP(Tabela1[[#This Row],[nome_escola]],[1]Sheet1!$A:$K,5,FALSE)</f>
        <v>2830-088</v>
      </c>
      <c r="E848" s="14">
        <f>VLOOKUP(Tabela1[[#This Row],[nome_escola]],[1]Sheet1!$A:$K,2,FALSE)</f>
        <v>38.657387999999997</v>
      </c>
      <c r="F848" s="14">
        <f>VLOOKUP(Tabela1[[#This Row],[nome_escola]],[1]Sheet1!$A:$K,3,FALSE)</f>
        <v>-9.0566469999999999</v>
      </c>
      <c r="G848" s="1" t="str">
        <f>VLOOKUP(Tabela1[[#This Row],[id_escola]],[2]tblEscolas!$A:$E,5,FALSE)</f>
        <v>15</v>
      </c>
      <c r="H848" s="1" t="str">
        <f>VLOOKUP(Tabela1[[#This Row],[id_escola]],[2]tblEscolas!$A:$F,6,FALSE)</f>
        <v>04</v>
      </c>
      <c r="I848" s="1" t="s">
        <v>1235</v>
      </c>
      <c r="J848" s="1" t="e">
        <f>VLOOKUP(A847,[2]tblEscolas!$A:$D,4,FALSE)</f>
        <v>#N/A</v>
      </c>
    </row>
    <row r="849" spans="1:10" x14ac:dyDescent="0.3">
      <c r="A849" s="18">
        <v>342415</v>
      </c>
      <c r="B849" s="14" t="s">
        <v>690</v>
      </c>
      <c r="C849" s="14" t="str">
        <f>VLOOKUP(Tabela1[[#This Row],[nome_escola]],[1]Sheet1!$A:$K,4,FALSE)</f>
        <v>Avenida Pedro Nunes</v>
      </c>
      <c r="D849" s="14" t="str">
        <f>VLOOKUP(Tabela1[[#This Row],[nome_escola]],[1]Sheet1!$A:$K,5,FALSE)</f>
        <v>2635-317</v>
      </c>
      <c r="E849" s="14">
        <f>VLOOKUP(Tabela1[[#This Row],[nome_escola]],[1]Sheet1!$A:$K,2,FALSE)</f>
        <v>38.782134999999997</v>
      </c>
      <c r="F849" s="14">
        <f>VLOOKUP(Tabela1[[#This Row],[nome_escola]],[1]Sheet1!$A:$K,3,FALSE)</f>
        <v>-9.3158809999999992</v>
      </c>
      <c r="G849" s="1" t="str">
        <f>VLOOKUP(Tabela1[[#This Row],[id_escola]],[2]tblEscolas!$A:$E,5,FALSE)</f>
        <v>11</v>
      </c>
      <c r="H849" s="1" t="str">
        <f>VLOOKUP(Tabela1[[#This Row],[id_escola]],[2]tblEscolas!$A:$F,6,FALSE)</f>
        <v>11</v>
      </c>
      <c r="I849" s="1" t="s">
        <v>1235</v>
      </c>
      <c r="J849" s="1" t="str">
        <f>VLOOKUP(A848,[2]tblEscolas!$A:$D,4,FALSE)</f>
        <v>PUB</v>
      </c>
    </row>
    <row r="850" spans="1:10" x14ac:dyDescent="0.3">
      <c r="A850" s="18">
        <v>342464</v>
      </c>
      <c r="B850" s="14" t="s">
        <v>281</v>
      </c>
      <c r="C850" s="14" t="str">
        <f>VLOOKUP(Tabela1[[#This Row],[nome_escola]],[1]Sheet1!$A:$K,4,FALSE)</f>
        <v>Rua Mário Cercal</v>
      </c>
      <c r="D850" s="14" t="str">
        <f>VLOOKUP(Tabela1[[#This Row],[nome_escola]],[1]Sheet1!$A:$K,5,FALSE)</f>
        <v>6100-251</v>
      </c>
      <c r="E850" s="14">
        <f>VLOOKUP(Tabela1[[#This Row],[nome_escola]],[1]Sheet1!$A:$K,2,FALSE)</f>
        <v>39.815497999999998</v>
      </c>
      <c r="F850" s="14">
        <f>VLOOKUP(Tabela1[[#This Row],[nome_escola]],[1]Sheet1!$A:$K,3,FALSE)</f>
        <v>-8.184723</v>
      </c>
      <c r="G850" s="1" t="str">
        <f>VLOOKUP(Tabela1[[#This Row],[id_escola]],[2]tblEscolas!$A:$E,5,FALSE)</f>
        <v>05</v>
      </c>
      <c r="H850" s="1" t="str">
        <f>VLOOKUP(Tabela1[[#This Row],[id_escola]],[2]tblEscolas!$A:$F,6,FALSE)</f>
        <v>09</v>
      </c>
      <c r="I850" s="1" t="s">
        <v>1235</v>
      </c>
      <c r="J850" s="1" t="str">
        <f>VLOOKUP(A849,[2]tblEscolas!$A:$D,4,FALSE)</f>
        <v>PUB</v>
      </c>
    </row>
    <row r="851" spans="1:10" x14ac:dyDescent="0.3">
      <c r="A851" s="18">
        <v>342427</v>
      </c>
      <c r="B851" s="14" t="s">
        <v>963</v>
      </c>
      <c r="C851" s="14" t="str">
        <f>VLOOKUP(Tabela1[[#This Row],[nome_escola]],[1]Sheet1!$A:$K,4,FALSE)</f>
        <v>Rua Arrochada</v>
      </c>
      <c r="D851" s="14" t="str">
        <f>VLOOKUP(Tabela1[[#This Row],[nome_escola]],[1]Sheet1!$A:$K,5,FALSE)</f>
        <v>4415-162</v>
      </c>
      <c r="E851" s="14">
        <f>VLOOKUP(Tabela1[[#This Row],[nome_escola]],[1]Sheet1!$A:$K,2,FALSE)</f>
        <v>41.068603000000003</v>
      </c>
      <c r="F851" s="14">
        <f>VLOOKUP(Tabela1[[#This Row],[nome_escola]],[1]Sheet1!$A:$K,3,FALSE)</f>
        <v>-8.5712489999999999</v>
      </c>
      <c r="G851" s="1" t="str">
        <f>VLOOKUP(Tabela1[[#This Row],[id_escola]],[2]tblEscolas!$A:$E,5,FALSE)</f>
        <v>13</v>
      </c>
      <c r="H851" s="1" t="str">
        <f>VLOOKUP(Tabela1[[#This Row],[id_escola]],[2]tblEscolas!$A:$F,6,FALSE)</f>
        <v>17</v>
      </c>
      <c r="I851" s="1" t="s">
        <v>1235</v>
      </c>
      <c r="J851" s="1" t="str">
        <f>VLOOKUP(A850,[2]tblEscolas!$A:$D,4,FALSE)</f>
        <v>PUB</v>
      </c>
    </row>
    <row r="852" spans="1:10" x14ac:dyDescent="0.3">
      <c r="A852" s="18">
        <v>342476</v>
      </c>
      <c r="B852" s="14" t="s">
        <v>345</v>
      </c>
      <c r="C852" s="14" t="str">
        <f>VLOOKUP(Tabela1[[#This Row],[nome_escola]],[1]Sheet1!$A:$K,4,FALSE)</f>
        <v>Rua de Monturo Alto</v>
      </c>
      <c r="D852" s="14" t="str">
        <f>VLOOKUP(Tabela1[[#This Row],[nome_escola]],[1]Sheet1!$A:$K,5,FALSE)</f>
        <v>7150-101</v>
      </c>
      <c r="E852" s="14">
        <f>VLOOKUP(Tabela1[[#This Row],[nome_escola]],[1]Sheet1!$A:$K,2,FALSE)</f>
        <v>38.802450999999998</v>
      </c>
      <c r="F852" s="14">
        <f>VLOOKUP(Tabela1[[#This Row],[nome_escola]],[1]Sheet1!$A:$K,3,FALSE)</f>
        <v>-7.4541040000000001</v>
      </c>
      <c r="G852" s="1" t="str">
        <f>VLOOKUP(Tabela1[[#This Row],[id_escola]],[2]tblEscolas!$A:$E,5,FALSE)</f>
        <v>07</v>
      </c>
      <c r="H852" s="1" t="str">
        <f>VLOOKUP(Tabela1[[#This Row],[id_escola]],[2]tblEscolas!$A:$F,6,FALSE)</f>
        <v>03</v>
      </c>
      <c r="I852" s="1" t="s">
        <v>1235</v>
      </c>
      <c r="J852" s="1" t="str">
        <f>VLOOKUP(A851,[2]tblEscolas!$A:$D,4,FALSE)</f>
        <v>PUB</v>
      </c>
    </row>
    <row r="853" spans="1:10" x14ac:dyDescent="0.3">
      <c r="A853" s="18" t="e">
        <v>#N/A</v>
      </c>
      <c r="B853" s="14" t="s">
        <v>723</v>
      </c>
      <c r="C853" s="14" t="str">
        <f>VLOOKUP(Tabela1[[#This Row],[nome_escola]],[1]Sheet1!$A:$K,4,FALSE)</f>
        <v>Leonel Miranda</v>
      </c>
      <c r="D853" s="14" t="str">
        <f>VLOOKUP(Tabela1[[#This Row],[nome_escola]],[1]Sheet1!$A:$K,5,FALSE)</f>
        <v>2560-295</v>
      </c>
      <c r="E853" s="14">
        <f>VLOOKUP(Tabela1[[#This Row],[nome_escola]],[1]Sheet1!$A:$K,2,FALSE)</f>
        <v>39.084662999999999</v>
      </c>
      <c r="F853" s="14">
        <f>VLOOKUP(Tabela1[[#This Row],[nome_escola]],[1]Sheet1!$A:$K,3,FALSE)</f>
        <v>-9.2577400000000001</v>
      </c>
      <c r="G853" s="1" t="e">
        <f>VLOOKUP(Tabela1[[#This Row],[id_escola]],[2]tblEscolas!$A:$E,5,FALSE)</f>
        <v>#N/A</v>
      </c>
      <c r="H853" s="1" t="e">
        <f>VLOOKUP(Tabela1[[#This Row],[id_escola]],[2]tblEscolas!$A:$F,6,FALSE)</f>
        <v>#N/A</v>
      </c>
      <c r="I853" s="1" t="s">
        <v>1235</v>
      </c>
      <c r="J853" s="1" t="str">
        <f>VLOOKUP(A852,[2]tblEscolas!$A:$D,4,FALSE)</f>
        <v>PUB</v>
      </c>
    </row>
    <row r="854" spans="1:10" x14ac:dyDescent="0.3">
      <c r="A854" s="18" t="e">
        <v>#N/A</v>
      </c>
      <c r="B854" s="14" t="s">
        <v>1124</v>
      </c>
      <c r="C854" s="14" t="str">
        <f>VLOOKUP(Tabela1[[#This Row],[nome_escola]],[1]Sheet1!$A:$K,4,FALSE)</f>
        <v>IC 28</v>
      </c>
      <c r="D854" s="14" t="str">
        <f>VLOOKUP(Tabela1[[#This Row],[nome_escola]],[1]Sheet1!$A:$K,5,FALSE)</f>
        <v>4970-529</v>
      </c>
      <c r="E854" s="14">
        <f>VLOOKUP(Tabela1[[#This Row],[nome_escola]],[1]Sheet1!$A:$K,2,FALSE)</f>
        <v>41.804698000000002</v>
      </c>
      <c r="F854" s="14">
        <f>VLOOKUP(Tabela1[[#This Row],[nome_escola]],[1]Sheet1!$A:$K,3,FALSE)</f>
        <v>-8.4713390000000004</v>
      </c>
      <c r="G854" s="1" t="e">
        <f>VLOOKUP(Tabela1[[#This Row],[id_escola]],[2]tblEscolas!$A:$E,5,FALSE)</f>
        <v>#N/A</v>
      </c>
      <c r="H854" s="1" t="e">
        <f>VLOOKUP(Tabela1[[#This Row],[id_escola]],[2]tblEscolas!$A:$F,6,FALSE)</f>
        <v>#N/A</v>
      </c>
      <c r="I854" s="1" t="s">
        <v>1235</v>
      </c>
      <c r="J854" s="1" t="e">
        <f>VLOOKUP(A853,[2]tblEscolas!$A:$D,4,FALSE)</f>
        <v>#N/A</v>
      </c>
    </row>
    <row r="855" spans="1:10" x14ac:dyDescent="0.3">
      <c r="A855" s="18">
        <v>341964</v>
      </c>
      <c r="B855" s="14" t="s">
        <v>404</v>
      </c>
      <c r="C855" s="14" t="str">
        <f>VLOOKUP(Tabela1[[#This Row],[nome_escola]],[1]Sheet1!$A:$K,4,FALSE)</f>
        <v>Rua Padre João Coelho Cabanita</v>
      </c>
      <c r="D855" s="14" t="str">
        <f>VLOOKUP(Tabela1[[#This Row],[nome_escola]],[1]Sheet1!$A:$K,5,FALSE)</f>
        <v>8100-231</v>
      </c>
      <c r="E855" s="14">
        <f>VLOOKUP(Tabela1[[#This Row],[nome_escola]],[1]Sheet1!$A:$K,2,FALSE)</f>
        <v>37.133806999999997</v>
      </c>
      <c r="F855" s="14">
        <f>VLOOKUP(Tabela1[[#This Row],[nome_escola]],[1]Sheet1!$A:$K,3,FALSE)</f>
        <v>-8.0053140000000003</v>
      </c>
      <c r="G855" s="1" t="str">
        <f>VLOOKUP(Tabela1[[#This Row],[id_escola]],[2]tblEscolas!$A:$E,5,FALSE)</f>
        <v>08</v>
      </c>
      <c r="H855" s="1" t="str">
        <f>VLOOKUP(Tabela1[[#This Row],[id_escola]],[2]tblEscolas!$A:$F,6,FALSE)</f>
        <v>08</v>
      </c>
      <c r="I855" s="1" t="s">
        <v>1235</v>
      </c>
      <c r="J855" s="1" t="e">
        <f>VLOOKUP(A854,[2]tblEscolas!$A:$D,4,FALSE)</f>
        <v>#N/A</v>
      </c>
    </row>
    <row r="856" spans="1:10" x14ac:dyDescent="0.3">
      <c r="A856" s="18">
        <v>345106</v>
      </c>
      <c r="B856" s="14" t="s">
        <v>1212</v>
      </c>
      <c r="C856" s="14" t="str">
        <f>VLOOKUP(Tabela1[[#This Row],[nome_escola]],[1]Sheet1!$A:$K,4,FALSE)</f>
        <v>Rua Quinta do Chaves</v>
      </c>
      <c r="D856" s="14" t="str">
        <f>VLOOKUP(Tabela1[[#This Row],[nome_escola]],[1]Sheet1!$A:$K,5,FALSE)</f>
        <v>3560-049</v>
      </c>
      <c r="E856" s="14">
        <f>VLOOKUP(Tabela1[[#This Row],[nome_escola]],[1]Sheet1!$A:$K,2,FALSE)</f>
        <v>40.794727000000002</v>
      </c>
      <c r="F856" s="14">
        <f>VLOOKUP(Tabela1[[#This Row],[nome_escola]],[1]Sheet1!$A:$K,3,FALSE)</f>
        <v>-7.6961769999999996</v>
      </c>
      <c r="G856" s="1" t="str">
        <f>VLOOKUP(Tabela1[[#This Row],[id_escola]],[2]tblEscolas!$A:$E,5,FALSE)</f>
        <v>18</v>
      </c>
      <c r="H856" s="1" t="str">
        <f>VLOOKUP(Tabela1[[#This Row],[id_escola]],[2]tblEscolas!$A:$F,6,FALSE)</f>
        <v>18</v>
      </c>
      <c r="I856" s="1" t="s">
        <v>1235</v>
      </c>
      <c r="J856" s="1" t="str">
        <f>VLOOKUP(A855,[2]tblEscolas!$A:$D,4,FALSE)</f>
        <v>PUB</v>
      </c>
    </row>
    <row r="857" spans="1:10" x14ac:dyDescent="0.3">
      <c r="A857" s="18">
        <v>345581</v>
      </c>
      <c r="B857" s="14" t="s">
        <v>195</v>
      </c>
      <c r="C857" s="14" t="str">
        <f>VLOOKUP(Tabela1[[#This Row],[nome_escola]],[1]Sheet1!$A:$K,4,FALSE)</f>
        <v>Rua das Senras</v>
      </c>
      <c r="D857" s="14" t="str">
        <f>VLOOKUP(Tabela1[[#This Row],[nome_escola]],[1]Sheet1!$A:$K,5,FALSE)</f>
        <v>4824-502</v>
      </c>
      <c r="E857" s="14">
        <f>VLOOKUP(Tabela1[[#This Row],[nome_escola]],[1]Sheet1!$A:$K,2,FALSE)</f>
        <v>41.480221</v>
      </c>
      <c r="F857" s="14">
        <f>VLOOKUP(Tabela1[[#This Row],[nome_escola]],[1]Sheet1!$A:$K,3,FALSE)</f>
        <v>-8.1539850000000005</v>
      </c>
      <c r="G857" s="1" t="str">
        <f>VLOOKUP(Tabela1[[#This Row],[id_escola]],[2]tblEscolas!$A:$E,5,FALSE)</f>
        <v>03</v>
      </c>
      <c r="H857" s="1" t="str">
        <f>VLOOKUP(Tabela1[[#This Row],[id_escola]],[2]tblEscolas!$A:$F,6,FALSE)</f>
        <v>07</v>
      </c>
      <c r="I857" s="1" t="s">
        <v>1235</v>
      </c>
      <c r="J857" s="1" t="str">
        <f>VLOOKUP(A856,[2]tblEscolas!$A:$D,4,FALSE)</f>
        <v>PUB</v>
      </c>
    </row>
    <row r="858" spans="1:10" x14ac:dyDescent="0.3">
      <c r="A858" s="18">
        <v>346676</v>
      </c>
      <c r="B858" s="14" t="s">
        <v>735</v>
      </c>
      <c r="C858" s="14" t="str">
        <f>VLOOKUP(Tabela1[[#This Row],[nome_escola]],[1]Sheet1!$A:$K,4,FALSE)</f>
        <v>Avenida Terra da Pastoria</v>
      </c>
      <c r="D858" s="14" t="str">
        <f>VLOOKUP(Tabela1[[#This Row],[nome_escola]],[1]Sheet1!$A:$K,5,FALSE)</f>
        <v>2625-000</v>
      </c>
      <c r="E858" s="14">
        <f>VLOOKUP(Tabela1[[#This Row],[nome_escola]],[1]Sheet1!$A:$K,2,FALSE)</f>
        <v>38.875453999999998</v>
      </c>
      <c r="F858" s="14">
        <f>VLOOKUP(Tabela1[[#This Row],[nome_escola]],[1]Sheet1!$A:$K,3,FALSE)</f>
        <v>-9.0603040000000004</v>
      </c>
      <c r="G858" s="1" t="str">
        <f>VLOOKUP(Tabela1[[#This Row],[id_escola]],[2]tblEscolas!$A:$E,5,FALSE)</f>
        <v>11</v>
      </c>
      <c r="H858" s="1" t="str">
        <f>VLOOKUP(Tabela1[[#This Row],[id_escola]],[2]tblEscolas!$A:$F,6,FALSE)</f>
        <v>14</v>
      </c>
      <c r="I858" s="1" t="s">
        <v>1235</v>
      </c>
      <c r="J858" s="1" t="str">
        <f>VLOOKUP(A857,[2]tblEscolas!$A:$D,4,FALSE)</f>
        <v>PUB</v>
      </c>
    </row>
    <row r="859" spans="1:10" x14ac:dyDescent="0.3">
      <c r="A859" s="18">
        <v>343286</v>
      </c>
      <c r="B859" s="14" t="s">
        <v>728</v>
      </c>
      <c r="C859" s="14" t="str">
        <f>VLOOKUP(Tabela1[[#This Row],[nome_escola]],[1]Sheet1!$A:$K,4,FALSE)</f>
        <v>Rua da Liberdade</v>
      </c>
      <c r="D859" s="14" t="str">
        <f>VLOOKUP(Tabela1[[#This Row],[nome_escola]],[1]Sheet1!$A:$K,5,FALSE)</f>
        <v>2560-373</v>
      </c>
      <c r="E859" s="14">
        <f>VLOOKUP(Tabela1[[#This Row],[nome_escola]],[1]Sheet1!$A:$K,2,FALSE)</f>
        <v>39.107222999999998</v>
      </c>
      <c r="F859" s="14">
        <f>VLOOKUP(Tabela1[[#This Row],[nome_escola]],[1]Sheet1!$A:$K,3,FALSE)</f>
        <v>-9.2665710000000008</v>
      </c>
      <c r="G859" s="1" t="str">
        <f>VLOOKUP(Tabela1[[#This Row],[id_escola]],[2]tblEscolas!$A:$E,5,FALSE)</f>
        <v>11</v>
      </c>
      <c r="H859" s="1" t="str">
        <f>VLOOKUP(Tabela1[[#This Row],[id_escola]],[2]tblEscolas!$A:$F,6,FALSE)</f>
        <v>13</v>
      </c>
      <c r="I859" s="1" t="s">
        <v>1235</v>
      </c>
      <c r="J859" s="1" t="str">
        <f>VLOOKUP(A858,[2]tblEscolas!$A:$D,4,FALSE)</f>
        <v>PUB</v>
      </c>
    </row>
    <row r="860" spans="1:10" x14ac:dyDescent="0.3">
      <c r="A860" s="18">
        <v>346718</v>
      </c>
      <c r="B860" s="14" t="s">
        <v>555</v>
      </c>
      <c r="C860" s="14" t="str">
        <f>VLOOKUP(Tabela1[[#This Row],[nome_escola]],[1]Sheet1!$A:$K,4,FALSE)</f>
        <v>Rua Matilde Rosa Araújo</v>
      </c>
      <c r="D860" s="14" t="str">
        <f>VLOOKUP(Tabela1[[#This Row],[nome_escola]],[1]Sheet1!$A:$K,5,FALSE)</f>
        <v>1900-057</v>
      </c>
      <c r="E860" s="14">
        <f>VLOOKUP(Tabela1[[#This Row],[nome_escola]],[1]Sheet1!$A:$K,2,FALSE)</f>
        <v>38.722020999999998</v>
      </c>
      <c r="F860" s="14">
        <f>VLOOKUP(Tabela1[[#This Row],[nome_escola]],[1]Sheet1!$A:$K,3,FALSE)</f>
        <v>-9.1190870000000004</v>
      </c>
      <c r="G860" s="1" t="str">
        <f>VLOOKUP(Tabela1[[#This Row],[id_escola]],[2]tblEscolas!$A:$E,5,FALSE)</f>
        <v>11</v>
      </c>
      <c r="H860" s="1" t="str">
        <f>VLOOKUP(Tabela1[[#This Row],[id_escola]],[2]tblEscolas!$A:$F,6,FALSE)</f>
        <v>06</v>
      </c>
      <c r="I860" s="1" t="s">
        <v>1235</v>
      </c>
      <c r="J860" s="1" t="str">
        <f>VLOOKUP(A859,[2]tblEscolas!$A:$D,4,FALSE)</f>
        <v>PUB</v>
      </c>
    </row>
    <row r="861" spans="1:10" x14ac:dyDescent="0.3">
      <c r="A861" s="18" t="e">
        <v>#N/A</v>
      </c>
      <c r="B861" s="14" t="s">
        <v>622</v>
      </c>
      <c r="C861" s="14" t="str">
        <f>VLOOKUP(Tabela1[[#This Row],[nome_escola]],[1]Sheet1!$A:$K,4,FALSE)</f>
        <v>Rua Gonçalves Zarco</v>
      </c>
      <c r="D861" s="14" t="str">
        <f>VLOOKUP(Tabela1[[#This Row],[nome_escola]],[1]Sheet1!$A:$K,5,FALSE)</f>
        <v>1400-203</v>
      </c>
      <c r="E861" s="14">
        <f>VLOOKUP(Tabela1[[#This Row],[nome_escola]],[1]Sheet1!$A:$K,2,FALSE)</f>
        <v>38.704901</v>
      </c>
      <c r="F861" s="14">
        <f>VLOOKUP(Tabela1[[#This Row],[nome_escola]],[1]Sheet1!$A:$K,3,FALSE)</f>
        <v>-9.2042629999999992</v>
      </c>
      <c r="G861" s="1" t="e">
        <f>VLOOKUP(Tabela1[[#This Row],[id_escola]],[2]tblEscolas!$A:$E,5,FALSE)</f>
        <v>#N/A</v>
      </c>
      <c r="H861" s="1" t="e">
        <f>VLOOKUP(Tabela1[[#This Row],[id_escola]],[2]tblEscolas!$A:$F,6,FALSE)</f>
        <v>#N/A</v>
      </c>
      <c r="I861" s="1" t="s">
        <v>1235</v>
      </c>
      <c r="J861" s="1" t="str">
        <f>VLOOKUP(A860,[2]tblEscolas!$A:$D,4,FALSE)</f>
        <v>PUB</v>
      </c>
    </row>
    <row r="862" spans="1:10" x14ac:dyDescent="0.3">
      <c r="A862" s="18">
        <v>342531</v>
      </c>
      <c r="B862" s="14" t="s">
        <v>1102</v>
      </c>
      <c r="C862" s="14" t="str">
        <f>VLOOKUP(Tabela1[[#This Row],[nome_escola]],[1]Sheet1!$A:$K,4,FALSE)</f>
        <v>Rua Ana de Castro Osório</v>
      </c>
      <c r="D862" s="14" t="str">
        <f>VLOOKUP(Tabela1[[#This Row],[nome_escola]],[1]Sheet1!$A:$K,5,FALSE)</f>
        <v>2845-360</v>
      </c>
      <c r="E862" s="14">
        <f>VLOOKUP(Tabela1[[#This Row],[nome_escola]],[1]Sheet1!$A:$K,2,FALSE)</f>
        <v>38.622767000000003</v>
      </c>
      <c r="F862" s="14">
        <f>VLOOKUP(Tabela1[[#This Row],[nome_escola]],[1]Sheet1!$A:$K,3,FALSE)</f>
        <v>-9.1109910000000003</v>
      </c>
      <c r="G862" s="1" t="str">
        <f>VLOOKUP(Tabela1[[#This Row],[id_escola]],[2]tblEscolas!$A:$E,5,FALSE)</f>
        <v>15</v>
      </c>
      <c r="H862" s="1" t="str">
        <f>VLOOKUP(Tabela1[[#This Row],[id_escola]],[2]tblEscolas!$A:$F,6,FALSE)</f>
        <v>10</v>
      </c>
      <c r="I862" s="1" t="s">
        <v>1235</v>
      </c>
      <c r="J862" s="1" t="e">
        <f>VLOOKUP(A861,[2]tblEscolas!$A:$D,4,FALSE)</f>
        <v>#N/A</v>
      </c>
    </row>
    <row r="863" spans="1:10" x14ac:dyDescent="0.3">
      <c r="A863" s="18">
        <v>342555</v>
      </c>
      <c r="B863" s="14" t="s">
        <v>585</v>
      </c>
      <c r="C863" s="14" t="str">
        <f>VLOOKUP(Tabela1[[#This Row],[nome_escola]],[1]Sheet1!$A:$K,4,FALSE)</f>
        <v>Estrada de Benfica</v>
      </c>
      <c r="D863" s="14" t="str">
        <f>VLOOKUP(Tabela1[[#This Row],[nome_escola]],[1]Sheet1!$A:$K,5,FALSE)</f>
        <v>1549-020</v>
      </c>
      <c r="E863" s="14">
        <f>VLOOKUP(Tabela1[[#This Row],[nome_escola]],[1]Sheet1!$A:$K,2,FALSE)</f>
        <v>38.749068999999999</v>
      </c>
      <c r="F863" s="14">
        <f>VLOOKUP(Tabela1[[#This Row],[nome_escola]],[1]Sheet1!$A:$K,3,FALSE)</f>
        <v>-9.1940460000000002</v>
      </c>
      <c r="G863" s="1" t="str">
        <f>VLOOKUP(Tabela1[[#This Row],[id_escola]],[2]tblEscolas!$A:$E,5,FALSE)</f>
        <v>11</v>
      </c>
      <c r="H863" s="1" t="str">
        <f>VLOOKUP(Tabela1[[#This Row],[id_escola]],[2]tblEscolas!$A:$F,6,FALSE)</f>
        <v>06</v>
      </c>
      <c r="I863" s="1" t="s">
        <v>1235</v>
      </c>
      <c r="J863" s="1" t="str">
        <f>VLOOKUP(A862,[2]tblEscolas!$A:$D,4,FALSE)</f>
        <v>PUB</v>
      </c>
    </row>
    <row r="864" spans="1:10" x14ac:dyDescent="0.3">
      <c r="A864" s="18">
        <v>342567</v>
      </c>
      <c r="B864" s="14" t="s">
        <v>1104</v>
      </c>
      <c r="C864" s="14" t="str">
        <f>VLOOKUP(Tabela1[[#This Row],[nome_escola]],[1]Sheet1!$A:$K,4,FALSE)</f>
        <v>Praceta Joaquim Pinto Malta</v>
      </c>
      <c r="D864" s="14" t="str">
        <f>VLOOKUP(Tabela1[[#This Row],[nome_escola]],[1]Sheet1!$A:$K,5,FALSE)</f>
        <v>2845-481</v>
      </c>
      <c r="E864" s="14">
        <f>VLOOKUP(Tabela1[[#This Row],[nome_escola]],[1]Sheet1!$A:$K,2,FALSE)</f>
        <v>38.627139999999997</v>
      </c>
      <c r="F864" s="14">
        <f>VLOOKUP(Tabela1[[#This Row],[nome_escola]],[1]Sheet1!$A:$K,3,FALSE)</f>
        <v>-9.1172909999999998</v>
      </c>
      <c r="G864" s="1" t="str">
        <f>VLOOKUP(Tabela1[[#This Row],[id_escola]],[2]tblEscolas!$A:$E,5,FALSE)</f>
        <v>15</v>
      </c>
      <c r="H864" s="1" t="str">
        <f>VLOOKUP(Tabela1[[#This Row],[id_escola]],[2]tblEscolas!$A:$F,6,FALSE)</f>
        <v>10</v>
      </c>
      <c r="I864" s="1" t="s">
        <v>1235</v>
      </c>
      <c r="J864" s="1" t="str">
        <f>VLOOKUP(A863,[2]tblEscolas!$A:$D,4,FALSE)</f>
        <v>PUB</v>
      </c>
    </row>
    <row r="865" spans="1:10" x14ac:dyDescent="0.3">
      <c r="A865" s="18">
        <v>344539</v>
      </c>
      <c r="B865" s="14" t="s">
        <v>731</v>
      </c>
      <c r="C865" s="14" t="str">
        <f>VLOOKUP(Tabela1[[#This Row],[nome_escola]],[1]Sheet1!$A:$K,4,FALSE)</f>
        <v>Rua Irene Lisboa</v>
      </c>
      <c r="D865" s="14" t="str">
        <f>VLOOKUP(Tabela1[[#This Row],[nome_escola]],[1]Sheet1!$A:$K,5,FALSE)</f>
        <v>2615-205</v>
      </c>
      <c r="E865" s="14">
        <f>VLOOKUP(Tabela1[[#This Row],[nome_escola]],[1]Sheet1!$A:$K,2,FALSE)</f>
        <v>38.889291999999998</v>
      </c>
      <c r="F865" s="14">
        <f>VLOOKUP(Tabela1[[#This Row],[nome_escola]],[1]Sheet1!$A:$K,3,FALSE)</f>
        <v>-9.0364760000000004</v>
      </c>
      <c r="G865" s="1" t="str">
        <f>VLOOKUP(Tabela1[[#This Row],[id_escola]],[2]tblEscolas!$A:$E,5,FALSE)</f>
        <v>11</v>
      </c>
      <c r="H865" s="1" t="str">
        <f>VLOOKUP(Tabela1[[#This Row],[id_escola]],[2]tblEscolas!$A:$F,6,FALSE)</f>
        <v>14</v>
      </c>
      <c r="I865" s="1" t="s">
        <v>1235</v>
      </c>
      <c r="J865" s="1" t="str">
        <f>VLOOKUP(A864,[2]tblEscolas!$A:$D,4,FALSE)</f>
        <v>PUB</v>
      </c>
    </row>
    <row r="866" spans="1:10" x14ac:dyDescent="0.3">
      <c r="A866" s="18">
        <v>340091</v>
      </c>
      <c r="B866" s="14" t="s">
        <v>512</v>
      </c>
      <c r="C866" s="14" t="str">
        <f>VLOOKUP(Tabela1[[#This Row],[nome_escola]],[1]Sheet1!$A:$K,4,FALSE)</f>
        <v>Rua Pêro de Alenquer</v>
      </c>
      <c r="D866" s="14" t="str">
        <f>VLOOKUP(Tabela1[[#This Row],[nome_escola]],[1]Sheet1!$A:$K,5,FALSE)</f>
        <v>8900-431</v>
      </c>
      <c r="E866" s="14">
        <f>VLOOKUP(Tabela1[[#This Row],[nome_escola]],[1]Sheet1!$A:$K,2,FALSE)</f>
        <v>37.182676000000001</v>
      </c>
      <c r="F866" s="14">
        <f>VLOOKUP(Tabela1[[#This Row],[nome_escola]],[1]Sheet1!$A:$K,3,FALSE)</f>
        <v>-7.4532410000000002</v>
      </c>
      <c r="G866" s="1" t="str">
        <f>VLOOKUP(Tabela1[[#This Row],[id_escola]],[2]tblEscolas!$A:$E,5,FALSE)</f>
        <v>11</v>
      </c>
      <c r="H866" s="1" t="str">
        <f>VLOOKUP(Tabela1[[#This Row],[id_escola]],[2]tblEscolas!$A:$F,6,FALSE)</f>
        <v>01</v>
      </c>
      <c r="I866" s="1" t="s">
        <v>1235</v>
      </c>
      <c r="J866" s="1" t="str">
        <f>VLOOKUP(A865,[2]tblEscolas!$A:$D,4,FALSE)</f>
        <v>PUB</v>
      </c>
    </row>
    <row r="867" spans="1:10" x14ac:dyDescent="0.3">
      <c r="A867" s="18">
        <v>342853</v>
      </c>
      <c r="B867" s="14" t="s">
        <v>904</v>
      </c>
      <c r="C867" s="14" t="str">
        <f>VLOOKUP(Tabela1[[#This Row],[nome_escola]],[1]Sheet1!$A:$K,4,FALSE)</f>
        <v>Rua da Telheira</v>
      </c>
      <c r="D867" s="14" t="str">
        <f>VLOOKUP(Tabela1[[#This Row],[nome_escola]],[1]Sheet1!$A:$K,5,FALSE)</f>
        <v>4250-483</v>
      </c>
      <c r="E867" s="14">
        <f>VLOOKUP(Tabela1[[#This Row],[nome_escola]],[1]Sheet1!$A:$K,2,FALSE)</f>
        <v>41.177241000000002</v>
      </c>
      <c r="F867" s="14">
        <f>VLOOKUP(Tabela1[[#This Row],[nome_escola]],[1]Sheet1!$A:$K,3,FALSE)</f>
        <v>-8.6153340000000007</v>
      </c>
      <c r="G867" s="1" t="str">
        <f>VLOOKUP(Tabela1[[#This Row],[id_escola]],[2]tblEscolas!$A:$E,5,FALSE)</f>
        <v>13</v>
      </c>
      <c r="H867" s="1" t="str">
        <f>VLOOKUP(Tabela1[[#This Row],[id_escola]],[2]tblEscolas!$A:$F,6,FALSE)</f>
        <v>12</v>
      </c>
      <c r="I867" s="1" t="s">
        <v>1235</v>
      </c>
      <c r="J867" s="1" t="str">
        <f>VLOOKUP(A866,[2]tblEscolas!$A:$D,4,FALSE)</f>
        <v>PUB</v>
      </c>
    </row>
    <row r="868" spans="1:10" x14ac:dyDescent="0.3">
      <c r="A868" s="18">
        <v>342646</v>
      </c>
      <c r="B868" s="14" t="s">
        <v>557</v>
      </c>
      <c r="C868" s="14" t="str">
        <f>VLOOKUP(Tabela1[[#This Row],[nome_escola]],[1]Sheet1!$A:$K,4,FALSE)</f>
        <v>Rua Vasco da Gama Fernandes</v>
      </c>
      <c r="D868" s="14" t="str">
        <f>VLOOKUP(Tabela1[[#This Row],[nome_escola]],[1]Sheet1!$A:$K,5,FALSE)</f>
        <v>1750-376</v>
      </c>
      <c r="E868" s="14">
        <f>VLOOKUP(Tabela1[[#This Row],[nome_escola]],[1]Sheet1!$A:$K,2,FALSE)</f>
        <v>38.777825999999997</v>
      </c>
      <c r="F868" s="14">
        <f>VLOOKUP(Tabela1[[#This Row],[nome_escola]],[1]Sheet1!$A:$K,3,FALSE)</f>
        <v>-9.1442960000000006</v>
      </c>
      <c r="G868" s="1" t="str">
        <f>VLOOKUP(Tabela1[[#This Row],[id_escola]],[2]tblEscolas!$A:$E,5,FALSE)</f>
        <v>11</v>
      </c>
      <c r="H868" s="1" t="str">
        <f>VLOOKUP(Tabela1[[#This Row],[id_escola]],[2]tblEscolas!$A:$F,6,FALSE)</f>
        <v>06</v>
      </c>
      <c r="I868" s="1" t="s">
        <v>1235</v>
      </c>
      <c r="J868" s="1" t="str">
        <f>VLOOKUP(A867,[2]tblEscolas!$A:$D,4,FALSE)</f>
        <v>PUB</v>
      </c>
    </row>
    <row r="869" spans="1:10" x14ac:dyDescent="0.3">
      <c r="A869" s="18">
        <v>344989</v>
      </c>
      <c r="B869" s="14" t="s">
        <v>313</v>
      </c>
      <c r="C869" s="14" t="str">
        <f>VLOOKUP(Tabela1[[#This Row],[nome_escola]],[1]Sheet1!$A:$K,4,FALSE)</f>
        <v>Desconhecido</v>
      </c>
      <c r="D869" s="14" t="str">
        <f>VLOOKUP(Tabela1[[#This Row],[nome_escola]],[1]Sheet1!$A:$K,5,FALSE)</f>
        <v>3090-401</v>
      </c>
      <c r="E869" s="14">
        <f>VLOOKUP(Tabela1[[#This Row],[nome_escola]],[1]Sheet1!$A:$K,2,FALSE)</f>
        <v>40.190660000000001</v>
      </c>
      <c r="F869" s="14">
        <f>VLOOKUP(Tabela1[[#This Row],[nome_escola]],[1]Sheet1!$A:$K,3,FALSE)</f>
        <v>-8.7884609999999999</v>
      </c>
      <c r="G869" s="1" t="str">
        <f>VLOOKUP(Tabela1[[#This Row],[id_escola]],[2]tblEscolas!$A:$E,5,FALSE)</f>
        <v>06</v>
      </c>
      <c r="H869" s="1" t="str">
        <f>VLOOKUP(Tabela1[[#This Row],[id_escola]],[2]tblEscolas!$A:$F,6,FALSE)</f>
        <v>05</v>
      </c>
      <c r="I869" s="1" t="s">
        <v>1235</v>
      </c>
      <c r="J869" s="1" t="str">
        <f>VLOOKUP(A868,[2]tblEscolas!$A:$D,4,FALSE)</f>
        <v>PUB</v>
      </c>
    </row>
    <row r="870" spans="1:10" x14ac:dyDescent="0.3">
      <c r="A870" s="18">
        <v>343195</v>
      </c>
      <c r="B870" s="14" t="s">
        <v>420</v>
      </c>
      <c r="C870" s="14" t="str">
        <f>VLOOKUP(Tabela1[[#This Row],[nome_escola]],[1]Sheet1!$A:$K,4,FALSE)</f>
        <v>Rua Primeiro de Junho</v>
      </c>
      <c r="D870" s="14" t="str">
        <f>VLOOKUP(Tabela1[[#This Row],[nome_escola]],[1]Sheet1!$A:$K,5,FALSE)</f>
        <v>8150-111</v>
      </c>
      <c r="E870" s="14">
        <f>VLOOKUP(Tabela1[[#This Row],[nome_escola]],[1]Sheet1!$A:$K,2,FALSE)</f>
        <v>37.157696999999999</v>
      </c>
      <c r="F870" s="14">
        <f>VLOOKUP(Tabela1[[#This Row],[nome_escola]],[1]Sheet1!$A:$K,3,FALSE)</f>
        <v>-7.8864679999999998</v>
      </c>
      <c r="G870" s="1" t="str">
        <f>VLOOKUP(Tabela1[[#This Row],[id_escola]],[2]tblEscolas!$A:$E,5,FALSE)</f>
        <v>08</v>
      </c>
      <c r="H870" s="1" t="str">
        <f>VLOOKUP(Tabela1[[#This Row],[id_escola]],[2]tblEscolas!$A:$F,6,FALSE)</f>
        <v>12</v>
      </c>
      <c r="I870" s="1" t="s">
        <v>1235</v>
      </c>
      <c r="J870" s="1" t="str">
        <f>VLOOKUP(A869,[2]tblEscolas!$A:$D,4,FALSE)</f>
        <v>PUB</v>
      </c>
    </row>
    <row r="871" spans="1:10" x14ac:dyDescent="0.3">
      <c r="A871" s="18">
        <v>346615</v>
      </c>
      <c r="B871" s="14" t="s">
        <v>382</v>
      </c>
      <c r="C871" s="14" t="str">
        <f>VLOOKUP(Tabela1[[#This Row],[nome_escola]],[1]Sheet1!$A:$K,4,FALSE)</f>
        <v>Rua Professor Amílcar Quaresma</v>
      </c>
      <c r="D871" s="14" t="str">
        <f>VLOOKUP(Tabela1[[#This Row],[nome_escola]],[1]Sheet1!$A:$K,5,FALSE)</f>
        <v>8005-479</v>
      </c>
      <c r="E871" s="14">
        <f>VLOOKUP(Tabela1[[#This Row],[nome_escola]],[1]Sheet1!$A:$K,2,FALSE)</f>
        <v>37.091853</v>
      </c>
      <c r="F871" s="14">
        <f>VLOOKUP(Tabela1[[#This Row],[nome_escola]],[1]Sheet1!$A:$K,3,FALSE)</f>
        <v>-7.8947770000000004</v>
      </c>
      <c r="G871" s="1" t="str">
        <f>VLOOKUP(Tabela1[[#This Row],[id_escola]],[2]tblEscolas!$A:$E,5,FALSE)</f>
        <v>08</v>
      </c>
      <c r="H871" s="1" t="str">
        <f>VLOOKUP(Tabela1[[#This Row],[id_escola]],[2]tblEscolas!$A:$F,6,FALSE)</f>
        <v>05</v>
      </c>
      <c r="I871" s="1" t="s">
        <v>1235</v>
      </c>
      <c r="J871" s="1" t="str">
        <f>VLOOKUP(A870,[2]tblEscolas!$A:$D,4,FALSE)</f>
        <v>PUB</v>
      </c>
    </row>
    <row r="872" spans="1:10" x14ac:dyDescent="0.3">
      <c r="A872" s="18">
        <v>342658</v>
      </c>
      <c r="B872" s="14" t="s">
        <v>292</v>
      </c>
      <c r="C872" s="14" t="str">
        <f>VLOOKUP(Tabela1[[#This Row],[nome_escola]],[1]Sheet1!$A:$K,4,FALSE)</f>
        <v>Rua Luís António Verney</v>
      </c>
      <c r="D872" s="14" t="str">
        <f>VLOOKUP(Tabela1[[#This Row],[nome_escola]],[1]Sheet1!$A:$K,5,FALSE)</f>
        <v>3040-259</v>
      </c>
      <c r="E872" s="14">
        <f>VLOOKUP(Tabela1[[#This Row],[nome_escola]],[1]Sheet1!$A:$K,2,FALSE)</f>
        <v>40.208531000000001</v>
      </c>
      <c r="F872" s="14">
        <f>VLOOKUP(Tabela1[[#This Row],[nome_escola]],[1]Sheet1!$A:$K,3,FALSE)</f>
        <v>-8.4370689999999993</v>
      </c>
      <c r="G872" s="1" t="str">
        <f>VLOOKUP(Tabela1[[#This Row],[id_escola]],[2]tblEscolas!$A:$E,5,FALSE)</f>
        <v>06</v>
      </c>
      <c r="H872" s="1" t="str">
        <f>VLOOKUP(Tabela1[[#This Row],[id_escola]],[2]tblEscolas!$A:$F,6,FALSE)</f>
        <v>03</v>
      </c>
      <c r="I872" s="1" t="s">
        <v>1235</v>
      </c>
      <c r="J872" s="1" t="str">
        <f>VLOOKUP(A871,[2]tblEscolas!$A:$D,4,FALSE)</f>
        <v>PUB</v>
      </c>
    </row>
    <row r="873" spans="1:10" x14ac:dyDescent="0.3">
      <c r="A873" s="18" t="e">
        <v>#N/A</v>
      </c>
      <c r="B873" s="14" t="s">
        <v>494</v>
      </c>
      <c r="C873" s="14" t="str">
        <f>VLOOKUP(Tabela1[[#This Row],[nome_escola]],[1]Sheet1!$A:$K,4,FALSE)</f>
        <v>Rua Fernando Pessoa</v>
      </c>
      <c r="D873" s="14" t="str">
        <f>VLOOKUP(Tabela1[[#This Row],[nome_escola]],[1]Sheet1!$A:$K,5,FALSE)</f>
        <v>2430-000</v>
      </c>
      <c r="E873" s="14">
        <f>VLOOKUP(Tabela1[[#This Row],[nome_escola]],[1]Sheet1!$A:$K,2,FALSE)</f>
        <v>39.744078999999999</v>
      </c>
      <c r="F873" s="14">
        <f>VLOOKUP(Tabela1[[#This Row],[nome_escola]],[1]Sheet1!$A:$K,3,FALSE)</f>
        <v>-8.9187259999999995</v>
      </c>
      <c r="G873" s="1" t="e">
        <f>VLOOKUP(Tabela1[[#This Row],[id_escola]],[2]tblEscolas!$A:$E,5,FALSE)</f>
        <v>#N/A</v>
      </c>
      <c r="H873" s="1" t="e">
        <f>VLOOKUP(Tabela1[[#This Row],[id_escola]],[2]tblEscolas!$A:$F,6,FALSE)</f>
        <v>#N/A</v>
      </c>
      <c r="I873" s="1" t="s">
        <v>1235</v>
      </c>
      <c r="J873" s="1" t="str">
        <f>VLOOKUP(A872,[2]tblEscolas!$A:$D,4,FALSE)</f>
        <v>PUB</v>
      </c>
    </row>
    <row r="874" spans="1:10" x14ac:dyDescent="0.3">
      <c r="A874" s="18">
        <v>330425</v>
      </c>
      <c r="B874" s="14" t="s">
        <v>1090</v>
      </c>
      <c r="C874" s="14" t="str">
        <f>VLOOKUP(Tabela1[[#This Row],[nome_escola]],[1]Sheet1!$A:$K,4,FALSE)</f>
        <v>Rua dos Caniços</v>
      </c>
      <c r="D874" s="14" t="str">
        <f>VLOOKUP(Tabela1[[#This Row],[nome_escola]],[1]Sheet1!$A:$K,5,FALSE)</f>
        <v>7500-190</v>
      </c>
      <c r="E874" s="14">
        <f>VLOOKUP(Tabela1[[#This Row],[nome_escola]],[1]Sheet1!$A:$K,2,FALSE)</f>
        <v>38.064259</v>
      </c>
      <c r="F874" s="14">
        <f>VLOOKUP(Tabela1[[#This Row],[nome_escola]],[1]Sheet1!$A:$K,3,FALSE)</f>
        <v>-8.7898689999999995</v>
      </c>
      <c r="G874" s="1" t="str">
        <f>VLOOKUP(Tabela1[[#This Row],[id_escola]],[2]tblEscolas!$A:$E,5,FALSE)</f>
        <v>15</v>
      </c>
      <c r="H874" s="1" t="str">
        <f>VLOOKUP(Tabela1[[#This Row],[id_escola]],[2]tblEscolas!$A:$F,6,FALSE)</f>
        <v>09</v>
      </c>
      <c r="I874" s="1" t="s">
        <v>1235</v>
      </c>
      <c r="J874" s="1" t="e">
        <f>VLOOKUP(A873,[2]tblEscolas!$A:$D,4,FALSE)</f>
        <v>#N/A</v>
      </c>
    </row>
    <row r="875" spans="1:10" x14ac:dyDescent="0.3">
      <c r="A875" s="18">
        <v>342749</v>
      </c>
      <c r="B875" s="14" t="s">
        <v>194</v>
      </c>
      <c r="C875" s="14" t="str">
        <f>VLOOKUP(Tabela1[[#This Row],[nome_escola]],[1]Sheet1!$A:$K,4,FALSE)</f>
        <v>Avenida da Liberdade</v>
      </c>
      <c r="D875" s="14" t="str">
        <f>VLOOKUP(Tabela1[[#This Row],[nome_escola]],[1]Sheet1!$A:$K,5,FALSE)</f>
        <v>4820-118</v>
      </c>
      <c r="E875" s="14">
        <f>VLOOKUP(Tabela1[[#This Row],[nome_escola]],[1]Sheet1!$A:$K,2,FALSE)</f>
        <v>41.446385999999997</v>
      </c>
      <c r="F875" s="14">
        <f>VLOOKUP(Tabela1[[#This Row],[nome_escola]],[1]Sheet1!$A:$K,3,FALSE)</f>
        <v>-8.1738809999999997</v>
      </c>
      <c r="G875" s="1" t="str">
        <f>VLOOKUP(Tabela1[[#This Row],[id_escola]],[2]tblEscolas!$A:$E,5,FALSE)</f>
        <v>03</v>
      </c>
      <c r="H875" s="1" t="str">
        <f>VLOOKUP(Tabela1[[#This Row],[id_escola]],[2]tblEscolas!$A:$F,6,FALSE)</f>
        <v>07</v>
      </c>
      <c r="I875" s="1" t="s">
        <v>1235</v>
      </c>
      <c r="J875" s="1" t="str">
        <f>VLOOKUP(A874,[2]tblEscolas!$A:$D,4,FALSE)</f>
        <v>PUB</v>
      </c>
    </row>
    <row r="876" spans="1:10" x14ac:dyDescent="0.3">
      <c r="A876" s="18">
        <v>342750</v>
      </c>
      <c r="B876" s="14" t="s">
        <v>600</v>
      </c>
      <c r="C876" s="14" t="str">
        <f>VLOOKUP(Tabela1[[#This Row],[nome_escola]],[1]Sheet1!$A:$K,4,FALSE)</f>
        <v>Rua Maestro Frederico de Freitas</v>
      </c>
      <c r="D876" s="14" t="str">
        <f>VLOOKUP(Tabela1[[#This Row],[nome_escola]],[1]Sheet1!$A:$K,5,FALSE)</f>
        <v>1500-400</v>
      </c>
      <c r="E876" s="14">
        <f>VLOOKUP(Tabela1[[#This Row],[nome_escola]],[1]Sheet1!$A:$K,2,FALSE)</f>
        <v>38.749043</v>
      </c>
      <c r="F876" s="14">
        <f>VLOOKUP(Tabela1[[#This Row],[nome_escola]],[1]Sheet1!$A:$K,3,FALSE)</f>
        <v>-9.1816410000000008</v>
      </c>
      <c r="G876" s="1" t="str">
        <f>VLOOKUP(Tabela1[[#This Row],[id_escola]],[2]tblEscolas!$A:$E,5,FALSE)</f>
        <v>11</v>
      </c>
      <c r="H876" s="1" t="str">
        <f>VLOOKUP(Tabela1[[#This Row],[id_escola]],[2]tblEscolas!$A:$F,6,FALSE)</f>
        <v>06</v>
      </c>
      <c r="I876" s="1" t="s">
        <v>1235</v>
      </c>
      <c r="J876" s="1" t="str">
        <f>VLOOKUP(A875,[2]tblEscolas!$A:$D,4,FALSE)</f>
        <v>PUB</v>
      </c>
    </row>
    <row r="877" spans="1:10" x14ac:dyDescent="0.3">
      <c r="A877" s="18">
        <v>330267</v>
      </c>
      <c r="B877" s="14" t="s">
        <v>398</v>
      </c>
      <c r="C877" s="14" t="str">
        <f>VLOOKUP(Tabela1[[#This Row],[nome_escola]],[1]Sheet1!$A:$K,4,FALSE)</f>
        <v>Desconhecido</v>
      </c>
      <c r="D877" s="14" t="str">
        <f>VLOOKUP(Tabela1[[#This Row],[nome_escola]],[1]Sheet1!$A:$K,5,FALSE)</f>
        <v>8100-069</v>
      </c>
      <c r="E877" s="14">
        <f>VLOOKUP(Tabela1[[#This Row],[nome_escola]],[1]Sheet1!$A:$K,2,FALSE)</f>
        <v>37.129990999999997</v>
      </c>
      <c r="F877" s="14">
        <f>VLOOKUP(Tabela1[[#This Row],[nome_escola]],[1]Sheet1!$A:$K,3,FALSE)</f>
        <v>-8.1496770000000005</v>
      </c>
      <c r="G877" s="1" t="str">
        <f>VLOOKUP(Tabela1[[#This Row],[id_escola]],[2]tblEscolas!$A:$E,5,FALSE)</f>
        <v>08</v>
      </c>
      <c r="H877" s="1" t="str">
        <f>VLOOKUP(Tabela1[[#This Row],[id_escola]],[2]tblEscolas!$A:$F,6,FALSE)</f>
        <v>08</v>
      </c>
      <c r="I877" s="1" t="s">
        <v>1235</v>
      </c>
      <c r="J877" s="1" t="str">
        <f>VLOOKUP(A876,[2]tblEscolas!$A:$D,4,FALSE)</f>
        <v>PUB</v>
      </c>
    </row>
    <row r="878" spans="1:10" x14ac:dyDescent="0.3">
      <c r="A878" s="18">
        <v>330693</v>
      </c>
      <c r="B878" s="14" t="s">
        <v>377</v>
      </c>
      <c r="C878" s="14" t="str">
        <f>VLOOKUP(Tabela1[[#This Row],[nome_escola]],[1]Sheet1!$A:$K,4,FALSE)</f>
        <v>Rua das Portas dos Castelhanos</v>
      </c>
      <c r="D878" s="14" t="str">
        <f>VLOOKUP(Tabela1[[#This Row],[nome_escola]],[1]Sheet1!$A:$K,5,FALSE)</f>
        <v>8970-280</v>
      </c>
      <c r="E878" s="14">
        <f>VLOOKUP(Tabela1[[#This Row],[nome_escola]],[1]Sheet1!$A:$K,2,FALSE)</f>
        <v>37.442120000000003</v>
      </c>
      <c r="F878" s="14">
        <f>VLOOKUP(Tabela1[[#This Row],[nome_escola]],[1]Sheet1!$A:$K,3,FALSE)</f>
        <v>-7.7706949999999999</v>
      </c>
      <c r="G878" s="1" t="str">
        <f>VLOOKUP(Tabela1[[#This Row],[id_escola]],[2]tblEscolas!$A:$E,5,FALSE)</f>
        <v>08</v>
      </c>
      <c r="H878" s="1" t="str">
        <f>VLOOKUP(Tabela1[[#This Row],[id_escola]],[2]tblEscolas!$A:$F,6,FALSE)</f>
        <v>02</v>
      </c>
      <c r="I878" s="1" t="s">
        <v>1235</v>
      </c>
      <c r="J878" s="1" t="str">
        <f>VLOOKUP(A877,[2]tblEscolas!$A:$D,4,FALSE)</f>
        <v>PUB</v>
      </c>
    </row>
    <row r="879" spans="1:10" x14ac:dyDescent="0.3">
      <c r="A879" s="18">
        <v>342816</v>
      </c>
      <c r="B879" s="14" t="s">
        <v>418</v>
      </c>
      <c r="C879" s="14" t="str">
        <f>VLOOKUP(Tabela1[[#This Row],[nome_escola]],[1]Sheet1!$A:$K,4,FALSE)</f>
        <v>Rua Padre Vitorino</v>
      </c>
      <c r="D879" s="14" t="str">
        <f>VLOOKUP(Tabela1[[#This Row],[nome_escola]],[1]Sheet1!$A:$K,5,FALSE)</f>
        <v>8500-759</v>
      </c>
      <c r="E879" s="14">
        <f>VLOOKUP(Tabela1[[#This Row],[nome_escola]],[1]Sheet1!$A:$K,2,FALSE)</f>
        <v>37.142873000000002</v>
      </c>
      <c r="F879" s="14">
        <f>VLOOKUP(Tabela1[[#This Row],[nome_escola]],[1]Sheet1!$A:$K,3,FALSE)</f>
        <v>-8.5440339999999999</v>
      </c>
      <c r="G879" s="1" t="str">
        <f>VLOOKUP(Tabela1[[#This Row],[id_escola]],[2]tblEscolas!$A:$E,5,FALSE)</f>
        <v>08</v>
      </c>
      <c r="H879" s="1" t="str">
        <f>VLOOKUP(Tabela1[[#This Row],[id_escola]],[2]tblEscolas!$A:$F,6,FALSE)</f>
        <v>11</v>
      </c>
      <c r="I879" s="1" t="s">
        <v>1235</v>
      </c>
      <c r="J879" s="1" t="str">
        <f>VLOOKUP(A878,[2]tblEscolas!$A:$D,4,FALSE)</f>
        <v>PUB</v>
      </c>
    </row>
    <row r="880" spans="1:10" x14ac:dyDescent="0.3">
      <c r="A880" s="18" t="e">
        <v>#N/A</v>
      </c>
      <c r="B880" s="14" t="s">
        <v>927</v>
      </c>
      <c r="C880" s="14" t="str">
        <f>VLOOKUP(Tabela1[[#This Row],[nome_escola]],[1]Sheet1!$A:$K,4,FALSE)</f>
        <v>Interface Rodoferroviário / EN 14 (Santana)</v>
      </c>
      <c r="D880" s="14" t="str">
        <f>VLOOKUP(Tabela1[[#This Row],[nome_escola]],[1]Sheet1!$A:$K,5,FALSE)</f>
        <v>4785-275</v>
      </c>
      <c r="E880" s="14">
        <f>VLOOKUP(Tabela1[[#This Row],[nome_escola]],[1]Sheet1!$A:$K,2,FALSE)</f>
        <v>41.340128999999997</v>
      </c>
      <c r="F880" s="14">
        <f>VLOOKUP(Tabela1[[#This Row],[nome_escola]],[1]Sheet1!$A:$K,3,FALSE)</f>
        <v>-8.5511470000000003</v>
      </c>
      <c r="G880" s="1" t="e">
        <f>VLOOKUP(Tabela1[[#This Row],[id_escola]],[2]tblEscolas!$A:$E,5,FALSE)</f>
        <v>#N/A</v>
      </c>
      <c r="H880" s="1" t="e">
        <f>VLOOKUP(Tabela1[[#This Row],[id_escola]],[2]tblEscolas!$A:$F,6,FALSE)</f>
        <v>#N/A</v>
      </c>
      <c r="I880" s="1" t="s">
        <v>1235</v>
      </c>
      <c r="J880" s="1" t="str">
        <f>VLOOKUP(A879,[2]tblEscolas!$A:$D,4,FALSE)</f>
        <v>PUB</v>
      </c>
    </row>
    <row r="881" spans="1:13" x14ac:dyDescent="0.3">
      <c r="A881" s="18">
        <v>310220</v>
      </c>
      <c r="B881" s="14" t="s">
        <v>741</v>
      </c>
      <c r="C881" s="14" t="str">
        <f>VLOOKUP(Tabela1[[#This Row],[nome_escola]],[1]Sheet1!$A:$K,4,FALSE)</f>
        <v>Rua Bernardino Machado</v>
      </c>
      <c r="D881" s="14" t="str">
        <f>VLOOKUP(Tabela1[[#This Row],[nome_escola]],[1]Sheet1!$A:$K,5,FALSE)</f>
        <v>2720-066</v>
      </c>
      <c r="E881" s="14">
        <f>VLOOKUP(Tabela1[[#This Row],[nome_escola]],[1]Sheet1!$A:$K,2,FALSE)</f>
        <v>38.742469</v>
      </c>
      <c r="F881" s="14">
        <f>VLOOKUP(Tabela1[[#This Row],[nome_escola]],[1]Sheet1!$A:$K,3,FALSE)</f>
        <v>-9.2197069999999997</v>
      </c>
      <c r="G881" s="1" t="str">
        <f>VLOOKUP(Tabela1[[#This Row],[id_escola]],[2]tblEscolas!$A:$E,5,FALSE)</f>
        <v>11</v>
      </c>
      <c r="H881" s="1" t="str">
        <f>VLOOKUP(Tabela1[[#This Row],[id_escola]],[2]tblEscolas!$A:$F,6,FALSE)</f>
        <v>15</v>
      </c>
      <c r="I881" s="1" t="s">
        <v>1235</v>
      </c>
      <c r="J881" s="1" t="e">
        <f>VLOOKUP(A880,[2]tblEscolas!$A:$D,4,FALSE)</f>
        <v>#N/A</v>
      </c>
    </row>
    <row r="882" spans="1:13" x14ac:dyDescent="0.3">
      <c r="A882" s="18">
        <v>340066</v>
      </c>
      <c r="B882" s="14" t="s">
        <v>371</v>
      </c>
      <c r="C882" s="14" t="str">
        <f>VLOOKUP(Tabela1[[#This Row],[nome_escola]],[1]Sheet1!$A:$K,4,FALSE)</f>
        <v>Rua Alfontes da Guia</v>
      </c>
      <c r="D882" s="14" t="str">
        <f>VLOOKUP(Tabela1[[#This Row],[nome_escola]],[1]Sheet1!$A:$K,5,FALSE)</f>
        <v>8200-435</v>
      </c>
      <c r="E882" s="14">
        <f>VLOOKUP(Tabela1[[#This Row],[nome_escola]],[1]Sheet1!$A:$K,2,FALSE)</f>
        <v>37.125616000000001</v>
      </c>
      <c r="F882" s="14">
        <f>VLOOKUP(Tabela1[[#This Row],[nome_escola]],[1]Sheet1!$A:$K,3,FALSE)</f>
        <v>-8.3045159999999996</v>
      </c>
      <c r="G882" s="1" t="str">
        <f>VLOOKUP(Tabela1[[#This Row],[id_escola]],[2]tblEscolas!$A:$E,5,FALSE)</f>
        <v>08</v>
      </c>
      <c r="H882" s="1" t="str">
        <f>VLOOKUP(Tabela1[[#This Row],[id_escola]],[2]tblEscolas!$A:$F,6,FALSE)</f>
        <v>01</v>
      </c>
      <c r="I882" s="1" t="s">
        <v>1235</v>
      </c>
      <c r="J882" s="1" t="str">
        <f>VLOOKUP(A881,[2]tblEscolas!$A:$D,4,FALSE)</f>
        <v>PUB</v>
      </c>
    </row>
    <row r="883" spans="1:13" x14ac:dyDescent="0.3">
      <c r="A883" s="18">
        <v>343638</v>
      </c>
      <c r="B883" s="14" t="s">
        <v>204</v>
      </c>
      <c r="C883" s="14" t="str">
        <f>VLOOKUP(Tabela1[[#This Row],[nome_escola]],[1]Sheet1!$A:$K,4,FALSE)</f>
        <v>Alameda Professor Abel Salazar</v>
      </c>
      <c r="D883" s="14" t="str">
        <f>VLOOKUP(Tabela1[[#This Row],[nome_escola]],[1]Sheet1!$A:$K,5,FALSE)</f>
        <v>4805-374</v>
      </c>
      <c r="E883" s="14">
        <f>VLOOKUP(Tabela1[[#This Row],[nome_escola]],[1]Sheet1!$A:$K,2,FALSE)</f>
        <v>41.443765999999997</v>
      </c>
      <c r="F883" s="14">
        <f>VLOOKUP(Tabela1[[#This Row],[nome_escola]],[1]Sheet1!$A:$K,3,FALSE)</f>
        <v>-8.3818549999999998</v>
      </c>
      <c r="G883" s="1" t="str">
        <f>VLOOKUP(Tabela1[[#This Row],[id_escola]],[2]tblEscolas!$A:$E,5,FALSE)</f>
        <v>03</v>
      </c>
      <c r="H883" s="1" t="str">
        <f>VLOOKUP(Tabela1[[#This Row],[id_escola]],[2]tblEscolas!$A:$F,6,FALSE)</f>
        <v>08</v>
      </c>
      <c r="I883" s="1" t="s">
        <v>1235</v>
      </c>
      <c r="J883" s="1" t="str">
        <f>VLOOKUP(A882,[2]tblEscolas!$A:$D,4,FALSE)</f>
        <v>PUB</v>
      </c>
    </row>
    <row r="884" spans="1:13" x14ac:dyDescent="0.3">
      <c r="A884" s="18">
        <v>342701</v>
      </c>
      <c r="B884" s="14" t="s">
        <v>701</v>
      </c>
      <c r="C884" s="14" t="str">
        <f>VLOOKUP(Tabela1[[#This Row],[nome_escola]],[1]Sheet1!$A:$K,4,FALSE)</f>
        <v>Avenida de Santa Marta</v>
      </c>
      <c r="D884" s="14" t="str">
        <f>VLOOKUP(Tabela1[[#This Row],[nome_escola]],[1]Sheet1!$A:$K,5,FALSE)</f>
        <v>2605-855</v>
      </c>
      <c r="E884" s="14">
        <f>VLOOKUP(Tabela1[[#This Row],[nome_escola]],[1]Sheet1!$A:$K,2,FALSE)</f>
        <v>38.798836000000001</v>
      </c>
      <c r="F884" s="14">
        <f>VLOOKUP(Tabela1[[#This Row],[nome_escola]],[1]Sheet1!$A:$K,3,FALSE)</f>
        <v>-9.2344629999999999</v>
      </c>
      <c r="G884" s="1" t="str">
        <f>VLOOKUP(Tabela1[[#This Row],[id_escola]],[2]tblEscolas!$A:$E,5,FALSE)</f>
        <v>11</v>
      </c>
      <c r="H884" s="1" t="str">
        <f>VLOOKUP(Tabela1[[#This Row],[id_escola]],[2]tblEscolas!$A:$F,6,FALSE)</f>
        <v>11</v>
      </c>
      <c r="I884" s="1" t="s">
        <v>1235</v>
      </c>
      <c r="J884" s="1" t="str">
        <f>VLOOKUP(A883,[2]tblEscolas!$A:$D,4,FALSE)</f>
        <v>PUB</v>
      </c>
    </row>
    <row r="885" spans="1:13" x14ac:dyDescent="0.3">
      <c r="A885" s="18">
        <v>343493</v>
      </c>
      <c r="B885" s="3" t="s">
        <v>29</v>
      </c>
      <c r="C885" s="14" t="str">
        <f>VLOOKUP(Tabela1[[#This Row],[nome_escola]],[1]Sheet1!$A:$K,4,FALSE)</f>
        <v>Rua da Bela Vista</v>
      </c>
      <c r="D885" s="14" t="str">
        <f>VLOOKUP(Tabela1[[#This Row],[nome_escola]],[1]Sheet1!$A:$K,5,FALSE)</f>
        <v>3750-430</v>
      </c>
      <c r="E885" s="14">
        <f>VLOOKUP(Tabela1[[#This Row],[nome_escola]],[1]Sheet1!$A:$K,2,FALSE)</f>
        <v>40.557904000000001</v>
      </c>
      <c r="F885" s="14">
        <f>VLOOKUP(Tabela1[[#This Row],[nome_escola]],[1]Sheet1!$A:$K,3,FALSE)</f>
        <v>-8.5284870000000002</v>
      </c>
      <c r="G885" s="1" t="str">
        <f>VLOOKUP(Tabela1[[#This Row],[id_escola]],[2]tblEscolas!$A:$E,5,FALSE)</f>
        <v>01</v>
      </c>
      <c r="H885" s="1" t="str">
        <f>VLOOKUP(Tabela1[[#This Row],[id_escola]],[2]tblEscolas!$A:$F,6,FALSE)</f>
        <v>01</v>
      </c>
      <c r="I885" s="1" t="s">
        <v>1235</v>
      </c>
      <c r="J885" s="1" t="str">
        <f>VLOOKUP(A884,[2]tblEscolas!$A:$D,4,FALSE)</f>
        <v>PUB</v>
      </c>
      <c r="K885" s="1">
        <v>161962</v>
      </c>
      <c r="L885" s="1" t="s">
        <v>27</v>
      </c>
      <c r="M885" s="4" t="s">
        <v>26</v>
      </c>
    </row>
    <row r="886" spans="1:13" x14ac:dyDescent="0.3">
      <c r="A886" s="18">
        <v>402576</v>
      </c>
      <c r="B886" s="14" t="s">
        <v>260</v>
      </c>
      <c r="C886" s="14" t="str">
        <f>VLOOKUP(Tabela1[[#This Row],[nome_escola]],[1]Sheet1!$A:$K,4,FALSE)</f>
        <v>Rua Varanda de Pilatos</v>
      </c>
      <c r="D886" s="14" t="str">
        <f>VLOOKUP(Tabela1[[#This Row],[nome_escola]],[1]Sheet1!$A:$K,5,FALSE)</f>
        <v>6250-046</v>
      </c>
      <c r="E886" s="14">
        <f>VLOOKUP(Tabela1[[#This Row],[nome_escola]],[1]Sheet1!$A:$K,2,FALSE)</f>
        <v>40.362364999999997</v>
      </c>
      <c r="F886" s="14">
        <f>VLOOKUP(Tabela1[[#This Row],[nome_escola]],[1]Sheet1!$A:$K,3,FALSE)</f>
        <v>-7.3454980000000001</v>
      </c>
      <c r="G886" s="1" t="str">
        <f>VLOOKUP(Tabela1[[#This Row],[id_escola]],[2]tblEscolas!$A:$E,5,FALSE)</f>
        <v>05</v>
      </c>
      <c r="H886" s="1" t="str">
        <f>VLOOKUP(Tabela1[[#This Row],[id_escola]],[2]tblEscolas!$A:$F,6,FALSE)</f>
        <v>02</v>
      </c>
      <c r="I886" s="1" t="s">
        <v>1235</v>
      </c>
      <c r="J886" s="1" t="str">
        <f>VLOOKUP(A885,[2]tblEscolas!$A:$D,4,FALSE)</f>
        <v>PUB</v>
      </c>
    </row>
    <row r="887" spans="1:13" x14ac:dyDescent="0.3">
      <c r="A887" s="18">
        <v>342762</v>
      </c>
      <c r="B887" s="14" t="s">
        <v>1216</v>
      </c>
      <c r="C887" s="14" t="str">
        <f>VLOOKUP(Tabela1[[#This Row],[nome_escola]],[1]Sheet1!$A:$K,4,FALSE)</f>
        <v>Rua do Ciclo</v>
      </c>
      <c r="D887" s="14" t="str">
        <f>VLOOKUP(Tabela1[[#This Row],[nome_escola]],[1]Sheet1!$A:$K,5,FALSE)</f>
        <v>3460-153</v>
      </c>
      <c r="E887" s="14">
        <f>VLOOKUP(Tabela1[[#This Row],[nome_escola]],[1]Sheet1!$A:$K,2,FALSE)</f>
        <v>40.540457000000004</v>
      </c>
      <c r="F887" s="14">
        <f>VLOOKUP(Tabela1[[#This Row],[nome_escola]],[1]Sheet1!$A:$K,3,FALSE)</f>
        <v>-7.9851229999999997</v>
      </c>
      <c r="G887" s="1" t="str">
        <f>VLOOKUP(Tabela1[[#This Row],[id_escola]],[2]tblEscolas!$A:$E,5,FALSE)</f>
        <v>18</v>
      </c>
      <c r="H887" s="1" t="str">
        <f>VLOOKUP(Tabela1[[#This Row],[id_escola]],[2]tblEscolas!$A:$F,6,FALSE)</f>
        <v>21</v>
      </c>
      <c r="I887" s="1" t="s">
        <v>1235</v>
      </c>
      <c r="J887" s="1" t="str">
        <f>VLOOKUP(A886,[2]tblEscolas!$A:$D,4,FALSE)</f>
        <v>PUB</v>
      </c>
    </row>
    <row r="888" spans="1:13" x14ac:dyDescent="0.3">
      <c r="A888" s="18">
        <v>346044</v>
      </c>
      <c r="B888" s="14" t="s">
        <v>63</v>
      </c>
      <c r="C888" s="14" t="str">
        <f>VLOOKUP(Tabela1[[#This Row],[nome_escola]],[1]Sheet1!$A:$K,4,FALSE)</f>
        <v>Rua do Morgado</v>
      </c>
      <c r="D888" s="14" t="str">
        <f>VLOOKUP(Tabela1[[#This Row],[nome_escola]],[1]Sheet1!$A:$K,5,FALSE)</f>
        <v>3860-127</v>
      </c>
      <c r="E888" s="14">
        <f>VLOOKUP(Tabela1[[#This Row],[nome_escola]],[1]Sheet1!$A:$K,2,FALSE)</f>
        <v>40.810467000000003</v>
      </c>
      <c r="F888" s="14">
        <f>VLOOKUP(Tabela1[[#This Row],[nome_escola]],[1]Sheet1!$A:$K,3,FALSE)</f>
        <v>-8.5772929999999992</v>
      </c>
      <c r="G888" s="1" t="str">
        <f>VLOOKUP(Tabela1[[#This Row],[id_escola]],[2]tblEscolas!$A:$E,5,FALSE)</f>
        <v>01</v>
      </c>
      <c r="H888" s="1" t="str">
        <f>VLOOKUP(Tabela1[[#This Row],[id_escola]],[2]tblEscolas!$A:$F,6,FALSE)</f>
        <v>08</v>
      </c>
      <c r="I888" s="1" t="s">
        <v>1235</v>
      </c>
      <c r="J888" s="1" t="str">
        <f>VLOOKUP(A887,[2]tblEscolas!$A:$D,4,FALSE)</f>
        <v>PUB</v>
      </c>
    </row>
    <row r="889" spans="1:13" x14ac:dyDescent="0.3">
      <c r="A889" s="18">
        <v>342774</v>
      </c>
      <c r="B889" s="14" t="s">
        <v>68</v>
      </c>
      <c r="C889" s="14" t="str">
        <f>VLOOKUP(Tabela1[[#This Row],[nome_escola]],[1]Sheet1!$A:$K,4,FALSE)</f>
        <v>Rua Dom Ximenes Belo (Prémio Nobel da Paz)</v>
      </c>
      <c r="D889" s="14" t="str">
        <f>VLOOKUP(Tabela1[[#This Row],[nome_escola]],[1]Sheet1!$A:$K,5,FALSE)</f>
        <v>4520-240</v>
      </c>
      <c r="E889" s="14">
        <f>VLOOKUP(Tabela1[[#This Row],[nome_escola]],[1]Sheet1!$A:$K,2,FALSE)</f>
        <v>40.941924</v>
      </c>
      <c r="F889" s="14">
        <f>VLOOKUP(Tabela1[[#This Row],[nome_escola]],[1]Sheet1!$A:$K,3,FALSE)</f>
        <v>-8.5333889999999997</v>
      </c>
      <c r="G889" s="1" t="str">
        <f>VLOOKUP(Tabela1[[#This Row],[id_escola]],[2]tblEscolas!$A:$E,5,FALSE)</f>
        <v>01</v>
      </c>
      <c r="H889" s="1" t="str">
        <f>VLOOKUP(Tabela1[[#This Row],[id_escola]],[2]tblEscolas!$A:$F,6,FALSE)</f>
        <v>09</v>
      </c>
      <c r="I889" s="1" t="s">
        <v>1235</v>
      </c>
      <c r="J889" s="1" t="str">
        <f>VLOOKUP(A888,[2]tblEscolas!$A:$D,4,FALSE)</f>
        <v>PUB</v>
      </c>
    </row>
    <row r="890" spans="1:13" x14ac:dyDescent="0.3">
      <c r="A890" s="18">
        <v>330577</v>
      </c>
      <c r="B890" s="14" t="s">
        <v>325</v>
      </c>
      <c r="C890" s="14" t="str">
        <f>VLOOKUP(Tabela1[[#This Row],[nome_escola]],[1]Sheet1!$A:$K,4,FALSE)</f>
        <v>EM 568</v>
      </c>
      <c r="D890" s="14" t="str">
        <f>VLOOKUP(Tabela1[[#This Row],[nome_escola]],[1]Sheet1!$A:$K,5,FALSE)</f>
        <v>3220-431</v>
      </c>
      <c r="E890" s="14">
        <f>VLOOKUP(Tabela1[[#This Row],[nome_escola]],[1]Sheet1!$A:$K,2,FALSE)</f>
        <v>40.159635000000002</v>
      </c>
      <c r="F890" s="14">
        <f>VLOOKUP(Tabela1[[#This Row],[nome_escola]],[1]Sheet1!$A:$K,3,FALSE)</f>
        <v>-8.3450849999999992</v>
      </c>
      <c r="G890" s="1" t="str">
        <f>VLOOKUP(Tabela1[[#This Row],[id_escola]],[2]tblEscolas!$A:$E,5,FALSE)</f>
        <v>06</v>
      </c>
      <c r="H890" s="1" t="str">
        <f>VLOOKUP(Tabela1[[#This Row],[id_escola]],[2]tblEscolas!$A:$F,6,FALSE)</f>
        <v>09</v>
      </c>
      <c r="I890" s="1" t="s">
        <v>1235</v>
      </c>
      <c r="J890" s="1" t="str">
        <f>VLOOKUP(A889,[2]tblEscolas!$A:$D,4,FALSE)</f>
        <v>PUB</v>
      </c>
    </row>
    <row r="891" spans="1:13" x14ac:dyDescent="0.3">
      <c r="A891" s="18" t="e">
        <v>#N/A</v>
      </c>
      <c r="B891" s="14" t="s">
        <v>694</v>
      </c>
      <c r="C891" s="14" t="str">
        <f>VLOOKUP(Tabela1[[#This Row],[nome_escola]],[1]Sheet1!$A:$K,4,FALSE)</f>
        <v>Avenida Azedo Gneco</v>
      </c>
      <c r="D891" s="14" t="str">
        <f>VLOOKUP(Tabela1[[#This Row],[nome_escola]],[1]Sheet1!$A:$K,5,FALSE)</f>
        <v>2745-000</v>
      </c>
      <c r="E891" s="14">
        <f>VLOOKUP(Tabela1[[#This Row],[nome_escola]],[1]Sheet1!$A:$K,2,FALSE)</f>
        <v>38.755099999999999</v>
      </c>
      <c r="F891" s="14">
        <f>VLOOKUP(Tabela1[[#This Row],[nome_escola]],[1]Sheet1!$A:$K,3,FALSE)</f>
        <v>-9.2845320000000005</v>
      </c>
      <c r="G891" s="1" t="e">
        <f>VLOOKUP(Tabela1[[#This Row],[id_escola]],[2]tblEscolas!$A:$E,5,FALSE)</f>
        <v>#N/A</v>
      </c>
      <c r="H891" s="1" t="e">
        <f>VLOOKUP(Tabela1[[#This Row],[id_escola]],[2]tblEscolas!$A:$F,6,FALSE)</f>
        <v>#N/A</v>
      </c>
      <c r="I891" s="1" t="s">
        <v>1235</v>
      </c>
      <c r="J891" s="1" t="str">
        <f>VLOOKUP(A890,[2]tblEscolas!$A:$D,4,FALSE)</f>
        <v>PUB</v>
      </c>
    </row>
    <row r="892" spans="1:13" x14ac:dyDescent="0.3">
      <c r="A892" s="18">
        <v>344576</v>
      </c>
      <c r="B892" s="14" t="s">
        <v>705</v>
      </c>
      <c r="C892" s="14" t="str">
        <f>VLOOKUP(Tabela1[[#This Row],[nome_escola]],[1]Sheet1!$A:$K,4,FALSE)</f>
        <v>Largo da Boa Esperança</v>
      </c>
      <c r="D892" s="14" t="str">
        <f>VLOOKUP(Tabela1[[#This Row],[nome_escola]],[1]Sheet1!$A:$K,5,FALSE)</f>
        <v>2745-378</v>
      </c>
      <c r="E892" s="14">
        <f>VLOOKUP(Tabela1[[#This Row],[nome_escola]],[1]Sheet1!$A:$K,2,FALSE)</f>
        <v>38.768324</v>
      </c>
      <c r="F892" s="14">
        <f>VLOOKUP(Tabela1[[#This Row],[nome_escola]],[1]Sheet1!$A:$K,3,FALSE)</f>
        <v>-9.2568789999999996</v>
      </c>
      <c r="G892" s="1" t="str">
        <f>VLOOKUP(Tabela1[[#This Row],[id_escola]],[2]tblEscolas!$A:$E,5,FALSE)</f>
        <v>11</v>
      </c>
      <c r="H892" s="1" t="str">
        <f>VLOOKUP(Tabela1[[#This Row],[id_escola]],[2]tblEscolas!$A:$F,6,FALSE)</f>
        <v>11</v>
      </c>
      <c r="I892" s="1" t="s">
        <v>1235</v>
      </c>
      <c r="J892" s="1" t="e">
        <f>VLOOKUP(A891,[2]tblEscolas!$A:$D,4,FALSE)</f>
        <v>#N/A</v>
      </c>
    </row>
    <row r="893" spans="1:13" x14ac:dyDescent="0.3">
      <c r="A893" s="18">
        <v>344849</v>
      </c>
      <c r="B893" s="14" t="s">
        <v>391</v>
      </c>
      <c r="C893" s="14" t="str">
        <f>VLOOKUP(Tabela1[[#This Row],[nome_escola]],[1]Sheet1!$A:$K,4,FALSE)</f>
        <v>Rua Eça de Queiroz</v>
      </c>
      <c r="D893" s="14" t="str">
        <f>VLOOKUP(Tabela1[[#This Row],[nome_escola]],[1]Sheet1!$A:$K,5,FALSE)</f>
        <v>8400-018</v>
      </c>
      <c r="E893" s="14">
        <f>VLOOKUP(Tabela1[[#This Row],[nome_escola]],[1]Sheet1!$A:$K,2,FALSE)</f>
        <v>37.146141</v>
      </c>
      <c r="F893" s="14">
        <f>VLOOKUP(Tabela1[[#This Row],[nome_escola]],[1]Sheet1!$A:$K,3,FALSE)</f>
        <v>-8.4806919999999995</v>
      </c>
      <c r="G893" s="1" t="str">
        <f>VLOOKUP(Tabela1[[#This Row],[id_escola]],[2]tblEscolas!$A:$E,5,FALSE)</f>
        <v>08</v>
      </c>
      <c r="H893" s="1" t="str">
        <f>VLOOKUP(Tabela1[[#This Row],[id_escola]],[2]tblEscolas!$A:$F,6,FALSE)</f>
        <v>06</v>
      </c>
      <c r="I893" s="1" t="s">
        <v>1235</v>
      </c>
      <c r="J893" s="1" t="str">
        <f>VLOOKUP(A892,[2]tblEscolas!$A:$D,4,FALSE)</f>
        <v>PUB</v>
      </c>
    </row>
    <row r="894" spans="1:13" x14ac:dyDescent="0.3">
      <c r="A894" s="18">
        <v>341873</v>
      </c>
      <c r="B894" s="14" t="s">
        <v>205</v>
      </c>
      <c r="C894" s="14" t="str">
        <f>VLOOKUP(Tabela1[[#This Row],[nome_escola]],[1]Sheet1!$A:$K,4,FALSE)</f>
        <v>Rua Calouste Gulbenkian</v>
      </c>
      <c r="D894" s="14" t="str">
        <f>VLOOKUP(Tabela1[[#This Row],[nome_escola]],[1]Sheet1!$A:$K,5,FALSE)</f>
        <v>4810-257</v>
      </c>
      <c r="E894" s="14">
        <f>VLOOKUP(Tabela1[[#This Row],[nome_escola]],[1]Sheet1!$A:$K,2,FALSE)</f>
        <v>41.445469000000003</v>
      </c>
      <c r="F894" s="14">
        <f>VLOOKUP(Tabela1[[#This Row],[nome_escola]],[1]Sheet1!$A:$K,3,FALSE)</f>
        <v>-8.2830929999999992</v>
      </c>
      <c r="G894" s="1" t="str">
        <f>VLOOKUP(Tabela1[[#This Row],[id_escola]],[2]tblEscolas!$A:$E,5,FALSE)</f>
        <v>03</v>
      </c>
      <c r="H894" s="1" t="str">
        <f>VLOOKUP(Tabela1[[#This Row],[id_escola]],[2]tblEscolas!$A:$F,6,FALSE)</f>
        <v>08</v>
      </c>
      <c r="I894" s="1" t="s">
        <v>1235</v>
      </c>
      <c r="J894" s="1" t="str">
        <f>VLOOKUP(A893,[2]tblEscolas!$A:$D,4,FALSE)</f>
        <v>PUB</v>
      </c>
    </row>
    <row r="895" spans="1:13" x14ac:dyDescent="0.3">
      <c r="A895" s="18" t="e">
        <v>#N/A</v>
      </c>
      <c r="B895" s="14" t="s">
        <v>576</v>
      </c>
      <c r="C895" s="14" t="str">
        <f>VLOOKUP(Tabela1[[#This Row],[nome_escola]],[1]Sheet1!$A:$K,4,FALSE)</f>
        <v>Avenida Padre Cruz</v>
      </c>
      <c r="D895" s="14" t="str">
        <f>VLOOKUP(Tabela1[[#This Row],[nome_escola]],[1]Sheet1!$A:$K,5,FALSE)</f>
        <v>1600-674</v>
      </c>
      <c r="E895" s="14">
        <f>VLOOKUP(Tabela1[[#This Row],[nome_escola]],[1]Sheet1!$A:$K,2,FALSE)</f>
        <v>38.769398000000002</v>
      </c>
      <c r="F895" s="14">
        <f>VLOOKUP(Tabela1[[#This Row],[nome_escola]],[1]Sheet1!$A:$K,3,FALSE)</f>
        <v>-9.1632870000000004</v>
      </c>
      <c r="G895" s="1" t="e">
        <f>VLOOKUP(Tabela1[[#This Row],[id_escola]],[2]tblEscolas!$A:$E,5,FALSE)</f>
        <v>#N/A</v>
      </c>
      <c r="H895" s="1" t="e">
        <f>VLOOKUP(Tabela1[[#This Row],[id_escola]],[2]tblEscolas!$A:$F,6,FALSE)</f>
        <v>#N/A</v>
      </c>
      <c r="I895" s="1" t="s">
        <v>1235</v>
      </c>
      <c r="J895" s="1" t="str">
        <f>VLOOKUP(A894,[2]tblEscolas!$A:$D,4,FALSE)</f>
        <v>PUB</v>
      </c>
    </row>
    <row r="896" spans="1:13" x14ac:dyDescent="0.3">
      <c r="A896" s="18">
        <v>345040</v>
      </c>
      <c r="B896" s="14" t="s">
        <v>284</v>
      </c>
      <c r="C896" s="14" t="str">
        <f>VLOOKUP(Tabela1[[#This Row],[nome_escola]],[1]Sheet1!$A:$K,4,FALSE)</f>
        <v>Avenida Padre José Vicente</v>
      </c>
      <c r="D896" s="14" t="str">
        <f>VLOOKUP(Tabela1[[#This Row],[nome_escola]],[1]Sheet1!$A:$K,5,FALSE)</f>
        <v>3305-110</v>
      </c>
      <c r="E896" s="14">
        <f>VLOOKUP(Tabela1[[#This Row],[nome_escola]],[1]Sheet1!$A:$K,2,FALSE)</f>
        <v>40.269834000000003</v>
      </c>
      <c r="F896" s="14">
        <f>VLOOKUP(Tabela1[[#This Row],[nome_escola]],[1]Sheet1!$A:$K,3,FALSE)</f>
        <v>-7.9862719999999996</v>
      </c>
      <c r="G896" s="1" t="str">
        <f>VLOOKUP(Tabela1[[#This Row],[id_escola]],[2]tblEscolas!$A:$E,5,FALSE)</f>
        <v>06</v>
      </c>
      <c r="H896" s="1" t="str">
        <f>VLOOKUP(Tabela1[[#This Row],[id_escola]],[2]tblEscolas!$A:$F,6,FALSE)</f>
        <v>01</v>
      </c>
      <c r="I896" s="1" t="s">
        <v>1235</v>
      </c>
      <c r="J896" s="1" t="e">
        <f>VLOOKUP(A895,[2]tblEscolas!$A:$D,4,FALSE)</f>
        <v>#N/A</v>
      </c>
    </row>
    <row r="897" spans="1:10" x14ac:dyDescent="0.3">
      <c r="A897" s="18">
        <v>342828</v>
      </c>
      <c r="B897" s="14" t="s">
        <v>674</v>
      </c>
      <c r="C897" s="14" t="str">
        <f>VLOOKUP(Tabela1[[#This Row],[nome_escola]],[1]Sheet1!$A:$K,4,FALSE)</f>
        <v>Rua António Lopes Ribeiro</v>
      </c>
      <c r="D897" s="14" t="str">
        <f>VLOOKUP(Tabela1[[#This Row],[nome_escola]],[1]Sheet1!$A:$K,5,FALSE)</f>
        <v>2790-457</v>
      </c>
      <c r="E897" s="14">
        <f>VLOOKUP(Tabela1[[#This Row],[nome_escola]],[1]Sheet1!$A:$K,2,FALSE)</f>
        <v>38.718885999999998</v>
      </c>
      <c r="F897" s="14">
        <f>VLOOKUP(Tabela1[[#This Row],[nome_escola]],[1]Sheet1!$A:$K,3,FALSE)</f>
        <v>-9.2576610000000006</v>
      </c>
      <c r="G897" s="1" t="str">
        <f>VLOOKUP(Tabela1[[#This Row],[id_escola]],[2]tblEscolas!$A:$E,5,FALSE)</f>
        <v>11</v>
      </c>
      <c r="H897" s="1" t="str">
        <f>VLOOKUP(Tabela1[[#This Row],[id_escola]],[2]tblEscolas!$A:$F,6,FALSE)</f>
        <v>10</v>
      </c>
      <c r="I897" s="1" t="s">
        <v>1235</v>
      </c>
      <c r="J897" s="1" t="str">
        <f>VLOOKUP(A896,[2]tblEscolas!$A:$D,4,FALSE)</f>
        <v>PUB</v>
      </c>
    </row>
    <row r="898" spans="1:10" x14ac:dyDescent="0.3">
      <c r="A898" s="18">
        <v>340650</v>
      </c>
      <c r="B898" s="14" t="s">
        <v>835</v>
      </c>
      <c r="C898" s="14" t="str">
        <f>VLOOKUP(Tabela1[[#This Row],[nome_escola]],[1]Sheet1!$A:$K,4,FALSE)</f>
        <v>Rua Doutor António Teixeira de Melo</v>
      </c>
      <c r="D898" s="14" t="str">
        <f>VLOOKUP(Tabela1[[#This Row],[nome_escola]],[1]Sheet1!$A:$K,5,FALSE)</f>
        <v>4450-051</v>
      </c>
      <c r="E898" s="14">
        <f>VLOOKUP(Tabela1[[#This Row],[nome_escola]],[1]Sheet1!$A:$K,2,FALSE)</f>
        <v>41.183458000000002</v>
      </c>
      <c r="F898" s="14">
        <f>VLOOKUP(Tabela1[[#This Row],[nome_escola]],[1]Sheet1!$A:$K,3,FALSE)</f>
        <v>-8.6710619999999992</v>
      </c>
      <c r="G898" s="1" t="str">
        <f>VLOOKUP(Tabela1[[#This Row],[id_escola]],[2]tblEscolas!$A:$E,5,FALSE)</f>
        <v>13</v>
      </c>
      <c r="H898" s="1" t="str">
        <f>VLOOKUP(Tabela1[[#This Row],[id_escola]],[2]tblEscolas!$A:$F,6,FALSE)</f>
        <v>08</v>
      </c>
      <c r="I898" s="1" t="s">
        <v>1235</v>
      </c>
      <c r="J898" s="1" t="str">
        <f>VLOOKUP(A897,[2]tblEscolas!$A:$D,4,FALSE)</f>
        <v>PUB</v>
      </c>
    </row>
    <row r="899" spans="1:10" x14ac:dyDescent="0.3">
      <c r="A899" s="18">
        <v>342830</v>
      </c>
      <c r="B899" s="14" t="s">
        <v>410</v>
      </c>
      <c r="C899" s="14" t="str">
        <f>VLOOKUP(Tabela1[[#This Row],[nome_escola]],[1]Sheet1!$A:$K,4,FALSE)</f>
        <v>Rua da Comunidade Lusíada</v>
      </c>
      <c r="D899" s="14" t="str">
        <f>VLOOKUP(Tabela1[[#This Row],[nome_escola]],[1]Sheet1!$A:$K,5,FALSE)</f>
        <v>8700-248</v>
      </c>
      <c r="E899" s="14">
        <f>VLOOKUP(Tabela1[[#This Row],[nome_escola]],[1]Sheet1!$A:$K,2,FALSE)</f>
        <v>37.038558000000002</v>
      </c>
      <c r="F899" s="14">
        <f>VLOOKUP(Tabela1[[#This Row],[nome_escola]],[1]Sheet1!$A:$K,3,FALSE)</f>
        <v>-7.8499699999999999</v>
      </c>
      <c r="G899" s="1" t="str">
        <f>VLOOKUP(Tabela1[[#This Row],[id_escola]],[2]tblEscolas!$A:$E,5,FALSE)</f>
        <v>08</v>
      </c>
      <c r="H899" s="1" t="str">
        <f>VLOOKUP(Tabela1[[#This Row],[id_escola]],[2]tblEscolas!$A:$F,6,FALSE)</f>
        <v>10</v>
      </c>
      <c r="I899" s="1" t="s">
        <v>1235</v>
      </c>
      <c r="J899" s="1" t="str">
        <f>VLOOKUP(A898,[2]tblEscolas!$A:$D,4,FALSE)</f>
        <v>PUB</v>
      </c>
    </row>
    <row r="900" spans="1:10" x14ac:dyDescent="0.3">
      <c r="A900" s="18">
        <v>330279</v>
      </c>
      <c r="B900" s="14" t="s">
        <v>403</v>
      </c>
      <c r="C900" s="14" t="str">
        <f>VLOOKUP(Tabela1[[#This Row],[nome_escola]],[1]Sheet1!$A:$K,4,FALSE)</f>
        <v>Rua Artur Marcos Guerreiro</v>
      </c>
      <c r="D900" s="14" t="str">
        <f>VLOOKUP(Tabela1[[#This Row],[nome_escola]],[1]Sheet1!$A:$K,5,FALSE)</f>
        <v>8100-202</v>
      </c>
      <c r="E900" s="14">
        <f>VLOOKUP(Tabela1[[#This Row],[nome_escola]],[1]Sheet1!$A:$K,2,FALSE)</f>
        <v>37.238176000000003</v>
      </c>
      <c r="F900" s="14">
        <f>VLOOKUP(Tabela1[[#This Row],[nome_escola]],[1]Sheet1!$A:$K,3,FALSE)</f>
        <v>-8.0444030000000009</v>
      </c>
      <c r="G900" s="1" t="str">
        <f>VLOOKUP(Tabela1[[#This Row],[id_escola]],[2]tblEscolas!$A:$E,5,FALSE)</f>
        <v>08</v>
      </c>
      <c r="H900" s="1" t="str">
        <f>VLOOKUP(Tabela1[[#This Row],[id_escola]],[2]tblEscolas!$A:$F,6,FALSE)</f>
        <v>08</v>
      </c>
      <c r="I900" s="1" t="s">
        <v>1235</v>
      </c>
      <c r="J900" s="1" t="str">
        <f>VLOOKUP(A899,[2]tblEscolas!$A:$D,4,FALSE)</f>
        <v>PUB</v>
      </c>
    </row>
    <row r="901" spans="1:10" x14ac:dyDescent="0.3">
      <c r="A901" s="18">
        <v>330905</v>
      </c>
      <c r="B901" s="14" t="s">
        <v>378</v>
      </c>
      <c r="C901" s="14" t="str">
        <f>VLOOKUP(Tabela1[[#This Row],[nome_escola]],[1]Sheet1!$A:$K,4,FALSE)</f>
        <v>Rua das Portas dos Castelhanos</v>
      </c>
      <c r="D901" s="14" t="str">
        <f>VLOOKUP(Tabela1[[#This Row],[nome_escola]],[1]Sheet1!$A:$K,5,FALSE)</f>
        <v>8970-280</v>
      </c>
      <c r="E901" s="14">
        <f>VLOOKUP(Tabela1[[#This Row],[nome_escola]],[1]Sheet1!$A:$K,2,FALSE)</f>
        <v>37.442121</v>
      </c>
      <c r="F901" s="14">
        <f>VLOOKUP(Tabela1[[#This Row],[nome_escola]],[1]Sheet1!$A:$K,3,FALSE)</f>
        <v>-7.7706970000000002</v>
      </c>
      <c r="G901" s="1" t="str">
        <f>VLOOKUP(Tabela1[[#This Row],[id_escola]],[2]tblEscolas!$A:$E,5,FALSE)</f>
        <v>08</v>
      </c>
      <c r="H901" s="1" t="str">
        <f>VLOOKUP(Tabela1[[#This Row],[id_escola]],[2]tblEscolas!$A:$F,6,FALSE)</f>
        <v>03</v>
      </c>
      <c r="I901" s="1" t="s">
        <v>1235</v>
      </c>
      <c r="J901" s="1" t="str">
        <f>VLOOKUP(A900,[2]tblEscolas!$A:$D,4,FALSE)</f>
        <v>PUB</v>
      </c>
    </row>
    <row r="902" spans="1:10" x14ac:dyDescent="0.3">
      <c r="A902" s="18">
        <v>342580</v>
      </c>
      <c r="B902" s="14" t="s">
        <v>295</v>
      </c>
      <c r="C902" s="14" t="str">
        <f>VLOOKUP(Tabela1[[#This Row],[nome_escola]],[1]Sheet1!$A:$K,4,FALSE)</f>
        <v>Ponte de Eiras</v>
      </c>
      <c r="D902" s="14" t="str">
        <f>VLOOKUP(Tabela1[[#This Row],[nome_escola]],[1]Sheet1!$A:$K,5,FALSE)</f>
        <v>3020-324</v>
      </c>
      <c r="E902" s="14">
        <f>VLOOKUP(Tabela1[[#This Row],[nome_escola]],[1]Sheet1!$A:$K,2,FALSE)</f>
        <v>40.252009999999999</v>
      </c>
      <c r="F902" s="14">
        <f>VLOOKUP(Tabela1[[#This Row],[nome_escola]],[1]Sheet1!$A:$K,3,FALSE)</f>
        <v>-8.4390000000000001</v>
      </c>
      <c r="G902" s="1" t="str">
        <f>VLOOKUP(Tabela1[[#This Row],[id_escola]],[2]tblEscolas!$A:$E,5,FALSE)</f>
        <v>06</v>
      </c>
      <c r="H902" s="1" t="str">
        <f>VLOOKUP(Tabela1[[#This Row],[id_escola]],[2]tblEscolas!$A:$F,6,FALSE)</f>
        <v>03</v>
      </c>
      <c r="I902" s="1" t="s">
        <v>1235</v>
      </c>
      <c r="J902" s="1" t="str">
        <f>VLOOKUP(A901,[2]tblEscolas!$A:$D,4,FALSE)</f>
        <v>PUB</v>
      </c>
    </row>
    <row r="903" spans="1:10" x14ac:dyDescent="0.3">
      <c r="A903" s="18">
        <v>342932</v>
      </c>
      <c r="B903" s="14" t="s">
        <v>901</v>
      </c>
      <c r="C903" s="14" t="str">
        <f>VLOOKUP(Tabela1[[#This Row],[nome_escola]],[1]Sheet1!$A:$K,4,FALSE)</f>
        <v>Rua do Doutor Sousa Avides</v>
      </c>
      <c r="D903" s="14" t="str">
        <f>VLOOKUP(Tabela1[[#This Row],[nome_escola]],[1]Sheet1!$A:$K,5,FALSE)</f>
        <v>4349-026</v>
      </c>
      <c r="E903" s="14">
        <f>VLOOKUP(Tabela1[[#This Row],[nome_escola]],[1]Sheet1!$A:$K,2,FALSE)</f>
        <v>41.151876000000001</v>
      </c>
      <c r="F903" s="14">
        <f>VLOOKUP(Tabela1[[#This Row],[nome_escola]],[1]Sheet1!$A:$K,3,FALSE)</f>
        <v>-8.5893460000000008</v>
      </c>
      <c r="G903" s="1" t="str">
        <f>VLOOKUP(Tabela1[[#This Row],[id_escola]],[2]tblEscolas!$A:$E,5,FALSE)</f>
        <v>13</v>
      </c>
      <c r="H903" s="1" t="str">
        <f>VLOOKUP(Tabela1[[#This Row],[id_escola]],[2]tblEscolas!$A:$F,6,FALSE)</f>
        <v>12</v>
      </c>
      <c r="I903" s="1" t="s">
        <v>1235</v>
      </c>
      <c r="J903" s="1" t="str">
        <f>VLOOKUP(A902,[2]tblEscolas!$A:$D,4,FALSE)</f>
        <v>PUB</v>
      </c>
    </row>
    <row r="904" spans="1:10" x14ac:dyDescent="0.3">
      <c r="A904" s="18">
        <v>344450</v>
      </c>
      <c r="B904" s="14" t="s">
        <v>389</v>
      </c>
      <c r="C904" s="14" t="str">
        <f>VLOOKUP(Tabela1[[#This Row],[nome_escola]],[1]Sheet1!$A:$K,4,FALSE)</f>
        <v>Rua da Escola</v>
      </c>
      <c r="D904" s="14" t="str">
        <f>VLOOKUP(Tabela1[[#This Row],[nome_escola]],[1]Sheet1!$A:$K,5,FALSE)</f>
        <v>8400-615</v>
      </c>
      <c r="E904" s="14">
        <f>VLOOKUP(Tabela1[[#This Row],[nome_escola]],[1]Sheet1!$A:$K,2,FALSE)</f>
        <v>37.136978999999997</v>
      </c>
      <c r="F904" s="14">
        <f>VLOOKUP(Tabela1[[#This Row],[nome_escola]],[1]Sheet1!$A:$K,3,FALSE)</f>
        <v>-8.5139040000000001</v>
      </c>
      <c r="G904" s="1" t="str">
        <f>VLOOKUP(Tabela1[[#This Row],[id_escola]],[2]tblEscolas!$A:$E,5,FALSE)</f>
        <v>08</v>
      </c>
      <c r="H904" s="1" t="str">
        <f>VLOOKUP(Tabela1[[#This Row],[id_escola]],[2]tblEscolas!$A:$F,6,FALSE)</f>
        <v>06</v>
      </c>
      <c r="I904" s="1" t="s">
        <v>1235</v>
      </c>
      <c r="J904" s="1" t="str">
        <f>VLOOKUP(A903,[2]tblEscolas!$A:$D,4,FALSE)</f>
        <v>PUB</v>
      </c>
    </row>
    <row r="905" spans="1:10" x14ac:dyDescent="0.3">
      <c r="A905" s="18">
        <v>345520</v>
      </c>
      <c r="B905" s="14" t="s">
        <v>54</v>
      </c>
      <c r="C905" s="14" t="str">
        <f>VLOOKUP(Tabela1[[#This Row],[nome_escola]],[1]Sheet1!$A:$K,4,FALSE)</f>
        <v>Avenida Manuel Álvaro Lopes Pereira</v>
      </c>
      <c r="D905" s="14" t="str">
        <f>VLOOKUP(Tabela1[[#This Row],[nome_escola]],[1]Sheet1!$A:$K,5,FALSE)</f>
        <v>3800-000</v>
      </c>
      <c r="E905" s="14">
        <f>VLOOKUP(Tabela1[[#This Row],[nome_escola]],[1]Sheet1!$A:$K,2,FALSE)</f>
        <v>40.680768</v>
      </c>
      <c r="F905" s="14">
        <f>VLOOKUP(Tabela1[[#This Row],[nome_escola]],[1]Sheet1!$A:$K,3,FALSE)</f>
        <v>-8.5988140000000008</v>
      </c>
      <c r="G905" s="1" t="str">
        <f>VLOOKUP(Tabela1[[#This Row],[id_escola]],[2]tblEscolas!$A:$E,5,FALSE)</f>
        <v>01</v>
      </c>
      <c r="H905" s="1" t="str">
        <f>VLOOKUP(Tabela1[[#This Row],[id_escola]],[2]tblEscolas!$A:$F,6,FALSE)</f>
        <v>05</v>
      </c>
      <c r="I905" s="1" t="s">
        <v>1235</v>
      </c>
      <c r="J905" s="1" t="str">
        <f>VLOOKUP(A904,[2]tblEscolas!$A:$D,4,FALSE)</f>
        <v>PUB</v>
      </c>
    </row>
    <row r="906" spans="1:10" x14ac:dyDescent="0.3">
      <c r="A906" s="18">
        <v>342968</v>
      </c>
      <c r="B906" s="14" t="s">
        <v>742</v>
      </c>
      <c r="C906" s="14" t="str">
        <f>VLOOKUP(Tabela1[[#This Row],[nome_escola]],[1]Sheet1!$A:$K,4,FALSE)</f>
        <v>Avenida da Aviação Portuguesa</v>
      </c>
      <c r="D906" s="14" t="str">
        <f>VLOOKUP(Tabela1[[#This Row],[nome_escola]],[1]Sheet1!$A:$K,5,FALSE)</f>
        <v>2720-059</v>
      </c>
      <c r="E906" s="14">
        <f>VLOOKUP(Tabela1[[#This Row],[nome_escola]],[1]Sheet1!$A:$K,2,FALSE)</f>
        <v>38.753990000000002</v>
      </c>
      <c r="F906" s="14">
        <f>VLOOKUP(Tabela1[[#This Row],[nome_escola]],[1]Sheet1!$A:$K,3,FALSE)</f>
        <v>-9.2319230000000001</v>
      </c>
      <c r="G906" s="1" t="str">
        <f>VLOOKUP(Tabela1[[#This Row],[id_escola]],[2]tblEscolas!$A:$E,5,FALSE)</f>
        <v>11</v>
      </c>
      <c r="H906" s="1" t="str">
        <f>VLOOKUP(Tabela1[[#This Row],[id_escola]],[2]tblEscolas!$A:$F,6,FALSE)</f>
        <v>15</v>
      </c>
      <c r="I906" s="1" t="s">
        <v>1235</v>
      </c>
      <c r="J906" s="1" t="str">
        <f>VLOOKUP(A905,[2]tblEscolas!$A:$D,4,FALSE)</f>
        <v>PUB</v>
      </c>
    </row>
    <row r="907" spans="1:10" x14ac:dyDescent="0.3">
      <c r="A907" s="18">
        <v>343675</v>
      </c>
      <c r="B907" s="14" t="s">
        <v>150</v>
      </c>
      <c r="C907" s="14" t="str">
        <f>VLOOKUP(Tabela1[[#This Row],[nome_escola]],[1]Sheet1!$A:$K,4,FALSE)</f>
        <v>Rua Professor Celestino Costa</v>
      </c>
      <c r="D907" s="14" t="str">
        <f>VLOOKUP(Tabela1[[#This Row],[nome_escola]],[1]Sheet1!$A:$K,5,FALSE)</f>
        <v>4755-058</v>
      </c>
      <c r="E907" s="14">
        <f>VLOOKUP(Tabela1[[#This Row],[nome_escola]],[1]Sheet1!$A:$K,2,FALSE)</f>
        <v>41.524366000000001</v>
      </c>
      <c r="F907" s="14">
        <f>VLOOKUP(Tabela1[[#This Row],[nome_escola]],[1]Sheet1!$A:$K,3,FALSE)</f>
        <v>-8.6272819999999992</v>
      </c>
      <c r="G907" s="1" t="str">
        <f>VLOOKUP(Tabela1[[#This Row],[id_escola]],[2]tblEscolas!$A:$E,5,FALSE)</f>
        <v>03</v>
      </c>
      <c r="H907" s="1" t="str">
        <f>VLOOKUP(Tabela1[[#This Row],[id_escola]],[2]tblEscolas!$A:$F,6,FALSE)</f>
        <v>02</v>
      </c>
      <c r="I907" s="1" t="s">
        <v>1235</v>
      </c>
      <c r="J907" s="1" t="str">
        <f>VLOOKUP(A906,[2]tblEscolas!$A:$D,4,FALSE)</f>
        <v>PUB</v>
      </c>
    </row>
    <row r="908" spans="1:10" x14ac:dyDescent="0.3">
      <c r="A908" s="18">
        <v>342245</v>
      </c>
      <c r="B908" s="14" t="s">
        <v>695</v>
      </c>
      <c r="C908" s="14" t="str">
        <f>VLOOKUP(Tabela1[[#This Row],[nome_escola]],[1]Sheet1!$A:$K,4,FALSE)</f>
        <v>Avenida Azedo Gneco</v>
      </c>
      <c r="D908" s="14" t="str">
        <f>VLOOKUP(Tabela1[[#This Row],[nome_escola]],[1]Sheet1!$A:$K,5,FALSE)</f>
        <v>2745-000</v>
      </c>
      <c r="E908" s="14">
        <f>VLOOKUP(Tabela1[[#This Row],[nome_escola]],[1]Sheet1!$A:$K,2,FALSE)</f>
        <v>38.755099999999999</v>
      </c>
      <c r="F908" s="14">
        <f>VLOOKUP(Tabela1[[#This Row],[nome_escola]],[1]Sheet1!$A:$K,3,FALSE)</f>
        <v>-9.2845320000000005</v>
      </c>
      <c r="G908" s="1" t="str">
        <f>VLOOKUP(Tabela1[[#This Row],[id_escola]],[2]tblEscolas!$A:$E,5,FALSE)</f>
        <v>11</v>
      </c>
      <c r="H908" s="1" t="str">
        <f>VLOOKUP(Tabela1[[#This Row],[id_escola]],[2]tblEscolas!$A:$F,6,FALSE)</f>
        <v>11</v>
      </c>
      <c r="I908" s="1" t="s">
        <v>1235</v>
      </c>
      <c r="J908" s="1" t="str">
        <f>VLOOKUP(A907,[2]tblEscolas!$A:$D,4,FALSE)</f>
        <v>PUB</v>
      </c>
    </row>
    <row r="909" spans="1:10" x14ac:dyDescent="0.3">
      <c r="A909" s="18">
        <v>343183</v>
      </c>
      <c r="B909" s="14" t="s">
        <v>60</v>
      </c>
      <c r="C909" s="14" t="str">
        <f>VLOOKUP(Tabela1[[#This Row],[nome_escola]],[1]Sheet1!$A:$K,4,FALSE)</f>
        <v>Rua 34</v>
      </c>
      <c r="D909" s="14" t="str">
        <f>VLOOKUP(Tabela1[[#This Row],[nome_escola]],[1]Sheet1!$A:$K,5,FALSE)</f>
        <v>4504-854</v>
      </c>
      <c r="E909" s="14">
        <f>VLOOKUP(Tabela1[[#This Row],[nome_escola]],[1]Sheet1!$A:$K,2,FALSE)</f>
        <v>41.005640999999997</v>
      </c>
      <c r="F909" s="14">
        <f>VLOOKUP(Tabela1[[#This Row],[nome_escola]],[1]Sheet1!$A:$K,3,FALSE)</f>
        <v>-8.6317039999999992</v>
      </c>
      <c r="G909" s="1" t="str">
        <f>VLOOKUP(Tabela1[[#This Row],[id_escola]],[2]tblEscolas!$A:$E,5,FALSE)</f>
        <v>01</v>
      </c>
      <c r="H909" s="1" t="str">
        <f>VLOOKUP(Tabela1[[#This Row],[id_escola]],[2]tblEscolas!$A:$F,6,FALSE)</f>
        <v>07</v>
      </c>
      <c r="I909" s="1" t="s">
        <v>1235</v>
      </c>
      <c r="J909" s="1" t="str">
        <f>VLOOKUP(A908,[2]tblEscolas!$A:$D,4,FALSE)</f>
        <v>PUB</v>
      </c>
    </row>
    <row r="910" spans="1:10" x14ac:dyDescent="0.3">
      <c r="A910" s="18">
        <v>344333</v>
      </c>
      <c r="B910" s="14" t="s">
        <v>797</v>
      </c>
      <c r="C910" s="14" t="str">
        <f>VLOOKUP(Tabela1[[#This Row],[nome_escola]],[1]Sheet1!$A:$K,4,FALSE)</f>
        <v>Rua do Alto de Barreiros</v>
      </c>
      <c r="D910" s="14" t="str">
        <f>VLOOKUP(Tabela1[[#This Row],[nome_escola]],[1]Sheet1!$A:$K,5,FALSE)</f>
        <v>4510-485</v>
      </c>
      <c r="E910" s="14">
        <f>VLOOKUP(Tabela1[[#This Row],[nome_escola]],[1]Sheet1!$A:$K,2,FALSE)</f>
        <v>41.165399999999998</v>
      </c>
      <c r="F910" s="14">
        <f>VLOOKUP(Tabela1[[#This Row],[nome_escola]],[1]Sheet1!$A:$K,3,FALSE)</f>
        <v>-8.520683</v>
      </c>
      <c r="G910" s="1" t="str">
        <f>VLOOKUP(Tabela1[[#This Row],[id_escola]],[2]tblEscolas!$A:$E,5,FALSE)</f>
        <v>13</v>
      </c>
      <c r="H910" s="1" t="str">
        <f>VLOOKUP(Tabela1[[#This Row],[id_escola]],[2]tblEscolas!$A:$F,6,FALSE)</f>
        <v>04</v>
      </c>
      <c r="I910" s="1" t="s">
        <v>1235</v>
      </c>
      <c r="J910" s="1" t="str">
        <f>VLOOKUP(A909,[2]tblEscolas!$A:$D,4,FALSE)</f>
        <v>PUB</v>
      </c>
    </row>
    <row r="911" spans="1:10" x14ac:dyDescent="0.3">
      <c r="A911" s="18">
        <v>341435</v>
      </c>
      <c r="B911" s="14" t="s">
        <v>384</v>
      </c>
      <c r="C911" s="14" t="str">
        <f>VLOOKUP(Tabela1[[#This Row],[nome_escola]],[1]Sheet1!$A:$K,4,FALSE)</f>
        <v>Rua do Lusitano</v>
      </c>
      <c r="D911" s="14" t="str">
        <f>VLOOKUP(Tabela1[[#This Row],[nome_escola]],[1]Sheet1!$A:$K,5,FALSE)</f>
        <v>8900-275</v>
      </c>
      <c r="E911" s="14">
        <f>VLOOKUP(Tabela1[[#This Row],[nome_escola]],[1]Sheet1!$A:$K,2,FALSE)</f>
        <v>37.194273000000003</v>
      </c>
      <c r="F911" s="14">
        <f>VLOOKUP(Tabela1[[#This Row],[nome_escola]],[1]Sheet1!$A:$K,3,FALSE)</f>
        <v>-7.4271260000000003</v>
      </c>
      <c r="G911" s="1" t="str">
        <f>VLOOKUP(Tabela1[[#This Row],[id_escola]],[2]tblEscolas!$A:$E,5,FALSE)</f>
        <v>08</v>
      </c>
      <c r="H911" s="1" t="str">
        <f>VLOOKUP(Tabela1[[#This Row],[id_escola]],[2]tblEscolas!$A:$F,6,FALSE)</f>
        <v>05</v>
      </c>
      <c r="I911" s="1" t="s">
        <v>1235</v>
      </c>
      <c r="J911" s="1" t="str">
        <f>VLOOKUP(A910,[2]tblEscolas!$A:$D,4,FALSE)</f>
        <v>PUB</v>
      </c>
    </row>
    <row r="912" spans="1:10" x14ac:dyDescent="0.3">
      <c r="A912" s="18">
        <v>343092</v>
      </c>
      <c r="B912" s="14" t="s">
        <v>540</v>
      </c>
      <c r="C912" s="14" t="str">
        <f>VLOOKUP(Tabela1[[#This Row],[nome_escola]],[1]Sheet1!$A:$K,4,FALSE)</f>
        <v>Rua Marques Leitão</v>
      </c>
      <c r="D912" s="14" t="str">
        <f>VLOOKUP(Tabela1[[#This Row],[nome_escola]],[1]Sheet1!$A:$K,5,FALSE)</f>
        <v>2775-208</v>
      </c>
      <c r="E912" s="14">
        <f>VLOOKUP(Tabela1[[#This Row],[nome_escola]],[1]Sheet1!$A:$K,2,FALSE)</f>
        <v>38.691186999999999</v>
      </c>
      <c r="F912" s="14">
        <f>VLOOKUP(Tabela1[[#This Row],[nome_escola]],[1]Sheet1!$A:$K,3,FALSE)</f>
        <v>-9.3462789999999991</v>
      </c>
      <c r="G912" s="1" t="str">
        <f>VLOOKUP(Tabela1[[#This Row],[id_escola]],[2]tblEscolas!$A:$E,5,FALSE)</f>
        <v>11</v>
      </c>
      <c r="H912" s="1" t="str">
        <f>VLOOKUP(Tabela1[[#This Row],[id_escola]],[2]tblEscolas!$A:$F,6,FALSE)</f>
        <v>05</v>
      </c>
      <c r="I912" s="1" t="s">
        <v>1235</v>
      </c>
      <c r="J912" s="1" t="str">
        <f>VLOOKUP(A911,[2]tblEscolas!$A:$D,4,FALSE)</f>
        <v>PUB</v>
      </c>
    </row>
    <row r="913" spans="1:10" x14ac:dyDescent="0.3">
      <c r="A913" s="18">
        <v>342970</v>
      </c>
      <c r="B913" s="14" t="s">
        <v>726</v>
      </c>
      <c r="C913" s="14" t="str">
        <f>VLOOKUP(Tabela1[[#This Row],[nome_escola]],[1]Sheet1!$A:$K,4,FALSE)</f>
        <v>Rua Doutora Filomena Moura Guedes</v>
      </c>
      <c r="D913" s="14" t="str">
        <f>VLOOKUP(Tabela1[[#This Row],[nome_escola]],[1]Sheet1!$A:$K,5,FALSE)</f>
        <v>2560-253</v>
      </c>
      <c r="E913" s="14">
        <f>VLOOKUP(Tabela1[[#This Row],[nome_escola]],[1]Sheet1!$A:$K,2,FALSE)</f>
        <v>39.081187</v>
      </c>
      <c r="F913" s="14">
        <f>VLOOKUP(Tabela1[[#This Row],[nome_escola]],[1]Sheet1!$A:$K,3,FALSE)</f>
        <v>-9.2629870000000007</v>
      </c>
      <c r="G913" s="1" t="str">
        <f>VLOOKUP(Tabela1[[#This Row],[id_escola]],[2]tblEscolas!$A:$E,5,FALSE)</f>
        <v>11</v>
      </c>
      <c r="H913" s="1" t="str">
        <f>VLOOKUP(Tabela1[[#This Row],[id_escola]],[2]tblEscolas!$A:$F,6,FALSE)</f>
        <v>13</v>
      </c>
      <c r="I913" s="1" t="s">
        <v>1235</v>
      </c>
      <c r="J913" s="1" t="str">
        <f>VLOOKUP(A912,[2]tblEscolas!$A:$D,4,FALSE)</f>
        <v>PUB</v>
      </c>
    </row>
    <row r="914" spans="1:10" x14ac:dyDescent="0.3">
      <c r="A914" s="18" t="e">
        <v>#N/A</v>
      </c>
      <c r="B914" s="14" t="s">
        <v>357</v>
      </c>
      <c r="C914" s="14" t="str">
        <f>VLOOKUP(Tabela1[[#This Row],[nome_escola]],[1]Sheet1!$A:$K,4,FALSE)</f>
        <v>Rua Doutor Adriano Vaz Velho</v>
      </c>
      <c r="D914" s="14" t="str">
        <f>VLOOKUP(Tabela1[[#This Row],[nome_escola]],[1]Sheet1!$A:$K,5,FALSE)</f>
        <v>7050-147</v>
      </c>
      <c r="E914" s="14">
        <f>VLOOKUP(Tabela1[[#This Row],[nome_escola]],[1]Sheet1!$A:$K,2,FALSE)</f>
        <v>38.646019000000003</v>
      </c>
      <c r="F914" s="14">
        <f>VLOOKUP(Tabela1[[#This Row],[nome_escola]],[1]Sheet1!$A:$K,3,FALSE)</f>
        <v>-8.2090580000000006</v>
      </c>
      <c r="G914" s="1" t="e">
        <f>VLOOKUP(Tabela1[[#This Row],[id_escola]],[2]tblEscolas!$A:$E,5,FALSE)</f>
        <v>#N/A</v>
      </c>
      <c r="H914" s="1" t="e">
        <f>VLOOKUP(Tabela1[[#This Row],[id_escola]],[2]tblEscolas!$A:$F,6,FALSE)</f>
        <v>#N/A</v>
      </c>
      <c r="I914" s="1" t="s">
        <v>1235</v>
      </c>
      <c r="J914" s="1" t="str">
        <f>VLOOKUP(A913,[2]tblEscolas!$A:$D,4,FALSE)</f>
        <v>PUB</v>
      </c>
    </row>
    <row r="915" spans="1:10" x14ac:dyDescent="0.3">
      <c r="A915" s="18" t="e">
        <v>#N/A</v>
      </c>
      <c r="B915" s="14" t="s">
        <v>400</v>
      </c>
      <c r="C915" s="14" t="str">
        <f>VLOOKUP(Tabela1[[#This Row],[nome_escola]],[1]Sheet1!$A:$K,4,FALSE)</f>
        <v>Rua da Abelheira</v>
      </c>
      <c r="D915" s="14" t="str">
        <f>VLOOKUP(Tabela1[[#This Row],[nome_escola]],[1]Sheet1!$A:$K,5,FALSE)</f>
        <v>8125-173</v>
      </c>
      <c r="E915" s="14">
        <f>VLOOKUP(Tabela1[[#This Row],[nome_escola]],[1]Sheet1!$A:$K,2,FALSE)</f>
        <v>37.069986999999998</v>
      </c>
      <c r="F915" s="14">
        <f>VLOOKUP(Tabela1[[#This Row],[nome_escola]],[1]Sheet1!$A:$K,3,FALSE)</f>
        <v>-8.0956480000000006</v>
      </c>
      <c r="G915" s="1" t="e">
        <f>VLOOKUP(Tabela1[[#This Row],[id_escola]],[2]tblEscolas!$A:$E,5,FALSE)</f>
        <v>#N/A</v>
      </c>
      <c r="H915" s="1" t="e">
        <f>VLOOKUP(Tabela1[[#This Row],[id_escola]],[2]tblEscolas!$A:$F,6,FALSE)</f>
        <v>#N/A</v>
      </c>
      <c r="I915" s="1" t="s">
        <v>1235</v>
      </c>
      <c r="J915" s="1" t="e">
        <f>VLOOKUP(A914,[2]tblEscolas!$A:$D,4,FALSE)</f>
        <v>#N/A</v>
      </c>
    </row>
    <row r="916" spans="1:10" x14ac:dyDescent="0.3">
      <c r="A916" s="18">
        <v>344795</v>
      </c>
      <c r="B916" s="14" t="s">
        <v>428</v>
      </c>
      <c r="C916" s="14" t="str">
        <f>VLOOKUP(Tabela1[[#This Row],[nome_escola]],[1]Sheet1!$A:$K,4,FALSE)</f>
        <v>Praça de Tanegashima</v>
      </c>
      <c r="D916" s="14" t="str">
        <f>VLOOKUP(Tabela1[[#This Row],[nome_escola]],[1]Sheet1!$A:$K,5,FALSE)</f>
        <v>8650-416</v>
      </c>
      <c r="E916" s="14">
        <f>VLOOKUP(Tabela1[[#This Row],[nome_escola]],[1]Sheet1!$A:$K,2,FALSE)</f>
        <v>37.082597</v>
      </c>
      <c r="F916" s="14">
        <f>VLOOKUP(Tabela1[[#This Row],[nome_escola]],[1]Sheet1!$A:$K,3,FALSE)</f>
        <v>-8.9140979999999992</v>
      </c>
      <c r="G916" s="1" t="str">
        <f>VLOOKUP(Tabela1[[#This Row],[id_escola]],[2]tblEscolas!$A:$E,5,FALSE)</f>
        <v>08</v>
      </c>
      <c r="H916" s="1" t="str">
        <f>VLOOKUP(Tabela1[[#This Row],[id_escola]],[2]tblEscolas!$A:$F,6,FALSE)</f>
        <v>15</v>
      </c>
      <c r="I916" s="1" t="s">
        <v>1235</v>
      </c>
      <c r="J916" s="1" t="e">
        <f>VLOOKUP(A915,[2]tblEscolas!$A:$D,4,FALSE)</f>
        <v>#N/A</v>
      </c>
    </row>
    <row r="917" spans="1:10" x14ac:dyDescent="0.3">
      <c r="A917" s="18">
        <v>343109</v>
      </c>
      <c r="B917" s="14" t="s">
        <v>347</v>
      </c>
      <c r="C917" s="14" t="str">
        <f>VLOOKUP(Tabela1[[#This Row],[nome_escola]],[1]Sheet1!$A:$K,4,FALSE)</f>
        <v>Rua José Félix Ribeiro</v>
      </c>
      <c r="D917" s="14" t="str">
        <f>VLOOKUP(Tabela1[[#This Row],[nome_escola]],[1]Sheet1!$A:$K,5,FALSE)</f>
        <v>7100-123</v>
      </c>
      <c r="E917" s="14">
        <f>VLOOKUP(Tabela1[[#This Row],[nome_escola]],[1]Sheet1!$A:$K,2,FALSE)</f>
        <v>38.848469999999999</v>
      </c>
      <c r="F917" s="14">
        <f>VLOOKUP(Tabela1[[#This Row],[nome_escola]],[1]Sheet1!$A:$K,3,FALSE)</f>
        <v>-7.5902640000000003</v>
      </c>
      <c r="G917" s="1" t="str">
        <f>VLOOKUP(Tabela1[[#This Row],[id_escola]],[2]tblEscolas!$A:$E,5,FALSE)</f>
        <v>07</v>
      </c>
      <c r="H917" s="1" t="str">
        <f>VLOOKUP(Tabela1[[#This Row],[id_escola]],[2]tblEscolas!$A:$F,6,FALSE)</f>
        <v>04</v>
      </c>
      <c r="I917" s="1" t="s">
        <v>1235</v>
      </c>
      <c r="J917" s="1" t="str">
        <f>VLOOKUP(A916,[2]tblEscolas!$A:$D,4,FALSE)</f>
        <v>PUB</v>
      </c>
    </row>
    <row r="918" spans="1:10" x14ac:dyDescent="0.3">
      <c r="A918" s="18">
        <v>345313</v>
      </c>
      <c r="B918" s="14" t="s">
        <v>275</v>
      </c>
      <c r="C918" s="14" t="str">
        <f>VLOOKUP(Tabela1[[#This Row],[nome_escola]],[1]Sheet1!$A:$K,4,FALSE)</f>
        <v>Rua do Convento</v>
      </c>
      <c r="D918" s="14" t="str">
        <f>VLOOKUP(Tabela1[[#This Row],[nome_escola]],[1]Sheet1!$A:$K,5,FALSE)</f>
        <v>6230-297</v>
      </c>
      <c r="E918" s="14">
        <f>VLOOKUP(Tabela1[[#This Row],[nome_escola]],[1]Sheet1!$A:$K,2,FALSE)</f>
        <v>40.133043999999998</v>
      </c>
      <c r="F918" s="14">
        <f>VLOOKUP(Tabela1[[#This Row],[nome_escola]],[1]Sheet1!$A:$K,3,FALSE)</f>
        <v>-7.5058540000000002</v>
      </c>
      <c r="G918" s="1" t="str">
        <f>VLOOKUP(Tabela1[[#This Row],[id_escola]],[2]tblEscolas!$A:$E,5,FALSE)</f>
        <v>05</v>
      </c>
      <c r="H918" s="1" t="str">
        <f>VLOOKUP(Tabela1[[#This Row],[id_escola]],[2]tblEscolas!$A:$F,6,FALSE)</f>
        <v>04</v>
      </c>
      <c r="I918" s="1" t="s">
        <v>1235</v>
      </c>
      <c r="J918" s="1" t="str">
        <f>VLOOKUP(A917,[2]tblEscolas!$A:$D,4,FALSE)</f>
        <v>PUB</v>
      </c>
    </row>
    <row r="919" spans="1:10" x14ac:dyDescent="0.3">
      <c r="A919" s="18">
        <v>343134</v>
      </c>
      <c r="B919" s="14" t="s">
        <v>973</v>
      </c>
      <c r="C919" s="14" t="str">
        <f>VLOOKUP(Tabela1[[#This Row],[nome_escola]],[1]Sheet1!$A:$K,4,FALSE)</f>
        <v>Rua Conceição Fernandes</v>
      </c>
      <c r="D919" s="14" t="str">
        <f>VLOOKUP(Tabela1[[#This Row],[nome_escola]],[1]Sheet1!$A:$K,5,FALSE)</f>
        <v>4430-064</v>
      </c>
      <c r="E919" s="14">
        <f>VLOOKUP(Tabela1[[#This Row],[nome_escola]],[1]Sheet1!$A:$K,2,FALSE)</f>
        <v>41.110028999999997</v>
      </c>
      <c r="F919" s="14">
        <f>VLOOKUP(Tabela1[[#This Row],[nome_escola]],[1]Sheet1!$A:$K,3,FALSE)</f>
        <v>-8.5986170000000008</v>
      </c>
      <c r="G919" s="1" t="str">
        <f>VLOOKUP(Tabela1[[#This Row],[id_escola]],[2]tblEscolas!$A:$E,5,FALSE)</f>
        <v>13</v>
      </c>
      <c r="H919" s="1" t="str">
        <f>VLOOKUP(Tabela1[[#This Row],[id_escola]],[2]tblEscolas!$A:$F,6,FALSE)</f>
        <v>17</v>
      </c>
      <c r="I919" s="1" t="s">
        <v>1235</v>
      </c>
      <c r="J919" s="1" t="str">
        <f>VLOOKUP(A918,[2]tblEscolas!$A:$D,4,FALSE)</f>
        <v>PUB</v>
      </c>
    </row>
    <row r="920" spans="1:10" x14ac:dyDescent="0.3">
      <c r="A920" s="18">
        <v>343146</v>
      </c>
      <c r="B920" s="14" t="s">
        <v>738</v>
      </c>
      <c r="C920" s="14" t="str">
        <f>VLOOKUP(Tabela1[[#This Row],[nome_escola]],[1]Sheet1!$A:$K,4,FALSE)</f>
        <v>EN 248-3</v>
      </c>
      <c r="D920" s="14" t="str">
        <f>VLOOKUP(Tabela1[[#This Row],[nome_escola]],[1]Sheet1!$A:$K,5,FALSE)</f>
        <v>2600-774</v>
      </c>
      <c r="E920" s="14">
        <f>VLOOKUP(Tabela1[[#This Row],[nome_escola]],[1]Sheet1!$A:$K,2,FALSE)</f>
        <v>38.932499</v>
      </c>
      <c r="F920" s="14">
        <f>VLOOKUP(Tabela1[[#This Row],[nome_escola]],[1]Sheet1!$A:$K,3,FALSE)</f>
        <v>-9.017925</v>
      </c>
      <c r="G920" s="1" t="str">
        <f>VLOOKUP(Tabela1[[#This Row],[id_escola]],[2]tblEscolas!$A:$E,5,FALSE)</f>
        <v>11</v>
      </c>
      <c r="H920" s="1" t="str">
        <f>VLOOKUP(Tabela1[[#This Row],[id_escola]],[2]tblEscolas!$A:$F,6,FALSE)</f>
        <v>14</v>
      </c>
      <c r="I920" s="1" t="s">
        <v>1235</v>
      </c>
      <c r="J920" s="1" t="str">
        <f>VLOOKUP(A919,[2]tblEscolas!$A:$D,4,FALSE)</f>
        <v>PUB</v>
      </c>
    </row>
    <row r="921" spans="1:10" x14ac:dyDescent="0.3">
      <c r="A921" s="18" t="e">
        <v>#N/A</v>
      </c>
      <c r="B921" s="14" t="s">
        <v>746</v>
      </c>
      <c r="C921" s="14" t="str">
        <f>VLOOKUP(Tabela1[[#This Row],[nome_escola]],[1]Sheet1!$A:$K,4,FALSE)</f>
        <v>Rua Luís Vaz de Camões</v>
      </c>
      <c r="D921" s="14" t="str">
        <f>VLOOKUP(Tabela1[[#This Row],[nome_escola]],[1]Sheet1!$A:$K,5,FALSE)</f>
        <v>2650-197</v>
      </c>
      <c r="E921" s="14">
        <f>VLOOKUP(Tabela1[[#This Row],[nome_escola]],[1]Sheet1!$A:$K,2,FALSE)</f>
        <v>38.765358999999997</v>
      </c>
      <c r="F921" s="14">
        <f>VLOOKUP(Tabela1[[#This Row],[nome_escola]],[1]Sheet1!$A:$K,3,FALSE)</f>
        <v>-9.2157429999999998</v>
      </c>
      <c r="G921" s="1" t="e">
        <f>VLOOKUP(Tabela1[[#This Row],[id_escola]],[2]tblEscolas!$A:$E,5,FALSE)</f>
        <v>#N/A</v>
      </c>
      <c r="H921" s="1" t="e">
        <f>VLOOKUP(Tabela1[[#This Row],[id_escola]],[2]tblEscolas!$A:$F,6,FALSE)</f>
        <v>#N/A</v>
      </c>
      <c r="I921" s="1" t="s">
        <v>1235</v>
      </c>
      <c r="J921" s="1" t="str">
        <f>VLOOKUP(A920,[2]tblEscolas!$A:$D,4,FALSE)</f>
        <v>PUB</v>
      </c>
    </row>
    <row r="922" spans="1:10" x14ac:dyDescent="0.3">
      <c r="A922" s="18">
        <v>343158</v>
      </c>
      <c r="B922" s="14" t="s">
        <v>968</v>
      </c>
      <c r="C922" s="14" t="str">
        <f>VLOOKUP(Tabela1[[#This Row],[nome_escola]],[1]Sheet1!$A:$K,4,FALSE)</f>
        <v>Rua de José Fontana</v>
      </c>
      <c r="D922" s="14" t="str">
        <f>VLOOKUP(Tabela1[[#This Row],[nome_escola]],[1]Sheet1!$A:$K,5,FALSE)</f>
        <v>4400-137</v>
      </c>
      <c r="E922" s="14">
        <f>VLOOKUP(Tabela1[[#This Row],[nome_escola]],[1]Sheet1!$A:$K,2,FALSE)</f>
        <v>41.123275</v>
      </c>
      <c r="F922" s="14">
        <f>VLOOKUP(Tabela1[[#This Row],[nome_escola]],[1]Sheet1!$A:$K,3,FALSE)</f>
        <v>-8.6199010000000005</v>
      </c>
      <c r="G922" s="1" t="str">
        <f>VLOOKUP(Tabela1[[#This Row],[id_escola]],[2]tblEscolas!$A:$E,5,FALSE)</f>
        <v>13</v>
      </c>
      <c r="H922" s="1" t="str">
        <f>VLOOKUP(Tabela1[[#This Row],[id_escola]],[2]tblEscolas!$A:$F,6,FALSE)</f>
        <v>17</v>
      </c>
      <c r="I922" s="1" t="s">
        <v>1235</v>
      </c>
      <c r="J922" s="1" t="e">
        <f>VLOOKUP(A921,[2]tblEscolas!$A:$D,4,FALSE)</f>
        <v>#N/A</v>
      </c>
    </row>
    <row r="923" spans="1:10" x14ac:dyDescent="0.3">
      <c r="A923" s="18">
        <v>330140</v>
      </c>
      <c r="B923" s="14" t="s">
        <v>677</v>
      </c>
      <c r="C923" s="14" t="str">
        <f>VLOOKUP(Tabela1[[#This Row],[nome_escola]],[1]Sheet1!$A:$K,4,FALSE)</f>
        <v>Rua Pedro Homem de Melo</v>
      </c>
      <c r="D923" s="14" t="str">
        <f>VLOOKUP(Tabela1[[#This Row],[nome_escola]],[1]Sheet1!$A:$K,5,FALSE)</f>
        <v>2794-053</v>
      </c>
      <c r="E923" s="14">
        <f>VLOOKUP(Tabela1[[#This Row],[nome_escola]],[1]Sheet1!$A:$K,2,FALSE)</f>
        <v>38.720123000000001</v>
      </c>
      <c r="F923" s="14">
        <f>VLOOKUP(Tabela1[[#This Row],[nome_escola]],[1]Sheet1!$A:$K,3,FALSE)</f>
        <v>-9.2238319999999998</v>
      </c>
      <c r="G923" s="1" t="str">
        <f>VLOOKUP(Tabela1[[#This Row],[id_escola]],[2]tblEscolas!$A:$E,5,FALSE)</f>
        <v>11</v>
      </c>
      <c r="H923" s="1" t="str">
        <f>VLOOKUP(Tabela1[[#This Row],[id_escola]],[2]tblEscolas!$A:$F,6,FALSE)</f>
        <v>10</v>
      </c>
      <c r="I923" s="1" t="s">
        <v>1235</v>
      </c>
      <c r="J923" s="1" t="str">
        <f>VLOOKUP(A922,[2]tblEscolas!$A:$D,4,FALSE)</f>
        <v>PUB</v>
      </c>
    </row>
    <row r="924" spans="1:10" x14ac:dyDescent="0.3">
      <c r="A924" s="18" t="e">
        <v>#N/A</v>
      </c>
      <c r="B924" s="14" t="s">
        <v>392</v>
      </c>
      <c r="C924" s="14" t="str">
        <f>VLOOKUP(Tabela1[[#This Row],[nome_escola]],[1]Sheet1!$A:$K,4,FALSE)</f>
        <v>Rua Dom Gaspar de Leão</v>
      </c>
      <c r="D924" s="14" t="str">
        <f>VLOOKUP(Tabela1[[#This Row],[nome_escola]],[1]Sheet1!$A:$K,5,FALSE)</f>
        <v>8600-001</v>
      </c>
      <c r="E924" s="14">
        <f>VLOOKUP(Tabela1[[#This Row],[nome_escola]],[1]Sheet1!$A:$K,2,FALSE)</f>
        <v>37.105479000000003</v>
      </c>
      <c r="F924" s="14">
        <f>VLOOKUP(Tabela1[[#This Row],[nome_escola]],[1]Sheet1!$A:$K,3,FALSE)</f>
        <v>-8.6895880000000005</v>
      </c>
      <c r="G924" s="1" t="e">
        <f>VLOOKUP(Tabela1[[#This Row],[id_escola]],[2]tblEscolas!$A:$E,5,FALSE)</f>
        <v>#N/A</v>
      </c>
      <c r="H924" s="1" t="e">
        <f>VLOOKUP(Tabela1[[#This Row],[id_escola]],[2]tblEscolas!$A:$F,6,FALSE)</f>
        <v>#N/A</v>
      </c>
      <c r="I924" s="1" t="s">
        <v>1235</v>
      </c>
      <c r="J924" s="1" t="str">
        <f>VLOOKUP(A923,[2]tblEscolas!$A:$D,4,FALSE)</f>
        <v>PUB</v>
      </c>
    </row>
    <row r="925" spans="1:10" x14ac:dyDescent="0.3">
      <c r="A925" s="18">
        <v>340182</v>
      </c>
      <c r="B925" s="14" t="s">
        <v>783</v>
      </c>
      <c r="C925" s="14" t="str">
        <f>VLOOKUP(Tabela1[[#This Row],[nome_escola]],[1]Sheet1!$A:$K,4,FALSE)</f>
        <v>Avenida General Vitorino Laranjeira</v>
      </c>
      <c r="D925" s="14" t="str">
        <f>VLOOKUP(Tabela1[[#This Row],[nome_escola]],[1]Sheet1!$A:$K,5,FALSE)</f>
        <v>4600-018</v>
      </c>
      <c r="E925" s="14">
        <f>VLOOKUP(Tabela1[[#This Row],[nome_escola]],[1]Sheet1!$A:$K,2,FALSE)</f>
        <v>41.275973</v>
      </c>
      <c r="F925" s="14">
        <f>VLOOKUP(Tabela1[[#This Row],[nome_escola]],[1]Sheet1!$A:$K,3,FALSE)</f>
        <v>-8.0763300000000005</v>
      </c>
      <c r="G925" s="1" t="str">
        <f>VLOOKUP(Tabela1[[#This Row],[id_escola]],[2]tblEscolas!$A:$E,5,FALSE)</f>
        <v>13</v>
      </c>
      <c r="H925" s="1" t="str">
        <f>VLOOKUP(Tabela1[[#This Row],[id_escola]],[2]tblEscolas!$A:$F,6,FALSE)</f>
        <v>01</v>
      </c>
      <c r="I925" s="1" t="s">
        <v>1235</v>
      </c>
      <c r="J925" s="1" t="e">
        <f>VLOOKUP(A924,[2]tblEscolas!$A:$D,4,FALSE)</f>
        <v>#N/A</v>
      </c>
    </row>
    <row r="926" spans="1:10" x14ac:dyDescent="0.3">
      <c r="A926" s="18">
        <v>344709</v>
      </c>
      <c r="B926" s="14" t="s">
        <v>518</v>
      </c>
      <c r="C926" s="14" t="str">
        <f>VLOOKUP(Tabela1[[#This Row],[nome_escola]],[1]Sheet1!$A:$K,4,FALSE)</f>
        <v>Rua do Carrasco</v>
      </c>
      <c r="D926" s="14" t="str">
        <f>VLOOKUP(Tabela1[[#This Row],[nome_escola]],[1]Sheet1!$A:$K,5,FALSE)</f>
        <v>2050-095</v>
      </c>
      <c r="E926" s="14">
        <f>VLOOKUP(Tabela1[[#This Row],[nome_escola]],[1]Sheet1!$A:$K,2,FALSE)</f>
        <v>39.138891999999998</v>
      </c>
      <c r="F926" s="14">
        <f>VLOOKUP(Tabela1[[#This Row],[nome_escola]],[1]Sheet1!$A:$K,3,FALSE)</f>
        <v>-8.9070459999999994</v>
      </c>
      <c r="G926" s="1" t="str">
        <f>VLOOKUP(Tabela1[[#This Row],[id_escola]],[2]tblEscolas!$A:$E,5,FALSE)</f>
        <v>11</v>
      </c>
      <c r="H926" s="1" t="str">
        <f>VLOOKUP(Tabela1[[#This Row],[id_escola]],[2]tblEscolas!$A:$F,6,FALSE)</f>
        <v>03</v>
      </c>
      <c r="I926" s="1" t="s">
        <v>1235</v>
      </c>
      <c r="J926" s="1" t="str">
        <f>VLOOKUP(A925,[2]tblEscolas!$A:$D,4,FALSE)</f>
        <v>PUB</v>
      </c>
    </row>
    <row r="927" spans="1:10" x14ac:dyDescent="0.3">
      <c r="A927" s="18">
        <v>343353</v>
      </c>
      <c r="B927" s="14" t="s">
        <v>547</v>
      </c>
      <c r="C927" s="14" t="str">
        <f>VLOOKUP(Tabela1[[#This Row],[nome_escola]],[1]Sheet1!$A:$K,4,FALSE)</f>
        <v>Rua da Ilha dos Amores</v>
      </c>
      <c r="D927" s="14" t="str">
        <f>VLOOKUP(Tabela1[[#This Row],[nome_escola]],[1]Sheet1!$A:$K,5,FALSE)</f>
        <v>1990-009</v>
      </c>
      <c r="E927" s="14">
        <f>VLOOKUP(Tabela1[[#This Row],[nome_escola]],[1]Sheet1!$A:$K,2,FALSE)</f>
        <v>38.778334000000001</v>
      </c>
      <c r="F927" s="14">
        <f>VLOOKUP(Tabela1[[#This Row],[nome_escola]],[1]Sheet1!$A:$K,3,FALSE)</f>
        <v>-9.0935170000000003</v>
      </c>
      <c r="G927" s="1" t="str">
        <f>VLOOKUP(Tabela1[[#This Row],[id_escola]],[2]tblEscolas!$A:$E,5,FALSE)</f>
        <v>11</v>
      </c>
      <c r="H927" s="1" t="str">
        <f>VLOOKUP(Tabela1[[#This Row],[id_escola]],[2]tblEscolas!$A:$F,6,FALSE)</f>
        <v>06</v>
      </c>
      <c r="I927" s="1" t="s">
        <v>1235</v>
      </c>
      <c r="J927" s="1" t="str">
        <f>VLOOKUP(A926,[2]tblEscolas!$A:$D,4,FALSE)</f>
        <v>PUB</v>
      </c>
    </row>
    <row r="928" spans="1:10" x14ac:dyDescent="0.3">
      <c r="A928" s="18">
        <v>343341</v>
      </c>
      <c r="B928" s="14" t="s">
        <v>1122</v>
      </c>
      <c r="C928" s="14" t="str">
        <f>VLOOKUP(Tabela1[[#This Row],[nome_escola]],[1]Sheet1!$A:$K,4,FALSE)</f>
        <v>Rua da Reforma Agrária</v>
      </c>
      <c r="D928" s="14" t="str">
        <f>VLOOKUP(Tabela1[[#This Row],[nome_escola]],[1]Sheet1!$A:$K,5,FALSE)</f>
        <v>7520-189</v>
      </c>
      <c r="E928" s="14">
        <f>VLOOKUP(Tabela1[[#This Row],[nome_escola]],[1]Sheet1!$A:$K,2,FALSE)</f>
        <v>37.960335000000001</v>
      </c>
      <c r="F928" s="14">
        <f>VLOOKUP(Tabela1[[#This Row],[nome_escola]],[1]Sheet1!$A:$K,3,FALSE)</f>
        <v>-8.8718389999999996</v>
      </c>
      <c r="G928" s="1" t="str">
        <f>VLOOKUP(Tabela1[[#This Row],[id_escola]],[2]tblEscolas!$A:$E,5,FALSE)</f>
        <v>15</v>
      </c>
      <c r="H928" s="1" t="str">
        <f>VLOOKUP(Tabela1[[#This Row],[id_escola]],[2]tblEscolas!$A:$F,6,FALSE)</f>
        <v>13</v>
      </c>
      <c r="I928" s="1" t="s">
        <v>1235</v>
      </c>
      <c r="J928" s="1" t="str">
        <f>VLOOKUP(A927,[2]tblEscolas!$A:$D,4,FALSE)</f>
        <v>PUB</v>
      </c>
    </row>
    <row r="929" spans="1:10" x14ac:dyDescent="0.3">
      <c r="A929" s="18">
        <v>344620</v>
      </c>
      <c r="B929" s="14" t="s">
        <v>651</v>
      </c>
      <c r="C929" s="14" t="str">
        <f>VLOOKUP(Tabela1[[#This Row],[nome_escola]],[1]Sheet1!$A:$K,4,FALSE)</f>
        <v>Rua 25 de Agosto</v>
      </c>
      <c r="D929" s="14" t="str">
        <f>VLOOKUP(Tabela1[[#This Row],[nome_escola]],[1]Sheet1!$A:$K,5,FALSE)</f>
        <v>2620-297</v>
      </c>
      <c r="E929" s="14">
        <f>VLOOKUP(Tabela1[[#This Row],[nome_escola]],[1]Sheet1!$A:$K,2,FALSE)</f>
        <v>38.803510000000003</v>
      </c>
      <c r="F929" s="14">
        <f>VLOOKUP(Tabela1[[#This Row],[nome_escola]],[1]Sheet1!$A:$K,3,FALSE)</f>
        <v>-9.1826889999999999</v>
      </c>
      <c r="G929" s="1" t="str">
        <f>VLOOKUP(Tabela1[[#This Row],[id_escola]],[2]tblEscolas!$A:$E,5,FALSE)</f>
        <v>11</v>
      </c>
      <c r="H929" s="1" t="str">
        <f>VLOOKUP(Tabela1[[#This Row],[id_escola]],[2]tblEscolas!$A:$F,6,FALSE)</f>
        <v>16</v>
      </c>
      <c r="I929" s="1" t="s">
        <v>1235</v>
      </c>
      <c r="J929" s="1" t="str">
        <f>VLOOKUP(A928,[2]tblEscolas!$A:$D,4,FALSE)</f>
        <v>PUB</v>
      </c>
    </row>
    <row r="930" spans="1:10" x14ac:dyDescent="0.3">
      <c r="A930" s="18">
        <v>343249</v>
      </c>
      <c r="B930" s="14" t="s">
        <v>200</v>
      </c>
      <c r="C930" s="14" t="str">
        <f>VLOOKUP(Tabela1[[#This Row],[nome_escola]],[1]Sheet1!$A:$K,4,FALSE)</f>
        <v>Avenida do Primeiro de Agosto</v>
      </c>
      <c r="D930" s="14" t="str">
        <f>VLOOKUP(Tabela1[[#This Row],[nome_escola]],[1]Sheet1!$A:$K,5,FALSE)</f>
        <v>4815-254</v>
      </c>
      <c r="E930" s="14">
        <f>VLOOKUP(Tabela1[[#This Row],[nome_escola]],[1]Sheet1!$A:$K,2,FALSE)</f>
        <v>41.372036000000001</v>
      </c>
      <c r="F930" s="14">
        <f>VLOOKUP(Tabela1[[#This Row],[nome_escola]],[1]Sheet1!$A:$K,3,FALSE)</f>
        <v>-8.3551009999999994</v>
      </c>
      <c r="G930" s="1" t="str">
        <f>VLOOKUP(Tabela1[[#This Row],[id_escola]],[2]tblEscolas!$A:$E,5,FALSE)</f>
        <v>03</v>
      </c>
      <c r="H930" s="1" t="str">
        <f>VLOOKUP(Tabela1[[#This Row],[id_escola]],[2]tblEscolas!$A:$F,6,FALSE)</f>
        <v>08</v>
      </c>
      <c r="I930" s="1" t="s">
        <v>1235</v>
      </c>
      <c r="J930" s="1" t="str">
        <f>VLOOKUP(A929,[2]tblEscolas!$A:$D,4,FALSE)</f>
        <v>PUB</v>
      </c>
    </row>
    <row r="931" spans="1:10" x14ac:dyDescent="0.3">
      <c r="A931" s="18">
        <v>342180</v>
      </c>
      <c r="B931" s="14" t="s">
        <v>513</v>
      </c>
      <c r="C931" s="14" t="str">
        <f>VLOOKUP(Tabela1[[#This Row],[nome_escola]],[1]Sheet1!$A:$K,4,FALSE)</f>
        <v>Praça Dom Luis de Camões</v>
      </c>
      <c r="D931" s="14" t="str">
        <f>VLOOKUP(Tabela1[[#This Row],[nome_escola]],[1]Sheet1!$A:$K,5,FALSE)</f>
        <v>2580-087</v>
      </c>
      <c r="E931" s="14">
        <f>VLOOKUP(Tabela1[[#This Row],[nome_escola]],[1]Sheet1!$A:$K,2,FALSE)</f>
        <v>39.093226999999999</v>
      </c>
      <c r="F931" s="14">
        <f>VLOOKUP(Tabela1[[#This Row],[nome_escola]],[1]Sheet1!$A:$K,3,FALSE)</f>
        <v>-9.1150610000000007</v>
      </c>
      <c r="G931" s="1" t="str">
        <f>VLOOKUP(Tabela1[[#This Row],[id_escola]],[2]tblEscolas!$A:$E,5,FALSE)</f>
        <v>11</v>
      </c>
      <c r="H931" s="1" t="str">
        <f>VLOOKUP(Tabela1[[#This Row],[id_escola]],[2]tblEscolas!$A:$F,6,FALSE)</f>
        <v>01</v>
      </c>
      <c r="I931" s="1" t="s">
        <v>1235</v>
      </c>
      <c r="J931" s="1" t="str">
        <f>VLOOKUP(A930,[2]tblEscolas!$A:$D,4,FALSE)</f>
        <v>PUB</v>
      </c>
    </row>
    <row r="932" spans="1:10" x14ac:dyDescent="0.3">
      <c r="A932" s="18">
        <v>343419</v>
      </c>
      <c r="B932" s="14" t="s">
        <v>710</v>
      </c>
      <c r="C932" s="14" t="str">
        <f>VLOOKUP(Tabela1[[#This Row],[nome_escola]],[1]Sheet1!$A:$K,4,FALSE)</f>
        <v>Rua Quinta da Marquesa</v>
      </c>
      <c r="D932" s="14" t="str">
        <f>VLOOKUP(Tabela1[[#This Row],[nome_escola]],[1]Sheet1!$A:$K,5,FALSE)</f>
        <v>2729-012</v>
      </c>
      <c r="E932" s="14">
        <f>VLOOKUP(Tabela1[[#This Row],[nome_escola]],[1]Sheet1!$A:$K,2,FALSE)</f>
        <v>38.797348999999997</v>
      </c>
      <c r="F932" s="14">
        <f>VLOOKUP(Tabela1[[#This Row],[nome_escola]],[1]Sheet1!$A:$K,3,FALSE)</f>
        <v>-9.3268120000000003</v>
      </c>
      <c r="G932" s="1" t="str">
        <f>VLOOKUP(Tabela1[[#This Row],[id_escola]],[2]tblEscolas!$A:$E,5,FALSE)</f>
        <v>11</v>
      </c>
      <c r="H932" s="1" t="str">
        <f>VLOOKUP(Tabela1[[#This Row],[id_escola]],[2]tblEscolas!$A:$F,6,FALSE)</f>
        <v>11</v>
      </c>
      <c r="I932" s="1" t="s">
        <v>1235</v>
      </c>
      <c r="J932" s="1" t="str">
        <f>VLOOKUP(A931,[2]tblEscolas!$A:$D,4,FALSE)</f>
        <v>PUB</v>
      </c>
    </row>
    <row r="933" spans="1:10" x14ac:dyDescent="0.3">
      <c r="A933" s="18">
        <v>523707</v>
      </c>
      <c r="B933" s="14" t="s">
        <v>301</v>
      </c>
      <c r="C933" s="14" t="str">
        <f>VLOOKUP(Tabela1[[#This Row],[nome_escola]],[1]Sheet1!$A:$K,4,FALSE)</f>
        <v>Rua do Brasil</v>
      </c>
      <c r="D933" s="14" t="str">
        <f>VLOOKUP(Tabela1[[#This Row],[nome_escola]],[1]Sheet1!$A:$K,5,FALSE)</f>
        <v>3030-175</v>
      </c>
      <c r="E933" s="14">
        <f>VLOOKUP(Tabela1[[#This Row],[nome_escola]],[1]Sheet1!$A:$K,2,FALSE)</f>
        <v>40.200473000000002</v>
      </c>
      <c r="F933" s="14">
        <f>VLOOKUP(Tabela1[[#This Row],[nome_escola]],[1]Sheet1!$A:$K,3,FALSE)</f>
        <v>-8.4204650000000001</v>
      </c>
      <c r="G933" s="1" t="str">
        <f>VLOOKUP(Tabela1[[#This Row],[id_escola]],[2]tblEscolas!$A:$E,5,FALSE)</f>
        <v>06</v>
      </c>
      <c r="H933" s="1" t="str">
        <f>VLOOKUP(Tabela1[[#This Row],[id_escola]],[2]tblEscolas!$A:$F,6,FALSE)</f>
        <v>03</v>
      </c>
      <c r="I933" s="1" t="s">
        <v>1235</v>
      </c>
      <c r="J933" s="1" t="str">
        <f>VLOOKUP(A932,[2]tblEscolas!$A:$D,4,FALSE)</f>
        <v>PUB</v>
      </c>
    </row>
    <row r="934" spans="1:10" x14ac:dyDescent="0.3">
      <c r="A934" s="18">
        <v>504221</v>
      </c>
      <c r="B934" s="14" t="s">
        <v>577</v>
      </c>
      <c r="C934" s="14" t="str">
        <f>VLOOKUP(Tabela1[[#This Row],[nome_escola]],[1]Sheet1!$A:$K,4,FALSE)</f>
        <v>Largo Doutor António Viana</v>
      </c>
      <c r="D934" s="14" t="str">
        <f>VLOOKUP(Tabela1[[#This Row],[nome_escola]],[1]Sheet1!$A:$K,5,FALSE)</f>
        <v>1250-096</v>
      </c>
      <c r="E934" s="14">
        <f>VLOOKUP(Tabela1[[#This Row],[nome_escola]],[1]Sheet1!$A:$K,2,FALSE)</f>
        <v>38.717908000000001</v>
      </c>
      <c r="F934" s="14">
        <f>VLOOKUP(Tabela1[[#This Row],[nome_escola]],[1]Sheet1!$A:$K,3,FALSE)</f>
        <v>-9.1616090000000003</v>
      </c>
      <c r="G934" s="1" t="str">
        <f>VLOOKUP(Tabela1[[#This Row],[id_escola]],[2]tblEscolas!$A:$E,5,FALSE)</f>
        <v>11</v>
      </c>
      <c r="H934" s="1" t="str">
        <f>VLOOKUP(Tabela1[[#This Row],[id_escola]],[2]tblEscolas!$A:$F,6,FALSE)</f>
        <v>06</v>
      </c>
      <c r="I934" s="1" t="s">
        <v>1235</v>
      </c>
      <c r="J934" s="1" t="str">
        <f>VLOOKUP(A933,[2]tblEscolas!$A:$D,4,FALSE)</f>
        <v>PRI</v>
      </c>
    </row>
    <row r="935" spans="1:10" x14ac:dyDescent="0.3">
      <c r="A935" s="18">
        <v>802478</v>
      </c>
      <c r="B935" s="14" t="s">
        <v>729</v>
      </c>
      <c r="C935" s="14" t="str">
        <f>VLOOKUP(Tabela1[[#This Row],[nome_escola]],[1]Sheet1!$A:$K,4,FALSE)</f>
        <v>Desconhecido</v>
      </c>
      <c r="D935" s="14" t="str">
        <f>VLOOKUP(Tabela1[[#This Row],[nome_escola]],[1]Sheet1!$A:$K,5,FALSE)</f>
        <v>2560-000</v>
      </c>
      <c r="E935" s="14">
        <f>VLOOKUP(Tabela1[[#This Row],[nome_escola]],[1]Sheet1!$A:$K,2,FALSE)</f>
        <v>39.130206999999999</v>
      </c>
      <c r="F935" s="14">
        <f>VLOOKUP(Tabela1[[#This Row],[nome_escola]],[1]Sheet1!$A:$K,3,FALSE)</f>
        <v>-9.2574349999999992</v>
      </c>
      <c r="G935" s="1" t="str">
        <f>VLOOKUP(Tabela1[[#This Row],[id_escola]],[2]tblEscolas!$A:$E,5,FALSE)</f>
        <v>11</v>
      </c>
      <c r="H935" s="1" t="str">
        <f>VLOOKUP(Tabela1[[#This Row],[id_escola]],[2]tblEscolas!$A:$F,6,FALSE)</f>
        <v>13</v>
      </c>
      <c r="I935" s="1" t="s">
        <v>1235</v>
      </c>
      <c r="J935" s="1" t="str">
        <f>VLOOKUP(A934,[2]tblEscolas!$A:$D,4,FALSE)</f>
        <v>PRI</v>
      </c>
    </row>
    <row r="936" spans="1:10" x14ac:dyDescent="0.3">
      <c r="A936" s="18">
        <v>521942</v>
      </c>
      <c r="B936" s="14" t="s">
        <v>743</v>
      </c>
      <c r="C936" s="14" t="str">
        <f>VLOOKUP(Tabela1[[#This Row],[nome_escola]],[1]Sheet1!$A:$K,4,FALSE)</f>
        <v>Avenida da Aviação Portuguesa</v>
      </c>
      <c r="D936" s="14" t="str">
        <f>VLOOKUP(Tabela1[[#This Row],[nome_escola]],[1]Sheet1!$A:$K,5,FALSE)</f>
        <v>2720-059</v>
      </c>
      <c r="E936" s="14">
        <f>VLOOKUP(Tabela1[[#This Row],[nome_escola]],[1]Sheet1!$A:$K,2,FALSE)</f>
        <v>38.753990999999999</v>
      </c>
      <c r="F936" s="14">
        <f>VLOOKUP(Tabela1[[#This Row],[nome_escola]],[1]Sheet1!$A:$K,3,FALSE)</f>
        <v>-9.2319220000000008</v>
      </c>
      <c r="G936" s="1" t="str">
        <f>VLOOKUP(Tabela1[[#This Row],[id_escola]],[2]tblEscolas!$A:$E,5,FALSE)</f>
        <v>11</v>
      </c>
      <c r="H936" s="1" t="str">
        <f>VLOOKUP(Tabela1[[#This Row],[id_escola]],[2]tblEscolas!$A:$F,6,FALSE)</f>
        <v>15</v>
      </c>
      <c r="I936" s="1" t="s">
        <v>1235</v>
      </c>
      <c r="J936" s="1" t="str">
        <f>VLOOKUP(A935,[2]tblEscolas!$A:$D,4,FALSE)</f>
        <v>PRI</v>
      </c>
    </row>
    <row r="937" spans="1:10" x14ac:dyDescent="0.3">
      <c r="A937" s="18">
        <v>802845</v>
      </c>
      <c r="B937" s="14" t="s">
        <v>448</v>
      </c>
      <c r="C937" s="14" t="str">
        <f>VLOOKUP(Tabela1[[#This Row],[nome_escola]],[1]Sheet1!$A:$K,4,FALSE)</f>
        <v>Rua Maria Rita Guimarães Pestana Dinis da Fonseca</v>
      </c>
      <c r="D937" s="14" t="str">
        <f>VLOOKUP(Tabela1[[#This Row],[nome_escola]],[1]Sheet1!$A:$K,5,FALSE)</f>
        <v>6320-131</v>
      </c>
      <c r="E937" s="14">
        <f>VLOOKUP(Tabela1[[#This Row],[nome_escola]],[1]Sheet1!$A:$K,2,FALSE)</f>
        <v>40.512407000000003</v>
      </c>
      <c r="F937" s="14">
        <f>VLOOKUP(Tabela1[[#This Row],[nome_escola]],[1]Sheet1!$A:$K,3,FALSE)</f>
        <v>-7.0470810000000004</v>
      </c>
      <c r="G937" s="1" t="str">
        <f>VLOOKUP(Tabela1[[#This Row],[id_escola]],[2]tblEscolas!$A:$E,5,FALSE)</f>
        <v>09</v>
      </c>
      <c r="H937" s="1" t="str">
        <f>VLOOKUP(Tabela1[[#This Row],[id_escola]],[2]tblEscolas!$A:$F,6,FALSE)</f>
        <v>11</v>
      </c>
      <c r="I937" s="1" t="s">
        <v>1235</v>
      </c>
      <c r="J937" s="1" t="str">
        <f>VLOOKUP(A936,[2]tblEscolas!$A:$D,4,FALSE)</f>
        <v>PRI</v>
      </c>
    </row>
    <row r="938" spans="1:10" x14ac:dyDescent="0.3">
      <c r="A938" s="18">
        <v>505274</v>
      </c>
      <c r="B938" s="14" t="s">
        <v>1247</v>
      </c>
      <c r="C938" s="14" t="str">
        <f>VLOOKUP(Tabela1[[#This Row],[nome_escola]],[1]Sheet1!$A:$K,4,FALSE)</f>
        <v>Rua Duarte Pacheco Pereira</v>
      </c>
      <c r="D938" s="14" t="str">
        <f>VLOOKUP(Tabela1[[#This Row],[nome_escola]],[1]Sheet1!$A:$K,5,FALSE)</f>
        <v>1400-139</v>
      </c>
      <c r="E938" s="14">
        <f>VLOOKUP(Tabela1[[#This Row],[nome_escola]],[1]Sheet1!$A:$K,2,FALSE)</f>
        <v>38.697904999999999</v>
      </c>
      <c r="F938" s="14">
        <f>VLOOKUP(Tabela1[[#This Row],[nome_escola]],[1]Sheet1!$A:$K,3,FALSE)</f>
        <v>-9.2192749999999997</v>
      </c>
      <c r="G938" s="1" t="str">
        <f>VLOOKUP(Tabela1[[#This Row],[id_escola]],[2]tblEscolas!$A:$E,5,FALSE)</f>
        <v>11</v>
      </c>
      <c r="H938" s="1" t="str">
        <f>VLOOKUP(Tabela1[[#This Row],[id_escola]],[2]tblEscolas!$A:$F,6,FALSE)</f>
        <v>06</v>
      </c>
      <c r="I938" s="1" t="s">
        <v>1235</v>
      </c>
      <c r="J938" s="1" t="str">
        <f>VLOOKUP(A937,[2]tblEscolas!$A:$D,4,FALSE)</f>
        <v>PRI</v>
      </c>
    </row>
    <row r="939" spans="1:10" x14ac:dyDescent="0.3">
      <c r="A939" s="18">
        <v>400671</v>
      </c>
      <c r="B939" s="14" t="s">
        <v>242</v>
      </c>
      <c r="C939" s="14" t="e">
        <f>VLOOKUP(Tabela1[[#This Row],[nome_escola]],[1]Sheet1!$A:$K,4,FALSE)</f>
        <v>#N/A</v>
      </c>
      <c r="D939" s="14" t="e">
        <f>VLOOKUP(Tabela1[[#This Row],[nome_escola]],[1]Sheet1!$A:$K,5,FALSE)</f>
        <v>#N/A</v>
      </c>
      <c r="E939" s="14" t="e">
        <f>VLOOKUP(Tabela1[[#This Row],[nome_escola]],[1]Sheet1!$A:$K,2,FALSE)</f>
        <v>#N/A</v>
      </c>
      <c r="F939" s="14" t="e">
        <f>VLOOKUP(Tabela1[[#This Row],[nome_escola]],[1]Sheet1!$A:$K,3,FALSE)</f>
        <v>#N/A</v>
      </c>
      <c r="G939" s="1" t="str">
        <f>VLOOKUP(Tabela1[[#This Row],[id_escola]],[2]tblEscolas!$A:$E,5,FALSE)</f>
        <v>04</v>
      </c>
      <c r="H939" s="1" t="str">
        <f>VLOOKUP(Tabela1[[#This Row],[id_escola]],[2]tblEscolas!$A:$F,6,FALSE)</f>
        <v>02</v>
      </c>
      <c r="I939" s="1" t="s">
        <v>1235</v>
      </c>
      <c r="J939" s="1" t="str">
        <f>VLOOKUP(A938,[2]tblEscolas!$A:$D,4,FALSE)</f>
        <v>PRI</v>
      </c>
    </row>
    <row r="940" spans="1:10" x14ac:dyDescent="0.3">
      <c r="A940" s="18">
        <v>400683</v>
      </c>
      <c r="B940" s="14" t="s">
        <v>848</v>
      </c>
      <c r="C940" s="14" t="e">
        <f>VLOOKUP(Tabela1[[#This Row],[nome_escola]],[1]Sheet1!$A:$K,4,FALSE)</f>
        <v>#N/A</v>
      </c>
      <c r="D940" s="14" t="e">
        <f>VLOOKUP(Tabela1[[#This Row],[nome_escola]],[1]Sheet1!$A:$K,5,FALSE)</f>
        <v>#N/A</v>
      </c>
      <c r="E940" s="14" t="e">
        <f>VLOOKUP(Tabela1[[#This Row],[nome_escola]],[1]Sheet1!$A:$K,2,FALSE)</f>
        <v>#N/A</v>
      </c>
      <c r="F940" s="14" t="e">
        <f>VLOOKUP(Tabela1[[#This Row],[nome_escola]],[1]Sheet1!$A:$K,3,FALSE)</f>
        <v>#N/A</v>
      </c>
      <c r="G940" s="1" t="str">
        <f>VLOOKUP(Tabela1[[#This Row],[id_escola]],[2]tblEscolas!$A:$E,5,FALSE)</f>
        <v>13</v>
      </c>
      <c r="H940" s="1" t="str">
        <f>VLOOKUP(Tabela1[[#This Row],[id_escola]],[2]tblEscolas!$A:$F,6,FALSE)</f>
        <v>08</v>
      </c>
      <c r="I940" s="1" t="s">
        <v>1235</v>
      </c>
      <c r="J940" s="1" t="str">
        <f>VLOOKUP(A939,[2]tblEscolas!$A:$D,4,FALSE)</f>
        <v>PUB</v>
      </c>
    </row>
    <row r="941" spans="1:10" x14ac:dyDescent="0.3">
      <c r="A941" s="18">
        <v>400695</v>
      </c>
      <c r="B941" s="14" t="s">
        <v>34</v>
      </c>
      <c r="C941" s="14" t="e">
        <f>VLOOKUP(Tabela1[[#This Row],[nome_escola]],[1]Sheet1!$A:$K,4,FALSE)</f>
        <v>#N/A</v>
      </c>
      <c r="D941" s="14" t="e">
        <f>VLOOKUP(Tabela1[[#This Row],[nome_escola]],[1]Sheet1!$A:$K,5,FALSE)</f>
        <v>#N/A</v>
      </c>
      <c r="E941" s="14" t="e">
        <f>VLOOKUP(Tabela1[[#This Row],[nome_escola]],[1]Sheet1!$A:$K,2,FALSE)</f>
        <v>#N/A</v>
      </c>
      <c r="F941" s="14" t="e">
        <f>VLOOKUP(Tabela1[[#This Row],[nome_escola]],[1]Sheet1!$A:$K,3,FALSE)</f>
        <v>#N/A</v>
      </c>
      <c r="G941" s="1" t="str">
        <f>VLOOKUP(Tabela1[[#This Row],[id_escola]],[2]tblEscolas!$A:$E,5,FALSE)</f>
        <v>01</v>
      </c>
      <c r="H941" s="1" t="str">
        <f>VLOOKUP(Tabela1[[#This Row],[id_escola]],[2]tblEscolas!$A:$F,6,FALSE)</f>
        <v>01</v>
      </c>
      <c r="I941" s="1" t="s">
        <v>1235</v>
      </c>
      <c r="J941" s="1" t="str">
        <f>VLOOKUP(A940,[2]tblEscolas!$A:$D,4,FALSE)</f>
        <v>PUB</v>
      </c>
    </row>
    <row r="942" spans="1:10" x14ac:dyDescent="0.3">
      <c r="A942" s="18">
        <v>400701</v>
      </c>
      <c r="B942" s="14" t="s">
        <v>443</v>
      </c>
      <c r="C942" s="14" t="e">
        <f>VLOOKUP(Tabela1[[#This Row],[nome_escola]],[1]Sheet1!$A:$K,4,FALSE)</f>
        <v>#N/A</v>
      </c>
      <c r="D942" s="14" t="e">
        <f>VLOOKUP(Tabela1[[#This Row],[nome_escola]],[1]Sheet1!$A:$K,5,FALSE)</f>
        <v>#N/A</v>
      </c>
      <c r="E942" s="14" t="e">
        <f>VLOOKUP(Tabela1[[#This Row],[nome_escola]],[1]Sheet1!$A:$K,2,FALSE)</f>
        <v>#N/A</v>
      </c>
      <c r="F942" s="14" t="e">
        <f>VLOOKUP(Tabela1[[#This Row],[nome_escola]],[1]Sheet1!$A:$K,3,FALSE)</f>
        <v>#N/A</v>
      </c>
      <c r="G942" s="1" t="str">
        <f>VLOOKUP(Tabela1[[#This Row],[id_escola]],[2]tblEscolas!$A:$E,5,FALSE)</f>
        <v>09</v>
      </c>
      <c r="H942" s="1" t="str">
        <f>VLOOKUP(Tabela1[[#This Row],[id_escola]],[2]tblEscolas!$A:$F,6,FALSE)</f>
        <v>07</v>
      </c>
      <c r="I942" s="1" t="s">
        <v>1235</v>
      </c>
      <c r="J942" s="1" t="str">
        <f>VLOOKUP(A941,[2]tblEscolas!$A:$D,4,FALSE)</f>
        <v>PUB</v>
      </c>
    </row>
    <row r="943" spans="1:10" x14ac:dyDescent="0.3">
      <c r="A943" s="18">
        <v>400725</v>
      </c>
      <c r="B943" s="14" t="s">
        <v>486</v>
      </c>
      <c r="C943" s="14" t="e">
        <f>VLOOKUP(Tabela1[[#This Row],[nome_escola]],[1]Sheet1!$A:$K,4,FALSE)</f>
        <v>#N/A</v>
      </c>
      <c r="D943" s="14" t="e">
        <f>VLOOKUP(Tabela1[[#This Row],[nome_escola]],[1]Sheet1!$A:$K,5,FALSE)</f>
        <v>#N/A</v>
      </c>
      <c r="E943" s="14" t="e">
        <f>VLOOKUP(Tabela1[[#This Row],[nome_escola]],[1]Sheet1!$A:$K,2,FALSE)</f>
        <v>#N/A</v>
      </c>
      <c r="F943" s="14" t="e">
        <f>VLOOKUP(Tabela1[[#This Row],[nome_escola]],[1]Sheet1!$A:$K,3,FALSE)</f>
        <v>#N/A</v>
      </c>
      <c r="G943" s="1" t="str">
        <f>VLOOKUP(Tabela1[[#This Row],[id_escola]],[2]tblEscolas!$A:$E,5,FALSE)</f>
        <v>10</v>
      </c>
      <c r="H943" s="1" t="str">
        <f>VLOOKUP(Tabela1[[#This Row],[id_escola]],[2]tblEscolas!$A:$F,6,FALSE)</f>
        <v>09</v>
      </c>
      <c r="I943" s="1" t="s">
        <v>1235</v>
      </c>
      <c r="J943" s="1" t="str">
        <f>VLOOKUP(A942,[2]tblEscolas!$A:$D,4,FALSE)</f>
        <v>PUB</v>
      </c>
    </row>
    <row r="944" spans="1:10" x14ac:dyDescent="0.3">
      <c r="A944" s="18">
        <v>400737</v>
      </c>
      <c r="B944" s="14" t="s">
        <v>173</v>
      </c>
      <c r="C944" s="14" t="e">
        <f>VLOOKUP(Tabela1[[#This Row],[nome_escola]],[1]Sheet1!$A:$K,4,FALSE)</f>
        <v>#N/A</v>
      </c>
      <c r="D944" s="14" t="e">
        <f>VLOOKUP(Tabela1[[#This Row],[nome_escola]],[1]Sheet1!$A:$K,5,FALSE)</f>
        <v>#N/A</v>
      </c>
      <c r="E944" s="14" t="e">
        <f>VLOOKUP(Tabela1[[#This Row],[nome_escola]],[1]Sheet1!$A:$K,2,FALSE)</f>
        <v>#N/A</v>
      </c>
      <c r="F944" s="14" t="e">
        <f>VLOOKUP(Tabela1[[#This Row],[nome_escola]],[1]Sheet1!$A:$K,3,FALSE)</f>
        <v>#N/A</v>
      </c>
      <c r="G944" s="1" t="str">
        <f>VLOOKUP(Tabela1[[#This Row],[id_escola]],[2]tblEscolas!$A:$E,5,FALSE)</f>
        <v>03</v>
      </c>
      <c r="H944" s="1" t="str">
        <f>VLOOKUP(Tabela1[[#This Row],[id_escola]],[2]tblEscolas!$A:$F,6,FALSE)</f>
        <v>03</v>
      </c>
      <c r="I944" s="1" t="s">
        <v>1235</v>
      </c>
      <c r="J944" s="1" t="str">
        <f>VLOOKUP(A943,[2]tblEscolas!$A:$D,4,FALSE)</f>
        <v>PUB</v>
      </c>
    </row>
    <row r="945" spans="1:10" x14ac:dyDescent="0.3">
      <c r="A945" s="18">
        <v>400750</v>
      </c>
      <c r="B945" s="14" t="s">
        <v>154</v>
      </c>
      <c r="C945" s="14" t="e">
        <f>VLOOKUP(Tabela1[[#This Row],[nome_escola]],[1]Sheet1!$A:$K,4,FALSE)</f>
        <v>#N/A</v>
      </c>
      <c r="D945" s="14" t="e">
        <f>VLOOKUP(Tabela1[[#This Row],[nome_escola]],[1]Sheet1!$A:$K,5,FALSE)</f>
        <v>#N/A</v>
      </c>
      <c r="E945" s="14" t="e">
        <f>VLOOKUP(Tabela1[[#This Row],[nome_escola]],[1]Sheet1!$A:$K,2,FALSE)</f>
        <v>#N/A</v>
      </c>
      <c r="F945" s="14" t="e">
        <f>VLOOKUP(Tabela1[[#This Row],[nome_escola]],[1]Sheet1!$A:$K,3,FALSE)</f>
        <v>#N/A</v>
      </c>
      <c r="G945" s="1" t="str">
        <f>VLOOKUP(Tabela1[[#This Row],[id_escola]],[2]tblEscolas!$A:$E,5,FALSE)</f>
        <v>03</v>
      </c>
      <c r="H945" s="1" t="str">
        <f>VLOOKUP(Tabela1[[#This Row],[id_escola]],[2]tblEscolas!$A:$F,6,FALSE)</f>
        <v>02</v>
      </c>
      <c r="I945" s="1" t="s">
        <v>1235</v>
      </c>
      <c r="J945" s="1" t="str">
        <f>VLOOKUP(A944,[2]tblEscolas!$A:$D,4,FALSE)</f>
        <v>PUB</v>
      </c>
    </row>
    <row r="946" spans="1:10" x14ac:dyDescent="0.3">
      <c r="A946" s="18">
        <v>400786</v>
      </c>
      <c r="B946" s="14" t="s">
        <v>1093</v>
      </c>
      <c r="C946" s="14" t="e">
        <f>VLOOKUP(Tabela1[[#This Row],[nome_escola]],[1]Sheet1!$A:$K,4,FALSE)</f>
        <v>#N/A</v>
      </c>
      <c r="D946" s="14" t="e">
        <f>VLOOKUP(Tabela1[[#This Row],[nome_escola]],[1]Sheet1!$A:$K,5,FALSE)</f>
        <v>#N/A</v>
      </c>
      <c r="E946" s="14" t="e">
        <f>VLOOKUP(Tabela1[[#This Row],[nome_escola]],[1]Sheet1!$A:$K,2,FALSE)</f>
        <v>#N/A</v>
      </c>
      <c r="F946" s="14" t="e">
        <f>VLOOKUP(Tabela1[[#This Row],[nome_escola]],[1]Sheet1!$A:$K,3,FALSE)</f>
        <v>#N/A</v>
      </c>
      <c r="G946" s="1" t="str">
        <f>VLOOKUP(Tabela1[[#This Row],[id_escola]],[2]tblEscolas!$A:$E,5,FALSE)</f>
        <v>15</v>
      </c>
      <c r="H946" s="1" t="str">
        <f>VLOOKUP(Tabela1[[#This Row],[id_escola]],[2]tblEscolas!$A:$F,6,FALSE)</f>
        <v>10</v>
      </c>
      <c r="I946" s="1" t="s">
        <v>1235</v>
      </c>
      <c r="J946" s="1" t="str">
        <f>VLOOKUP(A945,[2]tblEscolas!$A:$D,4,FALSE)</f>
        <v>PUB</v>
      </c>
    </row>
    <row r="947" spans="1:10" x14ac:dyDescent="0.3">
      <c r="A947" s="18">
        <v>400798</v>
      </c>
      <c r="B947" s="14" t="s">
        <v>972</v>
      </c>
      <c r="C947" s="14" t="e">
        <f>VLOOKUP(Tabela1[[#This Row],[nome_escola]],[1]Sheet1!$A:$K,4,FALSE)</f>
        <v>#N/A</v>
      </c>
      <c r="D947" s="14" t="e">
        <f>VLOOKUP(Tabela1[[#This Row],[nome_escola]],[1]Sheet1!$A:$K,5,FALSE)</f>
        <v>#N/A</v>
      </c>
      <c r="E947" s="14" t="e">
        <f>VLOOKUP(Tabela1[[#This Row],[nome_escola]],[1]Sheet1!$A:$K,2,FALSE)</f>
        <v>#N/A</v>
      </c>
      <c r="F947" s="14" t="e">
        <f>VLOOKUP(Tabela1[[#This Row],[nome_escola]],[1]Sheet1!$A:$K,3,FALSE)</f>
        <v>#N/A</v>
      </c>
      <c r="G947" s="1" t="str">
        <f>VLOOKUP(Tabela1[[#This Row],[id_escola]],[2]tblEscolas!$A:$E,5,FALSE)</f>
        <v>13</v>
      </c>
      <c r="H947" s="1" t="str">
        <f>VLOOKUP(Tabela1[[#This Row],[id_escola]],[2]tblEscolas!$A:$F,6,FALSE)</f>
        <v>17</v>
      </c>
      <c r="I947" s="1" t="s">
        <v>1235</v>
      </c>
      <c r="J947" s="1" t="str">
        <f>VLOOKUP(A946,[2]tblEscolas!$A:$D,4,FALSE)</f>
        <v>PUB</v>
      </c>
    </row>
    <row r="948" spans="1:10" x14ac:dyDescent="0.3">
      <c r="A948" s="18">
        <v>400002</v>
      </c>
      <c r="B948" s="14" t="s">
        <v>1225</v>
      </c>
      <c r="C948" s="14" t="e">
        <f>VLOOKUP(Tabela1[[#This Row],[nome_escola]],[1]Sheet1!$A:$K,4,FALSE)</f>
        <v>#N/A</v>
      </c>
      <c r="D948" s="14" t="e">
        <f>VLOOKUP(Tabela1[[#This Row],[nome_escola]],[1]Sheet1!$A:$K,5,FALSE)</f>
        <v>#N/A</v>
      </c>
      <c r="E948" s="14" t="e">
        <f>VLOOKUP(Tabela1[[#This Row],[nome_escola]],[1]Sheet1!$A:$K,2,FALSE)</f>
        <v>#N/A</v>
      </c>
      <c r="F948" s="14" t="e">
        <f>VLOOKUP(Tabela1[[#This Row],[nome_escola]],[1]Sheet1!$A:$K,3,FALSE)</f>
        <v>#N/A</v>
      </c>
      <c r="G948" s="1" t="str">
        <f>VLOOKUP(Tabela1[[#This Row],[id_escola]],[2]tblEscolas!$A:$E,5,FALSE)</f>
        <v>18</v>
      </c>
      <c r="H948" s="1" t="str">
        <f>VLOOKUP(Tabela1[[#This Row],[id_escola]],[2]tblEscolas!$A:$F,6,FALSE)</f>
        <v>23</v>
      </c>
      <c r="I948" s="1" t="s">
        <v>1235</v>
      </c>
      <c r="J948" s="1" t="str">
        <f>VLOOKUP(A947,[2]tblEscolas!$A:$D,4,FALSE)</f>
        <v>PUB</v>
      </c>
    </row>
    <row r="949" spans="1:10" x14ac:dyDescent="0.3">
      <c r="A949" s="18">
        <v>400014</v>
      </c>
      <c r="B949" s="14" t="s">
        <v>730</v>
      </c>
      <c r="C949" s="14" t="e">
        <f>VLOOKUP(Tabela1[[#This Row],[nome_escola]],[1]Sheet1!$A:$K,4,FALSE)</f>
        <v>#N/A</v>
      </c>
      <c r="D949" s="14" t="e">
        <f>VLOOKUP(Tabela1[[#This Row],[nome_escola]],[1]Sheet1!$A:$K,5,FALSE)</f>
        <v>#N/A</v>
      </c>
      <c r="E949" s="14" t="e">
        <f>VLOOKUP(Tabela1[[#This Row],[nome_escola]],[1]Sheet1!$A:$K,2,FALSE)</f>
        <v>#N/A</v>
      </c>
      <c r="F949" s="14" t="e">
        <f>VLOOKUP(Tabela1[[#This Row],[nome_escola]],[1]Sheet1!$A:$K,3,FALSE)</f>
        <v>#N/A</v>
      </c>
      <c r="G949" s="1" t="str">
        <f>VLOOKUP(Tabela1[[#This Row],[id_escola]],[2]tblEscolas!$A:$E,5,FALSE)</f>
        <v>11</v>
      </c>
      <c r="H949" s="1" t="str">
        <f>VLOOKUP(Tabela1[[#This Row],[id_escola]],[2]tblEscolas!$A:$F,6,FALSE)</f>
        <v>14</v>
      </c>
      <c r="I949" s="1" t="s">
        <v>1235</v>
      </c>
      <c r="J949" s="1" t="str">
        <f>VLOOKUP(A948,[2]tblEscolas!$A:$D,4,FALSE)</f>
        <v>PUB</v>
      </c>
    </row>
    <row r="950" spans="1:10" x14ac:dyDescent="0.3">
      <c r="A950" s="18">
        <v>400830</v>
      </c>
      <c r="B950" s="14" t="s">
        <v>259</v>
      </c>
      <c r="C950" s="14" t="e">
        <f>VLOOKUP(Tabela1[[#This Row],[nome_escola]],[1]Sheet1!$A:$K,4,FALSE)</f>
        <v>#N/A</v>
      </c>
      <c r="D950" s="14" t="e">
        <f>VLOOKUP(Tabela1[[#This Row],[nome_escola]],[1]Sheet1!$A:$K,5,FALSE)</f>
        <v>#N/A</v>
      </c>
      <c r="E950" s="14" t="e">
        <f>VLOOKUP(Tabela1[[#This Row],[nome_escola]],[1]Sheet1!$A:$K,2,FALSE)</f>
        <v>#N/A</v>
      </c>
      <c r="F950" s="14" t="e">
        <f>VLOOKUP(Tabela1[[#This Row],[nome_escola]],[1]Sheet1!$A:$K,3,FALSE)</f>
        <v>#N/A</v>
      </c>
      <c r="G950" s="1" t="str">
        <f>VLOOKUP(Tabela1[[#This Row],[id_escola]],[2]tblEscolas!$A:$E,5,FALSE)</f>
        <v>05</v>
      </c>
      <c r="H950" s="1" t="str">
        <f>VLOOKUP(Tabela1[[#This Row],[id_escola]],[2]tblEscolas!$A:$F,6,FALSE)</f>
        <v>02</v>
      </c>
      <c r="I950" s="1" t="s">
        <v>1235</v>
      </c>
      <c r="J950" s="1" t="str">
        <f>VLOOKUP(A949,[2]tblEscolas!$A:$D,4,FALSE)</f>
        <v>PUB</v>
      </c>
    </row>
    <row r="951" spans="1:10" x14ac:dyDescent="0.3">
      <c r="A951" s="18">
        <v>400853</v>
      </c>
      <c r="B951" s="14" t="s">
        <v>349</v>
      </c>
      <c r="C951" s="14" t="e">
        <f>VLOOKUP(Tabela1[[#This Row],[nome_escola]],[1]Sheet1!$A:$K,4,FALSE)</f>
        <v>#N/A</v>
      </c>
      <c r="D951" s="14" t="e">
        <f>VLOOKUP(Tabela1[[#This Row],[nome_escola]],[1]Sheet1!$A:$K,5,FALSE)</f>
        <v>#N/A</v>
      </c>
      <c r="E951" s="14" t="e">
        <f>VLOOKUP(Tabela1[[#This Row],[nome_escola]],[1]Sheet1!$A:$K,2,FALSE)</f>
        <v>#N/A</v>
      </c>
      <c r="F951" s="14" t="e">
        <f>VLOOKUP(Tabela1[[#This Row],[nome_escola]],[1]Sheet1!$A:$K,3,FALSE)</f>
        <v>#N/A</v>
      </c>
      <c r="G951" s="1" t="str">
        <f>VLOOKUP(Tabela1[[#This Row],[id_escola]],[2]tblEscolas!$A:$E,5,FALSE)</f>
        <v>07</v>
      </c>
      <c r="H951" s="1" t="str">
        <f>VLOOKUP(Tabela1[[#This Row],[id_escola]],[2]tblEscolas!$A:$F,6,FALSE)</f>
        <v>05</v>
      </c>
      <c r="I951" s="1" t="s">
        <v>1235</v>
      </c>
      <c r="J951" s="1" t="str">
        <f>VLOOKUP(A950,[2]tblEscolas!$A:$D,4,FALSE)</f>
        <v>PUB</v>
      </c>
    </row>
    <row r="952" spans="1:10" x14ac:dyDescent="0.3">
      <c r="A952" s="18">
        <v>400397</v>
      </c>
      <c r="B952" s="14" t="s">
        <v>611</v>
      </c>
      <c r="C952" s="14" t="e">
        <f>VLOOKUP(Tabela1[[#This Row],[nome_escola]],[1]Sheet1!$A:$K,4,FALSE)</f>
        <v>#N/A</v>
      </c>
      <c r="D952" s="14" t="e">
        <f>VLOOKUP(Tabela1[[#This Row],[nome_escola]],[1]Sheet1!$A:$K,5,FALSE)</f>
        <v>#N/A</v>
      </c>
      <c r="E952" s="14" t="e">
        <f>VLOOKUP(Tabela1[[#This Row],[nome_escola]],[1]Sheet1!$A:$K,2,FALSE)</f>
        <v>#N/A</v>
      </c>
      <c r="F952" s="14" t="e">
        <f>VLOOKUP(Tabela1[[#This Row],[nome_escola]],[1]Sheet1!$A:$K,3,FALSE)</f>
        <v>#N/A</v>
      </c>
      <c r="G952" s="1" t="str">
        <f>VLOOKUP(Tabela1[[#This Row],[id_escola]],[2]tblEscolas!$A:$E,5,FALSE)</f>
        <v>11</v>
      </c>
      <c r="H952" s="1" t="str">
        <f>VLOOKUP(Tabela1[[#This Row],[id_escola]],[2]tblEscolas!$A:$F,6,FALSE)</f>
        <v>06</v>
      </c>
      <c r="I952" s="1" t="s">
        <v>1235</v>
      </c>
      <c r="J952" s="1" t="str">
        <f>VLOOKUP(A951,[2]tblEscolas!$A:$D,4,FALSE)</f>
        <v>PUB</v>
      </c>
    </row>
    <row r="953" spans="1:10" x14ac:dyDescent="0.3">
      <c r="A953" s="18">
        <v>400889</v>
      </c>
      <c r="B953" s="14" t="s">
        <v>1045</v>
      </c>
      <c r="C953" s="14" t="e">
        <f>VLOOKUP(Tabela1[[#This Row],[nome_escola]],[1]Sheet1!$A:$K,4,FALSE)</f>
        <v>#N/A</v>
      </c>
      <c r="D953" s="14" t="e">
        <f>VLOOKUP(Tabela1[[#This Row],[nome_escola]],[1]Sheet1!$A:$K,5,FALSE)</f>
        <v>#N/A</v>
      </c>
      <c r="E953" s="14" t="e">
        <f>VLOOKUP(Tabela1[[#This Row],[nome_escola]],[1]Sheet1!$A:$K,2,FALSE)</f>
        <v>#N/A</v>
      </c>
      <c r="F953" s="14" t="e">
        <f>VLOOKUP(Tabela1[[#This Row],[nome_escola]],[1]Sheet1!$A:$K,3,FALSE)</f>
        <v>#N/A</v>
      </c>
      <c r="G953" s="1" t="str">
        <f>VLOOKUP(Tabela1[[#This Row],[id_escola]],[2]tblEscolas!$A:$E,5,FALSE)</f>
        <v>15</v>
      </c>
      <c r="H953" s="1" t="str">
        <f>VLOOKUP(Tabela1[[#This Row],[id_escola]],[2]tblEscolas!$A:$F,6,FALSE)</f>
        <v>03</v>
      </c>
      <c r="I953" s="1" t="s">
        <v>1235</v>
      </c>
      <c r="J953" s="1" t="str">
        <f>VLOOKUP(A952,[2]tblEscolas!$A:$D,4,FALSE)</f>
        <v>PUB</v>
      </c>
    </row>
    <row r="954" spans="1:10" x14ac:dyDescent="0.3">
      <c r="A954" s="18">
        <v>400890</v>
      </c>
      <c r="B954" s="14" t="s">
        <v>1069</v>
      </c>
      <c r="C954" s="14" t="e">
        <f>VLOOKUP(Tabela1[[#This Row],[nome_escola]],[1]Sheet1!$A:$K,4,FALSE)</f>
        <v>#N/A</v>
      </c>
      <c r="D954" s="14" t="e">
        <f>VLOOKUP(Tabela1[[#This Row],[nome_escola]],[1]Sheet1!$A:$K,5,FALSE)</f>
        <v>#N/A</v>
      </c>
      <c r="E954" s="14" t="e">
        <f>VLOOKUP(Tabela1[[#This Row],[nome_escola]],[1]Sheet1!$A:$K,2,FALSE)</f>
        <v>#N/A</v>
      </c>
      <c r="F954" s="14" t="e">
        <f>VLOOKUP(Tabela1[[#This Row],[nome_escola]],[1]Sheet1!$A:$K,3,FALSE)</f>
        <v>#N/A</v>
      </c>
      <c r="G954" s="1" t="str">
        <f>VLOOKUP(Tabela1[[#This Row],[id_escola]],[2]tblEscolas!$A:$E,5,FALSE)</f>
        <v>15</v>
      </c>
      <c r="H954" s="1" t="str">
        <f>VLOOKUP(Tabela1[[#This Row],[id_escola]],[2]tblEscolas!$A:$F,6,FALSE)</f>
        <v>05</v>
      </c>
      <c r="I954" s="1" t="s">
        <v>1235</v>
      </c>
      <c r="J954" s="1" t="str">
        <f>VLOOKUP(A953,[2]tblEscolas!$A:$D,4,FALSE)</f>
        <v>PUB</v>
      </c>
    </row>
    <row r="955" spans="1:10" x14ac:dyDescent="0.3">
      <c r="A955" s="18">
        <v>404585</v>
      </c>
      <c r="B955" s="14" t="s">
        <v>887</v>
      </c>
      <c r="C955" s="14" t="e">
        <f>VLOOKUP(Tabela1[[#This Row],[nome_escola]],[1]Sheet1!$A:$K,4,FALSE)</f>
        <v>#N/A</v>
      </c>
      <c r="D955" s="14" t="e">
        <f>VLOOKUP(Tabela1[[#This Row],[nome_escola]],[1]Sheet1!$A:$K,5,FALSE)</f>
        <v>#N/A</v>
      </c>
      <c r="E955" s="14" t="e">
        <f>VLOOKUP(Tabela1[[#This Row],[nome_escola]],[1]Sheet1!$A:$K,2,FALSE)</f>
        <v>#N/A</v>
      </c>
      <c r="F955" s="14" t="e">
        <f>VLOOKUP(Tabela1[[#This Row],[nome_escola]],[1]Sheet1!$A:$K,3,FALSE)</f>
        <v>#N/A</v>
      </c>
      <c r="G955" s="1" t="str">
        <f>VLOOKUP(Tabela1[[#This Row],[id_escola]],[2]tblEscolas!$A:$E,5,FALSE)</f>
        <v>13</v>
      </c>
      <c r="H955" s="1" t="str">
        <f>VLOOKUP(Tabela1[[#This Row],[id_escola]],[2]tblEscolas!$A:$F,6,FALSE)</f>
        <v>12</v>
      </c>
      <c r="I955" s="1" t="s">
        <v>1235</v>
      </c>
      <c r="J955" s="1" t="str">
        <f>VLOOKUP(A954,[2]tblEscolas!$A:$D,4,FALSE)</f>
        <v>PUB</v>
      </c>
    </row>
    <row r="956" spans="1:10" x14ac:dyDescent="0.3">
      <c r="A956" s="18">
        <v>400919</v>
      </c>
      <c r="B956" s="14" t="s">
        <v>969</v>
      </c>
      <c r="C956" s="14" t="e">
        <f>VLOOKUP(Tabela1[[#This Row],[nome_escola]],[1]Sheet1!$A:$K,4,FALSE)</f>
        <v>#N/A</v>
      </c>
      <c r="D956" s="14" t="e">
        <f>VLOOKUP(Tabela1[[#This Row],[nome_escola]],[1]Sheet1!$A:$K,5,FALSE)</f>
        <v>#N/A</v>
      </c>
      <c r="E956" s="14" t="e">
        <f>VLOOKUP(Tabela1[[#This Row],[nome_escola]],[1]Sheet1!$A:$K,2,FALSE)</f>
        <v>#N/A</v>
      </c>
      <c r="F956" s="14" t="e">
        <f>VLOOKUP(Tabela1[[#This Row],[nome_escola]],[1]Sheet1!$A:$K,3,FALSE)</f>
        <v>#N/A</v>
      </c>
      <c r="G956" s="1" t="str">
        <f>VLOOKUP(Tabela1[[#This Row],[id_escola]],[2]tblEscolas!$A:$E,5,FALSE)</f>
        <v>13</v>
      </c>
      <c r="H956" s="1" t="str">
        <f>VLOOKUP(Tabela1[[#This Row],[id_escola]],[2]tblEscolas!$A:$F,6,FALSE)</f>
        <v>17</v>
      </c>
      <c r="I956" s="1" t="s">
        <v>1235</v>
      </c>
      <c r="J956" s="1" t="str">
        <f>VLOOKUP(A955,[2]tblEscolas!$A:$D,4,FALSE)</f>
        <v>PUB</v>
      </c>
    </row>
    <row r="957" spans="1:10" x14ac:dyDescent="0.3">
      <c r="A957" s="18">
        <v>403337</v>
      </c>
      <c r="B957" s="14" t="s">
        <v>978</v>
      </c>
      <c r="C957" s="14" t="e">
        <f>VLOOKUP(Tabela1[[#This Row],[nome_escola]],[1]Sheet1!$A:$K,4,FALSE)</f>
        <v>#N/A</v>
      </c>
      <c r="D957" s="14" t="e">
        <f>VLOOKUP(Tabela1[[#This Row],[nome_escola]],[1]Sheet1!$A:$K,5,FALSE)</f>
        <v>#N/A</v>
      </c>
      <c r="E957" s="14" t="e">
        <f>VLOOKUP(Tabela1[[#This Row],[nome_escola]],[1]Sheet1!$A:$K,2,FALSE)</f>
        <v>#N/A</v>
      </c>
      <c r="F957" s="14" t="e">
        <f>VLOOKUP(Tabela1[[#This Row],[nome_escola]],[1]Sheet1!$A:$K,3,FALSE)</f>
        <v>#N/A</v>
      </c>
      <c r="G957" s="1" t="str">
        <f>VLOOKUP(Tabela1[[#This Row],[id_escola]],[2]tblEscolas!$A:$E,5,FALSE)</f>
        <v>13</v>
      </c>
      <c r="H957" s="1" t="str">
        <f>VLOOKUP(Tabela1[[#This Row],[id_escola]],[2]tblEscolas!$A:$F,6,FALSE)</f>
        <v>17</v>
      </c>
      <c r="I957" s="1" t="s">
        <v>1235</v>
      </c>
      <c r="J957" s="1" t="str">
        <f>VLOOKUP(A956,[2]tblEscolas!$A:$D,4,FALSE)</f>
        <v>PUB</v>
      </c>
    </row>
    <row r="958" spans="1:10" x14ac:dyDescent="0.3">
      <c r="A958" s="18">
        <v>400956</v>
      </c>
      <c r="B958" s="14" t="s">
        <v>846</v>
      </c>
      <c r="C958" s="14" t="e">
        <f>VLOOKUP(Tabela1[[#This Row],[nome_escola]],[1]Sheet1!$A:$K,4,FALSE)</f>
        <v>#N/A</v>
      </c>
      <c r="D958" s="14" t="e">
        <f>VLOOKUP(Tabela1[[#This Row],[nome_escola]],[1]Sheet1!$A:$K,5,FALSE)</f>
        <v>#N/A</v>
      </c>
      <c r="E958" s="14" t="e">
        <f>VLOOKUP(Tabela1[[#This Row],[nome_escola]],[1]Sheet1!$A:$K,2,FALSE)</f>
        <v>#N/A</v>
      </c>
      <c r="F958" s="14" t="e">
        <f>VLOOKUP(Tabela1[[#This Row],[nome_escola]],[1]Sheet1!$A:$K,3,FALSE)</f>
        <v>#N/A</v>
      </c>
      <c r="G958" s="1" t="str">
        <f>VLOOKUP(Tabela1[[#This Row],[id_escola]],[2]tblEscolas!$A:$E,5,FALSE)</f>
        <v>13</v>
      </c>
      <c r="H958" s="1" t="str">
        <f>VLOOKUP(Tabela1[[#This Row],[id_escola]],[2]tblEscolas!$A:$F,6,FALSE)</f>
        <v>08</v>
      </c>
      <c r="I958" s="1" t="s">
        <v>1235</v>
      </c>
      <c r="J958" s="1" t="str">
        <f>VLOOKUP(A957,[2]tblEscolas!$A:$D,4,FALSE)</f>
        <v>PUB</v>
      </c>
    </row>
    <row r="959" spans="1:10" x14ac:dyDescent="0.3">
      <c r="A959" s="18">
        <v>400968</v>
      </c>
      <c r="B959" s="14" t="s">
        <v>898</v>
      </c>
      <c r="C959" s="14" t="e">
        <f>VLOOKUP(Tabela1[[#This Row],[nome_escola]],[1]Sheet1!$A:$K,4,FALSE)</f>
        <v>#N/A</v>
      </c>
      <c r="D959" s="14" t="e">
        <f>VLOOKUP(Tabela1[[#This Row],[nome_escola]],[1]Sheet1!$A:$K,5,FALSE)</f>
        <v>#N/A</v>
      </c>
      <c r="E959" s="14" t="e">
        <f>VLOOKUP(Tabela1[[#This Row],[nome_escola]],[1]Sheet1!$A:$K,2,FALSE)</f>
        <v>#N/A</v>
      </c>
      <c r="F959" s="14" t="e">
        <f>VLOOKUP(Tabela1[[#This Row],[nome_escola]],[1]Sheet1!$A:$K,3,FALSE)</f>
        <v>#N/A</v>
      </c>
      <c r="G959" s="1" t="str">
        <f>VLOOKUP(Tabela1[[#This Row],[id_escola]],[2]tblEscolas!$A:$E,5,FALSE)</f>
        <v>13</v>
      </c>
      <c r="H959" s="1" t="str">
        <f>VLOOKUP(Tabela1[[#This Row],[id_escola]],[2]tblEscolas!$A:$F,6,FALSE)</f>
        <v>12</v>
      </c>
      <c r="I959" s="1" t="s">
        <v>1235</v>
      </c>
      <c r="J959" s="1" t="str">
        <f>VLOOKUP(A958,[2]tblEscolas!$A:$D,4,FALSE)</f>
        <v>PUB</v>
      </c>
    </row>
    <row r="960" spans="1:10" x14ac:dyDescent="0.3">
      <c r="A960" s="18">
        <v>401020</v>
      </c>
      <c r="B960" s="14" t="s">
        <v>637</v>
      </c>
      <c r="C960" s="14" t="e">
        <f>VLOOKUP(Tabela1[[#This Row],[nome_escola]],[1]Sheet1!$A:$K,4,FALSE)</f>
        <v>#N/A</v>
      </c>
      <c r="D960" s="14" t="e">
        <f>VLOOKUP(Tabela1[[#This Row],[nome_escola]],[1]Sheet1!$A:$K,5,FALSE)</f>
        <v>#N/A</v>
      </c>
      <c r="E960" s="14" t="e">
        <f>VLOOKUP(Tabela1[[#This Row],[nome_escola]],[1]Sheet1!$A:$K,2,FALSE)</f>
        <v>#N/A</v>
      </c>
      <c r="F960" s="14" t="e">
        <f>VLOOKUP(Tabela1[[#This Row],[nome_escola]],[1]Sheet1!$A:$K,3,FALSE)</f>
        <v>#N/A</v>
      </c>
      <c r="G960" s="1" t="str">
        <f>VLOOKUP(Tabela1[[#This Row],[id_escola]],[2]tblEscolas!$A:$E,5,FALSE)</f>
        <v>11</v>
      </c>
      <c r="H960" s="1" t="str">
        <f>VLOOKUP(Tabela1[[#This Row],[id_escola]],[2]tblEscolas!$A:$F,6,FALSE)</f>
        <v>16</v>
      </c>
      <c r="I960" s="1" t="s">
        <v>1235</v>
      </c>
      <c r="J960" s="1" t="str">
        <f>VLOOKUP(A959,[2]tblEscolas!$A:$D,4,FALSE)</f>
        <v>PUB</v>
      </c>
    </row>
    <row r="961" spans="1:10" x14ac:dyDescent="0.3">
      <c r="A961" s="18">
        <v>401067</v>
      </c>
      <c r="B961" s="14" t="s">
        <v>681</v>
      </c>
      <c r="C961" s="14" t="e">
        <f>VLOOKUP(Tabela1[[#This Row],[nome_escola]],[1]Sheet1!$A:$K,4,FALSE)</f>
        <v>#N/A</v>
      </c>
      <c r="D961" s="14" t="e">
        <f>VLOOKUP(Tabela1[[#This Row],[nome_escola]],[1]Sheet1!$A:$K,5,FALSE)</f>
        <v>#N/A</v>
      </c>
      <c r="E961" s="14" t="e">
        <f>VLOOKUP(Tabela1[[#This Row],[nome_escola]],[1]Sheet1!$A:$K,2,FALSE)</f>
        <v>#N/A</v>
      </c>
      <c r="F961" s="14" t="e">
        <f>VLOOKUP(Tabela1[[#This Row],[nome_escola]],[1]Sheet1!$A:$K,3,FALSE)</f>
        <v>#N/A</v>
      </c>
      <c r="G961" s="1" t="str">
        <f>VLOOKUP(Tabela1[[#This Row],[id_escola]],[2]tblEscolas!$A:$E,5,FALSE)</f>
        <v>11</v>
      </c>
      <c r="H961" s="1" t="str">
        <f>VLOOKUP(Tabela1[[#This Row],[id_escola]],[2]tblEscolas!$A:$F,6,FALSE)</f>
        <v>10</v>
      </c>
      <c r="I961" s="1" t="s">
        <v>1235</v>
      </c>
      <c r="J961" s="1" t="str">
        <f>VLOOKUP(A960,[2]tblEscolas!$A:$D,4,FALSE)</f>
        <v>PUB</v>
      </c>
    </row>
    <row r="962" spans="1:10" x14ac:dyDescent="0.3">
      <c r="A962" s="18">
        <v>401079</v>
      </c>
      <c r="B962" s="14" t="s">
        <v>1177</v>
      </c>
      <c r="C962" s="14" t="e">
        <f>VLOOKUP(Tabela1[[#This Row],[nome_escola]],[1]Sheet1!$A:$K,4,FALSE)</f>
        <v>#N/A</v>
      </c>
      <c r="D962" s="14" t="e">
        <f>VLOOKUP(Tabela1[[#This Row],[nome_escola]],[1]Sheet1!$A:$K,5,FALSE)</f>
        <v>#N/A</v>
      </c>
      <c r="E962" s="14" t="e">
        <f>VLOOKUP(Tabela1[[#This Row],[nome_escola]],[1]Sheet1!$A:$K,2,FALSE)</f>
        <v>#N/A</v>
      </c>
      <c r="F962" s="14" t="e">
        <f>VLOOKUP(Tabela1[[#This Row],[nome_escola]],[1]Sheet1!$A:$K,3,FALSE)</f>
        <v>#N/A</v>
      </c>
      <c r="G962" s="1" t="str">
        <f>VLOOKUP(Tabela1[[#This Row],[id_escola]],[2]tblEscolas!$A:$E,5,FALSE)</f>
        <v>17</v>
      </c>
      <c r="H962" s="1" t="str">
        <f>VLOOKUP(Tabela1[[#This Row],[id_escola]],[2]tblEscolas!$A:$F,6,FALSE)</f>
        <v>14</v>
      </c>
      <c r="I962" s="1" t="s">
        <v>1235</v>
      </c>
      <c r="J962" s="1" t="str">
        <f>VLOOKUP(A961,[2]tblEscolas!$A:$D,4,FALSE)</f>
        <v>PUB</v>
      </c>
    </row>
    <row r="963" spans="1:10" x14ac:dyDescent="0.3">
      <c r="A963" s="18">
        <v>401092</v>
      </c>
      <c r="B963" s="14" t="s">
        <v>270</v>
      </c>
      <c r="C963" s="14" t="e">
        <f>VLOOKUP(Tabela1[[#This Row],[nome_escola]],[1]Sheet1!$A:$K,4,FALSE)</f>
        <v>#N/A</v>
      </c>
      <c r="D963" s="14" t="e">
        <f>VLOOKUP(Tabela1[[#This Row],[nome_escola]],[1]Sheet1!$A:$K,5,FALSE)</f>
        <v>#N/A</v>
      </c>
      <c r="E963" s="14" t="e">
        <f>VLOOKUP(Tabela1[[#This Row],[nome_escola]],[1]Sheet1!$A:$K,2,FALSE)</f>
        <v>#N/A</v>
      </c>
      <c r="F963" s="14" t="e">
        <f>VLOOKUP(Tabela1[[#This Row],[nome_escola]],[1]Sheet1!$A:$K,3,FALSE)</f>
        <v>#N/A</v>
      </c>
      <c r="G963" s="1" t="str">
        <f>VLOOKUP(Tabela1[[#This Row],[id_escola]],[2]tblEscolas!$A:$E,5,FALSE)</f>
        <v>05</v>
      </c>
      <c r="H963" s="1" t="str">
        <f>VLOOKUP(Tabela1[[#This Row],[id_escola]],[2]tblEscolas!$A:$F,6,FALSE)</f>
        <v>03</v>
      </c>
      <c r="I963" s="1" t="s">
        <v>1235</v>
      </c>
      <c r="J963" s="1" t="str">
        <f>VLOOKUP(A962,[2]tblEscolas!$A:$D,4,FALSE)</f>
        <v>PUB</v>
      </c>
    </row>
    <row r="964" spans="1:10" x14ac:dyDescent="0.3">
      <c r="A964" s="18">
        <v>401122</v>
      </c>
      <c r="B964" s="14" t="s">
        <v>162</v>
      </c>
      <c r="C964" s="14" t="e">
        <f>VLOOKUP(Tabela1[[#This Row],[nome_escola]],[1]Sheet1!$A:$K,4,FALSE)</f>
        <v>#N/A</v>
      </c>
      <c r="D964" s="14" t="e">
        <f>VLOOKUP(Tabela1[[#This Row],[nome_escola]],[1]Sheet1!$A:$K,5,FALSE)</f>
        <v>#N/A</v>
      </c>
      <c r="E964" s="14" t="e">
        <f>VLOOKUP(Tabela1[[#This Row],[nome_escola]],[1]Sheet1!$A:$K,2,FALSE)</f>
        <v>#N/A</v>
      </c>
      <c r="F964" s="14" t="e">
        <f>VLOOKUP(Tabela1[[#This Row],[nome_escola]],[1]Sheet1!$A:$K,3,FALSE)</f>
        <v>#N/A</v>
      </c>
      <c r="G964" s="1" t="str">
        <f>VLOOKUP(Tabela1[[#This Row],[id_escola]],[2]tblEscolas!$A:$E,5,FALSE)</f>
        <v>03</v>
      </c>
      <c r="H964" s="1" t="str">
        <f>VLOOKUP(Tabela1[[#This Row],[id_escola]],[2]tblEscolas!$A:$F,6,FALSE)</f>
        <v>03</v>
      </c>
      <c r="I964" s="1" t="s">
        <v>1235</v>
      </c>
      <c r="J964" s="1" t="str">
        <f>VLOOKUP(A963,[2]tblEscolas!$A:$D,4,FALSE)</f>
        <v>PUB</v>
      </c>
    </row>
    <row r="965" spans="1:10" x14ac:dyDescent="0.3">
      <c r="A965" s="18">
        <v>403635</v>
      </c>
      <c r="B965" s="14" t="s">
        <v>363</v>
      </c>
      <c r="C965" s="14" t="e">
        <f>VLOOKUP(Tabela1[[#This Row],[nome_escola]],[1]Sheet1!$A:$K,4,FALSE)</f>
        <v>#N/A</v>
      </c>
      <c r="D965" s="14" t="e">
        <f>VLOOKUP(Tabela1[[#This Row],[nome_escola]],[1]Sheet1!$A:$K,5,FALSE)</f>
        <v>#N/A</v>
      </c>
      <c r="E965" s="14" t="e">
        <f>VLOOKUP(Tabela1[[#This Row],[nome_escola]],[1]Sheet1!$A:$K,2,FALSE)</f>
        <v>#N/A</v>
      </c>
      <c r="F965" s="14" t="e">
        <f>VLOOKUP(Tabela1[[#This Row],[nome_escola]],[1]Sheet1!$A:$K,3,FALSE)</f>
        <v>#N/A</v>
      </c>
      <c r="G965" s="1" t="str">
        <f>VLOOKUP(Tabela1[[#This Row],[id_escola]],[2]tblEscolas!$A:$E,5,FALSE)</f>
        <v>07</v>
      </c>
      <c r="H965" s="1" t="str">
        <f>VLOOKUP(Tabela1[[#This Row],[id_escola]],[2]tblEscolas!$A:$F,6,FALSE)</f>
        <v>11</v>
      </c>
      <c r="I965" s="1" t="s">
        <v>1235</v>
      </c>
      <c r="J965" s="1" t="str">
        <f>VLOOKUP(A964,[2]tblEscolas!$A:$D,4,FALSE)</f>
        <v>PUB</v>
      </c>
    </row>
    <row r="966" spans="1:10" x14ac:dyDescent="0.3">
      <c r="A966" s="18">
        <v>401225</v>
      </c>
      <c r="B966" s="14" t="s">
        <v>316</v>
      </c>
      <c r="C966" s="14" t="e">
        <f>VLOOKUP(Tabela1[[#This Row],[nome_escola]],[1]Sheet1!$A:$K,4,FALSE)</f>
        <v>#N/A</v>
      </c>
      <c r="D966" s="14" t="e">
        <f>VLOOKUP(Tabela1[[#This Row],[nome_escola]],[1]Sheet1!$A:$K,5,FALSE)</f>
        <v>#N/A</v>
      </c>
      <c r="E966" s="14" t="e">
        <f>VLOOKUP(Tabela1[[#This Row],[nome_escola]],[1]Sheet1!$A:$K,2,FALSE)</f>
        <v>#N/A</v>
      </c>
      <c r="F966" s="14" t="e">
        <f>VLOOKUP(Tabela1[[#This Row],[nome_escola]],[1]Sheet1!$A:$K,3,FALSE)</f>
        <v>#N/A</v>
      </c>
      <c r="G966" s="1" t="str">
        <f>VLOOKUP(Tabela1[[#This Row],[id_escola]],[2]tblEscolas!$A:$E,5,FALSE)</f>
        <v>06</v>
      </c>
      <c r="H966" s="1" t="str">
        <f>VLOOKUP(Tabela1[[#This Row],[id_escola]],[2]tblEscolas!$A:$F,6,FALSE)</f>
        <v>05</v>
      </c>
      <c r="I966" s="1" t="s">
        <v>1235</v>
      </c>
      <c r="J966" s="1" t="str">
        <f>VLOOKUP(A965,[2]tblEscolas!$A:$D,4,FALSE)</f>
        <v>PUB</v>
      </c>
    </row>
    <row r="967" spans="1:10" x14ac:dyDescent="0.3">
      <c r="A967" s="18">
        <v>404410</v>
      </c>
      <c r="B967" s="14" t="s">
        <v>942</v>
      </c>
      <c r="C967" s="14" t="e">
        <f>VLOOKUP(Tabela1[[#This Row],[nome_escola]],[1]Sheet1!$A:$K,4,FALSE)</f>
        <v>#N/A</v>
      </c>
      <c r="D967" s="14" t="e">
        <f>VLOOKUP(Tabela1[[#This Row],[nome_escola]],[1]Sheet1!$A:$K,5,FALSE)</f>
        <v>#N/A</v>
      </c>
      <c r="E967" s="14" t="e">
        <f>VLOOKUP(Tabela1[[#This Row],[nome_escola]],[1]Sheet1!$A:$K,2,FALSE)</f>
        <v>#N/A</v>
      </c>
      <c r="F967" s="14" t="e">
        <f>VLOOKUP(Tabela1[[#This Row],[nome_escola]],[1]Sheet1!$A:$K,3,FALSE)</f>
        <v>#N/A</v>
      </c>
      <c r="G967" s="1" t="str">
        <f>VLOOKUP(Tabela1[[#This Row],[id_escola]],[2]tblEscolas!$A:$E,5,FALSE)</f>
        <v>13</v>
      </c>
      <c r="H967" s="1" t="str">
        <f>VLOOKUP(Tabela1[[#This Row],[id_escola]],[2]tblEscolas!$A:$F,6,FALSE)</f>
        <v>16</v>
      </c>
      <c r="I967" s="1" t="s">
        <v>1235</v>
      </c>
      <c r="J967" s="1" t="str">
        <f>VLOOKUP(A966,[2]tblEscolas!$A:$D,4,FALSE)</f>
        <v>PUB</v>
      </c>
    </row>
    <row r="968" spans="1:10" x14ac:dyDescent="0.3">
      <c r="A968" s="18">
        <v>346913</v>
      </c>
      <c r="B968" s="14" t="s">
        <v>851</v>
      </c>
      <c r="C968" s="14" t="e">
        <f>VLOOKUP(Tabela1[[#This Row],[nome_escola]],[1]Sheet1!$A:$K,4,FALSE)</f>
        <v>#N/A</v>
      </c>
      <c r="D968" s="14" t="e">
        <f>VLOOKUP(Tabela1[[#This Row],[nome_escola]],[1]Sheet1!$A:$K,5,FALSE)</f>
        <v>#N/A</v>
      </c>
      <c r="E968" s="14" t="e">
        <f>VLOOKUP(Tabela1[[#This Row],[nome_escola]],[1]Sheet1!$A:$K,2,FALSE)</f>
        <v>#N/A</v>
      </c>
      <c r="F968" s="14" t="e">
        <f>VLOOKUP(Tabela1[[#This Row],[nome_escola]],[1]Sheet1!$A:$K,3,FALSE)</f>
        <v>#N/A</v>
      </c>
      <c r="G968" s="1" t="str">
        <f>VLOOKUP(Tabela1[[#This Row],[id_escola]],[2]tblEscolas!$A:$E,5,FALSE)</f>
        <v>13</v>
      </c>
      <c r="H968" s="1" t="str">
        <f>VLOOKUP(Tabela1[[#This Row],[id_escola]],[2]tblEscolas!$A:$F,6,FALSE)</f>
        <v>09</v>
      </c>
      <c r="I968" s="1" t="s">
        <v>1235</v>
      </c>
      <c r="J968" s="1" t="str">
        <f>VLOOKUP(A967,[2]tblEscolas!$A:$D,4,FALSE)</f>
        <v>PUB</v>
      </c>
    </row>
    <row r="969" spans="1:10" x14ac:dyDescent="0.3">
      <c r="A969" s="18">
        <v>401249</v>
      </c>
      <c r="B969" s="14" t="s">
        <v>307</v>
      </c>
      <c r="C969" s="14" t="e">
        <f>VLOOKUP(Tabela1[[#This Row],[nome_escola]],[1]Sheet1!$A:$K,4,FALSE)</f>
        <v>#N/A</v>
      </c>
      <c r="D969" s="14" t="e">
        <f>VLOOKUP(Tabela1[[#This Row],[nome_escola]],[1]Sheet1!$A:$K,5,FALSE)</f>
        <v>#N/A</v>
      </c>
      <c r="E969" s="14" t="e">
        <f>VLOOKUP(Tabela1[[#This Row],[nome_escola]],[1]Sheet1!$A:$K,2,FALSE)</f>
        <v>#N/A</v>
      </c>
      <c r="F969" s="14" t="e">
        <f>VLOOKUP(Tabela1[[#This Row],[nome_escola]],[1]Sheet1!$A:$K,3,FALSE)</f>
        <v>#N/A</v>
      </c>
      <c r="G969" s="1" t="str">
        <f>VLOOKUP(Tabela1[[#This Row],[id_escola]],[2]tblEscolas!$A:$E,5,FALSE)</f>
        <v>06</v>
      </c>
      <c r="H969" s="1" t="str">
        <f>VLOOKUP(Tabela1[[#This Row],[id_escola]],[2]tblEscolas!$A:$F,6,FALSE)</f>
        <v>03</v>
      </c>
      <c r="I969" s="1" t="s">
        <v>1235</v>
      </c>
      <c r="J969" s="1" t="str">
        <f>VLOOKUP(A968,[2]tblEscolas!$A:$D,4,FALSE)</f>
        <v>PUB</v>
      </c>
    </row>
    <row r="970" spans="1:10" x14ac:dyDescent="0.3">
      <c r="A970" s="18">
        <v>401250</v>
      </c>
      <c r="B970" s="14" t="s">
        <v>546</v>
      </c>
      <c r="C970" s="14" t="e">
        <f>VLOOKUP(Tabela1[[#This Row],[nome_escola]],[1]Sheet1!$A:$K,4,FALSE)</f>
        <v>#N/A</v>
      </c>
      <c r="D970" s="14" t="e">
        <f>VLOOKUP(Tabela1[[#This Row],[nome_escola]],[1]Sheet1!$A:$K,5,FALSE)</f>
        <v>#N/A</v>
      </c>
      <c r="E970" s="14" t="e">
        <f>VLOOKUP(Tabela1[[#This Row],[nome_escola]],[1]Sheet1!$A:$K,2,FALSE)</f>
        <v>#N/A</v>
      </c>
      <c r="F970" s="14" t="e">
        <f>VLOOKUP(Tabela1[[#This Row],[nome_escola]],[1]Sheet1!$A:$K,3,FALSE)</f>
        <v>#N/A</v>
      </c>
      <c r="G970" s="1" t="str">
        <f>VLOOKUP(Tabela1[[#This Row],[id_escola]],[2]tblEscolas!$A:$E,5,FALSE)</f>
        <v>11</v>
      </c>
      <c r="H970" s="1" t="str">
        <f>VLOOKUP(Tabela1[[#This Row],[id_escola]],[2]tblEscolas!$A:$F,6,FALSE)</f>
        <v>06</v>
      </c>
      <c r="I970" s="1" t="s">
        <v>1235</v>
      </c>
      <c r="J970" s="1" t="str">
        <f>VLOOKUP(A969,[2]tblEscolas!$A:$D,4,FALSE)</f>
        <v>PUB</v>
      </c>
    </row>
    <row r="971" spans="1:10" x14ac:dyDescent="0.3">
      <c r="A971" s="18">
        <v>400075</v>
      </c>
      <c r="B971" s="14" t="s">
        <v>304</v>
      </c>
      <c r="C971" s="14" t="e">
        <f>VLOOKUP(Tabela1[[#This Row],[nome_escola]],[1]Sheet1!$A:$K,4,FALSE)</f>
        <v>#N/A</v>
      </c>
      <c r="D971" s="14" t="e">
        <f>VLOOKUP(Tabela1[[#This Row],[nome_escola]],[1]Sheet1!$A:$K,5,FALSE)</f>
        <v>#N/A</v>
      </c>
      <c r="E971" s="14" t="e">
        <f>VLOOKUP(Tabela1[[#This Row],[nome_escola]],[1]Sheet1!$A:$K,2,FALSE)</f>
        <v>#N/A</v>
      </c>
      <c r="F971" s="14" t="e">
        <f>VLOOKUP(Tabela1[[#This Row],[nome_escola]],[1]Sheet1!$A:$K,3,FALSE)</f>
        <v>#N/A</v>
      </c>
      <c r="G971" s="1" t="str">
        <f>VLOOKUP(Tabela1[[#This Row],[id_escola]],[2]tblEscolas!$A:$E,5,FALSE)</f>
        <v>06</v>
      </c>
      <c r="H971" s="1" t="str">
        <f>VLOOKUP(Tabela1[[#This Row],[id_escola]],[2]tblEscolas!$A:$F,6,FALSE)</f>
        <v>03</v>
      </c>
      <c r="I971" s="1" t="s">
        <v>1235</v>
      </c>
      <c r="J971" s="1" t="str">
        <f>VLOOKUP(A970,[2]tblEscolas!$A:$D,4,FALSE)</f>
        <v>PUB</v>
      </c>
    </row>
    <row r="972" spans="1:10" x14ac:dyDescent="0.3">
      <c r="A972" s="18">
        <v>401316</v>
      </c>
      <c r="B972" s="14" t="s">
        <v>1118</v>
      </c>
      <c r="C972" s="14" t="e">
        <f>VLOOKUP(Tabela1[[#This Row],[nome_escola]],[1]Sheet1!$A:$K,4,FALSE)</f>
        <v>#N/A</v>
      </c>
      <c r="D972" s="14" t="e">
        <f>VLOOKUP(Tabela1[[#This Row],[nome_escola]],[1]Sheet1!$A:$K,5,FALSE)</f>
        <v>#N/A</v>
      </c>
      <c r="E972" s="14" t="e">
        <f>VLOOKUP(Tabela1[[#This Row],[nome_escola]],[1]Sheet1!$A:$K,2,FALSE)</f>
        <v>#N/A</v>
      </c>
      <c r="F972" s="14" t="e">
        <f>VLOOKUP(Tabela1[[#This Row],[nome_escola]],[1]Sheet1!$A:$K,3,FALSE)</f>
        <v>#N/A</v>
      </c>
      <c r="G972" s="1" t="str">
        <f>VLOOKUP(Tabela1[[#This Row],[id_escola]],[2]tblEscolas!$A:$E,5,FALSE)</f>
        <v>15</v>
      </c>
      <c r="H972" s="1" t="str">
        <f>VLOOKUP(Tabela1[[#This Row],[id_escola]],[2]tblEscolas!$A:$F,6,FALSE)</f>
        <v>12</v>
      </c>
      <c r="I972" s="1" t="s">
        <v>1235</v>
      </c>
      <c r="J972" s="1" t="str">
        <f>VLOOKUP(A971,[2]tblEscolas!$A:$D,4,FALSE)</f>
        <v>PUB</v>
      </c>
    </row>
    <row r="973" spans="1:10" x14ac:dyDescent="0.3">
      <c r="A973" s="18">
        <v>401330</v>
      </c>
      <c r="B973" s="14" t="s">
        <v>616</v>
      </c>
      <c r="C973" s="14" t="e">
        <f>VLOOKUP(Tabela1[[#This Row],[nome_escola]],[1]Sheet1!$A:$K,4,FALSE)</f>
        <v>#N/A</v>
      </c>
      <c r="D973" s="14" t="e">
        <f>VLOOKUP(Tabela1[[#This Row],[nome_escola]],[1]Sheet1!$A:$K,5,FALSE)</f>
        <v>#N/A</v>
      </c>
      <c r="E973" s="14" t="e">
        <f>VLOOKUP(Tabela1[[#This Row],[nome_escola]],[1]Sheet1!$A:$K,2,FALSE)</f>
        <v>#N/A</v>
      </c>
      <c r="F973" s="14" t="e">
        <f>VLOOKUP(Tabela1[[#This Row],[nome_escola]],[1]Sheet1!$A:$K,3,FALSE)</f>
        <v>#N/A</v>
      </c>
      <c r="G973" s="1" t="str">
        <f>VLOOKUP(Tabela1[[#This Row],[id_escola]],[2]tblEscolas!$A:$E,5,FALSE)</f>
        <v>11</v>
      </c>
      <c r="H973" s="1" t="str">
        <f>VLOOKUP(Tabela1[[#This Row],[id_escola]],[2]tblEscolas!$A:$F,6,FALSE)</f>
        <v>06</v>
      </c>
      <c r="I973" s="1" t="s">
        <v>1235</v>
      </c>
      <c r="J973" s="1" t="str">
        <f>VLOOKUP(A972,[2]tblEscolas!$A:$D,4,FALSE)</f>
        <v>PUB</v>
      </c>
    </row>
    <row r="974" spans="1:10" x14ac:dyDescent="0.3">
      <c r="A974" s="18">
        <v>404615</v>
      </c>
      <c r="B974" s="14" t="s">
        <v>120</v>
      </c>
      <c r="C974" s="14" t="e">
        <f>VLOOKUP(Tabela1[[#This Row],[nome_escola]],[1]Sheet1!$A:$K,4,FALSE)</f>
        <v>#N/A</v>
      </c>
      <c r="D974" s="14" t="e">
        <f>VLOOKUP(Tabela1[[#This Row],[nome_escola]],[1]Sheet1!$A:$K,5,FALSE)</f>
        <v>#N/A</v>
      </c>
      <c r="E974" s="14" t="e">
        <f>VLOOKUP(Tabela1[[#This Row],[nome_escola]],[1]Sheet1!$A:$K,2,FALSE)</f>
        <v>#N/A</v>
      </c>
      <c r="F974" s="14" t="e">
        <f>VLOOKUP(Tabela1[[#This Row],[nome_escola]],[1]Sheet1!$A:$K,3,FALSE)</f>
        <v>#N/A</v>
      </c>
      <c r="G974" s="1" t="str">
        <f>VLOOKUP(Tabela1[[#This Row],[id_escola]],[2]tblEscolas!$A:$E,5,FALSE)</f>
        <v>02</v>
      </c>
      <c r="H974" s="1" t="str">
        <f>VLOOKUP(Tabela1[[#This Row],[id_escola]],[2]tblEscolas!$A:$F,6,FALSE)</f>
        <v>05</v>
      </c>
      <c r="I974" s="1" t="s">
        <v>1235</v>
      </c>
      <c r="J974" s="1" t="str">
        <f>VLOOKUP(A973,[2]tblEscolas!$A:$D,4,FALSE)</f>
        <v>PUB</v>
      </c>
    </row>
    <row r="975" spans="1:10" x14ac:dyDescent="0.3">
      <c r="A975" s="18">
        <v>401341</v>
      </c>
      <c r="B975" s="14" t="s">
        <v>177</v>
      </c>
      <c r="C975" s="14" t="e">
        <f>VLOOKUP(Tabela1[[#This Row],[nome_escola]],[1]Sheet1!$A:$K,4,FALSE)</f>
        <v>#N/A</v>
      </c>
      <c r="D975" s="14" t="e">
        <f>VLOOKUP(Tabela1[[#This Row],[nome_escola]],[1]Sheet1!$A:$K,5,FALSE)</f>
        <v>#N/A</v>
      </c>
      <c r="E975" s="14" t="e">
        <f>VLOOKUP(Tabela1[[#This Row],[nome_escola]],[1]Sheet1!$A:$K,2,FALSE)</f>
        <v>#N/A</v>
      </c>
      <c r="F975" s="14" t="e">
        <f>VLOOKUP(Tabela1[[#This Row],[nome_escola]],[1]Sheet1!$A:$K,3,FALSE)</f>
        <v>#N/A</v>
      </c>
      <c r="G975" s="1" t="str">
        <f>VLOOKUP(Tabela1[[#This Row],[id_escola]],[2]tblEscolas!$A:$E,5,FALSE)</f>
        <v>03</v>
      </c>
      <c r="H975" s="1" t="str">
        <f>VLOOKUP(Tabela1[[#This Row],[id_escola]],[2]tblEscolas!$A:$F,6,FALSE)</f>
        <v>03</v>
      </c>
      <c r="I975" s="1" t="s">
        <v>1235</v>
      </c>
      <c r="J975" s="1" t="str">
        <f>VLOOKUP(A974,[2]tblEscolas!$A:$D,4,FALSE)</f>
        <v>PUB</v>
      </c>
    </row>
    <row r="976" spans="1:10" x14ac:dyDescent="0.3">
      <c r="A976" s="18" t="e">
        <v>#N/A</v>
      </c>
      <c r="B976" s="14" t="s">
        <v>601</v>
      </c>
      <c r="C976" s="14" t="e">
        <f>VLOOKUP(Tabela1[[#This Row],[nome_escola]],[1]Sheet1!$A:$K,4,FALSE)</f>
        <v>#N/A</v>
      </c>
      <c r="D976" s="14" t="e">
        <f>VLOOKUP(Tabela1[[#This Row],[nome_escola]],[1]Sheet1!$A:$K,5,FALSE)</f>
        <v>#N/A</v>
      </c>
      <c r="E976" s="14" t="e">
        <f>VLOOKUP(Tabela1[[#This Row],[nome_escola]],[1]Sheet1!$A:$K,2,FALSE)</f>
        <v>#N/A</v>
      </c>
      <c r="F976" s="14" t="e">
        <f>VLOOKUP(Tabela1[[#This Row],[nome_escola]],[1]Sheet1!$A:$K,3,FALSE)</f>
        <v>#N/A</v>
      </c>
      <c r="G976" s="1" t="e">
        <f>VLOOKUP(Tabela1[[#This Row],[id_escola]],[2]tblEscolas!$A:$E,5,FALSE)</f>
        <v>#N/A</v>
      </c>
      <c r="H976" s="1" t="e">
        <f>VLOOKUP(Tabela1[[#This Row],[id_escola]],[2]tblEscolas!$A:$F,6,FALSE)</f>
        <v>#N/A</v>
      </c>
      <c r="I976" s="1" t="s">
        <v>1235</v>
      </c>
      <c r="J976" s="1" t="str">
        <f>VLOOKUP(A975,[2]tblEscolas!$A:$D,4,FALSE)</f>
        <v>PUB</v>
      </c>
    </row>
    <row r="977" spans="1:10" x14ac:dyDescent="0.3">
      <c r="A977" s="18">
        <v>401377</v>
      </c>
      <c r="B977" s="14" t="s">
        <v>227</v>
      </c>
      <c r="C977" s="14" t="e">
        <f>VLOOKUP(Tabela1[[#This Row],[nome_escola]],[1]Sheet1!$A:$K,4,FALSE)</f>
        <v>#N/A</v>
      </c>
      <c r="D977" s="14" t="e">
        <f>VLOOKUP(Tabela1[[#This Row],[nome_escola]],[1]Sheet1!$A:$K,5,FALSE)</f>
        <v>#N/A</v>
      </c>
      <c r="E977" s="14" t="e">
        <f>VLOOKUP(Tabela1[[#This Row],[nome_escola]],[1]Sheet1!$A:$K,2,FALSE)</f>
        <v>#N/A</v>
      </c>
      <c r="F977" s="14" t="e">
        <f>VLOOKUP(Tabela1[[#This Row],[nome_escola]],[1]Sheet1!$A:$K,3,FALSE)</f>
        <v>#N/A</v>
      </c>
      <c r="G977" s="1" t="str">
        <f>VLOOKUP(Tabela1[[#This Row],[id_escola]],[2]tblEscolas!$A:$E,5,FALSE)</f>
        <v>03</v>
      </c>
      <c r="H977" s="1" t="str">
        <f>VLOOKUP(Tabela1[[#This Row],[id_escola]],[2]tblEscolas!$A:$F,6,FALSE)</f>
        <v>12</v>
      </c>
      <c r="I977" s="1" t="s">
        <v>1235</v>
      </c>
      <c r="J977" s="1" t="e">
        <f>VLOOKUP(A976,[2]tblEscolas!$A:$D,4,FALSE)</f>
        <v>#N/A</v>
      </c>
    </row>
    <row r="978" spans="1:10" x14ac:dyDescent="0.3">
      <c r="A978" s="18">
        <v>403209</v>
      </c>
      <c r="B978" s="14" t="s">
        <v>1096</v>
      </c>
      <c r="C978" s="14" t="e">
        <f>VLOOKUP(Tabela1[[#This Row],[nome_escola]],[1]Sheet1!$A:$K,4,FALSE)</f>
        <v>#N/A</v>
      </c>
      <c r="D978" s="14" t="e">
        <f>VLOOKUP(Tabela1[[#This Row],[nome_escola]],[1]Sheet1!$A:$K,5,FALSE)</f>
        <v>#N/A</v>
      </c>
      <c r="E978" s="14" t="e">
        <f>VLOOKUP(Tabela1[[#This Row],[nome_escola]],[1]Sheet1!$A:$K,2,FALSE)</f>
        <v>#N/A</v>
      </c>
      <c r="F978" s="14" t="e">
        <f>VLOOKUP(Tabela1[[#This Row],[nome_escola]],[1]Sheet1!$A:$K,3,FALSE)</f>
        <v>#N/A</v>
      </c>
      <c r="G978" s="1" t="str">
        <f>VLOOKUP(Tabela1[[#This Row],[id_escola]],[2]tblEscolas!$A:$E,5,FALSE)</f>
        <v>15</v>
      </c>
      <c r="H978" s="1" t="str">
        <f>VLOOKUP(Tabela1[[#This Row],[id_escola]],[2]tblEscolas!$A:$F,6,FALSE)</f>
        <v>10</v>
      </c>
      <c r="I978" s="1" t="s">
        <v>1235</v>
      </c>
      <c r="J978" s="1" t="str">
        <f>VLOOKUP(A977,[2]tblEscolas!$A:$D,4,FALSE)</f>
        <v>PUB</v>
      </c>
    </row>
    <row r="979" spans="1:10" x14ac:dyDescent="0.3">
      <c r="A979" s="18">
        <v>403568</v>
      </c>
      <c r="B979" s="14" t="s">
        <v>519</v>
      </c>
      <c r="C979" s="14" t="e">
        <f>VLOOKUP(Tabela1[[#This Row],[nome_escola]],[1]Sheet1!$A:$K,4,FALSE)</f>
        <v>#N/A</v>
      </c>
      <c r="D979" s="14" t="e">
        <f>VLOOKUP(Tabela1[[#This Row],[nome_escola]],[1]Sheet1!$A:$K,5,FALSE)</f>
        <v>#N/A</v>
      </c>
      <c r="E979" s="14" t="e">
        <f>VLOOKUP(Tabela1[[#This Row],[nome_escola]],[1]Sheet1!$A:$K,2,FALSE)</f>
        <v>#N/A</v>
      </c>
      <c r="F979" s="14" t="e">
        <f>VLOOKUP(Tabela1[[#This Row],[nome_escola]],[1]Sheet1!$A:$K,3,FALSE)</f>
        <v>#N/A</v>
      </c>
      <c r="G979" s="1" t="str">
        <f>VLOOKUP(Tabela1[[#This Row],[id_escola]],[2]tblEscolas!$A:$E,5,FALSE)</f>
        <v>11</v>
      </c>
      <c r="H979" s="1" t="str">
        <f>VLOOKUP(Tabela1[[#This Row],[id_escola]],[2]tblEscolas!$A:$F,6,FALSE)</f>
        <v>03</v>
      </c>
      <c r="I979" s="1" t="s">
        <v>1235</v>
      </c>
      <c r="J979" s="1" t="str">
        <f>VLOOKUP(A978,[2]tblEscolas!$A:$D,4,FALSE)</f>
        <v>PUB</v>
      </c>
    </row>
    <row r="980" spans="1:10" x14ac:dyDescent="0.3">
      <c r="A980" s="18" t="e">
        <v>#N/A</v>
      </c>
      <c r="B980" s="14" t="s">
        <v>1072</v>
      </c>
      <c r="C980" s="14" t="e">
        <f>VLOOKUP(Tabela1[[#This Row],[nome_escola]],[1]Sheet1!$A:$K,4,FALSE)</f>
        <v>#N/A</v>
      </c>
      <c r="D980" s="14" t="e">
        <f>VLOOKUP(Tabela1[[#This Row],[nome_escola]],[1]Sheet1!$A:$K,5,FALSE)</f>
        <v>#N/A</v>
      </c>
      <c r="E980" s="14" t="e">
        <f>VLOOKUP(Tabela1[[#This Row],[nome_escola]],[1]Sheet1!$A:$K,2,FALSE)</f>
        <v>#N/A</v>
      </c>
      <c r="F980" s="14" t="e">
        <f>VLOOKUP(Tabela1[[#This Row],[nome_escola]],[1]Sheet1!$A:$K,3,FALSE)</f>
        <v>#N/A</v>
      </c>
      <c r="G980" s="1" t="e">
        <f>VLOOKUP(Tabela1[[#This Row],[id_escola]],[2]tblEscolas!$A:$E,5,FALSE)</f>
        <v>#N/A</v>
      </c>
      <c r="H980" s="1" t="e">
        <f>VLOOKUP(Tabela1[[#This Row],[id_escola]],[2]tblEscolas!$A:$F,6,FALSE)</f>
        <v>#N/A</v>
      </c>
      <c r="I980" s="1" t="s">
        <v>1235</v>
      </c>
      <c r="J980" s="1" t="str">
        <f>VLOOKUP(A979,[2]tblEscolas!$A:$D,4,FALSE)</f>
        <v>PUB</v>
      </c>
    </row>
    <row r="981" spans="1:10" x14ac:dyDescent="0.3">
      <c r="A981" s="18">
        <v>401006</v>
      </c>
      <c r="B981" s="14" t="s">
        <v>840</v>
      </c>
      <c r="C981" s="14" t="e">
        <f>VLOOKUP(Tabela1[[#This Row],[nome_escola]],[1]Sheet1!$A:$K,4,FALSE)</f>
        <v>#N/A</v>
      </c>
      <c r="D981" s="14" t="e">
        <f>VLOOKUP(Tabela1[[#This Row],[nome_escola]],[1]Sheet1!$A:$K,5,FALSE)</f>
        <v>#N/A</v>
      </c>
      <c r="E981" s="14" t="e">
        <f>VLOOKUP(Tabela1[[#This Row],[nome_escola]],[1]Sheet1!$A:$K,2,FALSE)</f>
        <v>#N/A</v>
      </c>
      <c r="F981" s="14" t="e">
        <f>VLOOKUP(Tabela1[[#This Row],[nome_escola]],[1]Sheet1!$A:$K,3,FALSE)</f>
        <v>#N/A</v>
      </c>
      <c r="G981" s="1" t="str">
        <f>VLOOKUP(Tabela1[[#This Row],[id_escola]],[2]tblEscolas!$A:$E,5,FALSE)</f>
        <v>13</v>
      </c>
      <c r="H981" s="1" t="str">
        <f>VLOOKUP(Tabela1[[#This Row],[id_escola]],[2]tblEscolas!$A:$F,6,FALSE)</f>
        <v>08</v>
      </c>
      <c r="I981" s="1" t="s">
        <v>1235</v>
      </c>
      <c r="J981" s="1" t="e">
        <f>VLOOKUP(A980,[2]tblEscolas!$A:$D,4,FALSE)</f>
        <v>#N/A</v>
      </c>
    </row>
    <row r="982" spans="1:10" x14ac:dyDescent="0.3">
      <c r="A982" s="18">
        <v>403430</v>
      </c>
      <c r="B982" s="14" t="s">
        <v>794</v>
      </c>
      <c r="C982" s="14" t="e">
        <f>VLOOKUP(Tabela1[[#This Row],[nome_escola]],[1]Sheet1!$A:$K,4,FALSE)</f>
        <v>#N/A</v>
      </c>
      <c r="D982" s="14" t="e">
        <f>VLOOKUP(Tabela1[[#This Row],[nome_escola]],[1]Sheet1!$A:$K,5,FALSE)</f>
        <v>#N/A</v>
      </c>
      <c r="E982" s="14" t="e">
        <f>VLOOKUP(Tabela1[[#This Row],[nome_escola]],[1]Sheet1!$A:$K,2,FALSE)</f>
        <v>#N/A</v>
      </c>
      <c r="F982" s="14" t="e">
        <f>VLOOKUP(Tabela1[[#This Row],[nome_escola]],[1]Sheet1!$A:$K,3,FALSE)</f>
        <v>#N/A</v>
      </c>
      <c r="G982" s="1" t="str">
        <f>VLOOKUP(Tabela1[[#This Row],[id_escola]],[2]tblEscolas!$A:$E,5,FALSE)</f>
        <v>13</v>
      </c>
      <c r="H982" s="1" t="str">
        <f>VLOOKUP(Tabela1[[#This Row],[id_escola]],[2]tblEscolas!$A:$F,6,FALSE)</f>
        <v>03</v>
      </c>
      <c r="I982" s="1" t="s">
        <v>1235</v>
      </c>
      <c r="J982" s="1" t="str">
        <f>VLOOKUP(A981,[2]tblEscolas!$A:$D,4,FALSE)</f>
        <v>PUB</v>
      </c>
    </row>
    <row r="983" spans="1:10" x14ac:dyDescent="0.3">
      <c r="A983" s="18">
        <v>403386</v>
      </c>
      <c r="B983" s="14" t="s">
        <v>822</v>
      </c>
      <c r="C983" s="14" t="e">
        <f>VLOOKUP(Tabela1[[#This Row],[nome_escola]],[1]Sheet1!$A:$K,4,FALSE)</f>
        <v>#N/A</v>
      </c>
      <c r="D983" s="14" t="e">
        <f>VLOOKUP(Tabela1[[#This Row],[nome_escola]],[1]Sheet1!$A:$K,5,FALSE)</f>
        <v>#N/A</v>
      </c>
      <c r="E983" s="14" t="e">
        <f>VLOOKUP(Tabela1[[#This Row],[nome_escola]],[1]Sheet1!$A:$K,2,FALSE)</f>
        <v>#N/A</v>
      </c>
      <c r="F983" s="14" t="e">
        <f>VLOOKUP(Tabela1[[#This Row],[nome_escola]],[1]Sheet1!$A:$K,3,FALSE)</f>
        <v>#N/A</v>
      </c>
      <c r="G983" s="1" t="str">
        <f>VLOOKUP(Tabela1[[#This Row],[id_escola]],[2]tblEscolas!$A:$E,5,FALSE)</f>
        <v>13</v>
      </c>
      <c r="H983" s="1" t="str">
        <f>VLOOKUP(Tabela1[[#This Row],[id_escola]],[2]tblEscolas!$A:$F,6,FALSE)</f>
        <v>06</v>
      </c>
      <c r="I983" s="1" t="s">
        <v>1235</v>
      </c>
      <c r="J983" s="1" t="str">
        <f>VLOOKUP(A982,[2]tblEscolas!$A:$D,4,FALSE)</f>
        <v>PUB</v>
      </c>
    </row>
    <row r="984" spans="1:10" x14ac:dyDescent="0.3">
      <c r="A984" s="18">
        <v>402606</v>
      </c>
      <c r="B984" s="14" t="s">
        <v>686</v>
      </c>
      <c r="C984" s="14" t="e">
        <f>VLOOKUP(Tabela1[[#This Row],[nome_escola]],[1]Sheet1!$A:$K,4,FALSE)</f>
        <v>#N/A</v>
      </c>
      <c r="D984" s="14" t="e">
        <f>VLOOKUP(Tabela1[[#This Row],[nome_escola]],[1]Sheet1!$A:$K,5,FALSE)</f>
        <v>#N/A</v>
      </c>
      <c r="E984" s="14" t="e">
        <f>VLOOKUP(Tabela1[[#This Row],[nome_escola]],[1]Sheet1!$A:$K,2,FALSE)</f>
        <v>#N/A</v>
      </c>
      <c r="F984" s="14" t="e">
        <f>VLOOKUP(Tabela1[[#This Row],[nome_escola]],[1]Sheet1!$A:$K,3,FALSE)</f>
        <v>#N/A</v>
      </c>
      <c r="G984" s="1" t="str">
        <f>VLOOKUP(Tabela1[[#This Row],[id_escola]],[2]tblEscolas!$A:$E,5,FALSE)</f>
        <v>11</v>
      </c>
      <c r="H984" s="1" t="str">
        <f>VLOOKUP(Tabela1[[#This Row],[id_escola]],[2]tblEscolas!$A:$F,6,FALSE)</f>
        <v>10</v>
      </c>
      <c r="I984" s="1" t="s">
        <v>1235</v>
      </c>
      <c r="J984" s="1" t="str">
        <f>VLOOKUP(A983,[2]tblEscolas!$A:$D,4,FALSE)</f>
        <v>PUB</v>
      </c>
    </row>
    <row r="985" spans="1:10" x14ac:dyDescent="0.3">
      <c r="A985" s="18">
        <v>403507</v>
      </c>
      <c r="B985" s="14" t="s">
        <v>641</v>
      </c>
      <c r="C985" s="14" t="e">
        <f>VLOOKUP(Tabela1[[#This Row],[nome_escola]],[1]Sheet1!$A:$K,4,FALSE)</f>
        <v>#N/A</v>
      </c>
      <c r="D985" s="14" t="e">
        <f>VLOOKUP(Tabela1[[#This Row],[nome_escola]],[1]Sheet1!$A:$K,5,FALSE)</f>
        <v>#N/A</v>
      </c>
      <c r="E985" s="14" t="e">
        <f>VLOOKUP(Tabela1[[#This Row],[nome_escola]],[1]Sheet1!$A:$K,2,FALSE)</f>
        <v>#N/A</v>
      </c>
      <c r="F985" s="14" t="e">
        <f>VLOOKUP(Tabela1[[#This Row],[nome_escola]],[1]Sheet1!$A:$K,3,FALSE)</f>
        <v>#N/A</v>
      </c>
      <c r="G985" s="1" t="str">
        <f>VLOOKUP(Tabela1[[#This Row],[id_escola]],[2]tblEscolas!$A:$E,5,FALSE)</f>
        <v>11</v>
      </c>
      <c r="H985" s="1" t="str">
        <f>VLOOKUP(Tabela1[[#This Row],[id_escola]],[2]tblEscolas!$A:$F,6,FALSE)</f>
        <v>16</v>
      </c>
      <c r="I985" s="1" t="s">
        <v>1235</v>
      </c>
      <c r="J985" s="1" t="str">
        <f>VLOOKUP(A984,[2]tblEscolas!$A:$D,4,FALSE)</f>
        <v>PUB</v>
      </c>
    </row>
    <row r="986" spans="1:10" x14ac:dyDescent="0.3">
      <c r="A986" s="18">
        <v>402930</v>
      </c>
      <c r="B986" s="14" t="s">
        <v>921</v>
      </c>
      <c r="C986" s="14" t="e">
        <f>VLOOKUP(Tabela1[[#This Row],[nome_escola]],[1]Sheet1!$A:$K,4,FALSE)</f>
        <v>#N/A</v>
      </c>
      <c r="D986" s="14" t="e">
        <f>VLOOKUP(Tabela1[[#This Row],[nome_escola]],[1]Sheet1!$A:$K,5,FALSE)</f>
        <v>#N/A</v>
      </c>
      <c r="E986" s="14" t="e">
        <f>VLOOKUP(Tabela1[[#This Row],[nome_escola]],[1]Sheet1!$A:$K,2,FALSE)</f>
        <v>#N/A</v>
      </c>
      <c r="F986" s="14" t="e">
        <f>VLOOKUP(Tabela1[[#This Row],[nome_escola]],[1]Sheet1!$A:$K,3,FALSE)</f>
        <v>#N/A</v>
      </c>
      <c r="G986" s="1" t="str">
        <f>VLOOKUP(Tabela1[[#This Row],[id_escola]],[2]tblEscolas!$A:$E,5,FALSE)</f>
        <v>13</v>
      </c>
      <c r="H986" s="1" t="str">
        <f>VLOOKUP(Tabela1[[#This Row],[id_escola]],[2]tblEscolas!$A:$F,6,FALSE)</f>
        <v>18</v>
      </c>
      <c r="I986" s="1" t="s">
        <v>1235</v>
      </c>
      <c r="J986" s="1" t="str">
        <f>VLOOKUP(A985,[2]tblEscolas!$A:$D,4,FALSE)</f>
        <v>PUB</v>
      </c>
    </row>
    <row r="987" spans="1:10" x14ac:dyDescent="0.3">
      <c r="A987" s="18">
        <v>403465</v>
      </c>
      <c r="B987" s="14" t="s">
        <v>862</v>
      </c>
      <c r="C987" s="14" t="e">
        <f>VLOOKUP(Tabela1[[#This Row],[nome_escola]],[1]Sheet1!$A:$K,4,FALSE)</f>
        <v>#N/A</v>
      </c>
      <c r="D987" s="14" t="e">
        <f>VLOOKUP(Tabela1[[#This Row],[nome_escola]],[1]Sheet1!$A:$K,5,FALSE)</f>
        <v>#N/A</v>
      </c>
      <c r="E987" s="14" t="e">
        <f>VLOOKUP(Tabela1[[#This Row],[nome_escola]],[1]Sheet1!$A:$K,2,FALSE)</f>
        <v>#N/A</v>
      </c>
      <c r="F987" s="14" t="e">
        <f>VLOOKUP(Tabela1[[#This Row],[nome_escola]],[1]Sheet1!$A:$K,3,FALSE)</f>
        <v>#N/A</v>
      </c>
      <c r="G987" s="1" t="str">
        <f>VLOOKUP(Tabela1[[#This Row],[id_escola]],[2]tblEscolas!$A:$E,5,FALSE)</f>
        <v>13</v>
      </c>
      <c r="H987" s="1" t="str">
        <f>VLOOKUP(Tabela1[[#This Row],[id_escola]],[2]tblEscolas!$A:$F,6,FALSE)</f>
        <v>10</v>
      </c>
      <c r="I987" s="1" t="s">
        <v>1235</v>
      </c>
      <c r="J987" s="1" t="str">
        <f>VLOOKUP(A986,[2]tblEscolas!$A:$D,4,FALSE)</f>
        <v>PUB</v>
      </c>
    </row>
    <row r="988" spans="1:10" x14ac:dyDescent="0.3">
      <c r="A988" s="18">
        <v>403260</v>
      </c>
      <c r="B988" s="14" t="s">
        <v>1050</v>
      </c>
      <c r="C988" s="14" t="e">
        <f>VLOOKUP(Tabela1[[#This Row],[nome_escola]],[1]Sheet1!$A:$K,4,FALSE)</f>
        <v>#N/A</v>
      </c>
      <c r="D988" s="14" t="e">
        <f>VLOOKUP(Tabela1[[#This Row],[nome_escola]],[1]Sheet1!$A:$K,5,FALSE)</f>
        <v>#N/A</v>
      </c>
      <c r="E988" s="14" t="e">
        <f>VLOOKUP(Tabela1[[#This Row],[nome_escola]],[1]Sheet1!$A:$K,2,FALSE)</f>
        <v>#N/A</v>
      </c>
      <c r="F988" s="14" t="e">
        <f>VLOOKUP(Tabela1[[#This Row],[nome_escola]],[1]Sheet1!$A:$K,3,FALSE)</f>
        <v>#N/A</v>
      </c>
      <c r="G988" s="1" t="str">
        <f>VLOOKUP(Tabela1[[#This Row],[id_escola]],[2]tblEscolas!$A:$E,5,FALSE)</f>
        <v>15</v>
      </c>
      <c r="H988" s="1" t="str">
        <f>VLOOKUP(Tabela1[[#This Row],[id_escola]],[2]tblEscolas!$A:$F,6,FALSE)</f>
        <v>03</v>
      </c>
      <c r="I988" s="1" t="s">
        <v>1235</v>
      </c>
      <c r="J988" s="1" t="str">
        <f>VLOOKUP(A987,[2]tblEscolas!$A:$D,4,FALSE)</f>
        <v>PUB</v>
      </c>
    </row>
    <row r="989" spans="1:10" x14ac:dyDescent="0.3">
      <c r="A989" s="18">
        <v>402990</v>
      </c>
      <c r="B989" s="14" t="s">
        <v>38</v>
      </c>
      <c r="C989" s="14" t="e">
        <f>VLOOKUP(Tabela1[[#This Row],[nome_escola]],[1]Sheet1!$A:$K,4,FALSE)</f>
        <v>#N/A</v>
      </c>
      <c r="D989" s="14" t="e">
        <f>VLOOKUP(Tabela1[[#This Row],[nome_escola]],[1]Sheet1!$A:$K,5,FALSE)</f>
        <v>#N/A</v>
      </c>
      <c r="E989" s="14" t="e">
        <f>VLOOKUP(Tabela1[[#This Row],[nome_escola]],[1]Sheet1!$A:$K,2,FALSE)</f>
        <v>#N/A</v>
      </c>
      <c r="F989" s="14" t="e">
        <f>VLOOKUP(Tabela1[[#This Row],[nome_escola]],[1]Sheet1!$A:$K,3,FALSE)</f>
        <v>#N/A</v>
      </c>
      <c r="G989" s="1" t="str">
        <f>VLOOKUP(Tabela1[[#This Row],[id_escola]],[2]tblEscolas!$A:$E,5,FALSE)</f>
        <v>01</v>
      </c>
      <c r="H989" s="1" t="str">
        <f>VLOOKUP(Tabela1[[#This Row],[id_escola]],[2]tblEscolas!$A:$F,6,FALSE)</f>
        <v>02</v>
      </c>
      <c r="I989" s="1" t="s">
        <v>1235</v>
      </c>
      <c r="J989" s="1" t="str">
        <f>VLOOKUP(A988,[2]tblEscolas!$A:$D,4,FALSE)</f>
        <v>PUB</v>
      </c>
    </row>
    <row r="990" spans="1:10" x14ac:dyDescent="0.3">
      <c r="A990" s="18">
        <v>400749</v>
      </c>
      <c r="B990" s="14" t="s">
        <v>1036</v>
      </c>
      <c r="C990" s="14" t="e">
        <f>VLOOKUP(Tabela1[[#This Row],[nome_escola]],[1]Sheet1!$A:$K,4,FALSE)</f>
        <v>#N/A</v>
      </c>
      <c r="D990" s="14" t="e">
        <f>VLOOKUP(Tabela1[[#This Row],[nome_escola]],[1]Sheet1!$A:$K,5,FALSE)</f>
        <v>#N/A</v>
      </c>
      <c r="E990" s="14" t="e">
        <f>VLOOKUP(Tabela1[[#This Row],[nome_escola]],[1]Sheet1!$A:$K,2,FALSE)</f>
        <v>#N/A</v>
      </c>
      <c r="F990" s="14" t="e">
        <f>VLOOKUP(Tabela1[[#This Row],[nome_escola]],[1]Sheet1!$A:$K,3,FALSE)</f>
        <v>#N/A</v>
      </c>
      <c r="G990" s="1" t="str">
        <f>VLOOKUP(Tabela1[[#This Row],[id_escola]],[2]tblEscolas!$A:$E,5,FALSE)</f>
        <v>15</v>
      </c>
      <c r="H990" s="1" t="str">
        <f>VLOOKUP(Tabela1[[#This Row],[id_escola]],[2]tblEscolas!$A:$F,6,FALSE)</f>
        <v>01</v>
      </c>
      <c r="I990" s="1" t="s">
        <v>1235</v>
      </c>
      <c r="J990" s="1" t="str">
        <f>VLOOKUP(A989,[2]tblEscolas!$A:$D,4,FALSE)</f>
        <v>PUB</v>
      </c>
    </row>
    <row r="991" spans="1:10" x14ac:dyDescent="0.3">
      <c r="A991" s="18">
        <v>403313</v>
      </c>
      <c r="B991" s="14" t="s">
        <v>983</v>
      </c>
      <c r="C991" s="14" t="e">
        <f>VLOOKUP(Tabela1[[#This Row],[nome_escola]],[1]Sheet1!$A:$K,4,FALSE)</f>
        <v>#N/A</v>
      </c>
      <c r="D991" s="14" t="e">
        <f>VLOOKUP(Tabela1[[#This Row],[nome_escola]],[1]Sheet1!$A:$K,5,FALSE)</f>
        <v>#N/A</v>
      </c>
      <c r="E991" s="14" t="e">
        <f>VLOOKUP(Tabela1[[#This Row],[nome_escola]],[1]Sheet1!$A:$K,2,FALSE)</f>
        <v>#N/A</v>
      </c>
      <c r="F991" s="14" t="e">
        <f>VLOOKUP(Tabela1[[#This Row],[nome_escola]],[1]Sheet1!$A:$K,3,FALSE)</f>
        <v>#N/A</v>
      </c>
      <c r="G991" s="1" t="str">
        <f>VLOOKUP(Tabela1[[#This Row],[id_escola]],[2]tblEscolas!$A:$E,5,FALSE)</f>
        <v>14</v>
      </c>
      <c r="H991" s="1" t="str">
        <f>VLOOKUP(Tabela1[[#This Row],[id_escola]],[2]tblEscolas!$A:$F,6,FALSE)</f>
        <v>02</v>
      </c>
      <c r="I991" s="1" t="s">
        <v>1235</v>
      </c>
      <c r="J991" s="1" t="str">
        <f>VLOOKUP(A990,[2]tblEscolas!$A:$D,4,FALSE)</f>
        <v>PUB</v>
      </c>
    </row>
    <row r="992" spans="1:10" x14ac:dyDescent="0.3">
      <c r="A992" s="18" t="e">
        <v>#N/A</v>
      </c>
      <c r="B992" s="14" t="s">
        <v>1038</v>
      </c>
      <c r="C992" s="14" t="e">
        <f>VLOOKUP(Tabela1[[#This Row],[nome_escola]],[1]Sheet1!$A:$K,4,FALSE)</f>
        <v>#N/A</v>
      </c>
      <c r="D992" s="14" t="e">
        <f>VLOOKUP(Tabela1[[#This Row],[nome_escola]],[1]Sheet1!$A:$K,5,FALSE)</f>
        <v>#N/A</v>
      </c>
      <c r="E992" s="14" t="e">
        <f>VLOOKUP(Tabela1[[#This Row],[nome_escola]],[1]Sheet1!$A:$K,2,FALSE)</f>
        <v>#N/A</v>
      </c>
      <c r="F992" s="14" t="e">
        <f>VLOOKUP(Tabela1[[#This Row],[nome_escola]],[1]Sheet1!$A:$K,3,FALSE)</f>
        <v>#N/A</v>
      </c>
      <c r="G992" s="1" t="e">
        <f>VLOOKUP(Tabela1[[#This Row],[id_escola]],[2]tblEscolas!$A:$E,5,FALSE)</f>
        <v>#N/A</v>
      </c>
      <c r="H992" s="1" t="e">
        <f>VLOOKUP(Tabela1[[#This Row],[id_escola]],[2]tblEscolas!$A:$F,6,FALSE)</f>
        <v>#N/A</v>
      </c>
      <c r="I992" s="1" t="s">
        <v>1235</v>
      </c>
      <c r="J992" s="1" t="str">
        <f>VLOOKUP(A991,[2]tblEscolas!$A:$D,4,FALSE)</f>
        <v>PUB</v>
      </c>
    </row>
    <row r="993" spans="1:10" x14ac:dyDescent="0.3">
      <c r="A993" s="18">
        <v>404421</v>
      </c>
      <c r="B993" s="14" t="s">
        <v>941</v>
      </c>
      <c r="C993" s="14" t="e">
        <f>VLOOKUP(Tabela1[[#This Row],[nome_escola]],[1]Sheet1!$A:$K,4,FALSE)</f>
        <v>#N/A</v>
      </c>
      <c r="D993" s="14" t="e">
        <f>VLOOKUP(Tabela1[[#This Row],[nome_escola]],[1]Sheet1!$A:$K,5,FALSE)</f>
        <v>#N/A</v>
      </c>
      <c r="E993" s="14" t="e">
        <f>VLOOKUP(Tabela1[[#This Row],[nome_escola]],[1]Sheet1!$A:$K,2,FALSE)</f>
        <v>#N/A</v>
      </c>
      <c r="F993" s="14" t="e">
        <f>VLOOKUP(Tabela1[[#This Row],[nome_escola]],[1]Sheet1!$A:$K,3,FALSE)</f>
        <v>#N/A</v>
      </c>
      <c r="G993" s="1" t="str">
        <f>VLOOKUP(Tabela1[[#This Row],[id_escola]],[2]tblEscolas!$A:$E,5,FALSE)</f>
        <v>13</v>
      </c>
      <c r="H993" s="1" t="str">
        <f>VLOOKUP(Tabela1[[#This Row],[id_escola]],[2]tblEscolas!$A:$F,6,FALSE)</f>
        <v>15</v>
      </c>
      <c r="I993" s="1" t="s">
        <v>1235</v>
      </c>
      <c r="J993" s="1" t="e">
        <f>VLOOKUP(A992,[2]tblEscolas!$A:$D,4,FALSE)</f>
        <v>#N/A</v>
      </c>
    </row>
    <row r="994" spans="1:10" x14ac:dyDescent="0.3">
      <c r="A994" s="18">
        <v>404603</v>
      </c>
      <c r="B994" s="14" t="s">
        <v>115</v>
      </c>
      <c r="C994" s="14" t="e">
        <f>VLOOKUP(Tabela1[[#This Row],[nome_escola]],[1]Sheet1!$A:$K,4,FALSE)</f>
        <v>#N/A</v>
      </c>
      <c r="D994" s="14" t="e">
        <f>VLOOKUP(Tabela1[[#This Row],[nome_escola]],[1]Sheet1!$A:$K,5,FALSE)</f>
        <v>#N/A</v>
      </c>
      <c r="E994" s="14" t="e">
        <f>VLOOKUP(Tabela1[[#This Row],[nome_escola]],[1]Sheet1!$A:$K,2,FALSE)</f>
        <v>#N/A</v>
      </c>
      <c r="F994" s="14" t="e">
        <f>VLOOKUP(Tabela1[[#This Row],[nome_escola]],[1]Sheet1!$A:$K,3,FALSE)</f>
        <v>#N/A</v>
      </c>
      <c r="G994" s="1" t="str">
        <f>VLOOKUP(Tabela1[[#This Row],[id_escola]],[2]tblEscolas!$A:$E,5,FALSE)</f>
        <v>02</v>
      </c>
      <c r="H994" s="1" t="str">
        <f>VLOOKUP(Tabela1[[#This Row],[id_escola]],[2]tblEscolas!$A:$F,6,FALSE)</f>
        <v>01</v>
      </c>
      <c r="I994" s="1" t="s">
        <v>1235</v>
      </c>
      <c r="J994" s="1" t="str">
        <f>VLOOKUP(A993,[2]tblEscolas!$A:$D,4,FALSE)</f>
        <v>PUB</v>
      </c>
    </row>
    <row r="995" spans="1:10" x14ac:dyDescent="0.3">
      <c r="A995" s="18">
        <v>404640</v>
      </c>
      <c r="B995" s="14" t="s">
        <v>827</v>
      </c>
      <c r="C995" s="14" t="e">
        <f>VLOOKUP(Tabela1[[#This Row],[nome_escola]],[1]Sheet1!$A:$K,4,FALSE)</f>
        <v>#N/A</v>
      </c>
      <c r="D995" s="14" t="e">
        <f>VLOOKUP(Tabela1[[#This Row],[nome_escola]],[1]Sheet1!$A:$K,5,FALSE)</f>
        <v>#N/A</v>
      </c>
      <c r="E995" s="14" t="e">
        <f>VLOOKUP(Tabela1[[#This Row],[nome_escola]],[1]Sheet1!$A:$K,2,FALSE)</f>
        <v>#N/A</v>
      </c>
      <c r="F995" s="14" t="e">
        <f>VLOOKUP(Tabela1[[#This Row],[nome_escola]],[1]Sheet1!$A:$K,3,FALSE)</f>
        <v>#N/A</v>
      </c>
      <c r="G995" s="1" t="str">
        <f>VLOOKUP(Tabela1[[#This Row],[id_escola]],[2]tblEscolas!$A:$E,5,FALSE)</f>
        <v>13</v>
      </c>
      <c r="H995" s="1" t="str">
        <f>VLOOKUP(Tabela1[[#This Row],[id_escola]],[2]tblEscolas!$A:$F,6,FALSE)</f>
        <v>07</v>
      </c>
      <c r="I995" s="1" t="s">
        <v>1235</v>
      </c>
      <c r="J995" s="1" t="str">
        <f>VLOOKUP(A994,[2]tblEscolas!$A:$D,4,FALSE)</f>
        <v>PUB</v>
      </c>
    </row>
    <row r="996" spans="1:10" x14ac:dyDescent="0.3">
      <c r="A996" s="18">
        <v>400828</v>
      </c>
      <c r="B996" s="14" t="s">
        <v>778</v>
      </c>
      <c r="C996" s="14" t="e">
        <f>VLOOKUP(Tabela1[[#This Row],[nome_escola]],[1]Sheet1!$A:$K,4,FALSE)</f>
        <v>#N/A</v>
      </c>
      <c r="D996" s="14" t="e">
        <f>VLOOKUP(Tabela1[[#This Row],[nome_escola]],[1]Sheet1!$A:$K,5,FALSE)</f>
        <v>#N/A</v>
      </c>
      <c r="E996" s="14" t="e">
        <f>VLOOKUP(Tabela1[[#This Row],[nome_escola]],[1]Sheet1!$A:$K,2,FALSE)</f>
        <v>#N/A</v>
      </c>
      <c r="F996" s="14" t="e">
        <f>VLOOKUP(Tabela1[[#This Row],[nome_escola]],[1]Sheet1!$A:$K,3,FALSE)</f>
        <v>#N/A</v>
      </c>
      <c r="G996" s="1" t="str">
        <f>VLOOKUP(Tabela1[[#This Row],[id_escola]],[2]tblEscolas!$A:$E,5,FALSE)</f>
        <v>13</v>
      </c>
      <c r="H996" s="1" t="str">
        <f>VLOOKUP(Tabela1[[#This Row],[id_escola]],[2]tblEscolas!$A:$F,6,FALSE)</f>
        <v>01</v>
      </c>
      <c r="I996" s="1" t="s">
        <v>1235</v>
      </c>
      <c r="J996" s="1" t="str">
        <f>VLOOKUP(A995,[2]tblEscolas!$A:$D,4,FALSE)</f>
        <v>PUB</v>
      </c>
    </row>
    <row r="997" spans="1:10" x14ac:dyDescent="0.3">
      <c r="A997" s="18">
        <v>403805</v>
      </c>
      <c r="B997" s="14" t="s">
        <v>144</v>
      </c>
      <c r="C997" s="14" t="e">
        <f>VLOOKUP(Tabela1[[#This Row],[nome_escola]],[1]Sheet1!$A:$K,4,FALSE)</f>
        <v>#N/A</v>
      </c>
      <c r="D997" s="14" t="e">
        <f>VLOOKUP(Tabela1[[#This Row],[nome_escola]],[1]Sheet1!$A:$K,5,FALSE)</f>
        <v>#N/A</v>
      </c>
      <c r="E997" s="14" t="e">
        <f>VLOOKUP(Tabela1[[#This Row],[nome_escola]],[1]Sheet1!$A:$K,2,FALSE)</f>
        <v>#N/A</v>
      </c>
      <c r="F997" s="14" t="e">
        <f>VLOOKUP(Tabela1[[#This Row],[nome_escola]],[1]Sheet1!$A:$K,3,FALSE)</f>
        <v>#N/A</v>
      </c>
      <c r="G997" s="1" t="str">
        <f>VLOOKUP(Tabela1[[#This Row],[id_escola]],[2]tblEscolas!$A:$E,5,FALSE)</f>
        <v>03</v>
      </c>
      <c r="H997" s="1" t="str">
        <f>VLOOKUP(Tabela1[[#This Row],[id_escola]],[2]tblEscolas!$A:$F,6,FALSE)</f>
        <v>01</v>
      </c>
      <c r="I997" s="1" t="s">
        <v>1235</v>
      </c>
      <c r="J997" s="1" t="str">
        <f>VLOOKUP(A996,[2]tblEscolas!$A:$D,4,FALSE)</f>
        <v>PUB</v>
      </c>
    </row>
    <row r="998" spans="1:10" x14ac:dyDescent="0.3">
      <c r="A998" s="18">
        <v>403910</v>
      </c>
      <c r="B998" s="14" t="s">
        <v>44</v>
      </c>
      <c r="C998" s="14" t="e">
        <f>VLOOKUP(Tabela1[[#This Row],[nome_escola]],[1]Sheet1!$A:$K,4,FALSE)</f>
        <v>#N/A</v>
      </c>
      <c r="D998" s="14" t="e">
        <f>VLOOKUP(Tabela1[[#This Row],[nome_escola]],[1]Sheet1!$A:$K,5,FALSE)</f>
        <v>#N/A</v>
      </c>
      <c r="E998" s="14" t="e">
        <f>VLOOKUP(Tabela1[[#This Row],[nome_escola]],[1]Sheet1!$A:$K,2,FALSE)</f>
        <v>#N/A</v>
      </c>
      <c r="F998" s="14" t="e">
        <f>VLOOKUP(Tabela1[[#This Row],[nome_escola]],[1]Sheet1!$A:$K,3,FALSE)</f>
        <v>#N/A</v>
      </c>
      <c r="G998" s="1" t="str">
        <f>VLOOKUP(Tabela1[[#This Row],[id_escola]],[2]tblEscolas!$A:$E,5,FALSE)</f>
        <v>01</v>
      </c>
      <c r="H998" s="1" t="str">
        <f>VLOOKUP(Tabela1[[#This Row],[id_escola]],[2]tblEscolas!$A:$F,6,FALSE)</f>
        <v>04</v>
      </c>
      <c r="I998" s="1" t="s">
        <v>1235</v>
      </c>
      <c r="J998" s="1" t="str">
        <f>VLOOKUP(A997,[2]tblEscolas!$A:$D,4,FALSE)</f>
        <v>PUB</v>
      </c>
    </row>
    <row r="999" spans="1:10" x14ac:dyDescent="0.3">
      <c r="A999" s="18">
        <v>403787</v>
      </c>
      <c r="B999" s="14" t="s">
        <v>155</v>
      </c>
      <c r="C999" s="14" t="e">
        <f>VLOOKUP(Tabela1[[#This Row],[nome_escola]],[1]Sheet1!$A:$K,4,FALSE)</f>
        <v>#N/A</v>
      </c>
      <c r="D999" s="14" t="e">
        <f>VLOOKUP(Tabela1[[#This Row],[nome_escola]],[1]Sheet1!$A:$K,5,FALSE)</f>
        <v>#N/A</v>
      </c>
      <c r="E999" s="14" t="e">
        <f>VLOOKUP(Tabela1[[#This Row],[nome_escola]],[1]Sheet1!$A:$K,2,FALSE)</f>
        <v>#N/A</v>
      </c>
      <c r="F999" s="14" t="e">
        <f>VLOOKUP(Tabela1[[#This Row],[nome_escola]],[1]Sheet1!$A:$K,3,FALSE)</f>
        <v>#N/A</v>
      </c>
      <c r="G999" s="1" t="str">
        <f>VLOOKUP(Tabela1[[#This Row],[id_escola]],[2]tblEscolas!$A:$E,5,FALSE)</f>
        <v>03</v>
      </c>
      <c r="H999" s="1" t="str">
        <f>VLOOKUP(Tabela1[[#This Row],[id_escola]],[2]tblEscolas!$A:$F,6,FALSE)</f>
        <v>02</v>
      </c>
      <c r="I999" s="1" t="s">
        <v>1235</v>
      </c>
      <c r="J999" s="1" t="str">
        <f>VLOOKUP(A998,[2]tblEscolas!$A:$D,4,FALSE)</f>
        <v>PUB</v>
      </c>
    </row>
    <row r="1000" spans="1:10" x14ac:dyDescent="0.3">
      <c r="A1000" s="18">
        <v>403799</v>
      </c>
      <c r="B1000" s="14" t="s">
        <v>146</v>
      </c>
      <c r="C1000" s="14" t="e">
        <f>VLOOKUP(Tabela1[[#This Row],[nome_escola]],[1]Sheet1!$A:$K,4,FALSE)</f>
        <v>#N/A</v>
      </c>
      <c r="D1000" s="14" t="e">
        <f>VLOOKUP(Tabela1[[#This Row],[nome_escola]],[1]Sheet1!$A:$K,5,FALSE)</f>
        <v>#N/A</v>
      </c>
      <c r="E1000" s="14" t="e">
        <f>VLOOKUP(Tabela1[[#This Row],[nome_escola]],[1]Sheet1!$A:$K,2,FALSE)</f>
        <v>#N/A</v>
      </c>
      <c r="F1000" s="14" t="e">
        <f>VLOOKUP(Tabela1[[#This Row],[nome_escola]],[1]Sheet1!$A:$K,3,FALSE)</f>
        <v>#N/A</v>
      </c>
      <c r="G1000" s="1" t="str">
        <f>VLOOKUP(Tabela1[[#This Row],[id_escola]],[2]tblEscolas!$A:$E,5,FALSE)</f>
        <v>03</v>
      </c>
      <c r="H1000" s="1" t="str">
        <f>VLOOKUP(Tabela1[[#This Row],[id_escola]],[2]tblEscolas!$A:$F,6,FALSE)</f>
        <v>02</v>
      </c>
      <c r="I1000" s="1" t="s">
        <v>1235</v>
      </c>
      <c r="J1000" s="1" t="str">
        <f>VLOOKUP(A999,[2]tblEscolas!$A:$D,4,FALSE)</f>
        <v>PUB</v>
      </c>
    </row>
    <row r="1001" spans="1:10" x14ac:dyDescent="0.3">
      <c r="A1001" s="18">
        <v>400579</v>
      </c>
      <c r="B1001" s="14" t="s">
        <v>990</v>
      </c>
      <c r="C1001" s="14" t="e">
        <f>VLOOKUP(Tabela1[[#This Row],[nome_escola]],[1]Sheet1!$A:$K,4,FALSE)</f>
        <v>#N/A</v>
      </c>
      <c r="D1001" s="14" t="e">
        <f>VLOOKUP(Tabela1[[#This Row],[nome_escola]],[1]Sheet1!$A:$K,5,FALSE)</f>
        <v>#N/A</v>
      </c>
      <c r="E1001" s="14" t="e">
        <f>VLOOKUP(Tabela1[[#This Row],[nome_escola]],[1]Sheet1!$A:$K,2,FALSE)</f>
        <v>#N/A</v>
      </c>
      <c r="F1001" s="14" t="e">
        <f>VLOOKUP(Tabela1[[#This Row],[nome_escola]],[1]Sheet1!$A:$K,3,FALSE)</f>
        <v>#N/A</v>
      </c>
      <c r="G1001" s="1" t="str">
        <f>VLOOKUP(Tabela1[[#This Row],[id_escola]],[2]tblEscolas!$A:$E,5,FALSE)</f>
        <v>14</v>
      </c>
      <c r="H1001" s="1" t="str">
        <f>VLOOKUP(Tabela1[[#This Row],[id_escola]],[2]tblEscolas!$A:$F,6,FALSE)</f>
        <v>05</v>
      </c>
      <c r="I1001" s="1" t="s">
        <v>1235</v>
      </c>
      <c r="J1001" s="1" t="str">
        <f>VLOOKUP(A1000,[2]tblEscolas!$A:$D,4,FALSE)</f>
        <v>PUB</v>
      </c>
    </row>
    <row r="1002" spans="1:10" x14ac:dyDescent="0.3">
      <c r="A1002" s="18" t="e">
        <v>#N/A</v>
      </c>
      <c r="B1002" s="14" t="s">
        <v>211</v>
      </c>
      <c r="C1002" s="14" t="e">
        <f>VLOOKUP(Tabela1[[#This Row],[nome_escola]],[1]Sheet1!$A:$K,4,FALSE)</f>
        <v>#N/A</v>
      </c>
      <c r="D1002" s="14" t="e">
        <f>VLOOKUP(Tabela1[[#This Row],[nome_escola]],[1]Sheet1!$A:$K,5,FALSE)</f>
        <v>#N/A</v>
      </c>
      <c r="E1002" s="14" t="e">
        <f>VLOOKUP(Tabela1[[#This Row],[nome_escola]],[1]Sheet1!$A:$K,2,FALSE)</f>
        <v>#N/A</v>
      </c>
      <c r="F1002" s="14" t="e">
        <f>VLOOKUP(Tabela1[[#This Row],[nome_escola]],[1]Sheet1!$A:$K,3,FALSE)</f>
        <v>#N/A</v>
      </c>
      <c r="G1002" s="1" t="e">
        <f>VLOOKUP(Tabela1[[#This Row],[id_escola]],[2]tblEscolas!$A:$E,5,FALSE)</f>
        <v>#N/A</v>
      </c>
      <c r="H1002" s="1" t="e">
        <f>VLOOKUP(Tabela1[[#This Row],[id_escola]],[2]tblEscolas!$A:$F,6,FALSE)</f>
        <v>#N/A</v>
      </c>
      <c r="I1002" s="1" t="s">
        <v>1235</v>
      </c>
      <c r="J1002" s="1" t="str">
        <f>VLOOKUP(A1001,[2]tblEscolas!$A:$D,4,FALSE)</f>
        <v>PUB</v>
      </c>
    </row>
    <row r="1003" spans="1:10" x14ac:dyDescent="0.3">
      <c r="A1003" s="18">
        <v>403490</v>
      </c>
      <c r="B1003" s="14" t="s">
        <v>628</v>
      </c>
      <c r="C1003" s="14" t="e">
        <f>VLOOKUP(Tabela1[[#This Row],[nome_escola]],[1]Sheet1!$A:$K,4,FALSE)</f>
        <v>#N/A</v>
      </c>
      <c r="D1003" s="14" t="e">
        <f>VLOOKUP(Tabela1[[#This Row],[nome_escola]],[1]Sheet1!$A:$K,5,FALSE)</f>
        <v>#N/A</v>
      </c>
      <c r="E1003" s="14" t="e">
        <f>VLOOKUP(Tabela1[[#This Row],[nome_escola]],[1]Sheet1!$A:$K,2,FALSE)</f>
        <v>#N/A</v>
      </c>
      <c r="F1003" s="14" t="e">
        <f>VLOOKUP(Tabela1[[#This Row],[nome_escola]],[1]Sheet1!$A:$K,3,FALSE)</f>
        <v>#N/A</v>
      </c>
      <c r="G1003" s="1" t="str">
        <f>VLOOKUP(Tabela1[[#This Row],[id_escola]],[2]tblEscolas!$A:$E,5,FALSE)</f>
        <v>11</v>
      </c>
      <c r="H1003" s="1" t="str">
        <f>VLOOKUP(Tabela1[[#This Row],[id_escola]],[2]tblEscolas!$A:$F,6,FALSE)</f>
        <v>07</v>
      </c>
      <c r="I1003" s="1" t="s">
        <v>1235</v>
      </c>
      <c r="J1003" s="1" t="e">
        <f>VLOOKUP(A1002,[2]tblEscolas!$A:$D,4,FALSE)</f>
        <v>#N/A</v>
      </c>
    </row>
    <row r="1004" spans="1:10" x14ac:dyDescent="0.3">
      <c r="A1004" s="18">
        <v>401080</v>
      </c>
      <c r="B1004" s="14" t="s">
        <v>759</v>
      </c>
      <c r="C1004" s="14" t="e">
        <f>VLOOKUP(Tabela1[[#This Row],[nome_escola]],[1]Sheet1!$A:$K,4,FALSE)</f>
        <v>#N/A</v>
      </c>
      <c r="D1004" s="14" t="e">
        <f>VLOOKUP(Tabela1[[#This Row],[nome_escola]],[1]Sheet1!$A:$K,5,FALSE)</f>
        <v>#N/A</v>
      </c>
      <c r="E1004" s="14" t="e">
        <f>VLOOKUP(Tabela1[[#This Row],[nome_escola]],[1]Sheet1!$A:$K,2,FALSE)</f>
        <v>#N/A</v>
      </c>
      <c r="F1004" s="14" t="e">
        <f>VLOOKUP(Tabela1[[#This Row],[nome_escola]],[1]Sheet1!$A:$K,3,FALSE)</f>
        <v>#N/A</v>
      </c>
      <c r="G1004" s="1" t="str">
        <f>VLOOKUP(Tabela1[[#This Row],[id_escola]],[2]tblEscolas!$A:$E,5,FALSE)</f>
        <v>12</v>
      </c>
      <c r="H1004" s="1" t="str">
        <f>VLOOKUP(Tabela1[[#This Row],[id_escola]],[2]tblEscolas!$A:$F,6,FALSE)</f>
        <v>04</v>
      </c>
      <c r="I1004" s="1" t="s">
        <v>1235</v>
      </c>
      <c r="J1004" s="1" t="str">
        <f>VLOOKUP(A1003,[2]tblEscolas!$A:$D,4,FALSE)</f>
        <v>PUB</v>
      </c>
    </row>
    <row r="1005" spans="1:10" x14ac:dyDescent="0.3">
      <c r="A1005" s="18">
        <v>403544</v>
      </c>
      <c r="B1005" s="14" t="s">
        <v>655</v>
      </c>
      <c r="C1005" s="14" t="e">
        <f>VLOOKUP(Tabela1[[#This Row],[nome_escola]],[1]Sheet1!$A:$K,4,FALSE)</f>
        <v>#N/A</v>
      </c>
      <c r="D1005" s="14" t="e">
        <f>VLOOKUP(Tabela1[[#This Row],[nome_escola]],[1]Sheet1!$A:$K,5,FALSE)</f>
        <v>#N/A</v>
      </c>
      <c r="E1005" s="14" t="e">
        <f>VLOOKUP(Tabela1[[#This Row],[nome_escola]],[1]Sheet1!$A:$K,2,FALSE)</f>
        <v>#N/A</v>
      </c>
      <c r="F1005" s="14" t="e">
        <f>VLOOKUP(Tabela1[[#This Row],[nome_escola]],[1]Sheet1!$A:$K,3,FALSE)</f>
        <v>#N/A</v>
      </c>
      <c r="G1005" s="1" t="str">
        <f>VLOOKUP(Tabela1[[#This Row],[id_escola]],[2]tblEscolas!$A:$E,5,FALSE)</f>
        <v>11</v>
      </c>
      <c r="H1005" s="1" t="str">
        <f>VLOOKUP(Tabela1[[#This Row],[id_escola]],[2]tblEscolas!$A:$F,6,FALSE)</f>
        <v>16</v>
      </c>
      <c r="I1005" s="1" t="s">
        <v>1235</v>
      </c>
      <c r="J1005" s="1" t="str">
        <f>VLOOKUP(A1004,[2]tblEscolas!$A:$D,4,FALSE)</f>
        <v>PUB</v>
      </c>
    </row>
    <row r="1006" spans="1:10" x14ac:dyDescent="0.3">
      <c r="A1006" s="18">
        <v>401146</v>
      </c>
      <c r="B1006" s="14" t="s">
        <v>1184</v>
      </c>
      <c r="C1006" s="14" t="e">
        <f>VLOOKUP(Tabela1[[#This Row],[nome_escola]],[1]Sheet1!$A:$K,4,FALSE)</f>
        <v>#N/A</v>
      </c>
      <c r="D1006" s="14" t="e">
        <f>VLOOKUP(Tabela1[[#This Row],[nome_escola]],[1]Sheet1!$A:$K,5,FALSE)</f>
        <v>#N/A</v>
      </c>
      <c r="E1006" s="14" t="e">
        <f>VLOOKUP(Tabela1[[#This Row],[nome_escola]],[1]Sheet1!$A:$K,2,FALSE)</f>
        <v>#N/A</v>
      </c>
      <c r="F1006" s="14" t="e">
        <f>VLOOKUP(Tabela1[[#This Row],[nome_escola]],[1]Sheet1!$A:$K,3,FALSE)</f>
        <v>#N/A</v>
      </c>
      <c r="G1006" s="1" t="str">
        <f>VLOOKUP(Tabela1[[#This Row],[id_escola]],[2]tblEscolas!$A:$E,5,FALSE)</f>
        <v>18</v>
      </c>
      <c r="H1006" s="1" t="str">
        <f>VLOOKUP(Tabela1[[#This Row],[id_escola]],[2]tblEscolas!$A:$F,6,FALSE)</f>
        <v>02</v>
      </c>
      <c r="I1006" s="1" t="s">
        <v>1235</v>
      </c>
      <c r="J1006" s="1" t="str">
        <f>VLOOKUP(A1005,[2]tblEscolas!$A:$D,4,FALSE)</f>
        <v>PUB</v>
      </c>
    </row>
    <row r="1007" spans="1:10" x14ac:dyDescent="0.3">
      <c r="A1007" s="18">
        <v>401158</v>
      </c>
      <c r="B1007" s="14" t="s">
        <v>966</v>
      </c>
      <c r="C1007" s="14" t="e">
        <f>VLOOKUP(Tabela1[[#This Row],[nome_escola]],[1]Sheet1!$A:$K,4,FALSE)</f>
        <v>#N/A</v>
      </c>
      <c r="D1007" s="14" t="e">
        <f>VLOOKUP(Tabela1[[#This Row],[nome_escola]],[1]Sheet1!$A:$K,5,FALSE)</f>
        <v>#N/A</v>
      </c>
      <c r="E1007" s="14" t="e">
        <f>VLOOKUP(Tabela1[[#This Row],[nome_escola]],[1]Sheet1!$A:$K,2,FALSE)</f>
        <v>#N/A</v>
      </c>
      <c r="F1007" s="14" t="e">
        <f>VLOOKUP(Tabela1[[#This Row],[nome_escola]],[1]Sheet1!$A:$K,3,FALSE)</f>
        <v>#N/A</v>
      </c>
      <c r="G1007" s="1" t="str">
        <f>VLOOKUP(Tabela1[[#This Row],[id_escola]],[2]tblEscolas!$A:$E,5,FALSE)</f>
        <v>13</v>
      </c>
      <c r="H1007" s="1" t="str">
        <f>VLOOKUP(Tabela1[[#This Row],[id_escola]],[2]tblEscolas!$A:$F,6,FALSE)</f>
        <v>17</v>
      </c>
      <c r="I1007" s="1" t="s">
        <v>1235</v>
      </c>
      <c r="J1007" s="1" t="str">
        <f>VLOOKUP(A1006,[2]tblEscolas!$A:$D,4,FALSE)</f>
        <v>PUB</v>
      </c>
    </row>
    <row r="1008" spans="1:10" x14ac:dyDescent="0.3">
      <c r="A1008" s="18">
        <v>401160</v>
      </c>
      <c r="B1008" s="14" t="s">
        <v>1061</v>
      </c>
      <c r="C1008" s="14" t="e">
        <f>VLOOKUP(Tabela1[[#This Row],[nome_escola]],[1]Sheet1!$A:$K,4,FALSE)</f>
        <v>#N/A</v>
      </c>
      <c r="D1008" s="14" t="e">
        <f>VLOOKUP(Tabela1[[#This Row],[nome_escola]],[1]Sheet1!$A:$K,5,FALSE)</f>
        <v>#N/A</v>
      </c>
      <c r="E1008" s="14" t="e">
        <f>VLOOKUP(Tabela1[[#This Row],[nome_escola]],[1]Sheet1!$A:$K,2,FALSE)</f>
        <v>#N/A</v>
      </c>
      <c r="F1008" s="14" t="e">
        <f>VLOOKUP(Tabela1[[#This Row],[nome_escola]],[1]Sheet1!$A:$K,3,FALSE)</f>
        <v>#N/A</v>
      </c>
      <c r="G1008" s="1" t="str">
        <f>VLOOKUP(Tabela1[[#This Row],[id_escola]],[2]tblEscolas!$A:$E,5,FALSE)</f>
        <v>15</v>
      </c>
      <c r="H1008" s="1" t="str">
        <f>VLOOKUP(Tabela1[[#This Row],[id_escola]],[2]tblEscolas!$A:$F,6,FALSE)</f>
        <v>04</v>
      </c>
      <c r="I1008" s="1" t="s">
        <v>1235</v>
      </c>
      <c r="J1008" s="1" t="str">
        <f>VLOOKUP(A1007,[2]tblEscolas!$A:$D,4,FALSE)</f>
        <v>PUB</v>
      </c>
    </row>
    <row r="1009" spans="1:10" x14ac:dyDescent="0.3">
      <c r="A1009" s="18">
        <v>403118</v>
      </c>
      <c r="B1009" s="14" t="s">
        <v>1186</v>
      </c>
      <c r="C1009" s="14" t="e">
        <f>VLOOKUP(Tabela1[[#This Row],[nome_escola]],[1]Sheet1!$A:$K,4,FALSE)</f>
        <v>#N/A</v>
      </c>
      <c r="D1009" s="14" t="e">
        <f>VLOOKUP(Tabela1[[#This Row],[nome_escola]],[1]Sheet1!$A:$K,5,FALSE)</f>
        <v>#N/A</v>
      </c>
      <c r="E1009" s="14" t="e">
        <f>VLOOKUP(Tabela1[[#This Row],[nome_escola]],[1]Sheet1!$A:$K,2,FALSE)</f>
        <v>#N/A</v>
      </c>
      <c r="F1009" s="14" t="e">
        <f>VLOOKUP(Tabela1[[#This Row],[nome_escola]],[1]Sheet1!$A:$K,3,FALSE)</f>
        <v>#N/A</v>
      </c>
      <c r="G1009" s="1" t="str">
        <f>VLOOKUP(Tabela1[[#This Row],[id_escola]],[2]tblEscolas!$A:$E,5,FALSE)</f>
        <v>18</v>
      </c>
      <c r="H1009" s="1" t="str">
        <f>VLOOKUP(Tabela1[[#This Row],[id_escola]],[2]tblEscolas!$A:$F,6,FALSE)</f>
        <v>03</v>
      </c>
      <c r="I1009" s="1" t="s">
        <v>1235</v>
      </c>
      <c r="J1009" s="1" t="str">
        <f>VLOOKUP(A1008,[2]tblEscolas!$A:$D,4,FALSE)</f>
        <v>PUB</v>
      </c>
    </row>
    <row r="1010" spans="1:10" x14ac:dyDescent="0.3">
      <c r="A1010" s="18">
        <v>403866</v>
      </c>
      <c r="B1010" s="14" t="s">
        <v>126</v>
      </c>
      <c r="C1010" s="14" t="e">
        <f>VLOOKUP(Tabela1[[#This Row],[nome_escola]],[1]Sheet1!$A:$K,4,FALSE)</f>
        <v>#N/A</v>
      </c>
      <c r="D1010" s="14" t="e">
        <f>VLOOKUP(Tabela1[[#This Row],[nome_escola]],[1]Sheet1!$A:$K,5,FALSE)</f>
        <v>#N/A</v>
      </c>
      <c r="E1010" s="14" t="e">
        <f>VLOOKUP(Tabela1[[#This Row],[nome_escola]],[1]Sheet1!$A:$K,2,FALSE)</f>
        <v>#N/A</v>
      </c>
      <c r="F1010" s="14" t="e">
        <f>VLOOKUP(Tabela1[[#This Row],[nome_escola]],[1]Sheet1!$A:$K,3,FALSE)</f>
        <v>#N/A</v>
      </c>
      <c r="G1010" s="1" t="str">
        <f>VLOOKUP(Tabela1[[#This Row],[id_escola]],[2]tblEscolas!$A:$E,5,FALSE)</f>
        <v>02</v>
      </c>
      <c r="H1010" s="1" t="str">
        <f>VLOOKUP(Tabela1[[#This Row],[id_escola]],[2]tblEscolas!$A:$F,6,FALSE)</f>
        <v>06</v>
      </c>
      <c r="I1010" s="1" t="s">
        <v>1235</v>
      </c>
      <c r="J1010" s="1" t="str">
        <f>VLOOKUP(A1009,[2]tblEscolas!$A:$D,4,FALSE)</f>
        <v>PUB</v>
      </c>
    </row>
    <row r="1011" spans="1:10" x14ac:dyDescent="0.3">
      <c r="A1011" s="18">
        <v>403295</v>
      </c>
      <c r="B1011" s="14" t="s">
        <v>998</v>
      </c>
      <c r="C1011" s="14" t="e">
        <f>VLOOKUP(Tabela1[[#This Row],[nome_escola]],[1]Sheet1!$A:$K,4,FALSE)</f>
        <v>#N/A</v>
      </c>
      <c r="D1011" s="14" t="e">
        <f>VLOOKUP(Tabela1[[#This Row],[nome_escola]],[1]Sheet1!$A:$K,5,FALSE)</f>
        <v>#N/A</v>
      </c>
      <c r="E1011" s="14" t="e">
        <f>VLOOKUP(Tabela1[[#This Row],[nome_escola]],[1]Sheet1!$A:$K,2,FALSE)</f>
        <v>#N/A</v>
      </c>
      <c r="F1011" s="14" t="e">
        <f>VLOOKUP(Tabela1[[#This Row],[nome_escola]],[1]Sheet1!$A:$K,3,FALSE)</f>
        <v>#N/A</v>
      </c>
      <c r="G1011" s="1" t="str">
        <f>VLOOKUP(Tabela1[[#This Row],[id_escola]],[2]tblEscolas!$A:$E,5,FALSE)</f>
        <v>14</v>
      </c>
      <c r="H1011" s="1" t="str">
        <f>VLOOKUP(Tabela1[[#This Row],[id_escola]],[2]tblEscolas!$A:$F,6,FALSE)</f>
        <v>09</v>
      </c>
      <c r="I1011" s="1" t="s">
        <v>1235</v>
      </c>
      <c r="J1011" s="1" t="str">
        <f>VLOOKUP(A1010,[2]tblEscolas!$A:$D,4,FALSE)</f>
        <v>PUB</v>
      </c>
    </row>
    <row r="1012" spans="1:10" x14ac:dyDescent="0.3">
      <c r="A1012" s="18">
        <v>403891</v>
      </c>
      <c r="B1012" s="14" t="s">
        <v>103</v>
      </c>
      <c r="C1012" s="14" t="e">
        <f>VLOOKUP(Tabela1[[#This Row],[nome_escola]],[1]Sheet1!$A:$K,4,FALSE)</f>
        <v>#N/A</v>
      </c>
      <c r="D1012" s="14" t="e">
        <f>VLOOKUP(Tabela1[[#This Row],[nome_escola]],[1]Sheet1!$A:$K,5,FALSE)</f>
        <v>#N/A</v>
      </c>
      <c r="E1012" s="14" t="e">
        <f>VLOOKUP(Tabela1[[#This Row],[nome_escola]],[1]Sheet1!$A:$K,2,FALSE)</f>
        <v>#N/A</v>
      </c>
      <c r="F1012" s="14" t="e">
        <f>VLOOKUP(Tabela1[[#This Row],[nome_escola]],[1]Sheet1!$A:$K,3,FALSE)</f>
        <v>#N/A</v>
      </c>
      <c r="G1012" s="1" t="str">
        <f>VLOOKUP(Tabela1[[#This Row],[id_escola]],[2]tblEscolas!$A:$E,5,FALSE)</f>
        <v>01</v>
      </c>
      <c r="H1012" s="1" t="str">
        <f>VLOOKUP(Tabela1[[#This Row],[id_escola]],[2]tblEscolas!$A:$F,6,FALSE)</f>
        <v>15</v>
      </c>
      <c r="I1012" s="1" t="s">
        <v>1235</v>
      </c>
      <c r="J1012" s="1" t="str">
        <f>VLOOKUP(A1011,[2]tblEscolas!$A:$D,4,FALSE)</f>
        <v>PUB</v>
      </c>
    </row>
    <row r="1013" spans="1:10" x14ac:dyDescent="0.3">
      <c r="A1013" s="18">
        <v>401651</v>
      </c>
      <c r="B1013" s="14" t="s">
        <v>62</v>
      </c>
      <c r="C1013" s="14" t="e">
        <f>VLOOKUP(Tabela1[[#This Row],[nome_escola]],[1]Sheet1!$A:$K,4,FALSE)</f>
        <v>#N/A</v>
      </c>
      <c r="D1013" s="14" t="e">
        <f>VLOOKUP(Tabela1[[#This Row],[nome_escola]],[1]Sheet1!$A:$K,5,FALSE)</f>
        <v>#N/A</v>
      </c>
      <c r="E1013" s="14" t="e">
        <f>VLOOKUP(Tabela1[[#This Row],[nome_escola]],[1]Sheet1!$A:$K,2,FALSE)</f>
        <v>#N/A</v>
      </c>
      <c r="F1013" s="14" t="e">
        <f>VLOOKUP(Tabela1[[#This Row],[nome_escola]],[1]Sheet1!$A:$K,3,FALSE)</f>
        <v>#N/A</v>
      </c>
      <c r="G1013" s="1" t="str">
        <f>VLOOKUP(Tabela1[[#This Row],[id_escola]],[2]tblEscolas!$A:$E,5,FALSE)</f>
        <v>01</v>
      </c>
      <c r="H1013" s="1" t="str">
        <f>VLOOKUP(Tabela1[[#This Row],[id_escola]],[2]tblEscolas!$A:$F,6,FALSE)</f>
        <v>08</v>
      </c>
      <c r="I1013" s="1" t="s">
        <v>1235</v>
      </c>
      <c r="J1013" s="1" t="str">
        <f>VLOOKUP(A1012,[2]tblEscolas!$A:$D,4,FALSE)</f>
        <v>PUB</v>
      </c>
    </row>
    <row r="1014" spans="1:10" x14ac:dyDescent="0.3">
      <c r="A1014" s="18">
        <v>401687</v>
      </c>
      <c r="B1014" s="14" t="s">
        <v>788</v>
      </c>
      <c r="C1014" s="14" t="e">
        <f>VLOOKUP(Tabela1[[#This Row],[nome_escola]],[1]Sheet1!$A:$K,4,FALSE)</f>
        <v>#N/A</v>
      </c>
      <c r="D1014" s="14" t="e">
        <f>VLOOKUP(Tabela1[[#This Row],[nome_escola]],[1]Sheet1!$A:$K,5,FALSE)</f>
        <v>#N/A</v>
      </c>
      <c r="E1014" s="14" t="e">
        <f>VLOOKUP(Tabela1[[#This Row],[nome_escola]],[1]Sheet1!$A:$K,2,FALSE)</f>
        <v>#N/A</v>
      </c>
      <c r="F1014" s="14" t="e">
        <f>VLOOKUP(Tabela1[[#This Row],[nome_escola]],[1]Sheet1!$A:$K,3,FALSE)</f>
        <v>#N/A</v>
      </c>
      <c r="G1014" s="1" t="str">
        <f>VLOOKUP(Tabela1[[#This Row],[id_escola]],[2]tblEscolas!$A:$E,5,FALSE)</f>
        <v>13</v>
      </c>
      <c r="H1014" s="1" t="str">
        <f>VLOOKUP(Tabela1[[#This Row],[id_escola]],[2]tblEscolas!$A:$F,6,FALSE)</f>
        <v>03</v>
      </c>
      <c r="I1014" s="1" t="s">
        <v>1235</v>
      </c>
      <c r="J1014" s="1" t="str">
        <f>VLOOKUP(A1013,[2]tblEscolas!$A:$D,4,FALSE)</f>
        <v>PUB</v>
      </c>
    </row>
    <row r="1015" spans="1:10" x14ac:dyDescent="0.3">
      <c r="A1015" s="18">
        <v>403714</v>
      </c>
      <c r="B1015" s="14" t="s">
        <v>437</v>
      </c>
      <c r="C1015" s="14" t="e">
        <f>VLOOKUP(Tabela1[[#This Row],[nome_escola]],[1]Sheet1!$A:$K,4,FALSE)</f>
        <v>#N/A</v>
      </c>
      <c r="D1015" s="14" t="e">
        <f>VLOOKUP(Tabela1[[#This Row],[nome_escola]],[1]Sheet1!$A:$K,5,FALSE)</f>
        <v>#N/A</v>
      </c>
      <c r="E1015" s="14" t="e">
        <f>VLOOKUP(Tabela1[[#This Row],[nome_escola]],[1]Sheet1!$A:$K,2,FALSE)</f>
        <v>#N/A</v>
      </c>
      <c r="F1015" s="14" t="e">
        <f>VLOOKUP(Tabela1[[#This Row],[nome_escola]],[1]Sheet1!$A:$K,3,FALSE)</f>
        <v>#N/A</v>
      </c>
      <c r="G1015" s="1" t="str">
        <f>VLOOKUP(Tabela1[[#This Row],[id_escola]],[2]tblEscolas!$A:$E,5,FALSE)</f>
        <v>09</v>
      </c>
      <c r="H1015" s="1" t="str">
        <f>VLOOKUP(Tabela1[[#This Row],[id_escola]],[2]tblEscolas!$A:$F,6,FALSE)</f>
        <v>04</v>
      </c>
      <c r="I1015" s="1" t="s">
        <v>1235</v>
      </c>
      <c r="J1015" s="1" t="str">
        <f>VLOOKUP(A1014,[2]tblEscolas!$A:$D,4,FALSE)</f>
        <v>PUB</v>
      </c>
    </row>
    <row r="1016" spans="1:10" x14ac:dyDescent="0.3">
      <c r="A1016" s="18">
        <v>403581</v>
      </c>
      <c r="B1016" s="14" t="s">
        <v>475</v>
      </c>
      <c r="C1016" s="14" t="e">
        <f>VLOOKUP(Tabela1[[#This Row],[nome_escola]],[1]Sheet1!$A:$K,4,FALSE)</f>
        <v>#N/A</v>
      </c>
      <c r="D1016" s="14" t="e">
        <f>VLOOKUP(Tabela1[[#This Row],[nome_escola]],[1]Sheet1!$A:$K,5,FALSE)</f>
        <v>#N/A</v>
      </c>
      <c r="E1016" s="14" t="e">
        <f>VLOOKUP(Tabela1[[#This Row],[nome_escola]],[1]Sheet1!$A:$K,2,FALSE)</f>
        <v>#N/A</v>
      </c>
      <c r="F1016" s="14" t="e">
        <f>VLOOKUP(Tabela1[[#This Row],[nome_escola]],[1]Sheet1!$A:$K,3,FALSE)</f>
        <v>#N/A</v>
      </c>
      <c r="G1016" s="1" t="str">
        <f>VLOOKUP(Tabela1[[#This Row],[id_escola]],[2]tblEscolas!$A:$E,5,FALSE)</f>
        <v>10</v>
      </c>
      <c r="H1016" s="1" t="str">
        <f>VLOOKUP(Tabela1[[#This Row],[id_escola]],[2]tblEscolas!$A:$F,6,FALSE)</f>
        <v>08</v>
      </c>
      <c r="I1016" s="1" t="s">
        <v>1235</v>
      </c>
      <c r="J1016" s="1" t="str">
        <f>VLOOKUP(A1015,[2]tblEscolas!$A:$D,4,FALSE)</f>
        <v>PUB</v>
      </c>
    </row>
    <row r="1017" spans="1:10" x14ac:dyDescent="0.3">
      <c r="A1017" s="18">
        <v>403659</v>
      </c>
      <c r="B1017" s="14" t="s">
        <v>273</v>
      </c>
      <c r="C1017" s="14" t="e">
        <f>VLOOKUP(Tabela1[[#This Row],[nome_escola]],[1]Sheet1!$A:$K,4,FALSE)</f>
        <v>#N/A</v>
      </c>
      <c r="D1017" s="14" t="e">
        <f>VLOOKUP(Tabela1[[#This Row],[nome_escola]],[1]Sheet1!$A:$K,5,FALSE)</f>
        <v>#N/A</v>
      </c>
      <c r="E1017" s="14" t="e">
        <f>VLOOKUP(Tabela1[[#This Row],[nome_escola]],[1]Sheet1!$A:$K,2,FALSE)</f>
        <v>#N/A</v>
      </c>
      <c r="F1017" s="14" t="e">
        <f>VLOOKUP(Tabela1[[#This Row],[nome_escola]],[1]Sheet1!$A:$K,3,FALSE)</f>
        <v>#N/A</v>
      </c>
      <c r="G1017" s="1" t="str">
        <f>VLOOKUP(Tabela1[[#This Row],[id_escola]],[2]tblEscolas!$A:$E,5,FALSE)</f>
        <v>05</v>
      </c>
      <c r="H1017" s="1" t="str">
        <f>VLOOKUP(Tabela1[[#This Row],[id_escola]],[2]tblEscolas!$A:$F,6,FALSE)</f>
        <v>04</v>
      </c>
      <c r="I1017" s="1" t="s">
        <v>1235</v>
      </c>
      <c r="J1017" s="1" t="str">
        <f>VLOOKUP(A1016,[2]tblEscolas!$A:$D,4,FALSE)</f>
        <v>PUB</v>
      </c>
    </row>
    <row r="1018" spans="1:10" x14ac:dyDescent="0.3">
      <c r="A1018" s="18">
        <v>403921</v>
      </c>
      <c r="B1018" s="14" t="s">
        <v>79</v>
      </c>
      <c r="C1018" s="14" t="e">
        <f>VLOOKUP(Tabela1[[#This Row],[nome_escola]],[1]Sheet1!$A:$K,4,FALSE)</f>
        <v>#N/A</v>
      </c>
      <c r="D1018" s="14" t="e">
        <f>VLOOKUP(Tabela1[[#This Row],[nome_escola]],[1]Sheet1!$A:$K,5,FALSE)</f>
        <v>#N/A</v>
      </c>
      <c r="E1018" s="14" t="e">
        <f>VLOOKUP(Tabela1[[#This Row],[nome_escola]],[1]Sheet1!$A:$K,2,FALSE)</f>
        <v>#N/A</v>
      </c>
      <c r="F1018" s="14" t="e">
        <f>VLOOKUP(Tabela1[[#This Row],[nome_escola]],[1]Sheet1!$A:$K,3,FALSE)</f>
        <v>#N/A</v>
      </c>
      <c r="G1018" s="1" t="str">
        <f>VLOOKUP(Tabela1[[#This Row],[id_escola]],[2]tblEscolas!$A:$E,5,FALSE)</f>
        <v>01</v>
      </c>
      <c r="H1018" s="1" t="str">
        <f>VLOOKUP(Tabela1[[#This Row],[id_escola]],[2]tblEscolas!$A:$F,6,FALSE)</f>
        <v>10</v>
      </c>
      <c r="I1018" s="1" t="s">
        <v>1235</v>
      </c>
      <c r="J1018" s="1" t="str">
        <f>VLOOKUP(A1017,[2]tblEscolas!$A:$D,4,FALSE)</f>
        <v>PUB</v>
      </c>
    </row>
    <row r="1019" spans="1:10" x14ac:dyDescent="0.3">
      <c r="A1019" s="18">
        <v>401869</v>
      </c>
      <c r="B1019" s="14" t="s">
        <v>809</v>
      </c>
      <c r="C1019" s="14" t="e">
        <f>VLOOKUP(Tabela1[[#This Row],[nome_escola]],[1]Sheet1!$A:$K,4,FALSE)</f>
        <v>#N/A</v>
      </c>
      <c r="D1019" s="14" t="e">
        <f>VLOOKUP(Tabela1[[#This Row],[nome_escola]],[1]Sheet1!$A:$K,5,FALSE)</f>
        <v>#N/A</v>
      </c>
      <c r="E1019" s="14" t="e">
        <f>VLOOKUP(Tabela1[[#This Row],[nome_escola]],[1]Sheet1!$A:$K,2,FALSE)</f>
        <v>#N/A</v>
      </c>
      <c r="F1019" s="14" t="e">
        <f>VLOOKUP(Tabela1[[#This Row],[nome_escola]],[1]Sheet1!$A:$K,3,FALSE)</f>
        <v>#N/A</v>
      </c>
      <c r="G1019" s="1" t="str">
        <f>VLOOKUP(Tabela1[[#This Row],[id_escola]],[2]tblEscolas!$A:$E,5,FALSE)</f>
        <v>13</v>
      </c>
      <c r="H1019" s="1" t="str">
        <f>VLOOKUP(Tabela1[[#This Row],[id_escola]],[2]tblEscolas!$A:$F,6,FALSE)</f>
        <v>04</v>
      </c>
      <c r="I1019" s="1" t="s">
        <v>1235</v>
      </c>
      <c r="J1019" s="1" t="str">
        <f>VLOOKUP(A1018,[2]tblEscolas!$A:$D,4,FALSE)</f>
        <v>PUB</v>
      </c>
    </row>
    <row r="1020" spans="1:10" x14ac:dyDescent="0.3">
      <c r="A1020" s="18">
        <v>401870</v>
      </c>
      <c r="B1020" s="14" t="s">
        <v>440</v>
      </c>
      <c r="C1020" s="14" t="e">
        <f>VLOOKUP(Tabela1[[#This Row],[nome_escola]],[1]Sheet1!$A:$K,4,FALSE)</f>
        <v>#N/A</v>
      </c>
      <c r="D1020" s="14" t="e">
        <f>VLOOKUP(Tabela1[[#This Row],[nome_escola]],[1]Sheet1!$A:$K,5,FALSE)</f>
        <v>#N/A</v>
      </c>
      <c r="E1020" s="14" t="e">
        <f>VLOOKUP(Tabela1[[#This Row],[nome_escola]],[1]Sheet1!$A:$K,2,FALSE)</f>
        <v>#N/A</v>
      </c>
      <c r="F1020" s="14" t="e">
        <f>VLOOKUP(Tabela1[[#This Row],[nome_escola]],[1]Sheet1!$A:$K,3,FALSE)</f>
        <v>#N/A</v>
      </c>
      <c r="G1020" s="1" t="str">
        <f>VLOOKUP(Tabela1[[#This Row],[id_escola]],[2]tblEscolas!$A:$E,5,FALSE)</f>
        <v>09</v>
      </c>
      <c r="H1020" s="1" t="str">
        <f>VLOOKUP(Tabela1[[#This Row],[id_escola]],[2]tblEscolas!$A:$F,6,FALSE)</f>
        <v>06</v>
      </c>
      <c r="I1020" s="1" t="s">
        <v>1235</v>
      </c>
      <c r="J1020" s="1" t="str">
        <f>VLOOKUP(A1019,[2]tblEscolas!$A:$D,4,FALSE)</f>
        <v>PUB</v>
      </c>
    </row>
    <row r="1021" spans="1:10" x14ac:dyDescent="0.3">
      <c r="A1021" s="18">
        <v>403842</v>
      </c>
      <c r="B1021" s="14" t="s">
        <v>322</v>
      </c>
      <c r="C1021" s="14" t="e">
        <f>VLOOKUP(Tabela1[[#This Row],[nome_escola]],[1]Sheet1!$A:$K,4,FALSE)</f>
        <v>#N/A</v>
      </c>
      <c r="D1021" s="14" t="e">
        <f>VLOOKUP(Tabela1[[#This Row],[nome_escola]],[1]Sheet1!$A:$K,5,FALSE)</f>
        <v>#N/A</v>
      </c>
      <c r="E1021" s="14" t="e">
        <f>VLOOKUP(Tabela1[[#This Row],[nome_escola]],[1]Sheet1!$A:$K,2,FALSE)</f>
        <v>#N/A</v>
      </c>
      <c r="F1021" s="14" t="e">
        <f>VLOOKUP(Tabela1[[#This Row],[nome_escola]],[1]Sheet1!$A:$K,3,FALSE)</f>
        <v>#N/A</v>
      </c>
      <c r="G1021" s="1" t="str">
        <f>VLOOKUP(Tabela1[[#This Row],[id_escola]],[2]tblEscolas!$A:$E,5,FALSE)</f>
        <v>06</v>
      </c>
      <c r="H1021" s="1" t="str">
        <f>VLOOKUP(Tabela1[[#This Row],[id_escola]],[2]tblEscolas!$A:$F,6,FALSE)</f>
        <v>07</v>
      </c>
      <c r="I1021" s="1" t="s">
        <v>1235</v>
      </c>
      <c r="J1021" s="1" t="str">
        <f>VLOOKUP(A1020,[2]tblEscolas!$A:$D,4,FALSE)</f>
        <v>PUB</v>
      </c>
    </row>
    <row r="1022" spans="1:10" x14ac:dyDescent="0.3">
      <c r="A1022" s="18">
        <v>402060</v>
      </c>
      <c r="B1022" s="14" t="s">
        <v>813</v>
      </c>
      <c r="C1022" s="14" t="e">
        <f>VLOOKUP(Tabela1[[#This Row],[nome_escola]],[1]Sheet1!$A:$K,4,FALSE)</f>
        <v>#N/A</v>
      </c>
      <c r="D1022" s="14" t="e">
        <f>VLOOKUP(Tabela1[[#This Row],[nome_escola]],[1]Sheet1!$A:$K,5,FALSE)</f>
        <v>#N/A</v>
      </c>
      <c r="E1022" s="14" t="e">
        <f>VLOOKUP(Tabela1[[#This Row],[nome_escola]],[1]Sheet1!$A:$K,2,FALSE)</f>
        <v>#N/A</v>
      </c>
      <c r="F1022" s="14" t="e">
        <f>VLOOKUP(Tabela1[[#This Row],[nome_escola]],[1]Sheet1!$A:$K,3,FALSE)</f>
        <v>#N/A</v>
      </c>
      <c r="G1022" s="1" t="str">
        <f>VLOOKUP(Tabela1[[#This Row],[id_escola]],[2]tblEscolas!$A:$E,5,FALSE)</f>
        <v>13</v>
      </c>
      <c r="H1022" s="1" t="str">
        <f>VLOOKUP(Tabela1[[#This Row],[id_escola]],[2]tblEscolas!$A:$F,6,FALSE)</f>
        <v>05</v>
      </c>
      <c r="I1022" s="1" t="s">
        <v>1235</v>
      </c>
      <c r="J1022" s="1" t="str">
        <f>VLOOKUP(A1021,[2]tblEscolas!$A:$D,4,FALSE)</f>
        <v>PUB</v>
      </c>
    </row>
    <row r="1023" spans="1:10" x14ac:dyDescent="0.3">
      <c r="A1023" s="18">
        <v>402138</v>
      </c>
      <c r="B1023" s="14" t="s">
        <v>828</v>
      </c>
      <c r="C1023" s="14" t="e">
        <f>VLOOKUP(Tabela1[[#This Row],[nome_escola]],[1]Sheet1!$A:$K,4,FALSE)</f>
        <v>#N/A</v>
      </c>
      <c r="D1023" s="14" t="e">
        <f>VLOOKUP(Tabela1[[#This Row],[nome_escola]],[1]Sheet1!$A:$K,5,FALSE)</f>
        <v>#N/A</v>
      </c>
      <c r="E1023" s="14" t="e">
        <f>VLOOKUP(Tabela1[[#This Row],[nome_escola]],[1]Sheet1!$A:$K,2,FALSE)</f>
        <v>#N/A</v>
      </c>
      <c r="F1023" s="14" t="e">
        <f>VLOOKUP(Tabela1[[#This Row],[nome_escola]],[1]Sheet1!$A:$K,3,FALSE)</f>
        <v>#N/A</v>
      </c>
      <c r="G1023" s="1" t="str">
        <f>VLOOKUP(Tabela1[[#This Row],[id_escola]],[2]tblEscolas!$A:$E,5,FALSE)</f>
        <v>13</v>
      </c>
      <c r="H1023" s="1" t="str">
        <f>VLOOKUP(Tabela1[[#This Row],[id_escola]],[2]tblEscolas!$A:$F,6,FALSE)</f>
        <v>07</v>
      </c>
      <c r="I1023" s="1" t="s">
        <v>1235</v>
      </c>
      <c r="J1023" s="1" t="str">
        <f>VLOOKUP(A1022,[2]tblEscolas!$A:$D,4,FALSE)</f>
        <v>PUB</v>
      </c>
    </row>
    <row r="1024" spans="1:10" x14ac:dyDescent="0.3">
      <c r="A1024" s="18">
        <v>402205</v>
      </c>
      <c r="B1024" s="14" t="s">
        <v>159</v>
      </c>
      <c r="C1024" s="14" t="e">
        <f>VLOOKUP(Tabela1[[#This Row],[nome_escola]],[1]Sheet1!$A:$K,4,FALSE)</f>
        <v>#N/A</v>
      </c>
      <c r="D1024" s="14" t="e">
        <f>VLOOKUP(Tabela1[[#This Row],[nome_escola]],[1]Sheet1!$A:$K,5,FALSE)</f>
        <v>#N/A</v>
      </c>
      <c r="E1024" s="14" t="e">
        <f>VLOOKUP(Tabela1[[#This Row],[nome_escola]],[1]Sheet1!$A:$K,2,FALSE)</f>
        <v>#N/A</v>
      </c>
      <c r="F1024" s="14" t="e">
        <f>VLOOKUP(Tabela1[[#This Row],[nome_escola]],[1]Sheet1!$A:$K,3,FALSE)</f>
        <v>#N/A</v>
      </c>
      <c r="G1024" s="1" t="str">
        <f>VLOOKUP(Tabela1[[#This Row],[id_escola]],[2]tblEscolas!$A:$E,5,FALSE)</f>
        <v>03</v>
      </c>
      <c r="H1024" s="1" t="str">
        <f>VLOOKUP(Tabela1[[#This Row],[id_escola]],[2]tblEscolas!$A:$F,6,FALSE)</f>
        <v>03</v>
      </c>
      <c r="I1024" s="1" t="s">
        <v>1235</v>
      </c>
      <c r="J1024" s="1" t="str">
        <f>VLOOKUP(A1023,[2]tblEscolas!$A:$D,4,FALSE)</f>
        <v>PUB</v>
      </c>
    </row>
    <row r="1025" spans="1:10" x14ac:dyDescent="0.3">
      <c r="A1025" s="18">
        <v>403908</v>
      </c>
      <c r="B1025" s="14" t="s">
        <v>84</v>
      </c>
      <c r="C1025" s="14" t="e">
        <f>VLOOKUP(Tabela1[[#This Row],[nome_escola]],[1]Sheet1!$A:$K,4,FALSE)</f>
        <v>#N/A</v>
      </c>
      <c r="D1025" s="14" t="e">
        <f>VLOOKUP(Tabela1[[#This Row],[nome_escola]],[1]Sheet1!$A:$K,5,FALSE)</f>
        <v>#N/A</v>
      </c>
      <c r="E1025" s="14" t="e">
        <f>VLOOKUP(Tabela1[[#This Row],[nome_escola]],[1]Sheet1!$A:$K,2,FALSE)</f>
        <v>#N/A</v>
      </c>
      <c r="F1025" s="14" t="e">
        <f>VLOOKUP(Tabela1[[#This Row],[nome_escola]],[1]Sheet1!$A:$K,3,FALSE)</f>
        <v>#N/A</v>
      </c>
      <c r="G1025" s="1" t="str">
        <f>VLOOKUP(Tabela1[[#This Row],[id_escola]],[2]tblEscolas!$A:$E,5,FALSE)</f>
        <v>01</v>
      </c>
      <c r="H1025" s="1" t="str">
        <f>VLOOKUP(Tabela1[[#This Row],[id_escola]],[2]tblEscolas!$A:$F,6,FALSE)</f>
        <v>11</v>
      </c>
      <c r="I1025" s="1" t="s">
        <v>1235</v>
      </c>
      <c r="J1025" s="1" t="str">
        <f>VLOOKUP(A1024,[2]tblEscolas!$A:$D,4,FALSE)</f>
        <v>PUB</v>
      </c>
    </row>
    <row r="1026" spans="1:10" x14ac:dyDescent="0.3">
      <c r="A1026" s="18">
        <v>402217</v>
      </c>
      <c r="B1026" s="14" t="s">
        <v>717</v>
      </c>
      <c r="C1026" s="14" t="e">
        <f>VLOOKUP(Tabela1[[#This Row],[nome_escola]],[1]Sheet1!$A:$K,4,FALSE)</f>
        <v>#N/A</v>
      </c>
      <c r="D1026" s="14" t="e">
        <f>VLOOKUP(Tabela1[[#This Row],[nome_escola]],[1]Sheet1!$A:$K,5,FALSE)</f>
        <v>#N/A</v>
      </c>
      <c r="E1026" s="14" t="e">
        <f>VLOOKUP(Tabela1[[#This Row],[nome_escola]],[1]Sheet1!$A:$K,2,FALSE)</f>
        <v>#N/A</v>
      </c>
      <c r="F1026" s="14" t="e">
        <f>VLOOKUP(Tabela1[[#This Row],[nome_escola]],[1]Sheet1!$A:$K,3,FALSE)</f>
        <v>#N/A</v>
      </c>
      <c r="G1026" s="1" t="str">
        <f>VLOOKUP(Tabela1[[#This Row],[id_escola]],[2]tblEscolas!$A:$E,5,FALSE)</f>
        <v>11</v>
      </c>
      <c r="H1026" s="1" t="str">
        <f>VLOOKUP(Tabela1[[#This Row],[id_escola]],[2]tblEscolas!$A:$F,6,FALSE)</f>
        <v>11</v>
      </c>
      <c r="I1026" s="1" t="s">
        <v>1235</v>
      </c>
      <c r="J1026" s="1" t="str">
        <f>VLOOKUP(A1025,[2]tblEscolas!$A:$D,4,FALSE)</f>
        <v>PUB</v>
      </c>
    </row>
    <row r="1027" spans="1:10" x14ac:dyDescent="0.3">
      <c r="A1027" s="18">
        <v>402242</v>
      </c>
      <c r="B1027" s="14" t="s">
        <v>684</v>
      </c>
      <c r="C1027" s="14" t="e">
        <f>VLOOKUP(Tabela1[[#This Row],[nome_escola]],[1]Sheet1!$A:$K,4,FALSE)</f>
        <v>#N/A</v>
      </c>
      <c r="D1027" s="14" t="e">
        <f>VLOOKUP(Tabela1[[#This Row],[nome_escola]],[1]Sheet1!$A:$K,5,FALSE)</f>
        <v>#N/A</v>
      </c>
      <c r="E1027" s="14" t="e">
        <f>VLOOKUP(Tabela1[[#This Row],[nome_escola]],[1]Sheet1!$A:$K,2,FALSE)</f>
        <v>#N/A</v>
      </c>
      <c r="F1027" s="14" t="e">
        <f>VLOOKUP(Tabela1[[#This Row],[nome_escola]],[1]Sheet1!$A:$K,3,FALSE)</f>
        <v>#N/A</v>
      </c>
      <c r="G1027" s="1" t="str">
        <f>VLOOKUP(Tabela1[[#This Row],[id_escola]],[2]tblEscolas!$A:$E,5,FALSE)</f>
        <v>11</v>
      </c>
      <c r="H1027" s="1" t="str">
        <f>VLOOKUP(Tabela1[[#This Row],[id_escola]],[2]tblEscolas!$A:$F,6,FALSE)</f>
        <v>10</v>
      </c>
      <c r="I1027" s="1" t="s">
        <v>1235</v>
      </c>
      <c r="J1027" s="1" t="str">
        <f>VLOOKUP(A1026,[2]tblEscolas!$A:$D,4,FALSE)</f>
        <v>PUB</v>
      </c>
    </row>
    <row r="1028" spans="1:10" x14ac:dyDescent="0.3">
      <c r="A1028" s="18">
        <v>403702</v>
      </c>
      <c r="B1028" s="14" t="s">
        <v>250</v>
      </c>
      <c r="C1028" s="14" t="e">
        <f>VLOOKUP(Tabela1[[#This Row],[nome_escola]],[1]Sheet1!$A:$K,4,FALSE)</f>
        <v>#N/A</v>
      </c>
      <c r="D1028" s="14" t="e">
        <f>VLOOKUP(Tabela1[[#This Row],[nome_escola]],[1]Sheet1!$A:$K,5,FALSE)</f>
        <v>#N/A</v>
      </c>
      <c r="E1028" s="14" t="e">
        <f>VLOOKUP(Tabela1[[#This Row],[nome_escola]],[1]Sheet1!$A:$K,2,FALSE)</f>
        <v>#N/A</v>
      </c>
      <c r="F1028" s="14" t="e">
        <f>VLOOKUP(Tabela1[[#This Row],[nome_escola]],[1]Sheet1!$A:$K,3,FALSE)</f>
        <v>#N/A</v>
      </c>
      <c r="G1028" s="1" t="str">
        <f>VLOOKUP(Tabela1[[#This Row],[id_escola]],[2]tblEscolas!$A:$E,5,FALSE)</f>
        <v>04</v>
      </c>
      <c r="H1028" s="1" t="str">
        <f>VLOOKUP(Tabela1[[#This Row],[id_escola]],[2]tblEscolas!$A:$F,6,FALSE)</f>
        <v>07</v>
      </c>
      <c r="I1028" s="1" t="s">
        <v>1235</v>
      </c>
      <c r="J1028" s="1" t="str">
        <f>VLOOKUP(A1027,[2]tblEscolas!$A:$D,4,FALSE)</f>
        <v>PUB</v>
      </c>
    </row>
    <row r="1029" spans="1:10" x14ac:dyDescent="0.3">
      <c r="A1029" s="18">
        <v>404688</v>
      </c>
      <c r="B1029" s="14" t="s">
        <v>1215</v>
      </c>
      <c r="C1029" s="14" t="e">
        <f>VLOOKUP(Tabela1[[#This Row],[nome_escola]],[1]Sheet1!$A:$K,4,FALSE)</f>
        <v>#N/A</v>
      </c>
      <c r="D1029" s="14" t="e">
        <f>VLOOKUP(Tabela1[[#This Row],[nome_escola]],[1]Sheet1!$A:$K,5,FALSE)</f>
        <v>#N/A</v>
      </c>
      <c r="E1029" s="14" t="e">
        <f>VLOOKUP(Tabela1[[#This Row],[nome_escola]],[1]Sheet1!$A:$K,2,FALSE)</f>
        <v>#N/A</v>
      </c>
      <c r="F1029" s="14" t="e">
        <f>VLOOKUP(Tabela1[[#This Row],[nome_escola]],[1]Sheet1!$A:$K,3,FALSE)</f>
        <v>#N/A</v>
      </c>
      <c r="G1029" s="1" t="str">
        <f>VLOOKUP(Tabela1[[#This Row],[id_escola]],[2]tblEscolas!$A:$E,5,FALSE)</f>
        <v>18</v>
      </c>
      <c r="H1029" s="1" t="str">
        <f>VLOOKUP(Tabela1[[#This Row],[id_escola]],[2]tblEscolas!$A:$F,6,FALSE)</f>
        <v>21</v>
      </c>
      <c r="I1029" s="1" t="s">
        <v>1235</v>
      </c>
      <c r="J1029" s="1" t="str">
        <f>VLOOKUP(A1028,[2]tblEscolas!$A:$D,4,FALSE)</f>
        <v>PUB</v>
      </c>
    </row>
    <row r="1030" spans="1:10" x14ac:dyDescent="0.3">
      <c r="A1030" s="18">
        <v>403180</v>
      </c>
      <c r="B1030" s="14" t="s">
        <v>1130</v>
      </c>
      <c r="C1030" s="14" t="e">
        <f>VLOOKUP(Tabela1[[#This Row],[nome_escola]],[1]Sheet1!$A:$K,4,FALSE)</f>
        <v>#N/A</v>
      </c>
      <c r="D1030" s="14" t="e">
        <f>VLOOKUP(Tabela1[[#This Row],[nome_escola]],[1]Sheet1!$A:$K,5,FALSE)</f>
        <v>#N/A</v>
      </c>
      <c r="E1030" s="14" t="e">
        <f>VLOOKUP(Tabela1[[#This Row],[nome_escola]],[1]Sheet1!$A:$K,2,FALSE)</f>
        <v>#N/A</v>
      </c>
      <c r="F1030" s="14" t="e">
        <f>VLOOKUP(Tabela1[[#This Row],[nome_escola]],[1]Sheet1!$A:$K,3,FALSE)</f>
        <v>#N/A</v>
      </c>
      <c r="G1030" s="1" t="str">
        <f>VLOOKUP(Tabela1[[#This Row],[id_escola]],[2]tblEscolas!$A:$E,5,FALSE)</f>
        <v>16</v>
      </c>
      <c r="H1030" s="1" t="str">
        <f>VLOOKUP(Tabela1[[#This Row],[id_escola]],[2]tblEscolas!$A:$F,6,FALSE)</f>
        <v>04</v>
      </c>
      <c r="I1030" s="1" t="s">
        <v>1235</v>
      </c>
      <c r="J1030" s="1" t="str">
        <f>VLOOKUP(A1029,[2]tblEscolas!$A:$D,4,FALSE)</f>
        <v>PUB</v>
      </c>
    </row>
    <row r="1031" spans="1:10" x14ac:dyDescent="0.3">
      <c r="A1031" s="18">
        <v>402280</v>
      </c>
      <c r="B1031" s="14" t="s">
        <v>356</v>
      </c>
      <c r="C1031" s="14" t="e">
        <f>VLOOKUP(Tabela1[[#This Row],[nome_escola]],[1]Sheet1!$A:$K,4,FALSE)</f>
        <v>#N/A</v>
      </c>
      <c r="D1031" s="14" t="e">
        <f>VLOOKUP(Tabela1[[#This Row],[nome_escola]],[1]Sheet1!$A:$K,5,FALSE)</f>
        <v>#N/A</v>
      </c>
      <c r="E1031" s="14" t="e">
        <f>VLOOKUP(Tabela1[[#This Row],[nome_escola]],[1]Sheet1!$A:$K,2,FALSE)</f>
        <v>#N/A</v>
      </c>
      <c r="F1031" s="14" t="e">
        <f>VLOOKUP(Tabela1[[#This Row],[nome_escola]],[1]Sheet1!$A:$K,3,FALSE)</f>
        <v>#N/A</v>
      </c>
      <c r="G1031" s="1" t="str">
        <f>VLOOKUP(Tabela1[[#This Row],[id_escola]],[2]tblEscolas!$A:$E,5,FALSE)</f>
        <v>07</v>
      </c>
      <c r="H1031" s="1" t="str">
        <f>VLOOKUP(Tabela1[[#This Row],[id_escola]],[2]tblEscolas!$A:$F,6,FALSE)</f>
        <v>06</v>
      </c>
      <c r="I1031" s="1" t="s">
        <v>1235</v>
      </c>
      <c r="J1031" s="1" t="str">
        <f>VLOOKUP(A1030,[2]tblEscolas!$A:$D,4,FALSE)</f>
        <v>PUB</v>
      </c>
    </row>
    <row r="1032" spans="1:10" x14ac:dyDescent="0.3">
      <c r="A1032" s="18">
        <v>402308</v>
      </c>
      <c r="B1032" s="14" t="s">
        <v>132</v>
      </c>
      <c r="C1032" s="14" t="e">
        <f>VLOOKUP(Tabela1[[#This Row],[nome_escola]],[1]Sheet1!$A:$K,4,FALSE)</f>
        <v>#N/A</v>
      </c>
      <c r="D1032" s="14" t="e">
        <f>VLOOKUP(Tabela1[[#This Row],[nome_escola]],[1]Sheet1!$A:$K,5,FALSE)</f>
        <v>#N/A</v>
      </c>
      <c r="E1032" s="14" t="e">
        <f>VLOOKUP(Tabela1[[#This Row],[nome_escola]],[1]Sheet1!$A:$K,2,FALSE)</f>
        <v>#N/A</v>
      </c>
      <c r="F1032" s="14" t="e">
        <f>VLOOKUP(Tabela1[[#This Row],[nome_escola]],[1]Sheet1!$A:$K,3,FALSE)</f>
        <v>#N/A</v>
      </c>
      <c r="G1032" s="1" t="str">
        <f>VLOOKUP(Tabela1[[#This Row],[id_escola]],[2]tblEscolas!$A:$E,5,FALSE)</f>
        <v>02</v>
      </c>
      <c r="H1032" s="1" t="str">
        <f>VLOOKUP(Tabela1[[#This Row],[id_escola]],[2]tblEscolas!$A:$F,6,FALSE)</f>
        <v>10</v>
      </c>
      <c r="I1032" s="1" t="s">
        <v>1235</v>
      </c>
      <c r="J1032" s="1" t="str">
        <f>VLOOKUP(A1031,[2]tblEscolas!$A:$D,4,FALSE)</f>
        <v>PUB</v>
      </c>
    </row>
    <row r="1033" spans="1:10" x14ac:dyDescent="0.3">
      <c r="A1033" s="18">
        <v>403090</v>
      </c>
      <c r="B1033" s="14" t="s">
        <v>1200</v>
      </c>
      <c r="C1033" s="14" t="e">
        <f>VLOOKUP(Tabela1[[#This Row],[nome_escola]],[1]Sheet1!$A:$K,4,FALSE)</f>
        <v>#N/A</v>
      </c>
      <c r="D1033" s="14" t="e">
        <f>VLOOKUP(Tabela1[[#This Row],[nome_escola]],[1]Sheet1!$A:$K,5,FALSE)</f>
        <v>#N/A</v>
      </c>
      <c r="E1033" s="14" t="e">
        <f>VLOOKUP(Tabela1[[#This Row],[nome_escola]],[1]Sheet1!$A:$K,2,FALSE)</f>
        <v>#N/A</v>
      </c>
      <c r="F1033" s="14" t="e">
        <f>VLOOKUP(Tabela1[[#This Row],[nome_escola]],[1]Sheet1!$A:$K,3,FALSE)</f>
        <v>#N/A</v>
      </c>
      <c r="G1033" s="1" t="str">
        <f>VLOOKUP(Tabela1[[#This Row],[id_escola]],[2]tblEscolas!$A:$E,5,FALSE)</f>
        <v>18</v>
      </c>
      <c r="H1033" s="1" t="str">
        <f>VLOOKUP(Tabela1[[#This Row],[id_escola]],[2]tblEscolas!$A:$F,6,FALSE)</f>
        <v>09</v>
      </c>
      <c r="I1033" s="1" t="s">
        <v>1235</v>
      </c>
      <c r="J1033" s="1" t="str">
        <f>VLOOKUP(A1032,[2]tblEscolas!$A:$D,4,FALSE)</f>
        <v>PUB</v>
      </c>
    </row>
    <row r="1034" spans="1:10" x14ac:dyDescent="0.3">
      <c r="A1034" s="18">
        <v>400609</v>
      </c>
      <c r="B1034" s="14" t="s">
        <v>630</v>
      </c>
      <c r="C1034" s="14" t="e">
        <f>VLOOKUP(Tabela1[[#This Row],[nome_escola]],[1]Sheet1!$A:$K,4,FALSE)</f>
        <v>#N/A</v>
      </c>
      <c r="D1034" s="14" t="e">
        <f>VLOOKUP(Tabela1[[#This Row],[nome_escola]],[1]Sheet1!$A:$K,5,FALSE)</f>
        <v>#N/A</v>
      </c>
      <c r="E1034" s="14" t="e">
        <f>VLOOKUP(Tabela1[[#This Row],[nome_escola]],[1]Sheet1!$A:$K,2,FALSE)</f>
        <v>#N/A</v>
      </c>
      <c r="F1034" s="14" t="e">
        <f>VLOOKUP(Tabela1[[#This Row],[nome_escola]],[1]Sheet1!$A:$K,3,FALSE)</f>
        <v>#N/A</v>
      </c>
      <c r="G1034" s="1" t="str">
        <f>VLOOKUP(Tabela1[[#This Row],[id_escola]],[2]tblEscolas!$A:$E,5,FALSE)</f>
        <v>11</v>
      </c>
      <c r="H1034" s="1" t="str">
        <f>VLOOKUP(Tabela1[[#This Row],[id_escola]],[2]tblEscolas!$A:$F,6,FALSE)</f>
        <v>16</v>
      </c>
      <c r="I1034" s="1" t="s">
        <v>1235</v>
      </c>
      <c r="J1034" s="1" t="str">
        <f>VLOOKUP(A1033,[2]tblEscolas!$A:$D,4,FALSE)</f>
        <v>PUB</v>
      </c>
    </row>
    <row r="1035" spans="1:10" x14ac:dyDescent="0.3">
      <c r="A1035" s="18">
        <v>403374</v>
      </c>
      <c r="B1035" s="14" t="s">
        <v>856</v>
      </c>
      <c r="C1035" s="14" t="e">
        <f>VLOOKUP(Tabela1[[#This Row],[nome_escola]],[1]Sheet1!$A:$K,4,FALSE)</f>
        <v>#N/A</v>
      </c>
      <c r="D1035" s="14" t="e">
        <f>VLOOKUP(Tabela1[[#This Row],[nome_escola]],[1]Sheet1!$A:$K,5,FALSE)</f>
        <v>#N/A</v>
      </c>
      <c r="E1035" s="14" t="e">
        <f>VLOOKUP(Tabela1[[#This Row],[nome_escola]],[1]Sheet1!$A:$K,2,FALSE)</f>
        <v>#N/A</v>
      </c>
      <c r="F1035" s="14" t="e">
        <f>VLOOKUP(Tabela1[[#This Row],[nome_escola]],[1]Sheet1!$A:$K,3,FALSE)</f>
        <v>#N/A</v>
      </c>
      <c r="G1035" s="1" t="str">
        <f>VLOOKUP(Tabela1[[#This Row],[id_escola]],[2]tblEscolas!$A:$E,5,FALSE)</f>
        <v>13</v>
      </c>
      <c r="H1035" s="1" t="str">
        <f>VLOOKUP(Tabela1[[#This Row],[id_escola]],[2]tblEscolas!$A:$F,6,FALSE)</f>
        <v>09</v>
      </c>
      <c r="I1035" s="1" t="s">
        <v>1235</v>
      </c>
      <c r="J1035" s="1" t="str">
        <f>VLOOKUP(A1034,[2]tblEscolas!$A:$D,4,FALSE)</f>
        <v>PUB</v>
      </c>
    </row>
    <row r="1036" spans="1:10" x14ac:dyDescent="0.3">
      <c r="A1036" s="18">
        <v>403210</v>
      </c>
      <c r="B1036" s="14" t="s">
        <v>1086</v>
      </c>
      <c r="C1036" s="14" t="e">
        <f>VLOOKUP(Tabela1[[#This Row],[nome_escola]],[1]Sheet1!$A:$K,4,FALSE)</f>
        <v>#N/A</v>
      </c>
      <c r="D1036" s="14" t="e">
        <f>VLOOKUP(Tabela1[[#This Row],[nome_escola]],[1]Sheet1!$A:$K,5,FALSE)</f>
        <v>#N/A</v>
      </c>
      <c r="E1036" s="14" t="e">
        <f>VLOOKUP(Tabela1[[#This Row],[nome_escola]],[1]Sheet1!$A:$K,2,FALSE)</f>
        <v>#N/A</v>
      </c>
      <c r="F1036" s="14" t="e">
        <f>VLOOKUP(Tabela1[[#This Row],[nome_escola]],[1]Sheet1!$A:$K,3,FALSE)</f>
        <v>#N/A</v>
      </c>
      <c r="G1036" s="1" t="str">
        <f>VLOOKUP(Tabela1[[#This Row],[id_escola]],[2]tblEscolas!$A:$E,5,FALSE)</f>
        <v>15</v>
      </c>
      <c r="H1036" s="1" t="str">
        <f>VLOOKUP(Tabela1[[#This Row],[id_escola]],[2]tblEscolas!$A:$F,6,FALSE)</f>
        <v>08</v>
      </c>
      <c r="I1036" s="1" t="s">
        <v>1235</v>
      </c>
      <c r="J1036" s="1" t="str">
        <f>VLOOKUP(A1035,[2]tblEscolas!$A:$D,4,FALSE)</f>
        <v>PUB</v>
      </c>
    </row>
    <row r="1037" spans="1:10" x14ac:dyDescent="0.3">
      <c r="A1037" s="18">
        <v>402424</v>
      </c>
      <c r="B1037" s="14" t="s">
        <v>863</v>
      </c>
      <c r="C1037" s="14" t="e">
        <f>VLOOKUP(Tabela1[[#This Row],[nome_escola]],[1]Sheet1!$A:$K,4,FALSE)</f>
        <v>#N/A</v>
      </c>
      <c r="D1037" s="14" t="e">
        <f>VLOOKUP(Tabela1[[#This Row],[nome_escola]],[1]Sheet1!$A:$K,5,FALSE)</f>
        <v>#N/A</v>
      </c>
      <c r="E1037" s="14" t="e">
        <f>VLOOKUP(Tabela1[[#This Row],[nome_escola]],[1]Sheet1!$A:$K,2,FALSE)</f>
        <v>#N/A</v>
      </c>
      <c r="F1037" s="14" t="e">
        <f>VLOOKUP(Tabela1[[#This Row],[nome_escola]],[1]Sheet1!$A:$K,3,FALSE)</f>
        <v>#N/A</v>
      </c>
      <c r="G1037" s="1" t="str">
        <f>VLOOKUP(Tabela1[[#This Row],[id_escola]],[2]tblEscolas!$A:$E,5,FALSE)</f>
        <v>13</v>
      </c>
      <c r="H1037" s="1" t="str">
        <f>VLOOKUP(Tabela1[[#This Row],[id_escola]],[2]tblEscolas!$A:$F,6,FALSE)</f>
        <v>10</v>
      </c>
      <c r="I1037" s="1" t="s">
        <v>1235</v>
      </c>
      <c r="J1037" s="1" t="str">
        <f>VLOOKUP(A1036,[2]tblEscolas!$A:$D,4,FALSE)</f>
        <v>PUB</v>
      </c>
    </row>
    <row r="1038" spans="1:10" x14ac:dyDescent="0.3">
      <c r="A1038" s="18">
        <v>402473</v>
      </c>
      <c r="B1038" s="14" t="s">
        <v>867</v>
      </c>
      <c r="C1038" s="14" t="e">
        <f>VLOOKUP(Tabela1[[#This Row],[nome_escola]],[1]Sheet1!$A:$K,4,FALSE)</f>
        <v>#N/A</v>
      </c>
      <c r="D1038" s="14" t="e">
        <f>VLOOKUP(Tabela1[[#This Row],[nome_escola]],[1]Sheet1!$A:$K,5,FALSE)</f>
        <v>#N/A</v>
      </c>
      <c r="E1038" s="14" t="e">
        <f>VLOOKUP(Tabela1[[#This Row],[nome_escola]],[1]Sheet1!$A:$K,2,FALSE)</f>
        <v>#N/A</v>
      </c>
      <c r="F1038" s="14" t="e">
        <f>VLOOKUP(Tabela1[[#This Row],[nome_escola]],[1]Sheet1!$A:$K,3,FALSE)</f>
        <v>#N/A</v>
      </c>
      <c r="G1038" s="1" t="str">
        <f>VLOOKUP(Tabela1[[#This Row],[id_escola]],[2]tblEscolas!$A:$E,5,FALSE)</f>
        <v>13</v>
      </c>
      <c r="H1038" s="1" t="str">
        <f>VLOOKUP(Tabela1[[#This Row],[id_escola]],[2]tblEscolas!$A:$F,6,FALSE)</f>
        <v>11</v>
      </c>
      <c r="I1038" s="1" t="s">
        <v>1235</v>
      </c>
      <c r="J1038" s="1" t="str">
        <f>VLOOKUP(A1037,[2]tblEscolas!$A:$D,4,FALSE)</f>
        <v>PUB</v>
      </c>
    </row>
    <row r="1039" spans="1:10" x14ac:dyDescent="0.3">
      <c r="A1039" s="18">
        <v>403222</v>
      </c>
      <c r="B1039" s="14" t="s">
        <v>1085</v>
      </c>
      <c r="C1039" s="14" t="e">
        <f>VLOOKUP(Tabela1[[#This Row],[nome_escola]],[1]Sheet1!$A:$K,4,FALSE)</f>
        <v>#N/A</v>
      </c>
      <c r="D1039" s="14" t="e">
        <f>VLOOKUP(Tabela1[[#This Row],[nome_escola]],[1]Sheet1!$A:$K,5,FALSE)</f>
        <v>#N/A</v>
      </c>
      <c r="E1039" s="14" t="e">
        <f>VLOOKUP(Tabela1[[#This Row],[nome_escola]],[1]Sheet1!$A:$K,2,FALSE)</f>
        <v>#N/A</v>
      </c>
      <c r="F1039" s="14" t="e">
        <f>VLOOKUP(Tabela1[[#This Row],[nome_escola]],[1]Sheet1!$A:$K,3,FALSE)</f>
        <v>#N/A</v>
      </c>
      <c r="G1039" s="1" t="str">
        <f>VLOOKUP(Tabela1[[#This Row],[id_escola]],[2]tblEscolas!$A:$E,5,FALSE)</f>
        <v>15</v>
      </c>
      <c r="H1039" s="1" t="str">
        <f>VLOOKUP(Tabela1[[#This Row],[id_escola]],[2]tblEscolas!$A:$F,6,FALSE)</f>
        <v>08</v>
      </c>
      <c r="I1039" s="1" t="s">
        <v>1235</v>
      </c>
      <c r="J1039" s="1" t="str">
        <f>VLOOKUP(A1038,[2]tblEscolas!$A:$D,4,FALSE)</f>
        <v>PUB</v>
      </c>
    </row>
    <row r="1040" spans="1:10" x14ac:dyDescent="0.3">
      <c r="A1040" s="18">
        <v>403623</v>
      </c>
      <c r="B1040" s="14" t="s">
        <v>447</v>
      </c>
      <c r="C1040" s="14" t="e">
        <f>VLOOKUP(Tabela1[[#This Row],[nome_escola]],[1]Sheet1!$A:$K,4,FALSE)</f>
        <v>#N/A</v>
      </c>
      <c r="D1040" s="14" t="e">
        <f>VLOOKUP(Tabela1[[#This Row],[nome_escola]],[1]Sheet1!$A:$K,5,FALSE)</f>
        <v>#N/A</v>
      </c>
      <c r="E1040" s="14" t="e">
        <f>VLOOKUP(Tabela1[[#This Row],[nome_escola]],[1]Sheet1!$A:$K,2,FALSE)</f>
        <v>#N/A</v>
      </c>
      <c r="F1040" s="14" t="e">
        <f>VLOOKUP(Tabela1[[#This Row],[nome_escola]],[1]Sheet1!$A:$K,3,FALSE)</f>
        <v>#N/A</v>
      </c>
      <c r="G1040" s="1" t="str">
        <f>VLOOKUP(Tabela1[[#This Row],[id_escola]],[2]tblEscolas!$A:$E,5,FALSE)</f>
        <v>09</v>
      </c>
      <c r="H1040" s="1" t="str">
        <f>VLOOKUP(Tabela1[[#This Row],[id_escola]],[2]tblEscolas!$A:$F,6,FALSE)</f>
        <v>10</v>
      </c>
      <c r="I1040" s="1" t="s">
        <v>1235</v>
      </c>
      <c r="J1040" s="1" t="str">
        <f>VLOOKUP(A1039,[2]tblEscolas!$A:$D,4,FALSE)</f>
        <v>PUB</v>
      </c>
    </row>
    <row r="1041" spans="1:10" x14ac:dyDescent="0.3">
      <c r="A1041" s="18">
        <v>400634</v>
      </c>
      <c r="B1041" s="14" t="s">
        <v>506</v>
      </c>
      <c r="C1041" s="14" t="e">
        <f>VLOOKUP(Tabela1[[#This Row],[nome_escola]],[1]Sheet1!$A:$K,4,FALSE)</f>
        <v>#N/A</v>
      </c>
      <c r="D1041" s="14" t="e">
        <f>VLOOKUP(Tabela1[[#This Row],[nome_escola]],[1]Sheet1!$A:$K,5,FALSE)</f>
        <v>#N/A</v>
      </c>
      <c r="E1041" s="14" t="e">
        <f>VLOOKUP(Tabela1[[#This Row],[nome_escola]],[1]Sheet1!$A:$K,2,FALSE)</f>
        <v>#N/A</v>
      </c>
      <c r="F1041" s="14" t="e">
        <f>VLOOKUP(Tabela1[[#This Row],[nome_escola]],[1]Sheet1!$A:$K,3,FALSE)</f>
        <v>#N/A</v>
      </c>
      <c r="G1041" s="1" t="str">
        <f>VLOOKUP(Tabela1[[#This Row],[id_escola]],[2]tblEscolas!$A:$E,5,FALSE)</f>
        <v>10</v>
      </c>
      <c r="H1041" s="1" t="str">
        <f>VLOOKUP(Tabela1[[#This Row],[id_escola]],[2]tblEscolas!$A:$F,6,FALSE)</f>
        <v>15</v>
      </c>
      <c r="I1041" s="1" t="s">
        <v>1235</v>
      </c>
      <c r="J1041" s="1" t="str">
        <f>VLOOKUP(A1040,[2]tblEscolas!$A:$D,4,FALSE)</f>
        <v>PUB</v>
      </c>
    </row>
    <row r="1042" spans="1:10" x14ac:dyDescent="0.3">
      <c r="A1042" s="18">
        <v>403167</v>
      </c>
      <c r="B1042" s="14" t="s">
        <v>1135</v>
      </c>
      <c r="C1042" s="14" t="e">
        <f>VLOOKUP(Tabela1[[#This Row],[nome_escola]],[1]Sheet1!$A:$K,4,FALSE)</f>
        <v>#N/A</v>
      </c>
      <c r="D1042" s="14" t="e">
        <f>VLOOKUP(Tabela1[[#This Row],[nome_escola]],[1]Sheet1!$A:$K,5,FALSE)</f>
        <v>#N/A</v>
      </c>
      <c r="E1042" s="14" t="e">
        <f>VLOOKUP(Tabela1[[#This Row],[nome_escola]],[1]Sheet1!$A:$K,2,FALSE)</f>
        <v>#N/A</v>
      </c>
      <c r="F1042" s="14" t="e">
        <f>VLOOKUP(Tabela1[[#This Row],[nome_escola]],[1]Sheet1!$A:$K,3,FALSE)</f>
        <v>#N/A</v>
      </c>
      <c r="G1042" s="1" t="str">
        <f>VLOOKUP(Tabela1[[#This Row],[id_escola]],[2]tblEscolas!$A:$E,5,FALSE)</f>
        <v>16</v>
      </c>
      <c r="H1042" s="1" t="str">
        <f>VLOOKUP(Tabela1[[#This Row],[id_escola]],[2]tblEscolas!$A:$F,6,FALSE)</f>
        <v>06</v>
      </c>
      <c r="I1042" s="1" t="s">
        <v>1235</v>
      </c>
      <c r="J1042" s="1" t="str">
        <f>VLOOKUP(A1041,[2]tblEscolas!$A:$D,4,FALSE)</f>
        <v>PUB</v>
      </c>
    </row>
    <row r="1043" spans="1:10" x14ac:dyDescent="0.3">
      <c r="A1043" s="18">
        <v>403039</v>
      </c>
      <c r="B1043" s="14" t="s">
        <v>1138</v>
      </c>
      <c r="C1043" s="14" t="e">
        <f>VLOOKUP(Tabela1[[#This Row],[nome_escola]],[1]Sheet1!$A:$K,4,FALSE)</f>
        <v>#N/A</v>
      </c>
      <c r="D1043" s="14" t="e">
        <f>VLOOKUP(Tabela1[[#This Row],[nome_escola]],[1]Sheet1!$A:$K,5,FALSE)</f>
        <v>#N/A</v>
      </c>
      <c r="E1043" s="14" t="e">
        <f>VLOOKUP(Tabela1[[#This Row],[nome_escola]],[1]Sheet1!$A:$K,2,FALSE)</f>
        <v>#N/A</v>
      </c>
      <c r="F1043" s="14" t="e">
        <f>VLOOKUP(Tabela1[[#This Row],[nome_escola]],[1]Sheet1!$A:$K,3,FALSE)</f>
        <v>#N/A</v>
      </c>
      <c r="G1043" s="1" t="str">
        <f>VLOOKUP(Tabela1[[#This Row],[id_escola]],[2]tblEscolas!$A:$E,5,FALSE)</f>
        <v>16</v>
      </c>
      <c r="H1043" s="1" t="str">
        <f>VLOOKUP(Tabela1[[#This Row],[id_escola]],[2]tblEscolas!$A:$F,6,FALSE)</f>
        <v>07</v>
      </c>
      <c r="I1043" s="1" t="s">
        <v>1235</v>
      </c>
      <c r="J1043" s="1" t="str">
        <f>VLOOKUP(A1042,[2]tblEscolas!$A:$D,4,FALSE)</f>
        <v>PUB</v>
      </c>
    </row>
    <row r="1044" spans="1:10" x14ac:dyDescent="0.3">
      <c r="A1044" s="18">
        <v>403441</v>
      </c>
      <c r="B1044" s="14" t="s">
        <v>772</v>
      </c>
      <c r="C1044" s="14" t="e">
        <f>VLOOKUP(Tabela1[[#This Row],[nome_escola]],[1]Sheet1!$A:$K,4,FALSE)</f>
        <v>#N/A</v>
      </c>
      <c r="D1044" s="14" t="e">
        <f>VLOOKUP(Tabela1[[#This Row],[nome_escola]],[1]Sheet1!$A:$K,5,FALSE)</f>
        <v>#N/A</v>
      </c>
      <c r="E1044" s="14" t="e">
        <f>VLOOKUP(Tabela1[[#This Row],[nome_escola]],[1]Sheet1!$A:$K,2,FALSE)</f>
        <v>#N/A</v>
      </c>
      <c r="F1044" s="14" t="e">
        <f>VLOOKUP(Tabela1[[#This Row],[nome_escola]],[1]Sheet1!$A:$K,3,FALSE)</f>
        <v>#N/A</v>
      </c>
      <c r="G1044" s="1" t="str">
        <f>VLOOKUP(Tabela1[[#This Row],[id_escola]],[2]tblEscolas!$A:$E,5,FALSE)</f>
        <v>12</v>
      </c>
      <c r="H1044" s="1" t="str">
        <f>VLOOKUP(Tabela1[[#This Row],[id_escola]],[2]tblEscolas!$A:$F,6,FALSE)</f>
        <v>13</v>
      </c>
      <c r="I1044" s="1" t="s">
        <v>1235</v>
      </c>
      <c r="J1044" s="1" t="str">
        <f>VLOOKUP(A1043,[2]tblEscolas!$A:$D,4,FALSE)</f>
        <v>PUB</v>
      </c>
    </row>
    <row r="1045" spans="1:10" x14ac:dyDescent="0.3">
      <c r="A1045" s="18">
        <v>402552</v>
      </c>
      <c r="B1045" s="14" t="s">
        <v>508</v>
      </c>
      <c r="C1045" s="14" t="e">
        <f>VLOOKUP(Tabela1[[#This Row],[nome_escola]],[1]Sheet1!$A:$K,4,FALSE)</f>
        <v>#N/A</v>
      </c>
      <c r="D1045" s="14" t="e">
        <f>VLOOKUP(Tabela1[[#This Row],[nome_escola]],[1]Sheet1!$A:$K,5,FALSE)</f>
        <v>#N/A</v>
      </c>
      <c r="E1045" s="14" t="e">
        <f>VLOOKUP(Tabela1[[#This Row],[nome_escola]],[1]Sheet1!$A:$K,2,FALSE)</f>
        <v>#N/A</v>
      </c>
      <c r="F1045" s="14" t="e">
        <f>VLOOKUP(Tabela1[[#This Row],[nome_escola]],[1]Sheet1!$A:$K,3,FALSE)</f>
        <v>#N/A</v>
      </c>
      <c r="G1045" s="1" t="str">
        <f>VLOOKUP(Tabela1[[#This Row],[id_escola]],[2]tblEscolas!$A:$E,5,FALSE)</f>
        <v>10</v>
      </c>
      <c r="H1045" s="1" t="str">
        <f>VLOOKUP(Tabela1[[#This Row],[id_escola]],[2]tblEscolas!$A:$F,6,FALSE)</f>
        <v>16</v>
      </c>
      <c r="I1045" s="1" t="s">
        <v>1235</v>
      </c>
      <c r="J1045" s="1" t="str">
        <f>VLOOKUP(A1044,[2]tblEscolas!$A:$D,4,FALSE)</f>
        <v>PUB</v>
      </c>
    </row>
    <row r="1046" spans="1:10" x14ac:dyDescent="0.3">
      <c r="A1046" s="18">
        <v>402588</v>
      </c>
      <c r="B1046" s="14" t="s">
        <v>216</v>
      </c>
      <c r="C1046" s="14" t="e">
        <f>VLOOKUP(Tabela1[[#This Row],[nome_escola]],[1]Sheet1!$A:$K,4,FALSE)</f>
        <v>#N/A</v>
      </c>
      <c r="D1046" s="14" t="e">
        <f>VLOOKUP(Tabela1[[#This Row],[nome_escola]],[1]Sheet1!$A:$K,5,FALSE)</f>
        <v>#N/A</v>
      </c>
      <c r="E1046" s="14" t="e">
        <f>VLOOKUP(Tabela1[[#This Row],[nome_escola]],[1]Sheet1!$A:$K,2,FALSE)</f>
        <v>#N/A</v>
      </c>
      <c r="F1046" s="14" t="e">
        <f>VLOOKUP(Tabela1[[#This Row],[nome_escola]],[1]Sheet1!$A:$K,3,FALSE)</f>
        <v>#N/A</v>
      </c>
      <c r="G1046" s="1" t="str">
        <f>VLOOKUP(Tabela1[[#This Row],[id_escola]],[2]tblEscolas!$A:$E,5,FALSE)</f>
        <v>03</v>
      </c>
      <c r="H1046" s="1" t="str">
        <f>VLOOKUP(Tabela1[[#This Row],[id_escola]],[2]tblEscolas!$A:$F,6,FALSE)</f>
        <v>09</v>
      </c>
      <c r="I1046" s="1" t="s">
        <v>1235</v>
      </c>
      <c r="J1046" s="1" t="str">
        <f>VLOOKUP(A1045,[2]tblEscolas!$A:$D,4,FALSE)</f>
        <v>PUB</v>
      </c>
    </row>
    <row r="1047" spans="1:10" x14ac:dyDescent="0.3">
      <c r="A1047" s="18">
        <v>401262</v>
      </c>
      <c r="B1047" s="14" t="s">
        <v>1204</v>
      </c>
      <c r="C1047" s="14" t="e">
        <f>VLOOKUP(Tabela1[[#This Row],[nome_escola]],[1]Sheet1!$A:$K,4,FALSE)</f>
        <v>#N/A</v>
      </c>
      <c r="D1047" s="14" t="e">
        <f>VLOOKUP(Tabela1[[#This Row],[nome_escola]],[1]Sheet1!$A:$K,5,FALSE)</f>
        <v>#N/A</v>
      </c>
      <c r="E1047" s="14" t="e">
        <f>VLOOKUP(Tabela1[[#This Row],[nome_escola]],[1]Sheet1!$A:$K,2,FALSE)</f>
        <v>#N/A</v>
      </c>
      <c r="F1047" s="14" t="e">
        <f>VLOOKUP(Tabela1[[#This Row],[nome_escola]],[1]Sheet1!$A:$K,3,FALSE)</f>
        <v>#N/A</v>
      </c>
      <c r="G1047" s="1" t="str">
        <f>VLOOKUP(Tabela1[[#This Row],[id_escola]],[2]tblEscolas!$A:$E,5,FALSE)</f>
        <v>18</v>
      </c>
      <c r="H1047" s="1" t="str">
        <f>VLOOKUP(Tabela1[[#This Row],[id_escola]],[2]tblEscolas!$A:$F,6,FALSE)</f>
        <v>13</v>
      </c>
      <c r="I1047" s="1" t="s">
        <v>1235</v>
      </c>
      <c r="J1047" s="1" t="str">
        <f>VLOOKUP(A1046,[2]tblEscolas!$A:$D,4,FALSE)</f>
        <v>PUB</v>
      </c>
    </row>
    <row r="1048" spans="1:10" x14ac:dyDescent="0.3">
      <c r="A1048" s="18">
        <v>403416</v>
      </c>
      <c r="B1048" s="14" t="s">
        <v>801</v>
      </c>
      <c r="C1048" s="14" t="e">
        <f>VLOOKUP(Tabela1[[#This Row],[nome_escola]],[1]Sheet1!$A:$K,4,FALSE)</f>
        <v>#N/A</v>
      </c>
      <c r="D1048" s="14" t="e">
        <f>VLOOKUP(Tabela1[[#This Row],[nome_escola]],[1]Sheet1!$A:$K,5,FALSE)</f>
        <v>#N/A</v>
      </c>
      <c r="E1048" s="14" t="e">
        <f>VLOOKUP(Tabela1[[#This Row],[nome_escola]],[1]Sheet1!$A:$K,2,FALSE)</f>
        <v>#N/A</v>
      </c>
      <c r="F1048" s="14" t="e">
        <f>VLOOKUP(Tabela1[[#This Row],[nome_escola]],[1]Sheet1!$A:$K,3,FALSE)</f>
        <v>#N/A</v>
      </c>
      <c r="G1048" s="1" t="str">
        <f>VLOOKUP(Tabela1[[#This Row],[id_escola]],[2]tblEscolas!$A:$E,5,FALSE)</f>
        <v>13</v>
      </c>
      <c r="H1048" s="1" t="str">
        <f>VLOOKUP(Tabela1[[#This Row],[id_escola]],[2]tblEscolas!$A:$F,6,FALSE)</f>
        <v>04</v>
      </c>
      <c r="I1048" s="1" t="s">
        <v>1235</v>
      </c>
      <c r="J1048" s="1" t="str">
        <f>VLOOKUP(A1047,[2]tblEscolas!$A:$D,4,FALSE)</f>
        <v>PUB</v>
      </c>
    </row>
    <row r="1049" spans="1:10" x14ac:dyDescent="0.3">
      <c r="A1049" s="18">
        <v>402862</v>
      </c>
      <c r="B1049" s="14" t="s">
        <v>774</v>
      </c>
      <c r="C1049" s="14" t="e">
        <f>VLOOKUP(Tabela1[[#This Row],[nome_escola]],[1]Sheet1!$A:$K,4,FALSE)</f>
        <v>#N/A</v>
      </c>
      <c r="D1049" s="14" t="e">
        <f>VLOOKUP(Tabela1[[#This Row],[nome_escola]],[1]Sheet1!$A:$K,5,FALSE)</f>
        <v>#N/A</v>
      </c>
      <c r="E1049" s="14" t="e">
        <f>VLOOKUP(Tabela1[[#This Row],[nome_escola]],[1]Sheet1!$A:$K,2,FALSE)</f>
        <v>#N/A</v>
      </c>
      <c r="F1049" s="14" t="e">
        <f>VLOOKUP(Tabela1[[#This Row],[nome_escola]],[1]Sheet1!$A:$K,3,FALSE)</f>
        <v>#N/A</v>
      </c>
      <c r="G1049" s="1" t="str">
        <f>VLOOKUP(Tabela1[[#This Row],[id_escola]],[2]tblEscolas!$A:$E,5,FALSE)</f>
        <v>12</v>
      </c>
      <c r="H1049" s="1" t="str">
        <f>VLOOKUP(Tabela1[[#This Row],[id_escola]],[2]tblEscolas!$A:$F,6,FALSE)</f>
        <v>14</v>
      </c>
      <c r="I1049" s="1" t="s">
        <v>1235</v>
      </c>
      <c r="J1049" s="1" t="str">
        <f>VLOOKUP(A1048,[2]tblEscolas!$A:$D,4,FALSE)</f>
        <v>PUB</v>
      </c>
    </row>
    <row r="1050" spans="1:10" x14ac:dyDescent="0.3">
      <c r="A1050" s="18">
        <v>403611</v>
      </c>
      <c r="B1050" s="14" t="s">
        <v>449</v>
      </c>
      <c r="C1050" s="14" t="e">
        <f>VLOOKUP(Tabela1[[#This Row],[nome_escola]],[1]Sheet1!$A:$K,4,FALSE)</f>
        <v>#N/A</v>
      </c>
      <c r="D1050" s="14" t="e">
        <f>VLOOKUP(Tabela1[[#This Row],[nome_escola]],[1]Sheet1!$A:$K,5,FALSE)</f>
        <v>#N/A</v>
      </c>
      <c r="E1050" s="14" t="e">
        <f>VLOOKUP(Tabela1[[#This Row],[nome_escola]],[1]Sheet1!$A:$K,2,FALSE)</f>
        <v>#N/A</v>
      </c>
      <c r="F1050" s="14" t="e">
        <f>VLOOKUP(Tabela1[[#This Row],[nome_escola]],[1]Sheet1!$A:$K,3,FALSE)</f>
        <v>#N/A</v>
      </c>
      <c r="G1050" s="1" t="str">
        <f>VLOOKUP(Tabela1[[#This Row],[id_escola]],[2]tblEscolas!$A:$E,5,FALSE)</f>
        <v>09</v>
      </c>
      <c r="H1050" s="1" t="str">
        <f>VLOOKUP(Tabela1[[#This Row],[id_escola]],[2]tblEscolas!$A:$F,6,FALSE)</f>
        <v>11</v>
      </c>
      <c r="I1050" s="1" t="s">
        <v>1235</v>
      </c>
      <c r="J1050" s="1" t="str">
        <f>VLOOKUP(A1049,[2]tblEscolas!$A:$D,4,FALSE)</f>
        <v>PUB</v>
      </c>
    </row>
    <row r="1051" spans="1:10" x14ac:dyDescent="0.3">
      <c r="A1051" s="18">
        <v>403519</v>
      </c>
      <c r="B1051" s="14" t="s">
        <v>650</v>
      </c>
      <c r="C1051" s="14" t="e">
        <f>VLOOKUP(Tabela1[[#This Row],[nome_escola]],[1]Sheet1!$A:$K,4,FALSE)</f>
        <v>#N/A</v>
      </c>
      <c r="D1051" s="14" t="e">
        <f>VLOOKUP(Tabela1[[#This Row],[nome_escola]],[1]Sheet1!$A:$K,5,FALSE)</f>
        <v>#N/A</v>
      </c>
      <c r="E1051" s="14" t="e">
        <f>VLOOKUP(Tabela1[[#This Row],[nome_escola]],[1]Sheet1!$A:$K,2,FALSE)</f>
        <v>#N/A</v>
      </c>
      <c r="F1051" s="14" t="e">
        <f>VLOOKUP(Tabela1[[#This Row],[nome_escola]],[1]Sheet1!$A:$K,3,FALSE)</f>
        <v>#N/A</v>
      </c>
      <c r="G1051" s="1" t="str">
        <f>VLOOKUP(Tabela1[[#This Row],[id_escola]],[2]tblEscolas!$A:$E,5,FALSE)</f>
        <v>11</v>
      </c>
      <c r="H1051" s="1" t="str">
        <f>VLOOKUP(Tabela1[[#This Row],[id_escola]],[2]tblEscolas!$A:$F,6,FALSE)</f>
        <v>07</v>
      </c>
      <c r="I1051" s="1" t="s">
        <v>1235</v>
      </c>
      <c r="J1051" s="1" t="str">
        <f>VLOOKUP(A1050,[2]tblEscolas!$A:$D,4,FALSE)</f>
        <v>PUB</v>
      </c>
    </row>
    <row r="1052" spans="1:10" x14ac:dyDescent="0.3">
      <c r="A1052" s="18">
        <v>402722</v>
      </c>
      <c r="B1052" s="14" t="s">
        <v>1106</v>
      </c>
      <c r="C1052" s="14" t="e">
        <f>VLOOKUP(Tabela1[[#This Row],[nome_escola]],[1]Sheet1!$A:$K,4,FALSE)</f>
        <v>#N/A</v>
      </c>
      <c r="D1052" s="14" t="e">
        <f>VLOOKUP(Tabela1[[#This Row],[nome_escola]],[1]Sheet1!$A:$K,5,FALSE)</f>
        <v>#N/A</v>
      </c>
      <c r="E1052" s="14" t="e">
        <f>VLOOKUP(Tabela1[[#This Row],[nome_escola]],[1]Sheet1!$A:$K,2,FALSE)</f>
        <v>#N/A</v>
      </c>
      <c r="F1052" s="14" t="e">
        <f>VLOOKUP(Tabela1[[#This Row],[nome_escola]],[1]Sheet1!$A:$K,3,FALSE)</f>
        <v>#N/A</v>
      </c>
      <c r="G1052" s="1" t="str">
        <f>VLOOKUP(Tabela1[[#This Row],[id_escola]],[2]tblEscolas!$A:$E,5,FALSE)</f>
        <v>15</v>
      </c>
      <c r="H1052" s="1" t="str">
        <f>VLOOKUP(Tabela1[[#This Row],[id_escola]],[2]tblEscolas!$A:$F,6,FALSE)</f>
        <v>11</v>
      </c>
      <c r="I1052" s="1" t="s">
        <v>1235</v>
      </c>
      <c r="J1052" s="1" t="str">
        <f>VLOOKUP(A1051,[2]tblEscolas!$A:$D,4,FALSE)</f>
        <v>PUB</v>
      </c>
    </row>
    <row r="1053" spans="1:10" x14ac:dyDescent="0.3">
      <c r="A1053" s="18">
        <v>403088</v>
      </c>
      <c r="B1053" s="14" t="s">
        <v>1205</v>
      </c>
      <c r="C1053" s="14" t="e">
        <f>VLOOKUP(Tabela1[[#This Row],[nome_escola]],[1]Sheet1!$A:$K,4,FALSE)</f>
        <v>#N/A</v>
      </c>
      <c r="D1053" s="14" t="e">
        <f>VLOOKUP(Tabela1[[#This Row],[nome_escola]],[1]Sheet1!$A:$K,5,FALSE)</f>
        <v>#N/A</v>
      </c>
      <c r="E1053" s="14" t="e">
        <f>VLOOKUP(Tabela1[[#This Row],[nome_escola]],[1]Sheet1!$A:$K,2,FALSE)</f>
        <v>#N/A</v>
      </c>
      <c r="F1053" s="14" t="e">
        <f>VLOOKUP(Tabela1[[#This Row],[nome_escola]],[1]Sheet1!$A:$K,3,FALSE)</f>
        <v>#N/A</v>
      </c>
      <c r="G1053" s="1" t="str">
        <f>VLOOKUP(Tabela1[[#This Row],[id_escola]],[2]tblEscolas!$A:$E,5,FALSE)</f>
        <v>18</v>
      </c>
      <c r="H1053" s="1" t="str">
        <f>VLOOKUP(Tabela1[[#This Row],[id_escola]],[2]tblEscolas!$A:$F,6,FALSE)</f>
        <v>14</v>
      </c>
      <c r="I1053" s="1" t="s">
        <v>1235</v>
      </c>
      <c r="J1053" s="1" t="str">
        <f>VLOOKUP(A1052,[2]tblEscolas!$A:$D,4,FALSE)</f>
        <v>PUB</v>
      </c>
    </row>
    <row r="1054" spans="1:10" x14ac:dyDescent="0.3">
      <c r="A1054" s="18">
        <v>402734</v>
      </c>
      <c r="B1054" s="14" t="s">
        <v>1019</v>
      </c>
      <c r="C1054" s="14" t="e">
        <f>VLOOKUP(Tabela1[[#This Row],[nome_escola]],[1]Sheet1!$A:$K,4,FALSE)</f>
        <v>#N/A</v>
      </c>
      <c r="D1054" s="14" t="e">
        <f>VLOOKUP(Tabela1[[#This Row],[nome_escola]],[1]Sheet1!$A:$K,5,FALSE)</f>
        <v>#N/A</v>
      </c>
      <c r="E1054" s="14" t="e">
        <f>VLOOKUP(Tabela1[[#This Row],[nome_escola]],[1]Sheet1!$A:$K,2,FALSE)</f>
        <v>#N/A</v>
      </c>
      <c r="F1054" s="14" t="e">
        <f>VLOOKUP(Tabela1[[#This Row],[nome_escola]],[1]Sheet1!$A:$K,3,FALSE)</f>
        <v>#N/A</v>
      </c>
      <c r="G1054" s="1" t="str">
        <f>VLOOKUP(Tabela1[[#This Row],[id_escola]],[2]tblEscolas!$A:$E,5,FALSE)</f>
        <v>14</v>
      </c>
      <c r="H1054" s="1" t="str">
        <f>VLOOKUP(Tabela1[[#This Row],[id_escola]],[2]tblEscolas!$A:$F,6,FALSE)</f>
        <v>18</v>
      </c>
      <c r="I1054" s="1" t="s">
        <v>1235</v>
      </c>
      <c r="J1054" s="1" t="str">
        <f>VLOOKUP(A1053,[2]tblEscolas!$A:$D,4,FALSE)</f>
        <v>PUB</v>
      </c>
    </row>
    <row r="1055" spans="1:10" x14ac:dyDescent="0.3">
      <c r="A1055" s="18">
        <v>404664</v>
      </c>
      <c r="B1055" s="14" t="s">
        <v>631</v>
      </c>
      <c r="C1055" s="14" t="e">
        <f>VLOOKUP(Tabela1[[#This Row],[nome_escola]],[1]Sheet1!$A:$K,4,FALSE)</f>
        <v>#N/A</v>
      </c>
      <c r="D1055" s="14" t="e">
        <f>VLOOKUP(Tabela1[[#This Row],[nome_escola]],[1]Sheet1!$A:$K,5,FALSE)</f>
        <v>#N/A</v>
      </c>
      <c r="E1055" s="14" t="e">
        <f>VLOOKUP(Tabela1[[#This Row],[nome_escola]],[1]Sheet1!$A:$K,2,FALSE)</f>
        <v>#N/A</v>
      </c>
      <c r="F1055" s="14" t="e">
        <f>VLOOKUP(Tabela1[[#This Row],[nome_escola]],[1]Sheet1!$A:$K,3,FALSE)</f>
        <v>#N/A</v>
      </c>
      <c r="G1055" s="1" t="str">
        <f>VLOOKUP(Tabela1[[#This Row],[id_escola]],[2]tblEscolas!$A:$E,5,FALSE)</f>
        <v>11</v>
      </c>
      <c r="H1055" s="1" t="str">
        <f>VLOOKUP(Tabela1[[#This Row],[id_escola]],[2]tblEscolas!$A:$F,6,FALSE)</f>
        <v>07</v>
      </c>
      <c r="I1055" s="1" t="s">
        <v>1235</v>
      </c>
      <c r="J1055" s="1" t="str">
        <f>VLOOKUP(A1054,[2]tblEscolas!$A:$D,4,FALSE)</f>
        <v>PUB</v>
      </c>
    </row>
    <row r="1056" spans="1:10" x14ac:dyDescent="0.3">
      <c r="A1056" s="18">
        <v>403404</v>
      </c>
      <c r="B1056" s="14" t="s">
        <v>798</v>
      </c>
      <c r="C1056" s="14" t="e">
        <f>VLOOKUP(Tabela1[[#This Row],[nome_escola]],[1]Sheet1!$A:$K,4,FALSE)</f>
        <v>#N/A</v>
      </c>
      <c r="D1056" s="14" t="e">
        <f>VLOOKUP(Tabela1[[#This Row],[nome_escola]],[1]Sheet1!$A:$K,5,FALSE)</f>
        <v>#N/A</v>
      </c>
      <c r="E1056" s="14" t="e">
        <f>VLOOKUP(Tabela1[[#This Row],[nome_escola]],[1]Sheet1!$A:$K,2,FALSE)</f>
        <v>#N/A</v>
      </c>
      <c r="F1056" s="14" t="e">
        <f>VLOOKUP(Tabela1[[#This Row],[nome_escola]],[1]Sheet1!$A:$K,3,FALSE)</f>
        <v>#N/A</v>
      </c>
      <c r="G1056" s="1" t="str">
        <f>VLOOKUP(Tabela1[[#This Row],[id_escola]],[2]tblEscolas!$A:$E,5,FALSE)</f>
        <v>13</v>
      </c>
      <c r="H1056" s="1" t="str">
        <f>VLOOKUP(Tabela1[[#This Row],[id_escola]],[2]tblEscolas!$A:$F,6,FALSE)</f>
        <v>04</v>
      </c>
      <c r="I1056" s="1" t="s">
        <v>1235</v>
      </c>
      <c r="J1056" s="1" t="str">
        <f>VLOOKUP(A1055,[2]tblEscolas!$A:$D,4,FALSE)</f>
        <v>PUB</v>
      </c>
    </row>
    <row r="1057" spans="1:10" x14ac:dyDescent="0.3">
      <c r="A1057" s="18">
        <v>404380</v>
      </c>
      <c r="B1057" s="14" t="s">
        <v>844</v>
      </c>
      <c r="C1057" s="14" t="e">
        <f>VLOOKUP(Tabela1[[#This Row],[nome_escola]],[1]Sheet1!$A:$K,4,FALSE)</f>
        <v>#N/A</v>
      </c>
      <c r="D1057" s="14" t="e">
        <f>VLOOKUP(Tabela1[[#This Row],[nome_escola]],[1]Sheet1!$A:$K,5,FALSE)</f>
        <v>#N/A</v>
      </c>
      <c r="E1057" s="14" t="e">
        <f>VLOOKUP(Tabela1[[#This Row],[nome_escola]],[1]Sheet1!$A:$K,2,FALSE)</f>
        <v>#N/A</v>
      </c>
      <c r="F1057" s="14" t="e">
        <f>VLOOKUP(Tabela1[[#This Row],[nome_escola]],[1]Sheet1!$A:$K,3,FALSE)</f>
        <v>#N/A</v>
      </c>
      <c r="G1057" s="1" t="str">
        <f>VLOOKUP(Tabela1[[#This Row],[id_escola]],[2]tblEscolas!$A:$E,5,FALSE)</f>
        <v>13</v>
      </c>
      <c r="H1057" s="1" t="str">
        <f>VLOOKUP(Tabela1[[#This Row],[id_escola]],[2]tblEscolas!$A:$F,6,FALSE)</f>
        <v>08</v>
      </c>
      <c r="I1057" s="1" t="s">
        <v>1235</v>
      </c>
      <c r="J1057" s="1" t="str">
        <f>VLOOKUP(A1056,[2]tblEscolas!$A:$D,4,FALSE)</f>
        <v>PUB</v>
      </c>
    </row>
    <row r="1058" spans="1:10" x14ac:dyDescent="0.3">
      <c r="A1058" s="18">
        <v>402783</v>
      </c>
      <c r="B1058" s="14" t="s">
        <v>139</v>
      </c>
      <c r="C1058" s="14" t="e">
        <f>VLOOKUP(Tabela1[[#This Row],[nome_escola]],[1]Sheet1!$A:$K,4,FALSE)</f>
        <v>#N/A</v>
      </c>
      <c r="D1058" s="14" t="e">
        <f>VLOOKUP(Tabela1[[#This Row],[nome_escola]],[1]Sheet1!$A:$K,5,FALSE)</f>
        <v>#N/A</v>
      </c>
      <c r="E1058" s="14" t="e">
        <f>VLOOKUP(Tabela1[[#This Row],[nome_escola]],[1]Sheet1!$A:$K,2,FALSE)</f>
        <v>#N/A</v>
      </c>
      <c r="F1058" s="14" t="e">
        <f>VLOOKUP(Tabela1[[#This Row],[nome_escola]],[1]Sheet1!$A:$K,3,FALSE)</f>
        <v>#N/A</v>
      </c>
      <c r="G1058" s="1" t="str">
        <f>VLOOKUP(Tabela1[[#This Row],[id_escola]],[2]tblEscolas!$A:$E,5,FALSE)</f>
        <v>02</v>
      </c>
      <c r="H1058" s="1" t="str">
        <f>VLOOKUP(Tabela1[[#This Row],[id_escola]],[2]tblEscolas!$A:$F,6,FALSE)</f>
        <v>13</v>
      </c>
      <c r="I1058" s="1" t="s">
        <v>1235</v>
      </c>
      <c r="J1058" s="1" t="str">
        <f>VLOOKUP(A1057,[2]tblEscolas!$A:$D,4,FALSE)</f>
        <v>PUB</v>
      </c>
    </row>
    <row r="1059" spans="1:10" x14ac:dyDescent="0.3">
      <c r="A1059" s="18">
        <v>403647</v>
      </c>
      <c r="B1059" s="14" t="s">
        <v>341</v>
      </c>
      <c r="C1059" s="14" t="e">
        <f>VLOOKUP(Tabela1[[#This Row],[nome_escola]],[1]Sheet1!$A:$K,4,FALSE)</f>
        <v>#N/A</v>
      </c>
      <c r="D1059" s="14" t="e">
        <f>VLOOKUP(Tabela1[[#This Row],[nome_escola]],[1]Sheet1!$A:$K,5,FALSE)</f>
        <v>#N/A</v>
      </c>
      <c r="E1059" s="14" t="e">
        <f>VLOOKUP(Tabela1[[#This Row],[nome_escola]],[1]Sheet1!$A:$K,2,FALSE)</f>
        <v>#N/A</v>
      </c>
      <c r="F1059" s="14" t="e">
        <f>VLOOKUP(Tabela1[[#This Row],[nome_escola]],[1]Sheet1!$A:$K,3,FALSE)</f>
        <v>#N/A</v>
      </c>
      <c r="G1059" s="1" t="str">
        <f>VLOOKUP(Tabela1[[#This Row],[id_escola]],[2]tblEscolas!$A:$E,5,FALSE)</f>
        <v>06</v>
      </c>
      <c r="H1059" s="1" t="str">
        <f>VLOOKUP(Tabela1[[#This Row],[id_escola]],[2]tblEscolas!$A:$F,6,FALSE)</f>
        <v>16</v>
      </c>
      <c r="I1059" s="1" t="s">
        <v>1235</v>
      </c>
      <c r="J1059" s="1" t="str">
        <f>VLOOKUP(A1058,[2]tblEscolas!$A:$D,4,FALSE)</f>
        <v>PUB</v>
      </c>
    </row>
    <row r="1060" spans="1:10" x14ac:dyDescent="0.3">
      <c r="A1060" s="18">
        <v>403052</v>
      </c>
      <c r="B1060" s="14" t="s">
        <v>1219</v>
      </c>
      <c r="C1060" s="14" t="e">
        <f>VLOOKUP(Tabela1[[#This Row],[nome_escola]],[1]Sheet1!$A:$K,4,FALSE)</f>
        <v>#N/A</v>
      </c>
      <c r="D1060" s="14" t="e">
        <f>VLOOKUP(Tabela1[[#This Row],[nome_escola]],[1]Sheet1!$A:$K,5,FALSE)</f>
        <v>#N/A</v>
      </c>
      <c r="E1060" s="14" t="e">
        <f>VLOOKUP(Tabela1[[#This Row],[nome_escola]],[1]Sheet1!$A:$K,2,FALSE)</f>
        <v>#N/A</v>
      </c>
      <c r="F1060" s="14" t="e">
        <f>VLOOKUP(Tabela1[[#This Row],[nome_escola]],[1]Sheet1!$A:$K,3,FALSE)</f>
        <v>#N/A</v>
      </c>
      <c r="G1060" s="1" t="str">
        <f>VLOOKUP(Tabela1[[#This Row],[id_escola]],[2]tblEscolas!$A:$E,5,FALSE)</f>
        <v>18</v>
      </c>
      <c r="H1060" s="1" t="str">
        <f>VLOOKUP(Tabela1[[#This Row],[id_escola]],[2]tblEscolas!$A:$F,6,FALSE)</f>
        <v>21</v>
      </c>
      <c r="I1060" s="1" t="s">
        <v>1235</v>
      </c>
      <c r="J1060" s="1" t="str">
        <f>VLOOKUP(A1059,[2]tblEscolas!$A:$D,4,FALSE)</f>
        <v>PUB</v>
      </c>
    </row>
    <row r="1061" spans="1:10" x14ac:dyDescent="0.3">
      <c r="A1061" s="18">
        <v>403880</v>
      </c>
      <c r="B1061" s="14" t="s">
        <v>112</v>
      </c>
      <c r="C1061" s="14" t="e">
        <f>VLOOKUP(Tabela1[[#This Row],[nome_escola]],[1]Sheet1!$A:$K,4,FALSE)</f>
        <v>#N/A</v>
      </c>
      <c r="D1061" s="14" t="e">
        <f>VLOOKUP(Tabela1[[#This Row],[nome_escola]],[1]Sheet1!$A:$K,5,FALSE)</f>
        <v>#N/A</v>
      </c>
      <c r="E1061" s="14" t="e">
        <f>VLOOKUP(Tabela1[[#This Row],[nome_escola]],[1]Sheet1!$A:$K,2,FALSE)</f>
        <v>#N/A</v>
      </c>
      <c r="F1061" s="14" t="e">
        <f>VLOOKUP(Tabela1[[#This Row],[nome_escola]],[1]Sheet1!$A:$K,3,FALSE)</f>
        <v>#N/A</v>
      </c>
      <c r="G1061" s="1" t="str">
        <f>VLOOKUP(Tabela1[[#This Row],[id_escola]],[2]tblEscolas!$A:$E,5,FALSE)</f>
        <v>01</v>
      </c>
      <c r="H1061" s="1" t="str">
        <f>VLOOKUP(Tabela1[[#This Row],[id_escola]],[2]tblEscolas!$A:$F,6,FALSE)</f>
        <v>18</v>
      </c>
      <c r="I1061" s="1" t="s">
        <v>1235</v>
      </c>
      <c r="J1061" s="1" t="str">
        <f>VLOOKUP(A1060,[2]tblEscolas!$A:$D,4,FALSE)</f>
        <v>PUB</v>
      </c>
    </row>
    <row r="1062" spans="1:10" x14ac:dyDescent="0.3">
      <c r="A1062" s="18">
        <v>403428</v>
      </c>
      <c r="B1062" s="14" t="s">
        <v>806</v>
      </c>
      <c r="C1062" s="14" t="e">
        <f>VLOOKUP(Tabela1[[#This Row],[nome_escola]],[1]Sheet1!$A:$K,4,FALSE)</f>
        <v>#N/A</v>
      </c>
      <c r="D1062" s="14" t="e">
        <f>VLOOKUP(Tabela1[[#This Row],[nome_escola]],[1]Sheet1!$A:$K,5,FALSE)</f>
        <v>#N/A</v>
      </c>
      <c r="E1062" s="14" t="e">
        <f>VLOOKUP(Tabela1[[#This Row],[nome_escola]],[1]Sheet1!$A:$K,2,FALSE)</f>
        <v>#N/A</v>
      </c>
      <c r="F1062" s="14" t="e">
        <f>VLOOKUP(Tabela1[[#This Row],[nome_escola]],[1]Sheet1!$A:$K,3,FALSE)</f>
        <v>#N/A</v>
      </c>
      <c r="G1062" s="1" t="str">
        <f>VLOOKUP(Tabela1[[#This Row],[id_escola]],[2]tblEscolas!$A:$E,5,FALSE)</f>
        <v>13</v>
      </c>
      <c r="H1062" s="1" t="str">
        <f>VLOOKUP(Tabela1[[#This Row],[id_escola]],[2]tblEscolas!$A:$F,6,FALSE)</f>
        <v>04</v>
      </c>
      <c r="I1062" s="1" t="s">
        <v>1235</v>
      </c>
      <c r="J1062" s="1" t="str">
        <f>VLOOKUP(A1061,[2]tblEscolas!$A:$D,4,FALSE)</f>
        <v>PUB</v>
      </c>
    </row>
    <row r="1063" spans="1:10" x14ac:dyDescent="0.3">
      <c r="A1063" s="18">
        <v>403350</v>
      </c>
      <c r="B1063" s="14" t="s">
        <v>934</v>
      </c>
      <c r="C1063" s="14" t="e">
        <f>VLOOKUP(Tabela1[[#This Row],[nome_escola]],[1]Sheet1!$A:$K,4,FALSE)</f>
        <v>#N/A</v>
      </c>
      <c r="D1063" s="14" t="e">
        <f>VLOOKUP(Tabela1[[#This Row],[nome_escola]],[1]Sheet1!$A:$K,5,FALSE)</f>
        <v>#N/A</v>
      </c>
      <c r="E1063" s="14" t="e">
        <f>VLOOKUP(Tabela1[[#This Row],[nome_escola]],[1]Sheet1!$A:$K,2,FALSE)</f>
        <v>#N/A</v>
      </c>
      <c r="F1063" s="14" t="e">
        <f>VLOOKUP(Tabela1[[#This Row],[nome_escola]],[1]Sheet1!$A:$K,3,FALSE)</f>
        <v>#N/A</v>
      </c>
      <c r="G1063" s="1" t="str">
        <f>VLOOKUP(Tabela1[[#This Row],[id_escola]],[2]tblEscolas!$A:$E,5,FALSE)</f>
        <v>13</v>
      </c>
      <c r="H1063" s="1" t="str">
        <f>VLOOKUP(Tabela1[[#This Row],[id_escola]],[2]tblEscolas!$A:$F,6,FALSE)</f>
        <v>15</v>
      </c>
      <c r="I1063" s="1" t="s">
        <v>1235</v>
      </c>
      <c r="J1063" s="1" t="str">
        <f>VLOOKUP(A1062,[2]tblEscolas!$A:$D,4,FALSE)</f>
        <v>PUB</v>
      </c>
    </row>
    <row r="1064" spans="1:10" x14ac:dyDescent="0.3">
      <c r="A1064" s="18">
        <v>403131</v>
      </c>
      <c r="B1064" s="14" t="s">
        <v>1171</v>
      </c>
      <c r="C1064" s="14" t="e">
        <f>VLOOKUP(Tabela1[[#This Row],[nome_escola]],[1]Sheet1!$A:$K,4,FALSE)</f>
        <v>#N/A</v>
      </c>
      <c r="D1064" s="14" t="e">
        <f>VLOOKUP(Tabela1[[#This Row],[nome_escola]],[1]Sheet1!$A:$K,5,FALSE)</f>
        <v>#N/A</v>
      </c>
      <c r="E1064" s="14" t="e">
        <f>VLOOKUP(Tabela1[[#This Row],[nome_escola]],[1]Sheet1!$A:$K,2,FALSE)</f>
        <v>#N/A</v>
      </c>
      <c r="F1064" s="14" t="e">
        <f>VLOOKUP(Tabela1[[#This Row],[nome_escola]],[1]Sheet1!$A:$K,3,FALSE)</f>
        <v>#N/A</v>
      </c>
      <c r="G1064" s="1" t="str">
        <f>VLOOKUP(Tabela1[[#This Row],[id_escola]],[2]tblEscolas!$A:$E,5,FALSE)</f>
        <v>17</v>
      </c>
      <c r="H1064" s="1" t="str">
        <f>VLOOKUP(Tabela1[[#This Row],[id_escola]],[2]tblEscolas!$A:$F,6,FALSE)</f>
        <v>12</v>
      </c>
      <c r="I1064" s="1" t="s">
        <v>1235</v>
      </c>
      <c r="J1064" s="1" t="str">
        <f>VLOOKUP(A1063,[2]tblEscolas!$A:$D,4,FALSE)</f>
        <v>PUB</v>
      </c>
    </row>
    <row r="1065" spans="1:10" x14ac:dyDescent="0.3">
      <c r="A1065" s="18">
        <v>404639</v>
      </c>
      <c r="B1065" s="14" t="s">
        <v>365</v>
      </c>
      <c r="C1065" s="14" t="e">
        <f>VLOOKUP(Tabela1[[#This Row],[nome_escola]],[1]Sheet1!$A:$K,4,FALSE)</f>
        <v>#N/A</v>
      </c>
      <c r="D1065" s="14" t="e">
        <f>VLOOKUP(Tabela1[[#This Row],[nome_escola]],[1]Sheet1!$A:$K,5,FALSE)</f>
        <v>#N/A</v>
      </c>
      <c r="E1065" s="14" t="e">
        <f>VLOOKUP(Tabela1[[#This Row],[nome_escola]],[1]Sheet1!$A:$K,2,FALSE)</f>
        <v>#N/A</v>
      </c>
      <c r="F1065" s="14" t="e">
        <f>VLOOKUP(Tabela1[[#This Row],[nome_escola]],[1]Sheet1!$A:$K,3,FALSE)</f>
        <v>#N/A</v>
      </c>
      <c r="G1065" s="1" t="str">
        <f>VLOOKUP(Tabela1[[#This Row],[id_escola]],[2]tblEscolas!$A:$E,5,FALSE)</f>
        <v>07</v>
      </c>
      <c r="H1065" s="1" t="str">
        <f>VLOOKUP(Tabela1[[#This Row],[id_escola]],[2]tblEscolas!$A:$F,6,FALSE)</f>
        <v>12</v>
      </c>
      <c r="I1065" s="1" t="s">
        <v>1235</v>
      </c>
      <c r="J1065" s="1" t="str">
        <f>VLOOKUP(A1064,[2]tblEscolas!$A:$D,4,FALSE)</f>
        <v>PUB</v>
      </c>
    </row>
    <row r="1066" spans="1:10" x14ac:dyDescent="0.3">
      <c r="A1066" s="18">
        <v>403040</v>
      </c>
      <c r="B1066" s="14" t="s">
        <v>1221</v>
      </c>
      <c r="C1066" s="14" t="e">
        <f>VLOOKUP(Tabela1[[#This Row],[nome_escola]],[1]Sheet1!$A:$K,4,FALSE)</f>
        <v>#N/A</v>
      </c>
      <c r="D1066" s="14" t="e">
        <f>VLOOKUP(Tabela1[[#This Row],[nome_escola]],[1]Sheet1!$A:$K,5,FALSE)</f>
        <v>#N/A</v>
      </c>
      <c r="E1066" s="14" t="e">
        <f>VLOOKUP(Tabela1[[#This Row],[nome_escola]],[1]Sheet1!$A:$K,2,FALSE)</f>
        <v>#N/A</v>
      </c>
      <c r="F1066" s="14" t="e">
        <f>VLOOKUP(Tabela1[[#This Row],[nome_escola]],[1]Sheet1!$A:$K,3,FALSE)</f>
        <v>#N/A</v>
      </c>
      <c r="G1066" s="1" t="str">
        <f>VLOOKUP(Tabela1[[#This Row],[id_escola]],[2]tblEscolas!$A:$E,5,FALSE)</f>
        <v>18</v>
      </c>
      <c r="H1066" s="1" t="str">
        <f>VLOOKUP(Tabela1[[#This Row],[id_escola]],[2]tblEscolas!$A:$F,6,FALSE)</f>
        <v>22</v>
      </c>
      <c r="I1066" s="1" t="s">
        <v>1235</v>
      </c>
      <c r="J1066" s="1" t="str">
        <f>VLOOKUP(A1065,[2]tblEscolas!$A:$D,4,FALSE)</f>
        <v>PUB</v>
      </c>
    </row>
    <row r="1067" spans="1:10" x14ac:dyDescent="0.3">
      <c r="A1067" s="18">
        <v>403726</v>
      </c>
      <c r="B1067" s="14" t="s">
        <v>432</v>
      </c>
      <c r="C1067" s="14" t="e">
        <f>VLOOKUP(Tabela1[[#This Row],[nome_escola]],[1]Sheet1!$A:$K,4,FALSE)</f>
        <v>#N/A</v>
      </c>
      <c r="D1067" s="14" t="e">
        <f>VLOOKUP(Tabela1[[#This Row],[nome_escola]],[1]Sheet1!$A:$K,5,FALSE)</f>
        <v>#N/A</v>
      </c>
      <c r="E1067" s="14" t="e">
        <f>VLOOKUP(Tabela1[[#This Row],[nome_escola]],[1]Sheet1!$A:$K,2,FALSE)</f>
        <v>#N/A</v>
      </c>
      <c r="F1067" s="14" t="e">
        <f>VLOOKUP(Tabela1[[#This Row],[nome_escola]],[1]Sheet1!$A:$K,3,FALSE)</f>
        <v>#N/A</v>
      </c>
      <c r="G1067" s="1" t="str">
        <f>VLOOKUP(Tabela1[[#This Row],[id_escola]],[2]tblEscolas!$A:$E,5,FALSE)</f>
        <v>08</v>
      </c>
      <c r="H1067" s="1" t="str">
        <f>VLOOKUP(Tabela1[[#This Row],[id_escola]],[2]tblEscolas!$A:$F,6,FALSE)</f>
        <v>16</v>
      </c>
      <c r="I1067" s="1" t="s">
        <v>1235</v>
      </c>
      <c r="J1067" s="1" t="str">
        <f>VLOOKUP(A1066,[2]tblEscolas!$A:$D,4,FALSE)</f>
        <v>PUB</v>
      </c>
    </row>
    <row r="1068" spans="1:10" x14ac:dyDescent="0.3">
      <c r="A1068" s="18">
        <v>403751</v>
      </c>
      <c r="B1068" s="14" t="s">
        <v>238</v>
      </c>
      <c r="C1068" s="14" t="e">
        <f>VLOOKUP(Tabela1[[#This Row],[nome_escola]],[1]Sheet1!$A:$K,4,FALSE)</f>
        <v>#N/A</v>
      </c>
      <c r="D1068" s="14" t="e">
        <f>VLOOKUP(Tabela1[[#This Row],[nome_escola]],[1]Sheet1!$A:$K,5,FALSE)</f>
        <v>#N/A</v>
      </c>
      <c r="E1068" s="14" t="e">
        <f>VLOOKUP(Tabela1[[#This Row],[nome_escola]],[1]Sheet1!$A:$K,2,FALSE)</f>
        <v>#N/A</v>
      </c>
      <c r="F1068" s="14" t="e">
        <f>VLOOKUP(Tabela1[[#This Row],[nome_escola]],[1]Sheet1!$A:$K,3,FALSE)</f>
        <v>#N/A</v>
      </c>
      <c r="G1068" s="1" t="str">
        <f>VLOOKUP(Tabela1[[#This Row],[id_escola]],[2]tblEscolas!$A:$E,5,FALSE)</f>
        <v>03</v>
      </c>
      <c r="H1068" s="1" t="str">
        <f>VLOOKUP(Tabela1[[#This Row],[id_escola]],[2]tblEscolas!$A:$F,6,FALSE)</f>
        <v>13</v>
      </c>
      <c r="I1068" s="1" t="s">
        <v>1235</v>
      </c>
      <c r="J1068" s="1" t="str">
        <f>VLOOKUP(A1067,[2]tblEscolas!$A:$D,4,FALSE)</f>
        <v>PUB</v>
      </c>
    </row>
    <row r="1069" spans="1:10" x14ac:dyDescent="0.3">
      <c r="A1069" s="18">
        <v>403027</v>
      </c>
      <c r="B1069" s="14" t="s">
        <v>1233</v>
      </c>
      <c r="C1069" s="14" t="e">
        <f>VLOOKUP(Tabela1[[#This Row],[nome_escola]],[1]Sheet1!$A:$K,4,FALSE)</f>
        <v>#N/A</v>
      </c>
      <c r="D1069" s="14" t="e">
        <f>VLOOKUP(Tabela1[[#This Row],[nome_escola]],[1]Sheet1!$A:$K,5,FALSE)</f>
        <v>#N/A</v>
      </c>
      <c r="E1069" s="14" t="e">
        <f>VLOOKUP(Tabela1[[#This Row],[nome_escola]],[1]Sheet1!$A:$K,2,FALSE)</f>
        <v>#N/A</v>
      </c>
      <c r="F1069" s="14" t="e">
        <f>VLOOKUP(Tabela1[[#This Row],[nome_escola]],[1]Sheet1!$A:$K,3,FALSE)</f>
        <v>#N/A</v>
      </c>
      <c r="G1069" s="1" t="str">
        <f>VLOOKUP(Tabela1[[#This Row],[id_escola]],[2]tblEscolas!$A:$E,5,FALSE)</f>
        <v>18</v>
      </c>
      <c r="H1069" s="1" t="str">
        <f>VLOOKUP(Tabela1[[#This Row],[id_escola]],[2]tblEscolas!$A:$F,6,FALSE)</f>
        <v>24</v>
      </c>
      <c r="I1069" s="1" t="s">
        <v>1235</v>
      </c>
      <c r="J1069" s="1" t="str">
        <f>VLOOKUP(A1068,[2]tblEscolas!$A:$D,4,FALSE)</f>
        <v>PUB</v>
      </c>
    </row>
    <row r="1070" spans="1:10" x14ac:dyDescent="0.3">
      <c r="A1070" s="18">
        <v>404627</v>
      </c>
      <c r="B1070" s="14" t="s">
        <v>121</v>
      </c>
      <c r="C1070" s="14" t="e">
        <f>VLOOKUP(Tabela1[[#This Row],[nome_escola]],[1]Sheet1!$A:$K,4,FALSE)</f>
        <v>#N/A</v>
      </c>
      <c r="D1070" s="14" t="e">
        <f>VLOOKUP(Tabela1[[#This Row],[nome_escola]],[1]Sheet1!$A:$K,5,FALSE)</f>
        <v>#N/A</v>
      </c>
      <c r="E1070" s="14" t="e">
        <f>VLOOKUP(Tabela1[[#This Row],[nome_escola]],[1]Sheet1!$A:$K,2,FALSE)</f>
        <v>#N/A</v>
      </c>
      <c r="F1070" s="14" t="e">
        <f>VLOOKUP(Tabela1[[#This Row],[nome_escola]],[1]Sheet1!$A:$K,3,FALSE)</f>
        <v>#N/A</v>
      </c>
      <c r="G1070" s="1" t="str">
        <f>VLOOKUP(Tabela1[[#This Row],[id_escola]],[2]tblEscolas!$A:$E,5,FALSE)</f>
        <v>02</v>
      </c>
      <c r="H1070" s="1" t="str">
        <f>VLOOKUP(Tabela1[[#This Row],[id_escola]],[2]tblEscolas!$A:$F,6,FALSE)</f>
        <v>05</v>
      </c>
      <c r="I1070" s="1" t="s">
        <v>1235</v>
      </c>
      <c r="J1070" s="1" t="str">
        <f>VLOOKUP(A1069,[2]tblEscolas!$A:$D,4,FALSE)</f>
        <v>PUB</v>
      </c>
    </row>
    <row r="1071" spans="1:10" x14ac:dyDescent="0.3">
      <c r="A1071" s="18">
        <v>401389</v>
      </c>
      <c r="B1071" s="14" t="s">
        <v>960</v>
      </c>
      <c r="C1071" s="14" t="e">
        <f>VLOOKUP(Tabela1[[#This Row],[nome_escola]],[1]Sheet1!$A:$K,4,FALSE)</f>
        <v>#N/A</v>
      </c>
      <c r="D1071" s="14" t="e">
        <f>VLOOKUP(Tabela1[[#This Row],[nome_escola]],[1]Sheet1!$A:$K,5,FALSE)</f>
        <v>#N/A</v>
      </c>
      <c r="E1071" s="14" t="e">
        <f>VLOOKUP(Tabela1[[#This Row],[nome_escola]],[1]Sheet1!$A:$K,2,FALSE)</f>
        <v>#N/A</v>
      </c>
      <c r="F1071" s="14" t="e">
        <f>VLOOKUP(Tabela1[[#This Row],[nome_escola]],[1]Sheet1!$A:$K,3,FALSE)</f>
        <v>#N/A</v>
      </c>
      <c r="G1071" s="1" t="str">
        <f>VLOOKUP(Tabela1[[#This Row],[id_escola]],[2]tblEscolas!$A:$E,5,FALSE)</f>
        <v>13</v>
      </c>
      <c r="H1071" s="1" t="str">
        <f>VLOOKUP(Tabela1[[#This Row],[id_escola]],[2]tblEscolas!$A:$F,6,FALSE)</f>
        <v>17</v>
      </c>
      <c r="I1071" s="1" t="s">
        <v>1235</v>
      </c>
      <c r="J1071" s="1" t="str">
        <f>VLOOKUP(A1070,[2]tblEscolas!$A:$D,4,FALSE)</f>
        <v>PUB</v>
      </c>
    </row>
    <row r="1072" spans="1:10" x14ac:dyDescent="0.3">
      <c r="A1072" s="18">
        <v>402540</v>
      </c>
      <c r="B1072" s="14" t="s">
        <v>663</v>
      </c>
      <c r="C1072" s="14" t="e">
        <f>VLOOKUP(Tabela1[[#This Row],[nome_escola]],[1]Sheet1!$A:$K,4,FALSE)</f>
        <v>#N/A</v>
      </c>
      <c r="D1072" s="14" t="e">
        <f>VLOOKUP(Tabela1[[#This Row],[nome_escola]],[1]Sheet1!$A:$K,5,FALSE)</f>
        <v>#N/A</v>
      </c>
      <c r="E1072" s="14" t="e">
        <f>VLOOKUP(Tabela1[[#This Row],[nome_escola]],[1]Sheet1!$A:$K,2,FALSE)</f>
        <v>#N/A</v>
      </c>
      <c r="F1072" s="14" t="e">
        <f>VLOOKUP(Tabela1[[#This Row],[nome_escola]],[1]Sheet1!$A:$K,3,FALSE)</f>
        <v>#N/A</v>
      </c>
      <c r="G1072" s="1" t="str">
        <f>VLOOKUP(Tabela1[[#This Row],[id_escola]],[2]tblEscolas!$A:$E,5,FALSE)</f>
        <v>11</v>
      </c>
      <c r="H1072" s="1" t="str">
        <f>VLOOKUP(Tabela1[[#This Row],[id_escola]],[2]tblEscolas!$A:$F,6,FALSE)</f>
        <v>07</v>
      </c>
      <c r="I1072" s="1" t="s">
        <v>1235</v>
      </c>
      <c r="J1072" s="1" t="str">
        <f>VLOOKUP(A1071,[2]tblEscolas!$A:$D,4,FALSE)</f>
        <v>PUB</v>
      </c>
    </row>
    <row r="1073" spans="1:10" x14ac:dyDescent="0.3">
      <c r="A1073" s="18">
        <v>403301</v>
      </c>
      <c r="B1073" s="14" t="s">
        <v>993</v>
      </c>
      <c r="C1073" s="14" t="e">
        <f>VLOOKUP(Tabela1[[#This Row],[nome_escola]],[1]Sheet1!$A:$K,4,FALSE)</f>
        <v>#N/A</v>
      </c>
      <c r="D1073" s="14" t="e">
        <f>VLOOKUP(Tabela1[[#This Row],[nome_escola]],[1]Sheet1!$A:$K,5,FALSE)</f>
        <v>#N/A</v>
      </c>
      <c r="E1073" s="14" t="e">
        <f>VLOOKUP(Tabela1[[#This Row],[nome_escola]],[1]Sheet1!$A:$K,2,FALSE)</f>
        <v>#N/A</v>
      </c>
      <c r="F1073" s="14" t="e">
        <f>VLOOKUP(Tabela1[[#This Row],[nome_escola]],[1]Sheet1!$A:$K,3,FALSE)</f>
        <v>#N/A</v>
      </c>
      <c r="G1073" s="1" t="str">
        <f>VLOOKUP(Tabela1[[#This Row],[id_escola]],[2]tblEscolas!$A:$E,5,FALSE)</f>
        <v>14</v>
      </c>
      <c r="H1073" s="1" t="str">
        <f>VLOOKUP(Tabela1[[#This Row],[id_escola]],[2]tblEscolas!$A:$F,6,FALSE)</f>
        <v>06</v>
      </c>
      <c r="I1073" s="1" t="s">
        <v>1235</v>
      </c>
      <c r="J1073" s="1" t="str">
        <f>VLOOKUP(A1072,[2]tblEscolas!$A:$D,4,FALSE)</f>
        <v>PUB</v>
      </c>
    </row>
    <row r="1074" spans="1:10" x14ac:dyDescent="0.3">
      <c r="A1074" s="18">
        <v>401171</v>
      </c>
      <c r="B1074" s="14" t="s">
        <v>818</v>
      </c>
      <c r="C1074" s="14" t="e">
        <f>VLOOKUP(Tabela1[[#This Row],[nome_escola]],[1]Sheet1!$A:$K,4,FALSE)</f>
        <v>#N/A</v>
      </c>
      <c r="D1074" s="14" t="e">
        <f>VLOOKUP(Tabela1[[#This Row],[nome_escola]],[1]Sheet1!$A:$K,5,FALSE)</f>
        <v>#N/A</v>
      </c>
      <c r="E1074" s="14" t="e">
        <f>VLOOKUP(Tabela1[[#This Row],[nome_escola]],[1]Sheet1!$A:$K,2,FALSE)</f>
        <v>#N/A</v>
      </c>
      <c r="F1074" s="14" t="e">
        <f>VLOOKUP(Tabela1[[#This Row],[nome_escola]],[1]Sheet1!$A:$K,3,FALSE)</f>
        <v>#N/A</v>
      </c>
      <c r="G1074" s="1" t="str">
        <f>VLOOKUP(Tabela1[[#This Row],[id_escola]],[2]tblEscolas!$A:$E,5,FALSE)</f>
        <v>13</v>
      </c>
      <c r="H1074" s="1" t="str">
        <f>VLOOKUP(Tabela1[[#This Row],[id_escola]],[2]tblEscolas!$A:$F,6,FALSE)</f>
        <v>06</v>
      </c>
      <c r="I1074" s="1" t="s">
        <v>1235</v>
      </c>
      <c r="J1074" s="1" t="str">
        <f>VLOOKUP(A1073,[2]tblEscolas!$A:$D,4,FALSE)</f>
        <v>PUB</v>
      </c>
    </row>
    <row r="1075" spans="1:10" x14ac:dyDescent="0.3">
      <c r="A1075" s="18">
        <v>401640</v>
      </c>
      <c r="B1075" s="14" t="s">
        <v>1002</v>
      </c>
      <c r="C1075" s="14" t="e">
        <f>VLOOKUP(Tabela1[[#This Row],[nome_escola]],[1]Sheet1!$A:$K,4,FALSE)</f>
        <v>#N/A</v>
      </c>
      <c r="D1075" s="14" t="e">
        <f>VLOOKUP(Tabela1[[#This Row],[nome_escola]],[1]Sheet1!$A:$K,5,FALSE)</f>
        <v>#N/A</v>
      </c>
      <c r="E1075" s="14" t="e">
        <f>VLOOKUP(Tabela1[[#This Row],[nome_escola]],[1]Sheet1!$A:$K,2,FALSE)</f>
        <v>#N/A</v>
      </c>
      <c r="F1075" s="14" t="e">
        <f>VLOOKUP(Tabela1[[#This Row],[nome_escola]],[1]Sheet1!$A:$K,3,FALSE)</f>
        <v>#N/A</v>
      </c>
      <c r="G1075" s="1" t="str">
        <f>VLOOKUP(Tabela1[[#This Row],[id_escola]],[2]tblEscolas!$A:$E,5,FALSE)</f>
        <v>14</v>
      </c>
      <c r="H1075" s="1" t="str">
        <f>VLOOKUP(Tabela1[[#This Row],[id_escola]],[2]tblEscolas!$A:$F,6,FALSE)</f>
        <v>10</v>
      </c>
      <c r="I1075" s="1" t="s">
        <v>1235</v>
      </c>
      <c r="J1075" s="1" t="str">
        <f>VLOOKUP(A1074,[2]tblEscolas!$A:$D,4,FALSE)</f>
        <v>PUB</v>
      </c>
    </row>
    <row r="1076" spans="1:10" x14ac:dyDescent="0.3">
      <c r="A1076" s="18">
        <v>402084</v>
      </c>
      <c r="B1076" s="14" t="s">
        <v>589</v>
      </c>
      <c r="C1076" s="14" t="e">
        <f>VLOOKUP(Tabela1[[#This Row],[nome_escola]],[1]Sheet1!$A:$K,4,FALSE)</f>
        <v>#N/A</v>
      </c>
      <c r="D1076" s="14" t="e">
        <f>VLOOKUP(Tabela1[[#This Row],[nome_escola]],[1]Sheet1!$A:$K,5,FALSE)</f>
        <v>#N/A</v>
      </c>
      <c r="E1076" s="14" t="e">
        <f>VLOOKUP(Tabela1[[#This Row],[nome_escola]],[1]Sheet1!$A:$K,2,FALSE)</f>
        <v>#N/A</v>
      </c>
      <c r="F1076" s="14" t="e">
        <f>VLOOKUP(Tabela1[[#This Row],[nome_escola]],[1]Sheet1!$A:$K,3,FALSE)</f>
        <v>#N/A</v>
      </c>
      <c r="G1076" s="1" t="str">
        <f>VLOOKUP(Tabela1[[#This Row],[id_escola]],[2]tblEscolas!$A:$E,5,FALSE)</f>
        <v>11</v>
      </c>
      <c r="H1076" s="1" t="str">
        <f>VLOOKUP(Tabela1[[#This Row],[id_escola]],[2]tblEscolas!$A:$F,6,FALSE)</f>
        <v>06</v>
      </c>
      <c r="I1076" s="1" t="s">
        <v>1235</v>
      </c>
      <c r="J1076" s="1" t="str">
        <f>VLOOKUP(A1075,[2]tblEscolas!$A:$D,4,FALSE)</f>
        <v>PUB</v>
      </c>
    </row>
    <row r="1077" spans="1:10" x14ac:dyDescent="0.3">
      <c r="A1077" s="18">
        <v>402679</v>
      </c>
      <c r="B1077" s="14" t="s">
        <v>584</v>
      </c>
      <c r="C1077" s="14" t="e">
        <f>VLOOKUP(Tabela1[[#This Row],[nome_escola]],[1]Sheet1!$A:$K,4,FALSE)</f>
        <v>#N/A</v>
      </c>
      <c r="D1077" s="14" t="e">
        <f>VLOOKUP(Tabela1[[#This Row],[nome_escola]],[1]Sheet1!$A:$K,5,FALSE)</f>
        <v>#N/A</v>
      </c>
      <c r="E1077" s="14" t="e">
        <f>VLOOKUP(Tabela1[[#This Row],[nome_escola]],[1]Sheet1!$A:$K,2,FALSE)</f>
        <v>#N/A</v>
      </c>
      <c r="F1077" s="14" t="e">
        <f>VLOOKUP(Tabela1[[#This Row],[nome_escola]],[1]Sheet1!$A:$K,3,FALSE)</f>
        <v>#N/A</v>
      </c>
      <c r="G1077" s="1" t="str">
        <f>VLOOKUP(Tabela1[[#This Row],[id_escola]],[2]tblEscolas!$A:$E,5,FALSE)</f>
        <v>11</v>
      </c>
      <c r="H1077" s="1" t="str">
        <f>VLOOKUP(Tabela1[[#This Row],[id_escola]],[2]tblEscolas!$A:$F,6,FALSE)</f>
        <v>06</v>
      </c>
      <c r="I1077" s="1" t="s">
        <v>1235</v>
      </c>
      <c r="J1077" s="1" t="str">
        <f>VLOOKUP(A1076,[2]tblEscolas!$A:$D,4,FALSE)</f>
        <v>PUB</v>
      </c>
    </row>
    <row r="1078" spans="1:10" x14ac:dyDescent="0.3">
      <c r="A1078" s="18">
        <v>400105</v>
      </c>
      <c r="B1078" s="14" t="s">
        <v>1117</v>
      </c>
      <c r="C1078" s="14" t="e">
        <f>VLOOKUP(Tabela1[[#This Row],[nome_escola]],[1]Sheet1!$A:$K,4,FALSE)</f>
        <v>#N/A</v>
      </c>
      <c r="D1078" s="14" t="e">
        <f>VLOOKUP(Tabela1[[#This Row],[nome_escola]],[1]Sheet1!$A:$K,5,FALSE)</f>
        <v>#N/A</v>
      </c>
      <c r="E1078" s="14" t="e">
        <f>VLOOKUP(Tabela1[[#This Row],[nome_escola]],[1]Sheet1!$A:$K,2,FALSE)</f>
        <v>#N/A</v>
      </c>
      <c r="F1078" s="14" t="e">
        <f>VLOOKUP(Tabela1[[#This Row],[nome_escola]],[1]Sheet1!$A:$K,3,FALSE)</f>
        <v>#N/A</v>
      </c>
      <c r="G1078" s="1" t="str">
        <f>VLOOKUP(Tabela1[[#This Row],[id_escola]],[2]tblEscolas!$A:$E,5,FALSE)</f>
        <v>15</v>
      </c>
      <c r="H1078" s="1" t="str">
        <f>VLOOKUP(Tabela1[[#This Row],[id_escola]],[2]tblEscolas!$A:$F,6,FALSE)</f>
        <v>12</v>
      </c>
      <c r="I1078" s="1" t="s">
        <v>1235</v>
      </c>
      <c r="J1078" s="1" t="str">
        <f>VLOOKUP(A1077,[2]tblEscolas!$A:$D,4,FALSE)</f>
        <v>PUB</v>
      </c>
    </row>
    <row r="1079" spans="1:10" x14ac:dyDescent="0.3">
      <c r="A1079" s="18">
        <v>401390</v>
      </c>
      <c r="B1079" s="14" t="s">
        <v>642</v>
      </c>
      <c r="C1079" s="14" t="e">
        <f>VLOOKUP(Tabela1[[#This Row],[nome_escola]],[1]Sheet1!$A:$K,4,FALSE)</f>
        <v>#N/A</v>
      </c>
      <c r="D1079" s="14" t="e">
        <f>VLOOKUP(Tabela1[[#This Row],[nome_escola]],[1]Sheet1!$A:$K,5,FALSE)</f>
        <v>#N/A</v>
      </c>
      <c r="E1079" s="14" t="e">
        <f>VLOOKUP(Tabela1[[#This Row],[nome_escola]],[1]Sheet1!$A:$K,2,FALSE)</f>
        <v>#N/A</v>
      </c>
      <c r="F1079" s="14" t="e">
        <f>VLOOKUP(Tabela1[[#This Row],[nome_escola]],[1]Sheet1!$A:$K,3,FALSE)</f>
        <v>#N/A</v>
      </c>
      <c r="G1079" s="1" t="str">
        <f>VLOOKUP(Tabela1[[#This Row],[id_escola]],[2]tblEscolas!$A:$E,5,FALSE)</f>
        <v>11</v>
      </c>
      <c r="H1079" s="1" t="str">
        <f>VLOOKUP(Tabela1[[#This Row],[id_escola]],[2]tblEscolas!$A:$F,6,FALSE)</f>
        <v>07</v>
      </c>
      <c r="I1079" s="1" t="s">
        <v>1235</v>
      </c>
      <c r="J1079" s="1" t="str">
        <f>VLOOKUP(A1078,[2]tblEscolas!$A:$D,4,FALSE)</f>
        <v>PUB</v>
      </c>
    </row>
    <row r="1080" spans="1:10" x14ac:dyDescent="0.3">
      <c r="A1080" s="18">
        <v>401407</v>
      </c>
      <c r="B1080" s="14" t="s">
        <v>1158</v>
      </c>
      <c r="C1080" s="14" t="e">
        <f>VLOOKUP(Tabela1[[#This Row],[nome_escola]],[1]Sheet1!$A:$K,4,FALSE)</f>
        <v>#N/A</v>
      </c>
      <c r="D1080" s="14" t="e">
        <f>VLOOKUP(Tabela1[[#This Row],[nome_escola]],[1]Sheet1!$A:$K,5,FALSE)</f>
        <v>#N/A</v>
      </c>
      <c r="E1080" s="14" t="e">
        <f>VLOOKUP(Tabela1[[#This Row],[nome_escola]],[1]Sheet1!$A:$K,2,FALSE)</f>
        <v>#N/A</v>
      </c>
      <c r="F1080" s="14" t="e">
        <f>VLOOKUP(Tabela1[[#This Row],[nome_escola]],[1]Sheet1!$A:$K,3,FALSE)</f>
        <v>#N/A</v>
      </c>
      <c r="G1080" s="1" t="str">
        <f>VLOOKUP(Tabela1[[#This Row],[id_escola]],[2]tblEscolas!$A:$E,5,FALSE)</f>
        <v>17</v>
      </c>
      <c r="H1080" s="1" t="str">
        <f>VLOOKUP(Tabela1[[#This Row],[id_escola]],[2]tblEscolas!$A:$F,6,FALSE)</f>
        <v>03</v>
      </c>
      <c r="I1080" s="1" t="s">
        <v>1235</v>
      </c>
      <c r="J1080" s="1" t="str">
        <f>VLOOKUP(A1079,[2]tblEscolas!$A:$D,4,FALSE)</f>
        <v>PUB</v>
      </c>
    </row>
    <row r="1081" spans="1:10" x14ac:dyDescent="0.3">
      <c r="A1081" s="18">
        <v>401419</v>
      </c>
      <c r="B1081" s="14" t="s">
        <v>1006</v>
      </c>
      <c r="C1081" s="14" t="e">
        <f>VLOOKUP(Tabela1[[#This Row],[nome_escola]],[1]Sheet1!$A:$K,4,FALSE)</f>
        <v>#N/A</v>
      </c>
      <c r="D1081" s="14" t="e">
        <f>VLOOKUP(Tabela1[[#This Row],[nome_escola]],[1]Sheet1!$A:$K,5,FALSE)</f>
        <v>#N/A</v>
      </c>
      <c r="E1081" s="14" t="e">
        <f>VLOOKUP(Tabela1[[#This Row],[nome_escola]],[1]Sheet1!$A:$K,2,FALSE)</f>
        <v>#N/A</v>
      </c>
      <c r="F1081" s="14" t="e">
        <f>VLOOKUP(Tabela1[[#This Row],[nome_escola]],[1]Sheet1!$A:$K,3,FALSE)</f>
        <v>#N/A</v>
      </c>
      <c r="G1081" s="1" t="str">
        <f>VLOOKUP(Tabela1[[#This Row],[id_escola]],[2]tblEscolas!$A:$E,5,FALSE)</f>
        <v>14</v>
      </c>
      <c r="H1081" s="1" t="str">
        <f>VLOOKUP(Tabela1[[#This Row],[id_escola]],[2]tblEscolas!$A:$F,6,FALSE)</f>
        <v>14</v>
      </c>
      <c r="I1081" s="1" t="s">
        <v>1235</v>
      </c>
      <c r="J1081" s="1" t="str">
        <f>VLOOKUP(A1080,[2]tblEscolas!$A:$D,4,FALSE)</f>
        <v>PUB</v>
      </c>
    </row>
    <row r="1082" spans="1:10" x14ac:dyDescent="0.3">
      <c r="A1082" s="18">
        <v>400993</v>
      </c>
      <c r="B1082" s="14" t="s">
        <v>319</v>
      </c>
      <c r="C1082" s="14" t="e">
        <f>VLOOKUP(Tabela1[[#This Row],[nome_escola]],[1]Sheet1!$A:$K,4,FALSE)</f>
        <v>#N/A</v>
      </c>
      <c r="D1082" s="14" t="e">
        <f>VLOOKUP(Tabela1[[#This Row],[nome_escola]],[1]Sheet1!$A:$K,5,FALSE)</f>
        <v>#N/A</v>
      </c>
      <c r="E1082" s="14" t="e">
        <f>VLOOKUP(Tabela1[[#This Row],[nome_escola]],[1]Sheet1!$A:$K,2,FALSE)</f>
        <v>#N/A</v>
      </c>
      <c r="F1082" s="14" t="e">
        <f>VLOOKUP(Tabela1[[#This Row],[nome_escola]],[1]Sheet1!$A:$K,3,FALSE)</f>
        <v>#N/A</v>
      </c>
      <c r="G1082" s="1" t="str">
        <f>VLOOKUP(Tabela1[[#This Row],[id_escola]],[2]tblEscolas!$A:$E,5,FALSE)</f>
        <v>06</v>
      </c>
      <c r="H1082" s="1" t="str">
        <f>VLOOKUP(Tabela1[[#This Row],[id_escola]],[2]tblEscolas!$A:$F,6,FALSE)</f>
        <v>05</v>
      </c>
      <c r="I1082" s="1" t="s">
        <v>1235</v>
      </c>
      <c r="J1082" s="1" t="str">
        <f>VLOOKUP(A1081,[2]tblEscolas!$A:$D,4,FALSE)</f>
        <v>PUB</v>
      </c>
    </row>
    <row r="1083" spans="1:10" x14ac:dyDescent="0.3">
      <c r="A1083" s="18">
        <v>401444</v>
      </c>
      <c r="B1083" s="14" t="s">
        <v>1012</v>
      </c>
      <c r="C1083" s="14" t="e">
        <f>VLOOKUP(Tabela1[[#This Row],[nome_escola]],[1]Sheet1!$A:$K,4,FALSE)</f>
        <v>#N/A</v>
      </c>
      <c r="D1083" s="14" t="e">
        <f>VLOOKUP(Tabela1[[#This Row],[nome_escola]],[1]Sheet1!$A:$K,5,FALSE)</f>
        <v>#N/A</v>
      </c>
      <c r="E1083" s="14" t="e">
        <f>VLOOKUP(Tabela1[[#This Row],[nome_escola]],[1]Sheet1!$A:$K,2,FALSE)</f>
        <v>#N/A</v>
      </c>
      <c r="F1083" s="14" t="e">
        <f>VLOOKUP(Tabela1[[#This Row],[nome_escola]],[1]Sheet1!$A:$K,3,FALSE)</f>
        <v>#N/A</v>
      </c>
      <c r="G1083" s="1" t="str">
        <f>VLOOKUP(Tabela1[[#This Row],[id_escola]],[2]tblEscolas!$A:$E,5,FALSE)</f>
        <v>14</v>
      </c>
      <c r="H1083" s="1" t="str">
        <f>VLOOKUP(Tabela1[[#This Row],[id_escola]],[2]tblEscolas!$A:$F,6,FALSE)</f>
        <v>16</v>
      </c>
      <c r="I1083" s="1" t="s">
        <v>1235</v>
      </c>
      <c r="J1083" s="1" t="str">
        <f>VLOOKUP(A1082,[2]tblEscolas!$A:$D,4,FALSE)</f>
        <v>PUB</v>
      </c>
    </row>
    <row r="1084" spans="1:10" x14ac:dyDescent="0.3">
      <c r="A1084" s="18">
        <v>401500</v>
      </c>
      <c r="B1084" s="14" t="s">
        <v>81</v>
      </c>
      <c r="C1084" s="14" t="e">
        <f>VLOOKUP(Tabela1[[#This Row],[nome_escola]],[1]Sheet1!$A:$K,4,FALSE)</f>
        <v>#N/A</v>
      </c>
      <c r="D1084" s="14" t="e">
        <f>VLOOKUP(Tabela1[[#This Row],[nome_escola]],[1]Sheet1!$A:$K,5,FALSE)</f>
        <v>#N/A</v>
      </c>
      <c r="E1084" s="14" t="e">
        <f>VLOOKUP(Tabela1[[#This Row],[nome_escola]],[1]Sheet1!$A:$K,2,FALSE)</f>
        <v>#N/A</v>
      </c>
      <c r="F1084" s="14" t="e">
        <f>VLOOKUP(Tabela1[[#This Row],[nome_escola]],[1]Sheet1!$A:$K,3,FALSE)</f>
        <v>#N/A</v>
      </c>
      <c r="G1084" s="1" t="str">
        <f>VLOOKUP(Tabela1[[#This Row],[id_escola]],[2]tblEscolas!$A:$E,5,FALSE)</f>
        <v>01</v>
      </c>
      <c r="H1084" s="1" t="str">
        <f>VLOOKUP(Tabela1[[#This Row],[id_escola]],[2]tblEscolas!$A:$F,6,FALSE)</f>
        <v>10</v>
      </c>
      <c r="I1084" s="1" t="s">
        <v>1235</v>
      </c>
      <c r="J1084" s="1" t="str">
        <f>VLOOKUP(A1083,[2]tblEscolas!$A:$D,4,FALSE)</f>
        <v>PUB</v>
      </c>
    </row>
    <row r="1085" spans="1:10" x14ac:dyDescent="0.3">
      <c r="A1085" s="18">
        <v>401511</v>
      </c>
      <c r="B1085" s="14" t="s">
        <v>1165</v>
      </c>
      <c r="C1085" s="14" t="e">
        <f>VLOOKUP(Tabela1[[#This Row],[nome_escola]],[1]Sheet1!$A:$K,4,FALSE)</f>
        <v>#N/A</v>
      </c>
      <c r="D1085" s="14" t="e">
        <f>VLOOKUP(Tabela1[[#This Row],[nome_escola]],[1]Sheet1!$A:$K,5,FALSE)</f>
        <v>#N/A</v>
      </c>
      <c r="E1085" s="14" t="e">
        <f>VLOOKUP(Tabela1[[#This Row],[nome_escola]],[1]Sheet1!$A:$K,2,FALSE)</f>
        <v>#N/A</v>
      </c>
      <c r="F1085" s="14" t="e">
        <f>VLOOKUP(Tabela1[[#This Row],[nome_escola]],[1]Sheet1!$A:$K,3,FALSE)</f>
        <v>#N/A</v>
      </c>
      <c r="G1085" s="1" t="str">
        <f>VLOOKUP(Tabela1[[#This Row],[id_escola]],[2]tblEscolas!$A:$E,5,FALSE)</f>
        <v>17</v>
      </c>
      <c r="H1085" s="1" t="str">
        <f>VLOOKUP(Tabela1[[#This Row],[id_escola]],[2]tblEscolas!$A:$F,6,FALSE)</f>
        <v>08</v>
      </c>
      <c r="I1085" s="1" t="s">
        <v>1235</v>
      </c>
      <c r="J1085" s="1" t="str">
        <f>VLOOKUP(A1084,[2]tblEscolas!$A:$D,4,FALSE)</f>
        <v>PUB</v>
      </c>
    </row>
    <row r="1086" spans="1:10" x14ac:dyDescent="0.3">
      <c r="A1086" s="18">
        <v>401523</v>
      </c>
      <c r="B1086" s="14" t="s">
        <v>1196</v>
      </c>
      <c r="C1086" s="14" t="e">
        <f>VLOOKUP(Tabela1[[#This Row],[nome_escola]],[1]Sheet1!$A:$K,4,FALSE)</f>
        <v>#N/A</v>
      </c>
      <c r="D1086" s="14" t="e">
        <f>VLOOKUP(Tabela1[[#This Row],[nome_escola]],[1]Sheet1!$A:$K,5,FALSE)</f>
        <v>#N/A</v>
      </c>
      <c r="E1086" s="14" t="e">
        <f>VLOOKUP(Tabela1[[#This Row],[nome_escola]],[1]Sheet1!$A:$K,2,FALSE)</f>
        <v>#N/A</v>
      </c>
      <c r="F1086" s="14" t="e">
        <f>VLOOKUP(Tabela1[[#This Row],[nome_escola]],[1]Sheet1!$A:$K,3,FALSE)</f>
        <v>#N/A</v>
      </c>
      <c r="G1086" s="1" t="str">
        <f>VLOOKUP(Tabela1[[#This Row],[id_escola]],[2]tblEscolas!$A:$E,5,FALSE)</f>
        <v>18</v>
      </c>
      <c r="H1086" s="1" t="str">
        <f>VLOOKUP(Tabela1[[#This Row],[id_escola]],[2]tblEscolas!$A:$F,6,FALSE)</f>
        <v>08</v>
      </c>
      <c r="I1086" s="1" t="s">
        <v>1235</v>
      </c>
      <c r="J1086" s="1" t="str">
        <f>VLOOKUP(A1085,[2]tblEscolas!$A:$D,4,FALSE)</f>
        <v>PUB</v>
      </c>
    </row>
    <row r="1087" spans="1:10" x14ac:dyDescent="0.3">
      <c r="A1087" s="18">
        <v>401470</v>
      </c>
      <c r="B1087" s="14" t="s">
        <v>318</v>
      </c>
      <c r="C1087" s="14" t="e">
        <f>VLOOKUP(Tabela1[[#This Row],[nome_escola]],[1]Sheet1!$A:$K,4,FALSE)</f>
        <v>#N/A</v>
      </c>
      <c r="D1087" s="14" t="e">
        <f>VLOOKUP(Tabela1[[#This Row],[nome_escola]],[1]Sheet1!$A:$K,5,FALSE)</f>
        <v>#N/A</v>
      </c>
      <c r="E1087" s="14" t="e">
        <f>VLOOKUP(Tabela1[[#This Row],[nome_escola]],[1]Sheet1!$A:$K,2,FALSE)</f>
        <v>#N/A</v>
      </c>
      <c r="F1087" s="14" t="e">
        <f>VLOOKUP(Tabela1[[#This Row],[nome_escola]],[1]Sheet1!$A:$K,3,FALSE)</f>
        <v>#N/A</v>
      </c>
      <c r="G1087" s="1" t="str">
        <f>VLOOKUP(Tabela1[[#This Row],[id_escola]],[2]tblEscolas!$A:$E,5,FALSE)</f>
        <v>06</v>
      </c>
      <c r="H1087" s="1" t="str">
        <f>VLOOKUP(Tabela1[[#This Row],[id_escola]],[2]tblEscolas!$A:$F,6,FALSE)</f>
        <v>05</v>
      </c>
      <c r="I1087" s="1" t="s">
        <v>1235</v>
      </c>
      <c r="J1087" s="1" t="str">
        <f>VLOOKUP(A1086,[2]tblEscolas!$A:$D,4,FALSE)</f>
        <v>PUB</v>
      </c>
    </row>
    <row r="1088" spans="1:10" x14ac:dyDescent="0.3">
      <c r="A1088" s="18">
        <v>401468</v>
      </c>
      <c r="B1088" s="14" t="s">
        <v>962</v>
      </c>
      <c r="C1088" s="14" t="e">
        <f>VLOOKUP(Tabela1[[#This Row],[nome_escola]],[1]Sheet1!$A:$K,4,FALSE)</f>
        <v>#N/A</v>
      </c>
      <c r="D1088" s="14" t="e">
        <f>VLOOKUP(Tabela1[[#This Row],[nome_escola]],[1]Sheet1!$A:$K,5,FALSE)</f>
        <v>#N/A</v>
      </c>
      <c r="E1088" s="14" t="e">
        <f>VLOOKUP(Tabela1[[#This Row],[nome_escola]],[1]Sheet1!$A:$K,2,FALSE)</f>
        <v>#N/A</v>
      </c>
      <c r="F1088" s="14" t="e">
        <f>VLOOKUP(Tabela1[[#This Row],[nome_escola]],[1]Sheet1!$A:$K,3,FALSE)</f>
        <v>#N/A</v>
      </c>
      <c r="G1088" s="1" t="str">
        <f>VLOOKUP(Tabela1[[#This Row],[id_escola]],[2]tblEscolas!$A:$E,5,FALSE)</f>
        <v>13</v>
      </c>
      <c r="H1088" s="1" t="str">
        <f>VLOOKUP(Tabela1[[#This Row],[id_escola]],[2]tblEscolas!$A:$F,6,FALSE)</f>
        <v>17</v>
      </c>
      <c r="I1088" s="1" t="s">
        <v>1235</v>
      </c>
      <c r="J1088" s="1" t="str">
        <f>VLOOKUP(A1087,[2]tblEscolas!$A:$D,4,FALSE)</f>
        <v>PUB</v>
      </c>
    </row>
    <row r="1089" spans="1:10" x14ac:dyDescent="0.3">
      <c r="A1089" s="18">
        <v>401481</v>
      </c>
      <c r="B1089" s="14" t="s">
        <v>1092</v>
      </c>
      <c r="C1089" s="14" t="e">
        <f>VLOOKUP(Tabela1[[#This Row],[nome_escola]],[1]Sheet1!$A:$K,4,FALSE)</f>
        <v>#N/A</v>
      </c>
      <c r="D1089" s="14" t="e">
        <f>VLOOKUP(Tabela1[[#This Row],[nome_escola]],[1]Sheet1!$A:$K,5,FALSE)</f>
        <v>#N/A</v>
      </c>
      <c r="E1089" s="14" t="e">
        <f>VLOOKUP(Tabela1[[#This Row],[nome_escola]],[1]Sheet1!$A:$K,2,FALSE)</f>
        <v>#N/A</v>
      </c>
      <c r="F1089" s="14" t="e">
        <f>VLOOKUP(Tabela1[[#This Row],[nome_escola]],[1]Sheet1!$A:$K,3,FALSE)</f>
        <v>#N/A</v>
      </c>
      <c r="G1089" s="1" t="str">
        <f>VLOOKUP(Tabela1[[#This Row],[id_escola]],[2]tblEscolas!$A:$E,5,FALSE)</f>
        <v>15</v>
      </c>
      <c r="H1089" s="1" t="str">
        <f>VLOOKUP(Tabela1[[#This Row],[id_escola]],[2]tblEscolas!$A:$F,6,FALSE)</f>
        <v>10</v>
      </c>
      <c r="I1089" s="1" t="s">
        <v>1235</v>
      </c>
      <c r="J1089" s="1" t="str">
        <f>VLOOKUP(A1088,[2]tblEscolas!$A:$D,4,FALSE)</f>
        <v>PUB</v>
      </c>
    </row>
    <row r="1090" spans="1:10" x14ac:dyDescent="0.3">
      <c r="A1090" s="18">
        <v>401493</v>
      </c>
      <c r="B1090" s="14" t="s">
        <v>99</v>
      </c>
      <c r="C1090" s="14" t="e">
        <f>VLOOKUP(Tabela1[[#This Row],[nome_escola]],[1]Sheet1!$A:$K,4,FALSE)</f>
        <v>#N/A</v>
      </c>
      <c r="D1090" s="14" t="e">
        <f>VLOOKUP(Tabela1[[#This Row],[nome_escola]],[1]Sheet1!$A:$K,5,FALSE)</f>
        <v>#N/A</v>
      </c>
      <c r="E1090" s="14" t="e">
        <f>VLOOKUP(Tabela1[[#This Row],[nome_escola]],[1]Sheet1!$A:$K,2,FALSE)</f>
        <v>#N/A</v>
      </c>
      <c r="F1090" s="14" t="e">
        <f>VLOOKUP(Tabela1[[#This Row],[nome_escola]],[1]Sheet1!$A:$K,3,FALSE)</f>
        <v>#N/A</v>
      </c>
      <c r="G1090" s="1" t="str">
        <f>VLOOKUP(Tabela1[[#This Row],[id_escola]],[2]tblEscolas!$A:$E,5,FALSE)</f>
        <v>01</v>
      </c>
      <c r="H1090" s="1" t="str">
        <f>VLOOKUP(Tabela1[[#This Row],[id_escola]],[2]tblEscolas!$A:$F,6,FALSE)</f>
        <v>15</v>
      </c>
      <c r="I1090" s="1" t="s">
        <v>1235</v>
      </c>
      <c r="J1090" s="1" t="str">
        <f>VLOOKUP(A1089,[2]tblEscolas!$A:$D,4,FALSE)</f>
        <v>PUB</v>
      </c>
    </row>
    <row r="1091" spans="1:10" x14ac:dyDescent="0.3">
      <c r="A1091" s="18">
        <v>401535</v>
      </c>
      <c r="B1091" s="14" t="s">
        <v>1159</v>
      </c>
      <c r="C1091" s="14" t="e">
        <f>VLOOKUP(Tabela1[[#This Row],[nome_escola]],[1]Sheet1!$A:$K,4,FALSE)</f>
        <v>#N/A</v>
      </c>
      <c r="D1091" s="14" t="e">
        <f>VLOOKUP(Tabela1[[#This Row],[nome_escola]],[1]Sheet1!$A:$K,5,FALSE)</f>
        <v>#N/A</v>
      </c>
      <c r="E1091" s="14" t="e">
        <f>VLOOKUP(Tabela1[[#This Row],[nome_escola]],[1]Sheet1!$A:$K,2,FALSE)</f>
        <v>#N/A</v>
      </c>
      <c r="F1091" s="14" t="e">
        <f>VLOOKUP(Tabela1[[#This Row],[nome_escola]],[1]Sheet1!$A:$K,3,FALSE)</f>
        <v>#N/A</v>
      </c>
      <c r="G1091" s="1" t="str">
        <f>VLOOKUP(Tabela1[[#This Row],[id_escola]],[2]tblEscolas!$A:$E,5,FALSE)</f>
        <v>17</v>
      </c>
      <c r="H1091" s="1" t="str">
        <f>VLOOKUP(Tabela1[[#This Row],[id_escola]],[2]tblEscolas!$A:$F,6,FALSE)</f>
        <v>03</v>
      </c>
      <c r="I1091" s="1" t="s">
        <v>1235</v>
      </c>
      <c r="J1091" s="1" t="str">
        <f>VLOOKUP(A1090,[2]tblEscolas!$A:$D,4,FALSE)</f>
        <v>PUB</v>
      </c>
    </row>
    <row r="1092" spans="1:10" x14ac:dyDescent="0.3">
      <c r="A1092" s="18">
        <v>400970</v>
      </c>
      <c r="B1092" s="14" t="s">
        <v>46</v>
      </c>
      <c r="C1092" s="14" t="e">
        <f>VLOOKUP(Tabela1[[#This Row],[nome_escola]],[1]Sheet1!$A:$K,4,FALSE)</f>
        <v>#N/A</v>
      </c>
      <c r="D1092" s="14" t="e">
        <f>VLOOKUP(Tabela1[[#This Row],[nome_escola]],[1]Sheet1!$A:$K,5,FALSE)</f>
        <v>#N/A</v>
      </c>
      <c r="E1092" s="14" t="e">
        <f>VLOOKUP(Tabela1[[#This Row],[nome_escola]],[1]Sheet1!$A:$K,2,FALSE)</f>
        <v>#N/A</v>
      </c>
      <c r="F1092" s="14" t="e">
        <f>VLOOKUP(Tabela1[[#This Row],[nome_escola]],[1]Sheet1!$A:$K,3,FALSE)</f>
        <v>#N/A</v>
      </c>
      <c r="G1092" s="1" t="str">
        <f>VLOOKUP(Tabela1[[#This Row],[id_escola]],[2]tblEscolas!$A:$E,5,FALSE)</f>
        <v>01</v>
      </c>
      <c r="H1092" s="1" t="str">
        <f>VLOOKUP(Tabela1[[#This Row],[id_escola]],[2]tblEscolas!$A:$F,6,FALSE)</f>
        <v>05</v>
      </c>
      <c r="I1092" s="1" t="s">
        <v>1235</v>
      </c>
      <c r="J1092" s="1" t="str">
        <f>VLOOKUP(A1091,[2]tblEscolas!$A:$D,4,FALSE)</f>
        <v>PUB</v>
      </c>
    </row>
    <row r="1093" spans="1:10" x14ac:dyDescent="0.3">
      <c r="A1093" s="18">
        <v>401584</v>
      </c>
      <c r="B1093" s="14" t="s">
        <v>1193</v>
      </c>
      <c r="C1093" s="14" t="e">
        <f>VLOOKUP(Tabela1[[#This Row],[nome_escola]],[1]Sheet1!$A:$K,4,FALSE)</f>
        <v>#N/A</v>
      </c>
      <c r="D1093" s="14" t="e">
        <f>VLOOKUP(Tabela1[[#This Row],[nome_escola]],[1]Sheet1!$A:$K,5,FALSE)</f>
        <v>#N/A</v>
      </c>
      <c r="E1093" s="14" t="e">
        <f>VLOOKUP(Tabela1[[#This Row],[nome_escola]],[1]Sheet1!$A:$K,2,FALSE)</f>
        <v>#N/A</v>
      </c>
      <c r="F1093" s="14" t="e">
        <f>VLOOKUP(Tabela1[[#This Row],[nome_escola]],[1]Sheet1!$A:$K,3,FALSE)</f>
        <v>#N/A</v>
      </c>
      <c r="G1093" s="1" t="str">
        <f>VLOOKUP(Tabela1[[#This Row],[id_escola]],[2]tblEscolas!$A:$E,5,FALSE)</f>
        <v>18</v>
      </c>
      <c r="H1093" s="1" t="str">
        <f>VLOOKUP(Tabela1[[#This Row],[id_escola]],[2]tblEscolas!$A:$F,6,FALSE)</f>
        <v>06</v>
      </c>
      <c r="I1093" s="1" t="s">
        <v>1235</v>
      </c>
      <c r="J1093" s="1" t="str">
        <f>VLOOKUP(A1092,[2]tblEscolas!$A:$D,4,FALSE)</f>
        <v>PUB</v>
      </c>
    </row>
    <row r="1094" spans="1:10" x14ac:dyDescent="0.3">
      <c r="A1094" s="18">
        <v>401596</v>
      </c>
      <c r="B1094" s="14" t="s">
        <v>401</v>
      </c>
      <c r="C1094" s="14" t="e">
        <f>VLOOKUP(Tabela1[[#This Row],[nome_escola]],[1]Sheet1!$A:$K,4,FALSE)</f>
        <v>#N/A</v>
      </c>
      <c r="D1094" s="14" t="e">
        <f>VLOOKUP(Tabela1[[#This Row],[nome_escola]],[1]Sheet1!$A:$K,5,FALSE)</f>
        <v>#N/A</v>
      </c>
      <c r="E1094" s="14" t="e">
        <f>VLOOKUP(Tabela1[[#This Row],[nome_escola]],[1]Sheet1!$A:$K,2,FALSE)</f>
        <v>#N/A</v>
      </c>
      <c r="F1094" s="14" t="e">
        <f>VLOOKUP(Tabela1[[#This Row],[nome_escola]],[1]Sheet1!$A:$K,3,FALSE)</f>
        <v>#N/A</v>
      </c>
      <c r="G1094" s="1" t="str">
        <f>VLOOKUP(Tabela1[[#This Row],[id_escola]],[2]tblEscolas!$A:$E,5,FALSE)</f>
        <v>08</v>
      </c>
      <c r="H1094" s="1" t="str">
        <f>VLOOKUP(Tabela1[[#This Row],[id_escola]],[2]tblEscolas!$A:$F,6,FALSE)</f>
        <v>08</v>
      </c>
      <c r="I1094" s="1" t="s">
        <v>1235</v>
      </c>
      <c r="J1094" s="1" t="str">
        <f>VLOOKUP(A1093,[2]tblEscolas!$A:$D,4,FALSE)</f>
        <v>PUB</v>
      </c>
    </row>
    <row r="1095" spans="1:10" x14ac:dyDescent="0.3">
      <c r="A1095" s="18">
        <v>403830</v>
      </c>
      <c r="B1095" s="14" t="s">
        <v>323</v>
      </c>
      <c r="C1095" s="14" t="e">
        <f>VLOOKUP(Tabela1[[#This Row],[nome_escola]],[1]Sheet1!$A:$K,4,FALSE)</f>
        <v>#N/A</v>
      </c>
      <c r="D1095" s="14" t="e">
        <f>VLOOKUP(Tabela1[[#This Row],[nome_escola]],[1]Sheet1!$A:$K,5,FALSE)</f>
        <v>#N/A</v>
      </c>
      <c r="E1095" s="14" t="e">
        <f>VLOOKUP(Tabela1[[#This Row],[nome_escola]],[1]Sheet1!$A:$K,2,FALSE)</f>
        <v>#N/A</v>
      </c>
      <c r="F1095" s="14" t="e">
        <f>VLOOKUP(Tabela1[[#This Row],[nome_escola]],[1]Sheet1!$A:$K,3,FALSE)</f>
        <v>#N/A</v>
      </c>
      <c r="G1095" s="1" t="str">
        <f>VLOOKUP(Tabela1[[#This Row],[id_escola]],[2]tblEscolas!$A:$E,5,FALSE)</f>
        <v>06</v>
      </c>
      <c r="H1095" s="1" t="str">
        <f>VLOOKUP(Tabela1[[#This Row],[id_escola]],[2]tblEscolas!$A:$F,6,FALSE)</f>
        <v>08</v>
      </c>
      <c r="I1095" s="1" t="s">
        <v>1235</v>
      </c>
      <c r="J1095" s="1" t="str">
        <f>VLOOKUP(A1094,[2]tblEscolas!$A:$D,4,FALSE)</f>
        <v>PUB</v>
      </c>
    </row>
    <row r="1096" spans="1:10" x14ac:dyDescent="0.3">
      <c r="A1096" s="18">
        <v>401018</v>
      </c>
      <c r="B1096" s="14" t="s">
        <v>1115</v>
      </c>
      <c r="C1096" s="14" t="e">
        <f>VLOOKUP(Tabela1[[#This Row],[nome_escola]],[1]Sheet1!$A:$K,4,FALSE)</f>
        <v>#N/A</v>
      </c>
      <c r="D1096" s="14" t="e">
        <f>VLOOKUP(Tabela1[[#This Row],[nome_escola]],[1]Sheet1!$A:$K,5,FALSE)</f>
        <v>#N/A</v>
      </c>
      <c r="E1096" s="14" t="e">
        <f>VLOOKUP(Tabela1[[#This Row],[nome_escola]],[1]Sheet1!$A:$K,2,FALSE)</f>
        <v>#N/A</v>
      </c>
      <c r="F1096" s="14" t="e">
        <f>VLOOKUP(Tabela1[[#This Row],[nome_escola]],[1]Sheet1!$A:$K,3,FALSE)</f>
        <v>#N/A</v>
      </c>
      <c r="G1096" s="1" t="str">
        <f>VLOOKUP(Tabela1[[#This Row],[id_escola]],[2]tblEscolas!$A:$E,5,FALSE)</f>
        <v>15</v>
      </c>
      <c r="H1096" s="1" t="str">
        <f>VLOOKUP(Tabela1[[#This Row],[id_escola]],[2]tblEscolas!$A:$F,6,FALSE)</f>
        <v>12</v>
      </c>
      <c r="I1096" s="1" t="s">
        <v>1235</v>
      </c>
      <c r="J1096" s="1" t="str">
        <f>VLOOKUP(A1095,[2]tblEscolas!$A:$D,4,FALSE)</f>
        <v>PUB</v>
      </c>
    </row>
    <row r="1097" spans="1:10" x14ac:dyDescent="0.3">
      <c r="A1097" s="18">
        <v>401663</v>
      </c>
      <c r="B1097" s="14" t="s">
        <v>610</v>
      </c>
      <c r="C1097" s="14" t="e">
        <f>VLOOKUP(Tabela1[[#This Row],[nome_escola]],[1]Sheet1!$A:$K,4,FALSE)</f>
        <v>#N/A</v>
      </c>
      <c r="D1097" s="14" t="e">
        <f>VLOOKUP(Tabela1[[#This Row],[nome_escola]],[1]Sheet1!$A:$K,5,FALSE)</f>
        <v>#N/A</v>
      </c>
      <c r="E1097" s="14" t="e">
        <f>VLOOKUP(Tabela1[[#This Row],[nome_escola]],[1]Sheet1!$A:$K,2,FALSE)</f>
        <v>#N/A</v>
      </c>
      <c r="F1097" s="14" t="e">
        <f>VLOOKUP(Tabela1[[#This Row],[nome_escola]],[1]Sheet1!$A:$K,3,FALSE)</f>
        <v>#N/A</v>
      </c>
      <c r="G1097" s="1" t="str">
        <f>VLOOKUP(Tabela1[[#This Row],[id_escola]],[2]tblEscolas!$A:$E,5,FALSE)</f>
        <v>11</v>
      </c>
      <c r="H1097" s="1" t="str">
        <f>VLOOKUP(Tabela1[[#This Row],[id_escola]],[2]tblEscolas!$A:$F,6,FALSE)</f>
        <v>06</v>
      </c>
      <c r="I1097" s="1" t="s">
        <v>1235</v>
      </c>
      <c r="J1097" s="1" t="str">
        <f>VLOOKUP(A1096,[2]tblEscolas!$A:$D,4,FALSE)</f>
        <v>PUB</v>
      </c>
    </row>
    <row r="1098" spans="1:10" x14ac:dyDescent="0.3">
      <c r="A1098" s="18">
        <v>401675</v>
      </c>
      <c r="B1098" s="14" t="s">
        <v>914</v>
      </c>
      <c r="C1098" s="14" t="e">
        <f>VLOOKUP(Tabela1[[#This Row],[nome_escola]],[1]Sheet1!$A:$K,4,FALSE)</f>
        <v>#N/A</v>
      </c>
      <c r="D1098" s="14" t="e">
        <f>VLOOKUP(Tabela1[[#This Row],[nome_escola]],[1]Sheet1!$A:$K,5,FALSE)</f>
        <v>#N/A</v>
      </c>
      <c r="E1098" s="14" t="e">
        <f>VLOOKUP(Tabela1[[#This Row],[nome_escola]],[1]Sheet1!$A:$K,2,FALSE)</f>
        <v>#N/A</v>
      </c>
      <c r="F1098" s="14" t="e">
        <f>VLOOKUP(Tabela1[[#This Row],[nome_escola]],[1]Sheet1!$A:$K,3,FALSE)</f>
        <v>#N/A</v>
      </c>
      <c r="G1098" s="1" t="str">
        <f>VLOOKUP(Tabela1[[#This Row],[id_escola]],[2]tblEscolas!$A:$E,5,FALSE)</f>
        <v>13</v>
      </c>
      <c r="H1098" s="1" t="str">
        <f>VLOOKUP(Tabela1[[#This Row],[id_escola]],[2]tblEscolas!$A:$F,6,FALSE)</f>
        <v>13</v>
      </c>
      <c r="I1098" s="1" t="s">
        <v>1235</v>
      </c>
      <c r="J1098" s="1" t="str">
        <f>VLOOKUP(A1097,[2]tblEscolas!$A:$D,4,FALSE)</f>
        <v>PUB</v>
      </c>
    </row>
    <row r="1099" spans="1:10" x14ac:dyDescent="0.3">
      <c r="A1099" s="18">
        <v>401638</v>
      </c>
      <c r="B1099" s="14" t="s">
        <v>241</v>
      </c>
      <c r="C1099" s="14" t="e">
        <f>VLOOKUP(Tabela1[[#This Row],[nome_escola]],[1]Sheet1!$A:$K,4,FALSE)</f>
        <v>#N/A</v>
      </c>
      <c r="D1099" s="14" t="e">
        <f>VLOOKUP(Tabela1[[#This Row],[nome_escola]],[1]Sheet1!$A:$K,5,FALSE)</f>
        <v>#N/A</v>
      </c>
      <c r="E1099" s="14" t="e">
        <f>VLOOKUP(Tabela1[[#This Row],[nome_escola]],[1]Sheet1!$A:$K,2,FALSE)</f>
        <v>#N/A</v>
      </c>
      <c r="F1099" s="14" t="e">
        <f>VLOOKUP(Tabela1[[#This Row],[nome_escola]],[1]Sheet1!$A:$K,3,FALSE)</f>
        <v>#N/A</v>
      </c>
      <c r="G1099" s="1" t="str">
        <f>VLOOKUP(Tabela1[[#This Row],[id_escola]],[2]tblEscolas!$A:$E,5,FALSE)</f>
        <v>04</v>
      </c>
      <c r="H1099" s="1" t="str">
        <f>VLOOKUP(Tabela1[[#This Row],[id_escola]],[2]tblEscolas!$A:$F,6,FALSE)</f>
        <v>02</v>
      </c>
      <c r="I1099" s="1" t="s">
        <v>1235</v>
      </c>
      <c r="J1099" s="1" t="str">
        <f>VLOOKUP(A1098,[2]tblEscolas!$A:$D,4,FALSE)</f>
        <v>PUB</v>
      </c>
    </row>
    <row r="1100" spans="1:10" x14ac:dyDescent="0.3">
      <c r="A1100" s="18">
        <v>401614</v>
      </c>
      <c r="B1100" s="14" t="s">
        <v>1058</v>
      </c>
      <c r="C1100" s="14" t="e">
        <f>VLOOKUP(Tabela1[[#This Row],[nome_escola]],[1]Sheet1!$A:$K,4,FALSE)</f>
        <v>#N/A</v>
      </c>
      <c r="D1100" s="14" t="e">
        <f>VLOOKUP(Tabela1[[#This Row],[nome_escola]],[1]Sheet1!$A:$K,5,FALSE)</f>
        <v>#N/A</v>
      </c>
      <c r="E1100" s="14" t="e">
        <f>VLOOKUP(Tabela1[[#This Row],[nome_escola]],[1]Sheet1!$A:$K,2,FALSE)</f>
        <v>#N/A</v>
      </c>
      <c r="F1100" s="14" t="e">
        <f>VLOOKUP(Tabela1[[#This Row],[nome_escola]],[1]Sheet1!$A:$K,3,FALSE)</f>
        <v>#N/A</v>
      </c>
      <c r="G1100" s="1" t="str">
        <f>VLOOKUP(Tabela1[[#This Row],[id_escola]],[2]tblEscolas!$A:$E,5,FALSE)</f>
        <v>15</v>
      </c>
      <c r="H1100" s="1" t="str">
        <f>VLOOKUP(Tabela1[[#This Row],[id_escola]],[2]tblEscolas!$A:$F,6,FALSE)</f>
        <v>03</v>
      </c>
      <c r="I1100" s="1" t="s">
        <v>1235</v>
      </c>
      <c r="J1100" s="1" t="str">
        <f>VLOOKUP(A1099,[2]tblEscolas!$A:$D,4,FALSE)</f>
        <v>PUB</v>
      </c>
    </row>
    <row r="1101" spans="1:10" x14ac:dyDescent="0.3">
      <c r="A1101" s="18">
        <v>401626</v>
      </c>
      <c r="B1101" s="14" t="s">
        <v>1222</v>
      </c>
      <c r="C1101" s="14" t="e">
        <f>VLOOKUP(Tabela1[[#This Row],[nome_escola]],[1]Sheet1!$A:$K,4,FALSE)</f>
        <v>#N/A</v>
      </c>
      <c r="D1101" s="14" t="e">
        <f>VLOOKUP(Tabela1[[#This Row],[nome_escola]],[1]Sheet1!$A:$K,5,FALSE)</f>
        <v>#N/A</v>
      </c>
      <c r="E1101" s="14" t="e">
        <f>VLOOKUP(Tabela1[[#This Row],[nome_escola]],[1]Sheet1!$A:$K,2,FALSE)</f>
        <v>#N/A</v>
      </c>
      <c r="F1101" s="14" t="e">
        <f>VLOOKUP(Tabela1[[#This Row],[nome_escola]],[1]Sheet1!$A:$K,3,FALSE)</f>
        <v>#N/A</v>
      </c>
      <c r="G1101" s="1" t="str">
        <f>VLOOKUP(Tabela1[[#This Row],[id_escola]],[2]tblEscolas!$A:$E,5,FALSE)</f>
        <v>18</v>
      </c>
      <c r="H1101" s="1" t="str">
        <f>VLOOKUP(Tabela1[[#This Row],[id_escola]],[2]tblEscolas!$A:$F,6,FALSE)</f>
        <v>23</v>
      </c>
      <c r="I1101" s="1" t="s">
        <v>1235</v>
      </c>
      <c r="J1101" s="1" t="str">
        <f>VLOOKUP(A1100,[2]tblEscolas!$A:$D,4,FALSE)</f>
        <v>PUB</v>
      </c>
    </row>
    <row r="1102" spans="1:10" x14ac:dyDescent="0.3">
      <c r="A1102" s="18">
        <v>400180</v>
      </c>
      <c r="B1102" s="14" t="s">
        <v>493</v>
      </c>
      <c r="C1102" s="14" t="e">
        <f>VLOOKUP(Tabela1[[#This Row],[nome_escola]],[1]Sheet1!$A:$K,4,FALSE)</f>
        <v>#N/A</v>
      </c>
      <c r="D1102" s="14" t="e">
        <f>VLOOKUP(Tabela1[[#This Row],[nome_escola]],[1]Sheet1!$A:$K,5,FALSE)</f>
        <v>#N/A</v>
      </c>
      <c r="E1102" s="14" t="e">
        <f>VLOOKUP(Tabela1[[#This Row],[nome_escola]],[1]Sheet1!$A:$K,2,FALSE)</f>
        <v>#N/A</v>
      </c>
      <c r="F1102" s="14" t="e">
        <f>VLOOKUP(Tabela1[[#This Row],[nome_escola]],[1]Sheet1!$A:$K,3,FALSE)</f>
        <v>#N/A</v>
      </c>
      <c r="G1102" s="1" t="str">
        <f>VLOOKUP(Tabela1[[#This Row],[id_escola]],[2]tblEscolas!$A:$E,5,FALSE)</f>
        <v>10</v>
      </c>
      <c r="H1102" s="1" t="str">
        <f>VLOOKUP(Tabela1[[#This Row],[id_escola]],[2]tblEscolas!$A:$F,6,FALSE)</f>
        <v>10</v>
      </c>
      <c r="I1102" s="1" t="s">
        <v>1235</v>
      </c>
      <c r="J1102" s="1" t="str">
        <f>VLOOKUP(A1101,[2]tblEscolas!$A:$D,4,FALSE)</f>
        <v>PUB</v>
      </c>
    </row>
    <row r="1103" spans="1:10" x14ac:dyDescent="0.3">
      <c r="A1103" s="18">
        <v>401699</v>
      </c>
      <c r="B1103" s="14" t="s">
        <v>533</v>
      </c>
      <c r="C1103" s="14" t="e">
        <f>VLOOKUP(Tabela1[[#This Row],[nome_escola]],[1]Sheet1!$A:$K,4,FALSE)</f>
        <v>#N/A</v>
      </c>
      <c r="D1103" s="14" t="e">
        <f>VLOOKUP(Tabela1[[#This Row],[nome_escola]],[1]Sheet1!$A:$K,5,FALSE)</f>
        <v>#N/A</v>
      </c>
      <c r="E1103" s="14" t="e">
        <f>VLOOKUP(Tabela1[[#This Row],[nome_escola]],[1]Sheet1!$A:$K,2,FALSE)</f>
        <v>#N/A</v>
      </c>
      <c r="F1103" s="14" t="e">
        <f>VLOOKUP(Tabela1[[#This Row],[nome_escola]],[1]Sheet1!$A:$K,3,FALSE)</f>
        <v>#N/A</v>
      </c>
      <c r="G1103" s="1" t="str">
        <f>VLOOKUP(Tabela1[[#This Row],[id_escola]],[2]tblEscolas!$A:$E,5,FALSE)</f>
        <v>11</v>
      </c>
      <c r="H1103" s="1" t="str">
        <f>VLOOKUP(Tabela1[[#This Row],[id_escola]],[2]tblEscolas!$A:$F,6,FALSE)</f>
        <v>05</v>
      </c>
      <c r="I1103" s="1" t="s">
        <v>1235</v>
      </c>
      <c r="J1103" s="1" t="str">
        <f>VLOOKUP(A1102,[2]tblEscolas!$A:$D,4,FALSE)</f>
        <v>PUB</v>
      </c>
    </row>
    <row r="1104" spans="1:10" x14ac:dyDescent="0.3">
      <c r="A1104" s="18">
        <v>401705</v>
      </c>
      <c r="B1104" s="14" t="s">
        <v>747</v>
      </c>
      <c r="C1104" s="14" t="e">
        <f>VLOOKUP(Tabela1[[#This Row],[nome_escola]],[1]Sheet1!$A:$K,4,FALSE)</f>
        <v>#N/A</v>
      </c>
      <c r="D1104" s="14" t="e">
        <f>VLOOKUP(Tabela1[[#This Row],[nome_escola]],[1]Sheet1!$A:$K,5,FALSE)</f>
        <v>#N/A</v>
      </c>
      <c r="E1104" s="14" t="e">
        <f>VLOOKUP(Tabela1[[#This Row],[nome_escola]],[1]Sheet1!$A:$K,2,FALSE)</f>
        <v>#N/A</v>
      </c>
      <c r="F1104" s="14" t="e">
        <f>VLOOKUP(Tabela1[[#This Row],[nome_escola]],[1]Sheet1!$A:$K,3,FALSE)</f>
        <v>#N/A</v>
      </c>
      <c r="G1104" s="1" t="str">
        <f>VLOOKUP(Tabela1[[#This Row],[id_escola]],[2]tblEscolas!$A:$E,5,FALSE)</f>
        <v>11</v>
      </c>
      <c r="H1104" s="1" t="str">
        <f>VLOOKUP(Tabela1[[#This Row],[id_escola]],[2]tblEscolas!$A:$F,6,FALSE)</f>
        <v>15</v>
      </c>
      <c r="I1104" s="1" t="s">
        <v>1235</v>
      </c>
      <c r="J1104" s="1" t="str">
        <f>VLOOKUP(A1103,[2]tblEscolas!$A:$D,4,FALSE)</f>
        <v>PUB</v>
      </c>
    </row>
    <row r="1105" spans="1:10" x14ac:dyDescent="0.3">
      <c r="A1105" s="18">
        <v>404457</v>
      </c>
      <c r="B1105" s="14" t="s">
        <v>311</v>
      </c>
      <c r="C1105" s="14" t="e">
        <f>VLOOKUP(Tabela1[[#This Row],[nome_escola]],[1]Sheet1!$A:$K,4,FALSE)</f>
        <v>#N/A</v>
      </c>
      <c r="D1105" s="14" t="e">
        <f>VLOOKUP(Tabela1[[#This Row],[nome_escola]],[1]Sheet1!$A:$K,5,FALSE)</f>
        <v>#N/A</v>
      </c>
      <c r="E1105" s="14" t="e">
        <f>VLOOKUP(Tabela1[[#This Row],[nome_escola]],[1]Sheet1!$A:$K,2,FALSE)</f>
        <v>#N/A</v>
      </c>
      <c r="F1105" s="14" t="e">
        <f>VLOOKUP(Tabela1[[#This Row],[nome_escola]],[1]Sheet1!$A:$K,3,FALSE)</f>
        <v>#N/A</v>
      </c>
      <c r="G1105" s="1" t="str">
        <f>VLOOKUP(Tabela1[[#This Row],[id_escola]],[2]tblEscolas!$A:$E,5,FALSE)</f>
        <v>06</v>
      </c>
      <c r="H1105" s="1" t="str">
        <f>VLOOKUP(Tabela1[[#This Row],[id_escola]],[2]tblEscolas!$A:$F,6,FALSE)</f>
        <v>04</v>
      </c>
      <c r="I1105" s="1" t="s">
        <v>1235</v>
      </c>
      <c r="J1105" s="1" t="str">
        <f>VLOOKUP(A1104,[2]tblEscolas!$A:$D,4,FALSE)</f>
        <v>PUB</v>
      </c>
    </row>
    <row r="1106" spans="1:10" x14ac:dyDescent="0.3">
      <c r="A1106" s="18">
        <v>401729</v>
      </c>
      <c r="B1106" s="14" t="s">
        <v>1053</v>
      </c>
      <c r="C1106" s="14" t="e">
        <f>VLOOKUP(Tabela1[[#This Row],[nome_escola]],[1]Sheet1!$A:$K,4,FALSE)</f>
        <v>#N/A</v>
      </c>
      <c r="D1106" s="14" t="e">
        <f>VLOOKUP(Tabela1[[#This Row],[nome_escola]],[1]Sheet1!$A:$K,5,FALSE)</f>
        <v>#N/A</v>
      </c>
      <c r="E1106" s="14" t="e">
        <f>VLOOKUP(Tabela1[[#This Row],[nome_escola]],[1]Sheet1!$A:$K,2,FALSE)</f>
        <v>#N/A</v>
      </c>
      <c r="F1106" s="14" t="e">
        <f>VLOOKUP(Tabela1[[#This Row],[nome_escola]],[1]Sheet1!$A:$K,3,FALSE)</f>
        <v>#N/A</v>
      </c>
      <c r="G1106" s="1" t="str">
        <f>VLOOKUP(Tabela1[[#This Row],[id_escola]],[2]tblEscolas!$A:$E,5,FALSE)</f>
        <v>15</v>
      </c>
      <c r="H1106" s="1" t="str">
        <f>VLOOKUP(Tabela1[[#This Row],[id_escola]],[2]tblEscolas!$A:$F,6,FALSE)</f>
        <v>03</v>
      </c>
      <c r="I1106" s="1" t="s">
        <v>1235</v>
      </c>
      <c r="J1106" s="1" t="str">
        <f>VLOOKUP(A1105,[2]tblEscolas!$A:$D,4,FALSE)</f>
        <v>PUB</v>
      </c>
    </row>
    <row r="1107" spans="1:10" x14ac:dyDescent="0.3">
      <c r="A1107" s="18">
        <v>401754</v>
      </c>
      <c r="B1107" s="14" t="s">
        <v>700</v>
      </c>
      <c r="C1107" s="14" t="e">
        <f>VLOOKUP(Tabela1[[#This Row],[nome_escola]],[1]Sheet1!$A:$K,4,FALSE)</f>
        <v>#N/A</v>
      </c>
      <c r="D1107" s="14" t="e">
        <f>VLOOKUP(Tabela1[[#This Row],[nome_escola]],[1]Sheet1!$A:$K,5,FALSE)</f>
        <v>#N/A</v>
      </c>
      <c r="E1107" s="14" t="e">
        <f>VLOOKUP(Tabela1[[#This Row],[nome_escola]],[1]Sheet1!$A:$K,2,FALSE)</f>
        <v>#N/A</v>
      </c>
      <c r="F1107" s="14" t="e">
        <f>VLOOKUP(Tabela1[[#This Row],[nome_escola]],[1]Sheet1!$A:$K,3,FALSE)</f>
        <v>#N/A</v>
      </c>
      <c r="G1107" s="1" t="str">
        <f>VLOOKUP(Tabela1[[#This Row],[id_escola]],[2]tblEscolas!$A:$E,5,FALSE)</f>
        <v>11</v>
      </c>
      <c r="H1107" s="1" t="str">
        <f>VLOOKUP(Tabela1[[#This Row],[id_escola]],[2]tblEscolas!$A:$F,6,FALSE)</f>
        <v>11</v>
      </c>
      <c r="I1107" s="1" t="s">
        <v>1235</v>
      </c>
      <c r="J1107" s="1" t="str">
        <f>VLOOKUP(A1106,[2]tblEscolas!$A:$D,4,FALSE)</f>
        <v>PUB</v>
      </c>
    </row>
    <row r="1108" spans="1:10" x14ac:dyDescent="0.3">
      <c r="A1108" s="18">
        <v>401766</v>
      </c>
      <c r="B1108" s="14" t="s">
        <v>892</v>
      </c>
      <c r="C1108" s="14" t="e">
        <f>VLOOKUP(Tabela1[[#This Row],[nome_escola]],[1]Sheet1!$A:$K,4,FALSE)</f>
        <v>#N/A</v>
      </c>
      <c r="D1108" s="14" t="e">
        <f>VLOOKUP(Tabela1[[#This Row],[nome_escola]],[1]Sheet1!$A:$K,5,FALSE)</f>
        <v>#N/A</v>
      </c>
      <c r="E1108" s="14" t="e">
        <f>VLOOKUP(Tabela1[[#This Row],[nome_escola]],[1]Sheet1!$A:$K,2,FALSE)</f>
        <v>#N/A</v>
      </c>
      <c r="F1108" s="14" t="e">
        <f>VLOOKUP(Tabela1[[#This Row],[nome_escola]],[1]Sheet1!$A:$K,3,FALSE)</f>
        <v>#N/A</v>
      </c>
      <c r="G1108" s="1" t="str">
        <f>VLOOKUP(Tabela1[[#This Row],[id_escola]],[2]tblEscolas!$A:$E,5,FALSE)</f>
        <v>13</v>
      </c>
      <c r="H1108" s="1" t="str">
        <f>VLOOKUP(Tabela1[[#This Row],[id_escola]],[2]tblEscolas!$A:$F,6,FALSE)</f>
        <v>12</v>
      </c>
      <c r="I1108" s="1" t="s">
        <v>1235</v>
      </c>
      <c r="J1108" s="1" t="str">
        <f>VLOOKUP(A1107,[2]tblEscolas!$A:$D,4,FALSE)</f>
        <v>PUB</v>
      </c>
    </row>
    <row r="1109" spans="1:10" x14ac:dyDescent="0.3">
      <c r="A1109" s="18">
        <v>401778</v>
      </c>
      <c r="B1109" s="14" t="s">
        <v>606</v>
      </c>
      <c r="C1109" s="14" t="str">
        <f>VLOOKUP(Tabela1[[#This Row],[nome_escola]],[1]Sheet1!$A:$K,4,FALSE)</f>
        <v>Rua Jau</v>
      </c>
      <c r="D1109" s="14" t="str">
        <f>VLOOKUP(Tabela1[[#This Row],[nome_escola]],[1]Sheet1!$A:$K,5,FALSE)</f>
        <v>1300-312</v>
      </c>
      <c r="E1109" s="14">
        <f>VLOOKUP(Tabela1[[#This Row],[nome_escola]],[1]Sheet1!$A:$K,2,FALSE)</f>
        <v>38.701673</v>
      </c>
      <c r="F1109" s="14">
        <f>VLOOKUP(Tabela1[[#This Row],[nome_escola]],[1]Sheet1!$A:$K,3,FALSE)</f>
        <v>-9.1877910000000007</v>
      </c>
      <c r="G1109" s="1" t="str">
        <f>VLOOKUP(Tabela1[[#This Row],[id_escola]],[2]tblEscolas!$A:$E,5,FALSE)</f>
        <v>11</v>
      </c>
      <c r="H1109" s="1" t="str">
        <f>VLOOKUP(Tabela1[[#This Row],[id_escola]],[2]tblEscolas!$A:$F,6,FALSE)</f>
        <v>06</v>
      </c>
      <c r="I1109" s="1" t="s">
        <v>1235</v>
      </c>
      <c r="J1109" s="1" t="str">
        <f>VLOOKUP(A1108,[2]tblEscolas!$A:$D,4,FALSE)</f>
        <v>PUB</v>
      </c>
    </row>
    <row r="1110" spans="1:10" x14ac:dyDescent="0.3">
      <c r="A1110" s="18">
        <v>401821</v>
      </c>
      <c r="B1110" s="14" t="s">
        <v>272</v>
      </c>
      <c r="C1110" s="14" t="e">
        <f>VLOOKUP(Tabela1[[#This Row],[nome_escola]],[1]Sheet1!$A:$K,4,FALSE)</f>
        <v>#N/A</v>
      </c>
      <c r="D1110" s="14" t="e">
        <f>VLOOKUP(Tabela1[[#This Row],[nome_escola]],[1]Sheet1!$A:$K,5,FALSE)</f>
        <v>#N/A</v>
      </c>
      <c r="E1110" s="14" t="e">
        <f>VLOOKUP(Tabela1[[#This Row],[nome_escola]],[1]Sheet1!$A:$K,2,FALSE)</f>
        <v>#N/A</v>
      </c>
      <c r="F1110" s="14" t="e">
        <f>VLOOKUP(Tabela1[[#This Row],[nome_escola]],[1]Sheet1!$A:$K,3,FALSE)</f>
        <v>#N/A</v>
      </c>
      <c r="G1110" s="1" t="str">
        <f>VLOOKUP(Tabela1[[#This Row],[id_escola]],[2]tblEscolas!$A:$E,5,FALSE)</f>
        <v>05</v>
      </c>
      <c r="H1110" s="1" t="str">
        <f>VLOOKUP(Tabela1[[#This Row],[id_escola]],[2]tblEscolas!$A:$F,6,FALSE)</f>
        <v>03</v>
      </c>
      <c r="I1110" s="1" t="s">
        <v>1235</v>
      </c>
      <c r="J1110" s="1" t="str">
        <f>VLOOKUP(A1109,[2]tblEscolas!$A:$D,4,FALSE)</f>
        <v>PUB</v>
      </c>
    </row>
    <row r="1111" spans="1:10" x14ac:dyDescent="0.3">
      <c r="A1111" s="18">
        <v>403064</v>
      </c>
      <c r="B1111" s="14" t="s">
        <v>1211</v>
      </c>
      <c r="C1111" s="14" t="e">
        <f>VLOOKUP(Tabela1[[#This Row],[nome_escola]],[1]Sheet1!$A:$K,4,FALSE)</f>
        <v>#N/A</v>
      </c>
      <c r="D1111" s="14" t="e">
        <f>VLOOKUP(Tabela1[[#This Row],[nome_escola]],[1]Sheet1!$A:$K,5,FALSE)</f>
        <v>#N/A</v>
      </c>
      <c r="E1111" s="14" t="e">
        <f>VLOOKUP(Tabela1[[#This Row],[nome_escola]],[1]Sheet1!$A:$K,2,FALSE)</f>
        <v>#N/A</v>
      </c>
      <c r="F1111" s="14" t="e">
        <f>VLOOKUP(Tabela1[[#This Row],[nome_escola]],[1]Sheet1!$A:$K,3,FALSE)</f>
        <v>#N/A</v>
      </c>
      <c r="G1111" s="1" t="str">
        <f>VLOOKUP(Tabela1[[#This Row],[id_escola]],[2]tblEscolas!$A:$E,5,FALSE)</f>
        <v>18</v>
      </c>
      <c r="H1111" s="1" t="str">
        <f>VLOOKUP(Tabela1[[#This Row],[id_escola]],[2]tblEscolas!$A:$F,6,FALSE)</f>
        <v>17</v>
      </c>
      <c r="I1111" s="1" t="s">
        <v>1235</v>
      </c>
      <c r="J1111" s="1" t="str">
        <f>VLOOKUP(A1110,[2]tblEscolas!$A:$D,4,FALSE)</f>
        <v>PUB</v>
      </c>
    </row>
    <row r="1112" spans="1:10" x14ac:dyDescent="0.3">
      <c r="A1112" s="18">
        <v>400210</v>
      </c>
      <c r="B1112" s="14" t="s">
        <v>355</v>
      </c>
      <c r="C1112" s="14" t="e">
        <f>VLOOKUP(Tabela1[[#This Row],[nome_escola]],[1]Sheet1!$A:$K,4,FALSE)</f>
        <v>#N/A</v>
      </c>
      <c r="D1112" s="14" t="e">
        <f>VLOOKUP(Tabela1[[#This Row],[nome_escola]],[1]Sheet1!$A:$K,5,FALSE)</f>
        <v>#N/A</v>
      </c>
      <c r="E1112" s="14" t="e">
        <f>VLOOKUP(Tabela1[[#This Row],[nome_escola]],[1]Sheet1!$A:$K,2,FALSE)</f>
        <v>#N/A</v>
      </c>
      <c r="F1112" s="14" t="e">
        <f>VLOOKUP(Tabela1[[#This Row],[nome_escola]],[1]Sheet1!$A:$K,3,FALSE)</f>
        <v>#N/A</v>
      </c>
      <c r="G1112" s="1" t="str">
        <f>VLOOKUP(Tabela1[[#This Row],[id_escola]],[2]tblEscolas!$A:$E,5,FALSE)</f>
        <v>07</v>
      </c>
      <c r="H1112" s="1" t="str">
        <f>VLOOKUP(Tabela1[[#This Row],[id_escola]],[2]tblEscolas!$A:$F,6,FALSE)</f>
        <v>05</v>
      </c>
      <c r="I1112" s="1" t="s">
        <v>1235</v>
      </c>
      <c r="J1112" s="1" t="str">
        <f>VLOOKUP(A1111,[2]tblEscolas!$A:$D,4,FALSE)</f>
        <v>PUB</v>
      </c>
    </row>
    <row r="1113" spans="1:10" x14ac:dyDescent="0.3">
      <c r="A1113" s="18">
        <v>403349</v>
      </c>
      <c r="B1113" s="14" t="s">
        <v>961</v>
      </c>
      <c r="C1113" s="14" t="e">
        <f>VLOOKUP(Tabela1[[#This Row],[nome_escola]],[1]Sheet1!$A:$K,4,FALSE)</f>
        <v>#N/A</v>
      </c>
      <c r="D1113" s="14" t="e">
        <f>VLOOKUP(Tabela1[[#This Row],[nome_escola]],[1]Sheet1!$A:$K,5,FALSE)</f>
        <v>#N/A</v>
      </c>
      <c r="E1113" s="14" t="e">
        <f>VLOOKUP(Tabela1[[#This Row],[nome_escola]],[1]Sheet1!$A:$K,2,FALSE)</f>
        <v>#N/A</v>
      </c>
      <c r="F1113" s="14" t="e">
        <f>VLOOKUP(Tabela1[[#This Row],[nome_escola]],[1]Sheet1!$A:$K,3,FALSE)</f>
        <v>#N/A</v>
      </c>
      <c r="G1113" s="1" t="str">
        <f>VLOOKUP(Tabela1[[#This Row],[id_escola]],[2]tblEscolas!$A:$E,5,FALSE)</f>
        <v>13</v>
      </c>
      <c r="H1113" s="1" t="str">
        <f>VLOOKUP(Tabela1[[#This Row],[id_escola]],[2]tblEscolas!$A:$F,6,FALSE)</f>
        <v>17</v>
      </c>
      <c r="I1113" s="1" t="s">
        <v>1235</v>
      </c>
      <c r="J1113" s="1" t="str">
        <f>VLOOKUP(A1112,[2]tblEscolas!$A:$D,4,FALSE)</f>
        <v>PUB</v>
      </c>
    </row>
    <row r="1114" spans="1:10" x14ac:dyDescent="0.3">
      <c r="A1114" s="18">
        <v>401845</v>
      </c>
      <c r="B1114" s="14" t="s">
        <v>902</v>
      </c>
      <c r="C1114" s="14" t="e">
        <f>VLOOKUP(Tabela1[[#This Row],[nome_escola]],[1]Sheet1!$A:$K,4,FALSE)</f>
        <v>#N/A</v>
      </c>
      <c r="D1114" s="14" t="e">
        <f>VLOOKUP(Tabela1[[#This Row],[nome_escola]],[1]Sheet1!$A:$K,5,FALSE)</f>
        <v>#N/A</v>
      </c>
      <c r="E1114" s="14" t="e">
        <f>VLOOKUP(Tabela1[[#This Row],[nome_escola]],[1]Sheet1!$A:$K,2,FALSE)</f>
        <v>#N/A</v>
      </c>
      <c r="F1114" s="14" t="e">
        <f>VLOOKUP(Tabela1[[#This Row],[nome_escola]],[1]Sheet1!$A:$K,3,FALSE)</f>
        <v>#N/A</v>
      </c>
      <c r="G1114" s="1" t="str">
        <f>VLOOKUP(Tabela1[[#This Row],[id_escola]],[2]tblEscolas!$A:$E,5,FALSE)</f>
        <v>13</v>
      </c>
      <c r="H1114" s="1" t="str">
        <f>VLOOKUP(Tabela1[[#This Row],[id_escola]],[2]tblEscolas!$A:$F,6,FALSE)</f>
        <v>12</v>
      </c>
      <c r="I1114" s="1" t="s">
        <v>1235</v>
      </c>
      <c r="J1114" s="1" t="str">
        <f>VLOOKUP(A1113,[2]tblEscolas!$A:$D,4,FALSE)</f>
        <v>PUB</v>
      </c>
    </row>
    <row r="1115" spans="1:10" x14ac:dyDescent="0.3">
      <c r="A1115" s="18">
        <v>400233</v>
      </c>
      <c r="B1115" s="14" t="s">
        <v>394</v>
      </c>
      <c r="C1115" s="14" t="e">
        <f>VLOOKUP(Tabela1[[#This Row],[nome_escola]],[1]Sheet1!$A:$K,4,FALSE)</f>
        <v>#N/A</v>
      </c>
      <c r="D1115" s="14" t="e">
        <f>VLOOKUP(Tabela1[[#This Row],[nome_escola]],[1]Sheet1!$A:$K,5,FALSE)</f>
        <v>#N/A</v>
      </c>
      <c r="E1115" s="14" t="e">
        <f>VLOOKUP(Tabela1[[#This Row],[nome_escola]],[1]Sheet1!$A:$K,2,FALSE)</f>
        <v>#N/A</v>
      </c>
      <c r="F1115" s="14" t="e">
        <f>VLOOKUP(Tabela1[[#This Row],[nome_escola]],[1]Sheet1!$A:$K,3,FALSE)</f>
        <v>#N/A</v>
      </c>
      <c r="G1115" s="1" t="str">
        <f>VLOOKUP(Tabela1[[#This Row],[id_escola]],[2]tblEscolas!$A:$E,5,FALSE)</f>
        <v>08</v>
      </c>
      <c r="H1115" s="1" t="str">
        <f>VLOOKUP(Tabela1[[#This Row],[id_escola]],[2]tblEscolas!$A:$F,6,FALSE)</f>
        <v>07</v>
      </c>
      <c r="I1115" s="1" t="s">
        <v>1235</v>
      </c>
      <c r="J1115" s="1" t="str">
        <f>VLOOKUP(A1114,[2]tblEscolas!$A:$D,4,FALSE)</f>
        <v>PUB</v>
      </c>
    </row>
    <row r="1116" spans="1:10" x14ac:dyDescent="0.3">
      <c r="A1116" s="18">
        <v>402928</v>
      </c>
      <c r="B1116" s="14" t="s">
        <v>453</v>
      </c>
      <c r="C1116" s="14" t="e">
        <f>VLOOKUP(Tabela1[[#This Row],[nome_escola]],[1]Sheet1!$A:$K,4,FALSE)</f>
        <v>#N/A</v>
      </c>
      <c r="D1116" s="14" t="e">
        <f>VLOOKUP(Tabela1[[#This Row],[nome_escola]],[1]Sheet1!$A:$K,5,FALSE)</f>
        <v>#N/A</v>
      </c>
      <c r="E1116" s="14" t="e">
        <f>VLOOKUP(Tabela1[[#This Row],[nome_escola]],[1]Sheet1!$A:$K,2,FALSE)</f>
        <v>#N/A</v>
      </c>
      <c r="F1116" s="14" t="e">
        <f>VLOOKUP(Tabela1[[#This Row],[nome_escola]],[1]Sheet1!$A:$K,3,FALSE)</f>
        <v>#N/A</v>
      </c>
      <c r="G1116" s="1" t="str">
        <f>VLOOKUP(Tabela1[[#This Row],[id_escola]],[2]tblEscolas!$A:$E,5,FALSE)</f>
        <v>09</v>
      </c>
      <c r="H1116" s="1" t="str">
        <f>VLOOKUP(Tabela1[[#This Row],[id_escola]],[2]tblEscolas!$A:$F,6,FALSE)</f>
        <v>13</v>
      </c>
      <c r="I1116" s="1" t="s">
        <v>1235</v>
      </c>
      <c r="J1116" s="1" t="str">
        <f>VLOOKUP(A1115,[2]tblEscolas!$A:$D,4,FALSE)</f>
        <v>PUB</v>
      </c>
    </row>
    <row r="1117" spans="1:10" x14ac:dyDescent="0.3">
      <c r="A1117" s="18">
        <v>401882</v>
      </c>
      <c r="B1117" s="14" t="s">
        <v>187</v>
      </c>
      <c r="C1117" s="14" t="e">
        <f>VLOOKUP(Tabela1[[#This Row],[nome_escola]],[1]Sheet1!$A:$K,4,FALSE)</f>
        <v>#N/A</v>
      </c>
      <c r="D1117" s="14" t="e">
        <f>VLOOKUP(Tabela1[[#This Row],[nome_escola]],[1]Sheet1!$A:$K,5,FALSE)</f>
        <v>#N/A</v>
      </c>
      <c r="E1117" s="14" t="e">
        <f>VLOOKUP(Tabela1[[#This Row],[nome_escola]],[1]Sheet1!$A:$K,2,FALSE)</f>
        <v>#N/A</v>
      </c>
      <c r="F1117" s="14" t="e">
        <f>VLOOKUP(Tabela1[[#This Row],[nome_escola]],[1]Sheet1!$A:$K,3,FALSE)</f>
        <v>#N/A</v>
      </c>
      <c r="G1117" s="1" t="str">
        <f>VLOOKUP(Tabela1[[#This Row],[id_escola]],[2]tblEscolas!$A:$E,5,FALSE)</f>
        <v>03</v>
      </c>
      <c r="H1117" s="1" t="str">
        <f>VLOOKUP(Tabela1[[#This Row],[id_escola]],[2]tblEscolas!$A:$F,6,FALSE)</f>
        <v>06</v>
      </c>
      <c r="I1117" s="1" t="s">
        <v>1235</v>
      </c>
      <c r="J1117" s="1" t="str">
        <f>VLOOKUP(A1116,[2]tblEscolas!$A:$D,4,FALSE)</f>
        <v>PUB</v>
      </c>
    </row>
    <row r="1118" spans="1:10" x14ac:dyDescent="0.3">
      <c r="A1118" s="18">
        <v>401894</v>
      </c>
      <c r="B1118" s="14" t="s">
        <v>725</v>
      </c>
      <c r="C1118" s="14" t="e">
        <f>VLOOKUP(Tabela1[[#This Row],[nome_escola]],[1]Sheet1!$A:$K,4,FALSE)</f>
        <v>#N/A</v>
      </c>
      <c r="D1118" s="14" t="e">
        <f>VLOOKUP(Tabela1[[#This Row],[nome_escola]],[1]Sheet1!$A:$K,5,FALSE)</f>
        <v>#N/A</v>
      </c>
      <c r="E1118" s="14" t="e">
        <f>VLOOKUP(Tabela1[[#This Row],[nome_escola]],[1]Sheet1!$A:$K,2,FALSE)</f>
        <v>#N/A</v>
      </c>
      <c r="F1118" s="14" t="e">
        <f>VLOOKUP(Tabela1[[#This Row],[nome_escola]],[1]Sheet1!$A:$K,3,FALSE)</f>
        <v>#N/A</v>
      </c>
      <c r="G1118" s="1" t="str">
        <f>VLOOKUP(Tabela1[[#This Row],[id_escola]],[2]tblEscolas!$A:$E,5,FALSE)</f>
        <v>11</v>
      </c>
      <c r="H1118" s="1" t="str">
        <f>VLOOKUP(Tabela1[[#This Row],[id_escola]],[2]tblEscolas!$A:$F,6,FALSE)</f>
        <v>13</v>
      </c>
      <c r="I1118" s="1" t="s">
        <v>1235</v>
      </c>
      <c r="J1118" s="1" t="str">
        <f>VLOOKUP(A1117,[2]tblEscolas!$A:$D,4,FALSE)</f>
        <v>PUB</v>
      </c>
    </row>
    <row r="1119" spans="1:10" x14ac:dyDescent="0.3">
      <c r="A1119" s="18">
        <v>401936</v>
      </c>
      <c r="B1119" s="14" t="s">
        <v>976</v>
      </c>
      <c r="C1119" s="14" t="e">
        <f>VLOOKUP(Tabela1[[#This Row],[nome_escola]],[1]Sheet1!$A:$K,4,FALSE)</f>
        <v>#N/A</v>
      </c>
      <c r="D1119" s="14" t="e">
        <f>VLOOKUP(Tabela1[[#This Row],[nome_escola]],[1]Sheet1!$A:$K,5,FALSE)</f>
        <v>#N/A</v>
      </c>
      <c r="E1119" s="14" t="e">
        <f>VLOOKUP(Tabela1[[#This Row],[nome_escola]],[1]Sheet1!$A:$K,2,FALSE)</f>
        <v>#N/A</v>
      </c>
      <c r="F1119" s="14" t="e">
        <f>VLOOKUP(Tabela1[[#This Row],[nome_escola]],[1]Sheet1!$A:$K,3,FALSE)</f>
        <v>#N/A</v>
      </c>
      <c r="G1119" s="1" t="str">
        <f>VLOOKUP(Tabela1[[#This Row],[id_escola]],[2]tblEscolas!$A:$E,5,FALSE)</f>
        <v>13</v>
      </c>
      <c r="H1119" s="1" t="str">
        <f>VLOOKUP(Tabela1[[#This Row],[id_escola]],[2]tblEscolas!$A:$F,6,FALSE)</f>
        <v>17</v>
      </c>
      <c r="I1119" s="1" t="s">
        <v>1235</v>
      </c>
      <c r="J1119" s="1" t="str">
        <f>VLOOKUP(A1118,[2]tblEscolas!$A:$D,4,FALSE)</f>
        <v>PUB</v>
      </c>
    </row>
    <row r="1120" spans="1:10" x14ac:dyDescent="0.3">
      <c r="A1120" s="18">
        <v>400257</v>
      </c>
      <c r="B1120" s="14" t="s">
        <v>303</v>
      </c>
      <c r="C1120" s="14" t="e">
        <f>VLOOKUP(Tabela1[[#This Row],[nome_escola]],[1]Sheet1!$A:$K,4,FALSE)</f>
        <v>#N/A</v>
      </c>
      <c r="D1120" s="14" t="e">
        <f>VLOOKUP(Tabela1[[#This Row],[nome_escola]],[1]Sheet1!$A:$K,5,FALSE)</f>
        <v>#N/A</v>
      </c>
      <c r="E1120" s="14" t="e">
        <f>VLOOKUP(Tabela1[[#This Row],[nome_escola]],[1]Sheet1!$A:$K,2,FALSE)</f>
        <v>#N/A</v>
      </c>
      <c r="F1120" s="14" t="e">
        <f>VLOOKUP(Tabela1[[#This Row],[nome_escola]],[1]Sheet1!$A:$K,3,FALSE)</f>
        <v>#N/A</v>
      </c>
      <c r="G1120" s="1" t="str">
        <f>VLOOKUP(Tabela1[[#This Row],[id_escola]],[2]tblEscolas!$A:$E,5,FALSE)</f>
        <v>06</v>
      </c>
      <c r="H1120" s="1" t="str">
        <f>VLOOKUP(Tabela1[[#This Row],[id_escola]],[2]tblEscolas!$A:$F,6,FALSE)</f>
        <v>03</v>
      </c>
      <c r="I1120" s="1" t="s">
        <v>1235</v>
      </c>
      <c r="J1120" s="1" t="str">
        <f>VLOOKUP(A1119,[2]tblEscolas!$A:$D,4,FALSE)</f>
        <v>PUB</v>
      </c>
    </row>
    <row r="1121" spans="1:10" x14ac:dyDescent="0.3">
      <c r="A1121" s="18">
        <v>401924</v>
      </c>
      <c r="B1121" s="14" t="s">
        <v>879</v>
      </c>
      <c r="C1121" s="14" t="e">
        <f>VLOOKUP(Tabela1[[#This Row],[nome_escola]],[1]Sheet1!$A:$K,4,FALSE)</f>
        <v>#N/A</v>
      </c>
      <c r="D1121" s="14" t="e">
        <f>VLOOKUP(Tabela1[[#This Row],[nome_escola]],[1]Sheet1!$A:$K,5,FALSE)</f>
        <v>#N/A</v>
      </c>
      <c r="E1121" s="14" t="e">
        <f>VLOOKUP(Tabela1[[#This Row],[nome_escola]],[1]Sheet1!$A:$K,2,FALSE)</f>
        <v>#N/A</v>
      </c>
      <c r="F1121" s="14" t="e">
        <f>VLOOKUP(Tabela1[[#This Row],[nome_escola]],[1]Sheet1!$A:$K,3,FALSE)</f>
        <v>#N/A</v>
      </c>
      <c r="G1121" s="1" t="str">
        <f>VLOOKUP(Tabela1[[#This Row],[id_escola]],[2]tblEscolas!$A:$E,5,FALSE)</f>
        <v>13</v>
      </c>
      <c r="H1121" s="1" t="str">
        <f>VLOOKUP(Tabela1[[#This Row],[id_escola]],[2]tblEscolas!$A:$F,6,FALSE)</f>
        <v>12</v>
      </c>
      <c r="I1121" s="1" t="s">
        <v>1235</v>
      </c>
      <c r="J1121" s="1" t="str">
        <f>VLOOKUP(A1120,[2]tblEscolas!$A:$D,4,FALSE)</f>
        <v>PUB</v>
      </c>
    </row>
    <row r="1122" spans="1:10" x14ac:dyDescent="0.3">
      <c r="A1122" s="18">
        <v>400270</v>
      </c>
      <c r="B1122" s="14" t="s">
        <v>1021</v>
      </c>
      <c r="C1122" s="14" t="e">
        <f>VLOOKUP(Tabela1[[#This Row],[nome_escola]],[1]Sheet1!$A:$K,4,FALSE)</f>
        <v>#N/A</v>
      </c>
      <c r="D1122" s="14" t="e">
        <f>VLOOKUP(Tabela1[[#This Row],[nome_escola]],[1]Sheet1!$A:$K,5,FALSE)</f>
        <v>#N/A</v>
      </c>
      <c r="E1122" s="14" t="e">
        <f>VLOOKUP(Tabela1[[#This Row],[nome_escola]],[1]Sheet1!$A:$K,2,FALSE)</f>
        <v>#N/A</v>
      </c>
      <c r="F1122" s="14" t="e">
        <f>VLOOKUP(Tabela1[[#This Row],[nome_escola]],[1]Sheet1!$A:$K,3,FALSE)</f>
        <v>#N/A</v>
      </c>
      <c r="G1122" s="1" t="str">
        <f>VLOOKUP(Tabela1[[#This Row],[id_escola]],[2]tblEscolas!$A:$E,5,FALSE)</f>
        <v>14</v>
      </c>
      <c r="H1122" s="1" t="str">
        <f>VLOOKUP(Tabela1[[#This Row],[id_escola]],[2]tblEscolas!$A:$F,6,FALSE)</f>
        <v>18</v>
      </c>
      <c r="I1122" s="1" t="s">
        <v>1235</v>
      </c>
      <c r="J1122" s="1" t="str">
        <f>VLOOKUP(A1121,[2]tblEscolas!$A:$D,4,FALSE)</f>
        <v>PUB</v>
      </c>
    </row>
    <row r="1123" spans="1:10" x14ac:dyDescent="0.3">
      <c r="A1123" s="18">
        <v>402000</v>
      </c>
      <c r="B1123" s="14" t="s">
        <v>1094</v>
      </c>
      <c r="C1123" s="14" t="e">
        <f>VLOOKUP(Tabela1[[#This Row],[nome_escola]],[1]Sheet1!$A:$K,4,FALSE)</f>
        <v>#N/A</v>
      </c>
      <c r="D1123" s="14" t="e">
        <f>VLOOKUP(Tabela1[[#This Row],[nome_escola]],[1]Sheet1!$A:$K,5,FALSE)</f>
        <v>#N/A</v>
      </c>
      <c r="E1123" s="14" t="e">
        <f>VLOOKUP(Tabela1[[#This Row],[nome_escola]],[1]Sheet1!$A:$K,2,FALSE)</f>
        <v>#N/A</v>
      </c>
      <c r="F1123" s="14" t="e">
        <f>VLOOKUP(Tabela1[[#This Row],[nome_escola]],[1]Sheet1!$A:$K,3,FALSE)</f>
        <v>#N/A</v>
      </c>
      <c r="G1123" s="1" t="str">
        <f>VLOOKUP(Tabela1[[#This Row],[id_escola]],[2]tblEscolas!$A:$E,5,FALSE)</f>
        <v>15</v>
      </c>
      <c r="H1123" s="1" t="str">
        <f>VLOOKUP(Tabela1[[#This Row],[id_escola]],[2]tblEscolas!$A:$F,6,FALSE)</f>
        <v>10</v>
      </c>
      <c r="I1123" s="1" t="s">
        <v>1235</v>
      </c>
      <c r="J1123" s="1" t="str">
        <f>VLOOKUP(A1122,[2]tblEscolas!$A:$D,4,FALSE)</f>
        <v>PUB</v>
      </c>
    </row>
    <row r="1124" spans="1:10" x14ac:dyDescent="0.3">
      <c r="A1124" s="18" t="e">
        <v>#N/A</v>
      </c>
      <c r="B1124" s="14" t="s">
        <v>839</v>
      </c>
      <c r="C1124" s="14" t="e">
        <f>VLOOKUP(Tabela1[[#This Row],[nome_escola]],[1]Sheet1!$A:$K,4,FALSE)</f>
        <v>#N/A</v>
      </c>
      <c r="D1124" s="14" t="e">
        <f>VLOOKUP(Tabela1[[#This Row],[nome_escola]],[1]Sheet1!$A:$K,5,FALSE)</f>
        <v>#N/A</v>
      </c>
      <c r="E1124" s="14" t="e">
        <f>VLOOKUP(Tabela1[[#This Row],[nome_escola]],[1]Sheet1!$A:$K,2,FALSE)</f>
        <v>#N/A</v>
      </c>
      <c r="F1124" s="14" t="e">
        <f>VLOOKUP(Tabela1[[#This Row],[nome_escola]],[1]Sheet1!$A:$K,3,FALSE)</f>
        <v>#N/A</v>
      </c>
      <c r="G1124" s="1" t="e">
        <f>VLOOKUP(Tabela1[[#This Row],[id_escola]],[2]tblEscolas!$A:$E,5,FALSE)</f>
        <v>#N/A</v>
      </c>
      <c r="H1124" s="1" t="e">
        <f>VLOOKUP(Tabela1[[#This Row],[id_escola]],[2]tblEscolas!$A:$F,6,FALSE)</f>
        <v>#N/A</v>
      </c>
      <c r="I1124" s="1" t="s">
        <v>1235</v>
      </c>
      <c r="J1124" s="1" t="str">
        <f>VLOOKUP(A1123,[2]tblEscolas!$A:$D,4,FALSE)</f>
        <v>PUB</v>
      </c>
    </row>
    <row r="1125" spans="1:10" x14ac:dyDescent="0.3">
      <c r="A1125" s="18">
        <v>402023</v>
      </c>
      <c r="B1125" s="14" t="s">
        <v>104</v>
      </c>
      <c r="C1125" s="14" t="e">
        <f>VLOOKUP(Tabela1[[#This Row],[nome_escola]],[1]Sheet1!$A:$K,4,FALSE)</f>
        <v>#N/A</v>
      </c>
      <c r="D1125" s="14" t="e">
        <f>VLOOKUP(Tabela1[[#This Row],[nome_escola]],[1]Sheet1!$A:$K,5,FALSE)</f>
        <v>#N/A</v>
      </c>
      <c r="E1125" s="14" t="e">
        <f>VLOOKUP(Tabela1[[#This Row],[nome_escola]],[1]Sheet1!$A:$K,2,FALSE)</f>
        <v>#N/A</v>
      </c>
      <c r="F1125" s="14" t="e">
        <f>VLOOKUP(Tabela1[[#This Row],[nome_escola]],[1]Sheet1!$A:$K,3,FALSE)</f>
        <v>#N/A</v>
      </c>
      <c r="G1125" s="1" t="str">
        <f>VLOOKUP(Tabela1[[#This Row],[id_escola]],[2]tblEscolas!$A:$E,5,FALSE)</f>
        <v>01</v>
      </c>
      <c r="H1125" s="1" t="str">
        <f>VLOOKUP(Tabela1[[#This Row],[id_escola]],[2]tblEscolas!$A:$F,6,FALSE)</f>
        <v>16</v>
      </c>
      <c r="I1125" s="1" t="s">
        <v>1235</v>
      </c>
      <c r="J1125" s="1" t="e">
        <f>VLOOKUP(A1124,[2]tblEscolas!$A:$D,4,FALSE)</f>
        <v>#N/A</v>
      </c>
    </row>
    <row r="1126" spans="1:10" x14ac:dyDescent="0.3">
      <c r="A1126" s="18">
        <v>402485</v>
      </c>
      <c r="B1126" s="14" t="s">
        <v>871</v>
      </c>
      <c r="C1126" s="14" t="e">
        <f>VLOOKUP(Tabela1[[#This Row],[nome_escola]],[1]Sheet1!$A:$K,4,FALSE)</f>
        <v>#N/A</v>
      </c>
      <c r="D1126" s="14" t="e">
        <f>VLOOKUP(Tabela1[[#This Row],[nome_escola]],[1]Sheet1!$A:$K,5,FALSE)</f>
        <v>#N/A</v>
      </c>
      <c r="E1126" s="14" t="e">
        <f>VLOOKUP(Tabela1[[#This Row],[nome_escola]],[1]Sheet1!$A:$K,2,FALSE)</f>
        <v>#N/A</v>
      </c>
      <c r="F1126" s="14" t="e">
        <f>VLOOKUP(Tabela1[[#This Row],[nome_escola]],[1]Sheet1!$A:$K,3,FALSE)</f>
        <v>#N/A</v>
      </c>
      <c r="G1126" s="1" t="str">
        <f>VLOOKUP(Tabela1[[#This Row],[id_escola]],[2]tblEscolas!$A:$E,5,FALSE)</f>
        <v>13</v>
      </c>
      <c r="H1126" s="1" t="str">
        <f>VLOOKUP(Tabela1[[#This Row],[id_escola]],[2]tblEscolas!$A:$F,6,FALSE)</f>
        <v>11</v>
      </c>
      <c r="I1126" s="1" t="s">
        <v>1235</v>
      </c>
      <c r="J1126" s="1" t="str">
        <f>VLOOKUP(A1125,[2]tblEscolas!$A:$D,4,FALSE)</f>
        <v>PUB</v>
      </c>
    </row>
    <row r="1127" spans="1:10" x14ac:dyDescent="0.3">
      <c r="A1127" s="18">
        <v>401948</v>
      </c>
      <c r="B1127" s="14" t="s">
        <v>1077</v>
      </c>
      <c r="C1127" s="14" t="e">
        <f>VLOOKUP(Tabela1[[#This Row],[nome_escola]],[1]Sheet1!$A:$K,4,FALSE)</f>
        <v>#N/A</v>
      </c>
      <c r="D1127" s="14" t="e">
        <f>VLOOKUP(Tabela1[[#This Row],[nome_escola]],[1]Sheet1!$A:$K,5,FALSE)</f>
        <v>#N/A</v>
      </c>
      <c r="E1127" s="14" t="e">
        <f>VLOOKUP(Tabela1[[#This Row],[nome_escola]],[1]Sheet1!$A:$K,2,FALSE)</f>
        <v>#N/A</v>
      </c>
      <c r="F1127" s="14" t="e">
        <f>VLOOKUP(Tabela1[[#This Row],[nome_escola]],[1]Sheet1!$A:$K,3,FALSE)</f>
        <v>#N/A</v>
      </c>
      <c r="G1127" s="1" t="str">
        <f>VLOOKUP(Tabela1[[#This Row],[id_escola]],[2]tblEscolas!$A:$E,5,FALSE)</f>
        <v>15</v>
      </c>
      <c r="H1127" s="1" t="str">
        <f>VLOOKUP(Tabela1[[#This Row],[id_escola]],[2]tblEscolas!$A:$F,6,FALSE)</f>
        <v>07</v>
      </c>
      <c r="I1127" s="1" t="s">
        <v>1235</v>
      </c>
      <c r="J1127" s="1" t="str">
        <f>VLOOKUP(A1126,[2]tblEscolas!$A:$D,4,FALSE)</f>
        <v>PUB</v>
      </c>
    </row>
    <row r="1128" spans="1:10" x14ac:dyDescent="0.3">
      <c r="A1128" s="18">
        <v>403532</v>
      </c>
      <c r="B1128" s="14" t="s">
        <v>644</v>
      </c>
      <c r="C1128" s="14" t="e">
        <f>VLOOKUP(Tabela1[[#This Row],[nome_escola]],[1]Sheet1!$A:$K,4,FALSE)</f>
        <v>#N/A</v>
      </c>
      <c r="D1128" s="14" t="e">
        <f>VLOOKUP(Tabela1[[#This Row],[nome_escola]],[1]Sheet1!$A:$K,5,FALSE)</f>
        <v>#N/A</v>
      </c>
      <c r="E1128" s="14" t="e">
        <f>VLOOKUP(Tabela1[[#This Row],[nome_escola]],[1]Sheet1!$A:$K,2,FALSE)</f>
        <v>#N/A</v>
      </c>
      <c r="F1128" s="14" t="e">
        <f>VLOOKUP(Tabela1[[#This Row],[nome_escola]],[1]Sheet1!$A:$K,3,FALSE)</f>
        <v>#N/A</v>
      </c>
      <c r="G1128" s="1" t="str">
        <f>VLOOKUP(Tabela1[[#This Row],[id_escola]],[2]tblEscolas!$A:$E,5,FALSE)</f>
        <v>11</v>
      </c>
      <c r="H1128" s="1" t="str">
        <f>VLOOKUP(Tabela1[[#This Row],[id_escola]],[2]tblEscolas!$A:$F,6,FALSE)</f>
        <v>07</v>
      </c>
      <c r="I1128" s="1" t="s">
        <v>1235</v>
      </c>
      <c r="J1128" s="1" t="str">
        <f>VLOOKUP(A1127,[2]tblEscolas!$A:$D,4,FALSE)</f>
        <v>PUB</v>
      </c>
    </row>
    <row r="1129" spans="1:10" x14ac:dyDescent="0.3">
      <c r="A1129" s="18">
        <v>401961</v>
      </c>
      <c r="B1129" s="14" t="s">
        <v>53</v>
      </c>
      <c r="C1129" s="14" t="e">
        <f>VLOOKUP(Tabela1[[#This Row],[nome_escola]],[1]Sheet1!$A:$K,4,FALSE)</f>
        <v>#N/A</v>
      </c>
      <c r="D1129" s="14" t="e">
        <f>VLOOKUP(Tabela1[[#This Row],[nome_escola]],[1]Sheet1!$A:$K,5,FALSE)</f>
        <v>#N/A</v>
      </c>
      <c r="E1129" s="14" t="e">
        <f>VLOOKUP(Tabela1[[#This Row],[nome_escola]],[1]Sheet1!$A:$K,2,FALSE)</f>
        <v>#N/A</v>
      </c>
      <c r="F1129" s="14" t="e">
        <f>VLOOKUP(Tabela1[[#This Row],[nome_escola]],[1]Sheet1!$A:$K,3,FALSE)</f>
        <v>#N/A</v>
      </c>
      <c r="G1129" s="1" t="str">
        <f>VLOOKUP(Tabela1[[#This Row],[id_escola]],[2]tblEscolas!$A:$E,5,FALSE)</f>
        <v>01</v>
      </c>
      <c r="H1129" s="1" t="str">
        <f>VLOOKUP(Tabela1[[#This Row],[id_escola]],[2]tblEscolas!$A:$F,6,FALSE)</f>
        <v>05</v>
      </c>
      <c r="I1129" s="1" t="s">
        <v>1235</v>
      </c>
      <c r="J1129" s="1" t="str">
        <f>VLOOKUP(A1128,[2]tblEscolas!$A:$D,4,FALSE)</f>
        <v>PUB</v>
      </c>
    </row>
    <row r="1130" spans="1:10" x14ac:dyDescent="0.3">
      <c r="A1130" s="18">
        <v>400294</v>
      </c>
      <c r="B1130" s="14" t="s">
        <v>308</v>
      </c>
      <c r="C1130" s="14" t="e">
        <f>VLOOKUP(Tabela1[[#This Row],[nome_escola]],[1]Sheet1!$A:$K,4,FALSE)</f>
        <v>#N/A</v>
      </c>
      <c r="D1130" s="14" t="e">
        <f>VLOOKUP(Tabela1[[#This Row],[nome_escola]],[1]Sheet1!$A:$K,5,FALSE)</f>
        <v>#N/A</v>
      </c>
      <c r="E1130" s="14" t="e">
        <f>VLOOKUP(Tabela1[[#This Row],[nome_escola]],[1]Sheet1!$A:$K,2,FALSE)</f>
        <v>#N/A</v>
      </c>
      <c r="F1130" s="14" t="e">
        <f>VLOOKUP(Tabela1[[#This Row],[nome_escola]],[1]Sheet1!$A:$K,3,FALSE)</f>
        <v>#N/A</v>
      </c>
      <c r="G1130" s="1" t="str">
        <f>VLOOKUP(Tabela1[[#This Row],[id_escola]],[2]tblEscolas!$A:$E,5,FALSE)</f>
        <v>06</v>
      </c>
      <c r="H1130" s="1" t="str">
        <f>VLOOKUP(Tabela1[[#This Row],[id_escola]],[2]tblEscolas!$A:$F,6,FALSE)</f>
        <v>03</v>
      </c>
      <c r="I1130" s="1" t="s">
        <v>1235</v>
      </c>
      <c r="J1130" s="1" t="str">
        <f>VLOOKUP(A1129,[2]tblEscolas!$A:$D,4,FALSE)</f>
        <v>PUB</v>
      </c>
    </row>
    <row r="1131" spans="1:10" x14ac:dyDescent="0.3">
      <c r="A1131" s="18">
        <v>401973</v>
      </c>
      <c r="B1131" s="14" t="s">
        <v>602</v>
      </c>
      <c r="C1131" s="14" t="e">
        <f>VLOOKUP(Tabela1[[#This Row],[nome_escola]],[1]Sheet1!$A:$K,4,FALSE)</f>
        <v>#N/A</v>
      </c>
      <c r="D1131" s="14" t="e">
        <f>VLOOKUP(Tabela1[[#This Row],[nome_escola]],[1]Sheet1!$A:$K,5,FALSE)</f>
        <v>#N/A</v>
      </c>
      <c r="E1131" s="14" t="e">
        <f>VLOOKUP(Tabela1[[#This Row],[nome_escola]],[1]Sheet1!$A:$K,2,FALSE)</f>
        <v>#N/A</v>
      </c>
      <c r="F1131" s="14" t="e">
        <f>VLOOKUP(Tabela1[[#This Row],[nome_escola]],[1]Sheet1!$A:$K,3,FALSE)</f>
        <v>#N/A</v>
      </c>
      <c r="G1131" s="1" t="str">
        <f>VLOOKUP(Tabela1[[#This Row],[id_escola]],[2]tblEscolas!$A:$E,5,FALSE)</f>
        <v>11</v>
      </c>
      <c r="H1131" s="1" t="str">
        <f>VLOOKUP(Tabela1[[#This Row],[id_escola]],[2]tblEscolas!$A:$F,6,FALSE)</f>
        <v>06</v>
      </c>
      <c r="I1131" s="1" t="s">
        <v>1235</v>
      </c>
      <c r="J1131" s="1" t="str">
        <f>VLOOKUP(A1130,[2]tblEscolas!$A:$D,4,FALSE)</f>
        <v>PUB</v>
      </c>
    </row>
    <row r="1132" spans="1:10" x14ac:dyDescent="0.3">
      <c r="A1132" s="18">
        <v>401985</v>
      </c>
      <c r="B1132" s="14" t="s">
        <v>492</v>
      </c>
      <c r="C1132" s="14" t="e">
        <f>VLOOKUP(Tabela1[[#This Row],[nome_escola]],[1]Sheet1!$A:$K,4,FALSE)</f>
        <v>#N/A</v>
      </c>
      <c r="D1132" s="14" t="e">
        <f>VLOOKUP(Tabela1[[#This Row],[nome_escola]],[1]Sheet1!$A:$K,5,FALSE)</f>
        <v>#N/A</v>
      </c>
      <c r="E1132" s="14" t="e">
        <f>VLOOKUP(Tabela1[[#This Row],[nome_escola]],[1]Sheet1!$A:$K,2,FALSE)</f>
        <v>#N/A</v>
      </c>
      <c r="F1132" s="14" t="e">
        <f>VLOOKUP(Tabela1[[#This Row],[nome_escola]],[1]Sheet1!$A:$K,3,FALSE)</f>
        <v>#N/A</v>
      </c>
      <c r="G1132" s="1" t="str">
        <f>VLOOKUP(Tabela1[[#This Row],[id_escola]],[2]tblEscolas!$A:$E,5,FALSE)</f>
        <v>10</v>
      </c>
      <c r="H1132" s="1" t="str">
        <f>VLOOKUP(Tabela1[[#This Row],[id_escola]],[2]tblEscolas!$A:$F,6,FALSE)</f>
        <v>10</v>
      </c>
      <c r="I1132" s="1" t="s">
        <v>1235</v>
      </c>
      <c r="J1132" s="1" t="str">
        <f>VLOOKUP(A1131,[2]tblEscolas!$A:$D,4,FALSE)</f>
        <v>PUB</v>
      </c>
    </row>
    <row r="1133" spans="1:10" x14ac:dyDescent="0.3">
      <c r="A1133" s="18">
        <v>401997</v>
      </c>
      <c r="B1133" s="14" t="s">
        <v>943</v>
      </c>
      <c r="C1133" s="14" t="e">
        <f>VLOOKUP(Tabela1[[#This Row],[nome_escola]],[1]Sheet1!$A:$K,4,FALSE)</f>
        <v>#N/A</v>
      </c>
      <c r="D1133" s="14" t="e">
        <f>VLOOKUP(Tabela1[[#This Row],[nome_escola]],[1]Sheet1!$A:$K,5,FALSE)</f>
        <v>#N/A</v>
      </c>
      <c r="E1133" s="14" t="e">
        <f>VLOOKUP(Tabela1[[#This Row],[nome_escola]],[1]Sheet1!$A:$K,2,FALSE)</f>
        <v>#N/A</v>
      </c>
      <c r="F1133" s="14" t="e">
        <f>VLOOKUP(Tabela1[[#This Row],[nome_escola]],[1]Sheet1!$A:$K,3,FALSE)</f>
        <v>#N/A</v>
      </c>
      <c r="G1133" s="1" t="str">
        <f>VLOOKUP(Tabela1[[#This Row],[id_escola]],[2]tblEscolas!$A:$E,5,FALSE)</f>
        <v>13</v>
      </c>
      <c r="H1133" s="1" t="str">
        <f>VLOOKUP(Tabela1[[#This Row],[id_escola]],[2]tblEscolas!$A:$F,6,FALSE)</f>
        <v>16</v>
      </c>
      <c r="I1133" s="1" t="s">
        <v>1235</v>
      </c>
      <c r="J1133" s="1" t="str">
        <f>VLOOKUP(A1132,[2]tblEscolas!$A:$D,4,FALSE)</f>
        <v>PUB</v>
      </c>
    </row>
    <row r="1134" spans="1:10" x14ac:dyDescent="0.3">
      <c r="A1134" s="18">
        <v>400312</v>
      </c>
      <c r="B1134" s="14" t="s">
        <v>395</v>
      </c>
      <c r="C1134" s="14" t="e">
        <f>VLOOKUP(Tabela1[[#This Row],[nome_escola]],[1]Sheet1!$A:$K,4,FALSE)</f>
        <v>#N/A</v>
      </c>
      <c r="D1134" s="14" t="e">
        <f>VLOOKUP(Tabela1[[#This Row],[nome_escola]],[1]Sheet1!$A:$K,5,FALSE)</f>
        <v>#N/A</v>
      </c>
      <c r="E1134" s="14" t="e">
        <f>VLOOKUP(Tabela1[[#This Row],[nome_escola]],[1]Sheet1!$A:$K,2,FALSE)</f>
        <v>#N/A</v>
      </c>
      <c r="F1134" s="14" t="e">
        <f>VLOOKUP(Tabela1[[#This Row],[nome_escola]],[1]Sheet1!$A:$K,3,FALSE)</f>
        <v>#N/A</v>
      </c>
      <c r="G1134" s="1" t="str">
        <f>VLOOKUP(Tabela1[[#This Row],[id_escola]],[2]tblEscolas!$A:$E,5,FALSE)</f>
        <v>08</v>
      </c>
      <c r="H1134" s="1" t="str">
        <f>VLOOKUP(Tabela1[[#This Row],[id_escola]],[2]tblEscolas!$A:$F,6,FALSE)</f>
        <v>07</v>
      </c>
      <c r="I1134" s="1" t="s">
        <v>1235</v>
      </c>
      <c r="J1134" s="1" t="str">
        <f>VLOOKUP(A1133,[2]tblEscolas!$A:$D,4,FALSE)</f>
        <v>PUB</v>
      </c>
    </row>
    <row r="1135" spans="1:10" x14ac:dyDescent="0.3">
      <c r="A1135" s="18">
        <v>402035</v>
      </c>
      <c r="B1135" s="14" t="s">
        <v>101</v>
      </c>
      <c r="C1135" s="14" t="e">
        <f>VLOOKUP(Tabela1[[#This Row],[nome_escola]],[1]Sheet1!$A:$K,4,FALSE)</f>
        <v>#N/A</v>
      </c>
      <c r="D1135" s="14" t="e">
        <f>VLOOKUP(Tabela1[[#This Row],[nome_escola]],[1]Sheet1!$A:$K,5,FALSE)</f>
        <v>#N/A</v>
      </c>
      <c r="E1135" s="14" t="e">
        <f>VLOOKUP(Tabela1[[#This Row],[nome_escola]],[1]Sheet1!$A:$K,2,FALSE)</f>
        <v>#N/A</v>
      </c>
      <c r="F1135" s="14" t="e">
        <f>VLOOKUP(Tabela1[[#This Row],[nome_escola]],[1]Sheet1!$A:$K,3,FALSE)</f>
        <v>#N/A</v>
      </c>
      <c r="G1135" s="1" t="str">
        <f>VLOOKUP(Tabela1[[#This Row],[id_escola]],[2]tblEscolas!$A:$E,5,FALSE)</f>
        <v>01</v>
      </c>
      <c r="H1135" s="1" t="str">
        <f>VLOOKUP(Tabela1[[#This Row],[id_escola]],[2]tblEscolas!$A:$F,6,FALSE)</f>
        <v>15</v>
      </c>
      <c r="I1135" s="1" t="s">
        <v>1235</v>
      </c>
      <c r="J1135" s="1" t="str">
        <f>VLOOKUP(A1134,[2]tblEscolas!$A:$D,4,FALSE)</f>
        <v>PUB</v>
      </c>
    </row>
    <row r="1136" spans="1:10" x14ac:dyDescent="0.3">
      <c r="A1136" s="18">
        <v>402047</v>
      </c>
      <c r="B1136" s="14" t="s">
        <v>1189</v>
      </c>
      <c r="C1136" s="14" t="e">
        <f>VLOOKUP(Tabela1[[#This Row],[nome_escola]],[1]Sheet1!$A:$K,4,FALSE)</f>
        <v>#N/A</v>
      </c>
      <c r="D1136" s="14" t="e">
        <f>VLOOKUP(Tabela1[[#This Row],[nome_escola]],[1]Sheet1!$A:$K,5,FALSE)</f>
        <v>#N/A</v>
      </c>
      <c r="E1136" s="14" t="e">
        <f>VLOOKUP(Tabela1[[#This Row],[nome_escola]],[1]Sheet1!$A:$K,2,FALSE)</f>
        <v>#N/A</v>
      </c>
      <c r="F1136" s="14" t="e">
        <f>VLOOKUP(Tabela1[[#This Row],[nome_escola]],[1]Sheet1!$A:$K,3,FALSE)</f>
        <v>#N/A</v>
      </c>
      <c r="G1136" s="1" t="str">
        <f>VLOOKUP(Tabela1[[#This Row],[id_escola]],[2]tblEscolas!$A:$E,5,FALSE)</f>
        <v>18</v>
      </c>
      <c r="H1136" s="1" t="str">
        <f>VLOOKUP(Tabela1[[#This Row],[id_escola]],[2]tblEscolas!$A:$F,6,FALSE)</f>
        <v>05</v>
      </c>
      <c r="I1136" s="1" t="s">
        <v>1235</v>
      </c>
      <c r="J1136" s="1" t="str">
        <f>VLOOKUP(A1135,[2]tblEscolas!$A:$D,4,FALSE)</f>
        <v>PUB</v>
      </c>
    </row>
    <row r="1137" spans="1:10" x14ac:dyDescent="0.3">
      <c r="A1137" s="18">
        <v>400660</v>
      </c>
      <c r="B1137" s="14" t="s">
        <v>289</v>
      </c>
      <c r="C1137" s="14" t="e">
        <f>VLOOKUP(Tabela1[[#This Row],[nome_escola]],[1]Sheet1!$A:$K,4,FALSE)</f>
        <v>#N/A</v>
      </c>
      <c r="D1137" s="14" t="e">
        <f>VLOOKUP(Tabela1[[#This Row],[nome_escola]],[1]Sheet1!$A:$K,5,FALSE)</f>
        <v>#N/A</v>
      </c>
      <c r="E1137" s="14" t="e">
        <f>VLOOKUP(Tabela1[[#This Row],[nome_escola]],[1]Sheet1!$A:$K,2,FALSE)</f>
        <v>#N/A</v>
      </c>
      <c r="F1137" s="14" t="e">
        <f>VLOOKUP(Tabela1[[#This Row],[nome_escola]],[1]Sheet1!$A:$K,3,FALSE)</f>
        <v>#N/A</v>
      </c>
      <c r="G1137" s="1" t="str">
        <f>VLOOKUP(Tabela1[[#This Row],[id_escola]],[2]tblEscolas!$A:$E,5,FALSE)</f>
        <v>06</v>
      </c>
      <c r="H1137" s="1" t="str">
        <f>VLOOKUP(Tabela1[[#This Row],[id_escola]],[2]tblEscolas!$A:$F,6,FALSE)</f>
        <v>02</v>
      </c>
      <c r="I1137" s="1" t="s">
        <v>1235</v>
      </c>
      <c r="J1137" s="1" t="str">
        <f>VLOOKUP(A1136,[2]tblEscolas!$A:$D,4,FALSE)</f>
        <v>PUB</v>
      </c>
    </row>
    <row r="1138" spans="1:10" x14ac:dyDescent="0.3">
      <c r="A1138" s="18">
        <v>402072</v>
      </c>
      <c r="B1138" s="14" t="s">
        <v>676</v>
      </c>
      <c r="C1138" s="14" t="e">
        <f>VLOOKUP(Tabela1[[#This Row],[nome_escola]],[1]Sheet1!$A:$K,4,FALSE)</f>
        <v>#N/A</v>
      </c>
      <c r="D1138" s="14" t="e">
        <f>VLOOKUP(Tabela1[[#This Row],[nome_escola]],[1]Sheet1!$A:$K,5,FALSE)</f>
        <v>#N/A</v>
      </c>
      <c r="E1138" s="14" t="e">
        <f>VLOOKUP(Tabela1[[#This Row],[nome_escola]],[1]Sheet1!$A:$K,2,FALSE)</f>
        <v>#N/A</v>
      </c>
      <c r="F1138" s="14" t="e">
        <f>VLOOKUP(Tabela1[[#This Row],[nome_escola]],[1]Sheet1!$A:$K,3,FALSE)</f>
        <v>#N/A</v>
      </c>
      <c r="G1138" s="1" t="str">
        <f>VLOOKUP(Tabela1[[#This Row],[id_escola]],[2]tblEscolas!$A:$E,5,FALSE)</f>
        <v>11</v>
      </c>
      <c r="H1138" s="1" t="str">
        <f>VLOOKUP(Tabela1[[#This Row],[id_escola]],[2]tblEscolas!$A:$F,6,FALSE)</f>
        <v>10</v>
      </c>
      <c r="I1138" s="1" t="s">
        <v>1235</v>
      </c>
      <c r="J1138" s="1" t="str">
        <f>VLOOKUP(A1137,[2]tblEscolas!$A:$D,4,FALSE)</f>
        <v>PUB</v>
      </c>
    </row>
    <row r="1139" spans="1:10" x14ac:dyDescent="0.3">
      <c r="A1139" s="18">
        <v>402102</v>
      </c>
      <c r="B1139" s="14" t="s">
        <v>722</v>
      </c>
      <c r="C1139" s="14" t="e">
        <f>VLOOKUP(Tabela1[[#This Row],[nome_escola]],[1]Sheet1!$A:$K,4,FALSE)</f>
        <v>#N/A</v>
      </c>
      <c r="D1139" s="14" t="e">
        <f>VLOOKUP(Tabela1[[#This Row],[nome_escola]],[1]Sheet1!$A:$K,5,FALSE)</f>
        <v>#N/A</v>
      </c>
      <c r="E1139" s="14" t="e">
        <f>VLOOKUP(Tabela1[[#This Row],[nome_escola]],[1]Sheet1!$A:$K,2,FALSE)</f>
        <v>#N/A</v>
      </c>
      <c r="F1139" s="14" t="e">
        <f>VLOOKUP(Tabela1[[#This Row],[nome_escola]],[1]Sheet1!$A:$K,3,FALSE)</f>
        <v>#N/A</v>
      </c>
      <c r="G1139" s="1" t="str">
        <f>VLOOKUP(Tabela1[[#This Row],[id_escola]],[2]tblEscolas!$A:$E,5,FALSE)</f>
        <v>11</v>
      </c>
      <c r="H1139" s="1" t="str">
        <f>VLOOKUP(Tabela1[[#This Row],[id_escola]],[2]tblEscolas!$A:$F,6,FALSE)</f>
        <v>13</v>
      </c>
      <c r="I1139" s="1" t="s">
        <v>1235</v>
      </c>
      <c r="J1139" s="1" t="str">
        <f>VLOOKUP(A1138,[2]tblEscolas!$A:$D,4,FALSE)</f>
        <v>PUB</v>
      </c>
    </row>
    <row r="1140" spans="1:10" x14ac:dyDescent="0.3">
      <c r="A1140" s="18">
        <v>402114</v>
      </c>
      <c r="B1140" s="14" t="s">
        <v>1103</v>
      </c>
      <c r="C1140" s="14" t="e">
        <f>VLOOKUP(Tabela1[[#This Row],[nome_escola]],[1]Sheet1!$A:$K,4,FALSE)</f>
        <v>#N/A</v>
      </c>
      <c r="D1140" s="14" t="e">
        <f>VLOOKUP(Tabela1[[#This Row],[nome_escola]],[1]Sheet1!$A:$K,5,FALSE)</f>
        <v>#N/A</v>
      </c>
      <c r="E1140" s="14" t="e">
        <f>VLOOKUP(Tabela1[[#This Row],[nome_escola]],[1]Sheet1!$A:$K,2,FALSE)</f>
        <v>#N/A</v>
      </c>
      <c r="F1140" s="14" t="e">
        <f>VLOOKUP(Tabela1[[#This Row],[nome_escola]],[1]Sheet1!$A:$K,3,FALSE)</f>
        <v>#N/A</v>
      </c>
      <c r="G1140" s="1" t="str">
        <f>VLOOKUP(Tabela1[[#This Row],[id_escola]],[2]tblEscolas!$A:$E,5,FALSE)</f>
        <v>15</v>
      </c>
      <c r="H1140" s="1" t="str">
        <f>VLOOKUP(Tabela1[[#This Row],[id_escola]],[2]tblEscolas!$A:$F,6,FALSE)</f>
        <v>10</v>
      </c>
      <c r="I1140" s="1" t="s">
        <v>1235</v>
      </c>
      <c r="J1140" s="1" t="str">
        <f>VLOOKUP(A1139,[2]tblEscolas!$A:$D,4,FALSE)</f>
        <v>PUB</v>
      </c>
    </row>
    <row r="1141" spans="1:10" x14ac:dyDescent="0.3">
      <c r="A1141" s="18">
        <v>402126</v>
      </c>
      <c r="B1141" s="14" t="s">
        <v>1089</v>
      </c>
      <c r="C1141" s="14" t="e">
        <f>VLOOKUP(Tabela1[[#This Row],[nome_escola]],[1]Sheet1!$A:$K,4,FALSE)</f>
        <v>#N/A</v>
      </c>
      <c r="D1141" s="14" t="e">
        <f>VLOOKUP(Tabela1[[#This Row],[nome_escola]],[1]Sheet1!$A:$K,5,FALSE)</f>
        <v>#N/A</v>
      </c>
      <c r="E1141" s="14" t="e">
        <f>VLOOKUP(Tabela1[[#This Row],[nome_escola]],[1]Sheet1!$A:$K,2,FALSE)</f>
        <v>#N/A</v>
      </c>
      <c r="F1141" s="14" t="e">
        <f>VLOOKUP(Tabela1[[#This Row],[nome_escola]],[1]Sheet1!$A:$K,3,FALSE)</f>
        <v>#N/A</v>
      </c>
      <c r="G1141" s="1" t="str">
        <f>VLOOKUP(Tabela1[[#This Row],[id_escola]],[2]tblEscolas!$A:$E,5,FALSE)</f>
        <v>15</v>
      </c>
      <c r="H1141" s="1" t="str">
        <f>VLOOKUP(Tabela1[[#This Row],[id_escola]],[2]tblEscolas!$A:$F,6,FALSE)</f>
        <v>09</v>
      </c>
      <c r="I1141" s="1" t="s">
        <v>1235</v>
      </c>
      <c r="J1141" s="1" t="str">
        <f>VLOOKUP(A1140,[2]tblEscolas!$A:$D,4,FALSE)</f>
        <v>PUB</v>
      </c>
    </row>
    <row r="1142" spans="1:10" x14ac:dyDescent="0.3">
      <c r="A1142" s="18">
        <v>402140</v>
      </c>
      <c r="B1142" s="14" t="s">
        <v>1027</v>
      </c>
      <c r="C1142" s="14" t="e">
        <f>VLOOKUP(Tabela1[[#This Row],[nome_escola]],[1]Sheet1!$A:$K,4,FALSE)</f>
        <v>#N/A</v>
      </c>
      <c r="D1142" s="14" t="e">
        <f>VLOOKUP(Tabela1[[#This Row],[nome_escola]],[1]Sheet1!$A:$K,5,FALSE)</f>
        <v>#N/A</v>
      </c>
      <c r="E1142" s="14" t="e">
        <f>VLOOKUP(Tabela1[[#This Row],[nome_escola]],[1]Sheet1!$A:$K,2,FALSE)</f>
        <v>#N/A</v>
      </c>
      <c r="F1142" s="14" t="e">
        <f>VLOOKUP(Tabela1[[#This Row],[nome_escola]],[1]Sheet1!$A:$K,3,FALSE)</f>
        <v>#N/A</v>
      </c>
      <c r="G1142" s="1" t="str">
        <f>VLOOKUP(Tabela1[[#This Row],[id_escola]],[2]tblEscolas!$A:$E,5,FALSE)</f>
        <v>14</v>
      </c>
      <c r="H1142" s="1" t="str">
        <f>VLOOKUP(Tabela1[[#This Row],[id_escola]],[2]tblEscolas!$A:$F,6,FALSE)</f>
        <v>19</v>
      </c>
      <c r="I1142" s="1" t="s">
        <v>1235</v>
      </c>
      <c r="J1142" s="1" t="str">
        <f>VLOOKUP(A1141,[2]tblEscolas!$A:$D,4,FALSE)</f>
        <v>PUB</v>
      </c>
    </row>
    <row r="1143" spans="1:10" x14ac:dyDescent="0.3">
      <c r="A1143" s="18">
        <v>402151</v>
      </c>
      <c r="B1143" s="14" t="s">
        <v>33</v>
      </c>
      <c r="C1143" s="14" t="e">
        <f>VLOOKUP(Tabela1[[#This Row],[nome_escola]],[1]Sheet1!$A:$K,4,FALSE)</f>
        <v>#N/A</v>
      </c>
      <c r="D1143" s="14" t="e">
        <f>VLOOKUP(Tabela1[[#This Row],[nome_escola]],[1]Sheet1!$A:$K,5,FALSE)</f>
        <v>#N/A</v>
      </c>
      <c r="E1143" s="14" t="e">
        <f>VLOOKUP(Tabela1[[#This Row],[nome_escola]],[1]Sheet1!$A:$K,2,FALSE)</f>
        <v>#N/A</v>
      </c>
      <c r="F1143" s="14" t="e">
        <f>VLOOKUP(Tabela1[[#This Row],[nome_escola]],[1]Sheet1!$A:$K,3,FALSE)</f>
        <v>#N/A</v>
      </c>
      <c r="G1143" s="1" t="str">
        <f>VLOOKUP(Tabela1[[#This Row],[id_escola]],[2]tblEscolas!$A:$E,5,FALSE)</f>
        <v>01</v>
      </c>
      <c r="H1143" s="1" t="str">
        <f>VLOOKUP(Tabela1[[#This Row],[id_escola]],[2]tblEscolas!$A:$F,6,FALSE)</f>
        <v>01</v>
      </c>
      <c r="I1143" s="1" t="s">
        <v>1235</v>
      </c>
      <c r="J1143" s="1" t="str">
        <f>VLOOKUP(A1142,[2]tblEscolas!$A:$D,4,FALSE)</f>
        <v>PUB</v>
      </c>
    </row>
    <row r="1144" spans="1:10" x14ac:dyDescent="0.3">
      <c r="A1144" s="18">
        <v>402175</v>
      </c>
      <c r="B1144" s="14" t="s">
        <v>986</v>
      </c>
      <c r="C1144" s="14" t="e">
        <f>VLOOKUP(Tabela1[[#This Row],[nome_escola]],[1]Sheet1!$A:$K,4,FALSE)</f>
        <v>#N/A</v>
      </c>
      <c r="D1144" s="14" t="e">
        <f>VLOOKUP(Tabela1[[#This Row],[nome_escola]],[1]Sheet1!$A:$K,5,FALSE)</f>
        <v>#N/A</v>
      </c>
      <c r="E1144" s="14" t="e">
        <f>VLOOKUP(Tabela1[[#This Row],[nome_escola]],[1]Sheet1!$A:$K,2,FALSE)</f>
        <v>#N/A</v>
      </c>
      <c r="F1144" s="14" t="e">
        <f>VLOOKUP(Tabela1[[#This Row],[nome_escola]],[1]Sheet1!$A:$K,3,FALSE)</f>
        <v>#N/A</v>
      </c>
      <c r="G1144" s="1" t="str">
        <f>VLOOKUP(Tabela1[[#This Row],[id_escola]],[2]tblEscolas!$A:$E,5,FALSE)</f>
        <v>14</v>
      </c>
      <c r="H1144" s="1" t="str">
        <f>VLOOKUP(Tabela1[[#This Row],[id_escola]],[2]tblEscolas!$A:$F,6,FALSE)</f>
        <v>03</v>
      </c>
      <c r="I1144" s="1" t="s">
        <v>1235</v>
      </c>
      <c r="J1144" s="1" t="str">
        <f>VLOOKUP(A1143,[2]tblEscolas!$A:$D,4,FALSE)</f>
        <v>PUB</v>
      </c>
    </row>
    <row r="1145" spans="1:10" x14ac:dyDescent="0.3">
      <c r="A1145" s="18">
        <v>402199</v>
      </c>
      <c r="B1145" s="14" t="s">
        <v>698</v>
      </c>
      <c r="C1145" s="14" t="e">
        <f>VLOOKUP(Tabela1[[#This Row],[nome_escola]],[1]Sheet1!$A:$K,4,FALSE)</f>
        <v>#N/A</v>
      </c>
      <c r="D1145" s="14" t="e">
        <f>VLOOKUP(Tabela1[[#This Row],[nome_escola]],[1]Sheet1!$A:$K,5,FALSE)</f>
        <v>#N/A</v>
      </c>
      <c r="E1145" s="14" t="e">
        <f>VLOOKUP(Tabela1[[#This Row],[nome_escola]],[1]Sheet1!$A:$K,2,FALSE)</f>
        <v>#N/A</v>
      </c>
      <c r="F1145" s="14" t="e">
        <f>VLOOKUP(Tabela1[[#This Row],[nome_escola]],[1]Sheet1!$A:$K,3,FALSE)</f>
        <v>#N/A</v>
      </c>
      <c r="G1145" s="1" t="str">
        <f>VLOOKUP(Tabela1[[#This Row],[id_escola]],[2]tblEscolas!$A:$E,5,FALSE)</f>
        <v>11</v>
      </c>
      <c r="H1145" s="1" t="str">
        <f>VLOOKUP(Tabela1[[#This Row],[id_escola]],[2]tblEscolas!$A:$F,6,FALSE)</f>
        <v>11</v>
      </c>
      <c r="I1145" s="1" t="s">
        <v>1235</v>
      </c>
      <c r="J1145" s="1" t="str">
        <f>VLOOKUP(A1144,[2]tblEscolas!$A:$D,4,FALSE)</f>
        <v>PUB</v>
      </c>
    </row>
    <row r="1146" spans="1:10" x14ac:dyDescent="0.3">
      <c r="A1146" s="18">
        <v>402229</v>
      </c>
      <c r="B1146" s="14" t="s">
        <v>712</v>
      </c>
      <c r="C1146" s="14" t="e">
        <f>VLOOKUP(Tabela1[[#This Row],[nome_escola]],[1]Sheet1!$A:$K,4,FALSE)</f>
        <v>#N/A</v>
      </c>
      <c r="D1146" s="14" t="e">
        <f>VLOOKUP(Tabela1[[#This Row],[nome_escola]],[1]Sheet1!$A:$K,5,FALSE)</f>
        <v>#N/A</v>
      </c>
      <c r="E1146" s="14" t="e">
        <f>VLOOKUP(Tabela1[[#This Row],[nome_escola]],[1]Sheet1!$A:$K,2,FALSE)</f>
        <v>#N/A</v>
      </c>
      <c r="F1146" s="14" t="e">
        <f>VLOOKUP(Tabela1[[#This Row],[nome_escola]],[1]Sheet1!$A:$K,3,FALSE)</f>
        <v>#N/A</v>
      </c>
      <c r="G1146" s="1" t="str">
        <f>VLOOKUP(Tabela1[[#This Row],[id_escola]],[2]tblEscolas!$A:$E,5,FALSE)</f>
        <v>11</v>
      </c>
      <c r="H1146" s="1" t="str">
        <f>VLOOKUP(Tabela1[[#This Row],[id_escola]],[2]tblEscolas!$A:$F,6,FALSE)</f>
        <v>11</v>
      </c>
      <c r="I1146" s="1" t="s">
        <v>1235</v>
      </c>
      <c r="J1146" s="1" t="str">
        <f>VLOOKUP(A1145,[2]tblEscolas!$A:$D,4,FALSE)</f>
        <v>PUB</v>
      </c>
    </row>
    <row r="1147" spans="1:10" x14ac:dyDescent="0.3">
      <c r="A1147" s="18">
        <v>402291</v>
      </c>
      <c r="B1147" s="14" t="s">
        <v>1180</v>
      </c>
      <c r="C1147" s="14" t="e">
        <f>VLOOKUP(Tabela1[[#This Row],[nome_escola]],[1]Sheet1!$A:$K,4,FALSE)</f>
        <v>#N/A</v>
      </c>
      <c r="D1147" s="14" t="e">
        <f>VLOOKUP(Tabela1[[#This Row],[nome_escola]],[1]Sheet1!$A:$K,5,FALSE)</f>
        <v>#N/A</v>
      </c>
      <c r="E1147" s="14" t="e">
        <f>VLOOKUP(Tabela1[[#This Row],[nome_escola]],[1]Sheet1!$A:$K,2,FALSE)</f>
        <v>#N/A</v>
      </c>
      <c r="F1147" s="14" t="e">
        <f>VLOOKUP(Tabela1[[#This Row],[nome_escola]],[1]Sheet1!$A:$K,3,FALSE)</f>
        <v>#N/A</v>
      </c>
      <c r="G1147" s="1" t="str">
        <f>VLOOKUP(Tabela1[[#This Row],[id_escola]],[2]tblEscolas!$A:$E,5,FALSE)</f>
        <v>17</v>
      </c>
      <c r="H1147" s="1" t="str">
        <f>VLOOKUP(Tabela1[[#This Row],[id_escola]],[2]tblEscolas!$A:$F,6,FALSE)</f>
        <v>14</v>
      </c>
      <c r="I1147" s="1" t="s">
        <v>1235</v>
      </c>
      <c r="J1147" s="1" t="str">
        <f>VLOOKUP(A1146,[2]tblEscolas!$A:$D,4,FALSE)</f>
        <v>PUB</v>
      </c>
    </row>
    <row r="1148" spans="1:10" x14ac:dyDescent="0.3">
      <c r="A1148" s="18">
        <v>402310</v>
      </c>
      <c r="B1148" s="14" t="s">
        <v>773</v>
      </c>
      <c r="C1148" s="14" t="e">
        <f>VLOOKUP(Tabela1[[#This Row],[nome_escola]],[1]Sheet1!$A:$K,4,FALSE)</f>
        <v>#N/A</v>
      </c>
      <c r="D1148" s="14" t="e">
        <f>VLOOKUP(Tabela1[[#This Row],[nome_escola]],[1]Sheet1!$A:$K,5,FALSE)</f>
        <v>#N/A</v>
      </c>
      <c r="E1148" s="14" t="e">
        <f>VLOOKUP(Tabela1[[#This Row],[nome_escola]],[1]Sheet1!$A:$K,2,FALSE)</f>
        <v>#N/A</v>
      </c>
      <c r="F1148" s="14" t="e">
        <f>VLOOKUP(Tabela1[[#This Row],[nome_escola]],[1]Sheet1!$A:$K,3,FALSE)</f>
        <v>#N/A</v>
      </c>
      <c r="G1148" s="1" t="str">
        <f>VLOOKUP(Tabela1[[#This Row],[id_escola]],[2]tblEscolas!$A:$E,5,FALSE)</f>
        <v>12</v>
      </c>
      <c r="H1148" s="1" t="str">
        <f>VLOOKUP(Tabela1[[#This Row],[id_escola]],[2]tblEscolas!$A:$F,6,FALSE)</f>
        <v>14</v>
      </c>
      <c r="I1148" s="1" t="s">
        <v>1235</v>
      </c>
      <c r="J1148" s="1" t="str">
        <f>VLOOKUP(A1147,[2]tblEscolas!$A:$D,4,FALSE)</f>
        <v>PUB</v>
      </c>
    </row>
    <row r="1149" spans="1:10" x14ac:dyDescent="0.3">
      <c r="A1149" s="18">
        <v>402321</v>
      </c>
      <c r="B1149" s="14" t="s">
        <v>263</v>
      </c>
      <c r="C1149" s="14" t="e">
        <f>VLOOKUP(Tabela1[[#This Row],[nome_escola]],[1]Sheet1!$A:$K,4,FALSE)</f>
        <v>#N/A</v>
      </c>
      <c r="D1149" s="14" t="e">
        <f>VLOOKUP(Tabela1[[#This Row],[nome_escola]],[1]Sheet1!$A:$K,5,FALSE)</f>
        <v>#N/A</v>
      </c>
      <c r="E1149" s="14" t="e">
        <f>VLOOKUP(Tabela1[[#This Row],[nome_escola]],[1]Sheet1!$A:$K,2,FALSE)</f>
        <v>#N/A</v>
      </c>
      <c r="F1149" s="14" t="e">
        <f>VLOOKUP(Tabela1[[#This Row],[nome_escola]],[1]Sheet1!$A:$K,3,FALSE)</f>
        <v>#N/A</v>
      </c>
      <c r="G1149" s="1" t="str">
        <f>VLOOKUP(Tabela1[[#This Row],[id_escola]],[2]tblEscolas!$A:$E,5,FALSE)</f>
        <v>05</v>
      </c>
      <c r="H1149" s="1" t="str">
        <f>VLOOKUP(Tabela1[[#This Row],[id_escola]],[2]tblEscolas!$A:$F,6,FALSE)</f>
        <v>02</v>
      </c>
      <c r="I1149" s="1" t="s">
        <v>1235</v>
      </c>
      <c r="J1149" s="1" t="str">
        <f>VLOOKUP(A1148,[2]tblEscolas!$A:$D,4,FALSE)</f>
        <v>PUB</v>
      </c>
    </row>
    <row r="1150" spans="1:10" x14ac:dyDescent="0.3">
      <c r="A1150" s="18">
        <v>402370</v>
      </c>
      <c r="B1150" s="14" t="s">
        <v>1088</v>
      </c>
      <c r="C1150" s="14" t="e">
        <f>VLOOKUP(Tabela1[[#This Row],[nome_escola]],[1]Sheet1!$A:$K,4,FALSE)</f>
        <v>#N/A</v>
      </c>
      <c r="D1150" s="14" t="e">
        <f>VLOOKUP(Tabela1[[#This Row],[nome_escola]],[1]Sheet1!$A:$K,5,FALSE)</f>
        <v>#N/A</v>
      </c>
      <c r="E1150" s="14" t="e">
        <f>VLOOKUP(Tabela1[[#This Row],[nome_escola]],[1]Sheet1!$A:$K,2,FALSE)</f>
        <v>#N/A</v>
      </c>
      <c r="F1150" s="14" t="e">
        <f>VLOOKUP(Tabela1[[#This Row],[nome_escola]],[1]Sheet1!$A:$K,3,FALSE)</f>
        <v>#N/A</v>
      </c>
      <c r="G1150" s="1" t="str">
        <f>VLOOKUP(Tabela1[[#This Row],[id_escola]],[2]tblEscolas!$A:$E,5,FALSE)</f>
        <v>15</v>
      </c>
      <c r="H1150" s="1" t="str">
        <f>VLOOKUP(Tabela1[[#This Row],[id_escola]],[2]tblEscolas!$A:$F,6,FALSE)</f>
        <v>09</v>
      </c>
      <c r="I1150" s="1" t="s">
        <v>1235</v>
      </c>
      <c r="J1150" s="1" t="str">
        <f>VLOOKUP(A1149,[2]tblEscolas!$A:$D,4,FALSE)</f>
        <v>PUB</v>
      </c>
    </row>
    <row r="1151" spans="1:10" x14ac:dyDescent="0.3">
      <c r="A1151" s="18">
        <v>402382</v>
      </c>
      <c r="B1151" s="14" t="s">
        <v>390</v>
      </c>
      <c r="C1151" s="14" t="e">
        <f>VLOOKUP(Tabela1[[#This Row],[nome_escola]],[1]Sheet1!$A:$K,4,FALSE)</f>
        <v>#N/A</v>
      </c>
      <c r="D1151" s="14" t="e">
        <f>VLOOKUP(Tabela1[[#This Row],[nome_escola]],[1]Sheet1!$A:$K,5,FALSE)</f>
        <v>#N/A</v>
      </c>
      <c r="E1151" s="14" t="e">
        <f>VLOOKUP(Tabela1[[#This Row],[nome_escola]],[1]Sheet1!$A:$K,2,FALSE)</f>
        <v>#N/A</v>
      </c>
      <c r="F1151" s="14" t="e">
        <f>VLOOKUP(Tabela1[[#This Row],[nome_escola]],[1]Sheet1!$A:$K,3,FALSE)</f>
        <v>#N/A</v>
      </c>
      <c r="G1151" s="1" t="str">
        <f>VLOOKUP(Tabela1[[#This Row],[id_escola]],[2]tblEscolas!$A:$E,5,FALSE)</f>
        <v>08</v>
      </c>
      <c r="H1151" s="1" t="str">
        <f>VLOOKUP(Tabela1[[#This Row],[id_escola]],[2]tblEscolas!$A:$F,6,FALSE)</f>
        <v>06</v>
      </c>
      <c r="I1151" s="1" t="s">
        <v>1235</v>
      </c>
      <c r="J1151" s="1" t="str">
        <f>VLOOKUP(A1150,[2]tblEscolas!$A:$D,4,FALSE)</f>
        <v>PUB</v>
      </c>
    </row>
    <row r="1152" spans="1:10" x14ac:dyDescent="0.3">
      <c r="A1152" s="18">
        <v>404433</v>
      </c>
      <c r="B1152" s="14" t="s">
        <v>597</v>
      </c>
      <c r="C1152" s="14" t="e">
        <f>VLOOKUP(Tabela1[[#This Row],[nome_escola]],[1]Sheet1!$A:$K,4,FALSE)</f>
        <v>#N/A</v>
      </c>
      <c r="D1152" s="14" t="e">
        <f>VLOOKUP(Tabela1[[#This Row],[nome_escola]],[1]Sheet1!$A:$K,5,FALSE)</f>
        <v>#N/A</v>
      </c>
      <c r="E1152" s="14" t="e">
        <f>VLOOKUP(Tabela1[[#This Row],[nome_escola]],[1]Sheet1!$A:$K,2,FALSE)</f>
        <v>#N/A</v>
      </c>
      <c r="F1152" s="14" t="e">
        <f>VLOOKUP(Tabela1[[#This Row],[nome_escola]],[1]Sheet1!$A:$K,3,FALSE)</f>
        <v>#N/A</v>
      </c>
      <c r="G1152" s="1" t="str">
        <f>VLOOKUP(Tabela1[[#This Row],[id_escola]],[2]tblEscolas!$A:$E,5,FALSE)</f>
        <v>11</v>
      </c>
      <c r="H1152" s="1" t="str">
        <f>VLOOKUP(Tabela1[[#This Row],[id_escola]],[2]tblEscolas!$A:$F,6,FALSE)</f>
        <v>06</v>
      </c>
      <c r="I1152" s="1" t="s">
        <v>1235</v>
      </c>
      <c r="J1152" s="1" t="str">
        <f>VLOOKUP(A1151,[2]tblEscolas!$A:$D,4,FALSE)</f>
        <v>PUB</v>
      </c>
    </row>
    <row r="1153" spans="1:10" x14ac:dyDescent="0.3">
      <c r="A1153" s="18">
        <v>402400</v>
      </c>
      <c r="B1153" s="14" t="s">
        <v>232</v>
      </c>
      <c r="C1153" s="14" t="e">
        <f>VLOOKUP(Tabela1[[#This Row],[nome_escola]],[1]Sheet1!$A:$K,4,FALSE)</f>
        <v>#N/A</v>
      </c>
      <c r="D1153" s="14" t="e">
        <f>VLOOKUP(Tabela1[[#This Row],[nome_escola]],[1]Sheet1!$A:$K,5,FALSE)</f>
        <v>#N/A</v>
      </c>
      <c r="E1153" s="14" t="e">
        <f>VLOOKUP(Tabela1[[#This Row],[nome_escola]],[1]Sheet1!$A:$K,2,FALSE)</f>
        <v>#N/A</v>
      </c>
      <c r="F1153" s="14" t="e">
        <f>VLOOKUP(Tabela1[[#This Row],[nome_escola]],[1]Sheet1!$A:$K,3,FALSE)</f>
        <v>#N/A</v>
      </c>
      <c r="G1153" s="1" t="str">
        <f>VLOOKUP(Tabela1[[#This Row],[id_escola]],[2]tblEscolas!$A:$E,5,FALSE)</f>
        <v>03</v>
      </c>
      <c r="H1153" s="1" t="str">
        <f>VLOOKUP(Tabela1[[#This Row],[id_escola]],[2]tblEscolas!$A:$F,6,FALSE)</f>
        <v>12</v>
      </c>
      <c r="I1153" s="1" t="s">
        <v>1235</v>
      </c>
      <c r="J1153" s="1" t="str">
        <f>VLOOKUP(A1152,[2]tblEscolas!$A:$D,4,FALSE)</f>
        <v>PUB</v>
      </c>
    </row>
    <row r="1154" spans="1:10" x14ac:dyDescent="0.3">
      <c r="A1154" s="18">
        <v>402450</v>
      </c>
      <c r="B1154" s="14" t="s">
        <v>649</v>
      </c>
      <c r="C1154" s="14" t="e">
        <f>VLOOKUP(Tabela1[[#This Row],[nome_escola]],[1]Sheet1!$A:$K,4,FALSE)</f>
        <v>#N/A</v>
      </c>
      <c r="D1154" s="14" t="e">
        <f>VLOOKUP(Tabela1[[#This Row],[nome_escola]],[1]Sheet1!$A:$K,5,FALSE)</f>
        <v>#N/A</v>
      </c>
      <c r="E1154" s="14" t="e">
        <f>VLOOKUP(Tabela1[[#This Row],[nome_escola]],[1]Sheet1!$A:$K,2,FALSE)</f>
        <v>#N/A</v>
      </c>
      <c r="F1154" s="14" t="e">
        <f>VLOOKUP(Tabela1[[#This Row],[nome_escola]],[1]Sheet1!$A:$K,3,FALSE)</f>
        <v>#N/A</v>
      </c>
      <c r="G1154" s="1" t="str">
        <f>VLOOKUP(Tabela1[[#This Row],[id_escola]],[2]tblEscolas!$A:$E,5,FALSE)</f>
        <v>11</v>
      </c>
      <c r="H1154" s="1" t="str">
        <f>VLOOKUP(Tabela1[[#This Row],[id_escola]],[2]tblEscolas!$A:$F,6,FALSE)</f>
        <v>16</v>
      </c>
      <c r="I1154" s="1" t="s">
        <v>1235</v>
      </c>
      <c r="J1154" s="1" t="str">
        <f>VLOOKUP(A1153,[2]tblEscolas!$A:$D,4,FALSE)</f>
        <v>PUB</v>
      </c>
    </row>
    <row r="1155" spans="1:10" x14ac:dyDescent="0.3">
      <c r="A1155" s="18">
        <v>404652</v>
      </c>
      <c r="B1155" s="14" t="s">
        <v>599</v>
      </c>
      <c r="C1155" s="14" t="e">
        <f>VLOOKUP(Tabela1[[#This Row],[nome_escola]],[1]Sheet1!$A:$K,4,FALSE)</f>
        <v>#N/A</v>
      </c>
      <c r="D1155" s="14" t="e">
        <f>VLOOKUP(Tabela1[[#This Row],[nome_escola]],[1]Sheet1!$A:$K,5,FALSE)</f>
        <v>#N/A</v>
      </c>
      <c r="E1155" s="14" t="e">
        <f>VLOOKUP(Tabela1[[#This Row],[nome_escola]],[1]Sheet1!$A:$K,2,FALSE)</f>
        <v>#N/A</v>
      </c>
      <c r="F1155" s="14" t="e">
        <f>VLOOKUP(Tabela1[[#This Row],[nome_escola]],[1]Sheet1!$A:$K,3,FALSE)</f>
        <v>#N/A</v>
      </c>
      <c r="G1155" s="1" t="str">
        <f>VLOOKUP(Tabela1[[#This Row],[id_escola]],[2]tblEscolas!$A:$E,5,FALSE)</f>
        <v>11</v>
      </c>
      <c r="H1155" s="1" t="str">
        <f>VLOOKUP(Tabela1[[#This Row],[id_escola]],[2]tblEscolas!$A:$F,6,FALSE)</f>
        <v>06</v>
      </c>
      <c r="I1155" s="1" t="s">
        <v>1235</v>
      </c>
      <c r="J1155" s="1" t="str">
        <f>VLOOKUP(A1154,[2]tblEscolas!$A:$D,4,FALSE)</f>
        <v>PUB</v>
      </c>
    </row>
    <row r="1156" spans="1:10" x14ac:dyDescent="0.3">
      <c r="A1156" s="18">
        <v>402503</v>
      </c>
      <c r="B1156" s="14" t="s">
        <v>495</v>
      </c>
      <c r="C1156" s="14" t="e">
        <f>VLOOKUP(Tabela1[[#This Row],[nome_escola]],[1]Sheet1!$A:$K,4,FALSE)</f>
        <v>#N/A</v>
      </c>
      <c r="D1156" s="14" t="e">
        <f>VLOOKUP(Tabela1[[#This Row],[nome_escola]],[1]Sheet1!$A:$K,5,FALSE)</f>
        <v>#N/A</v>
      </c>
      <c r="E1156" s="14" t="e">
        <f>VLOOKUP(Tabela1[[#This Row],[nome_escola]],[1]Sheet1!$A:$K,2,FALSE)</f>
        <v>#N/A</v>
      </c>
      <c r="F1156" s="14" t="e">
        <f>VLOOKUP(Tabela1[[#This Row],[nome_escola]],[1]Sheet1!$A:$K,3,FALSE)</f>
        <v>#N/A</v>
      </c>
      <c r="G1156" s="1" t="str">
        <f>VLOOKUP(Tabela1[[#This Row],[id_escola]],[2]tblEscolas!$A:$E,5,FALSE)</f>
        <v>10</v>
      </c>
      <c r="H1156" s="1" t="str">
        <f>VLOOKUP(Tabela1[[#This Row],[id_escola]],[2]tblEscolas!$A:$F,6,FALSE)</f>
        <v>10</v>
      </c>
      <c r="I1156" s="1" t="s">
        <v>1235</v>
      </c>
      <c r="J1156" s="1" t="str">
        <f>VLOOKUP(A1155,[2]tblEscolas!$A:$D,4,FALSE)</f>
        <v>PUB</v>
      </c>
    </row>
    <row r="1157" spans="1:10" x14ac:dyDescent="0.3">
      <c r="A1157" s="18">
        <v>403192</v>
      </c>
      <c r="B1157" s="14" t="s">
        <v>1123</v>
      </c>
      <c r="C1157" s="14" t="e">
        <f>VLOOKUP(Tabela1[[#This Row],[nome_escola]],[1]Sheet1!$A:$K,4,FALSE)</f>
        <v>#N/A</v>
      </c>
      <c r="D1157" s="14" t="e">
        <f>VLOOKUP(Tabela1[[#This Row],[nome_escola]],[1]Sheet1!$A:$K,5,FALSE)</f>
        <v>#N/A</v>
      </c>
      <c r="E1157" s="14" t="e">
        <f>VLOOKUP(Tabela1[[#This Row],[nome_escola]],[1]Sheet1!$A:$K,2,FALSE)</f>
        <v>#N/A</v>
      </c>
      <c r="F1157" s="14" t="e">
        <f>VLOOKUP(Tabela1[[#This Row],[nome_escola]],[1]Sheet1!$A:$K,3,FALSE)</f>
        <v>#N/A</v>
      </c>
      <c r="G1157" s="1" t="str">
        <f>VLOOKUP(Tabela1[[#This Row],[id_escola]],[2]tblEscolas!$A:$E,5,FALSE)</f>
        <v>15</v>
      </c>
      <c r="H1157" s="1" t="str">
        <f>VLOOKUP(Tabela1[[#This Row],[id_escola]],[2]tblEscolas!$A:$F,6,FALSE)</f>
        <v>13</v>
      </c>
      <c r="I1157" s="1" t="s">
        <v>1235</v>
      </c>
      <c r="J1157" s="1" t="str">
        <f>VLOOKUP(A1156,[2]tblEscolas!$A:$D,4,FALSE)</f>
        <v>PUB</v>
      </c>
    </row>
    <row r="1158" spans="1:10" x14ac:dyDescent="0.3">
      <c r="A1158" s="18">
        <v>402539</v>
      </c>
      <c r="B1158" s="14" t="s">
        <v>1079</v>
      </c>
      <c r="C1158" s="14" t="e">
        <f>VLOOKUP(Tabela1[[#This Row],[nome_escola]],[1]Sheet1!$A:$K,4,FALSE)</f>
        <v>#N/A</v>
      </c>
      <c r="D1158" s="14" t="e">
        <f>VLOOKUP(Tabela1[[#This Row],[nome_escola]],[1]Sheet1!$A:$K,5,FALSE)</f>
        <v>#N/A</v>
      </c>
      <c r="E1158" s="14" t="e">
        <f>VLOOKUP(Tabela1[[#This Row],[nome_escola]],[1]Sheet1!$A:$K,2,FALSE)</f>
        <v>#N/A</v>
      </c>
      <c r="F1158" s="14" t="e">
        <f>VLOOKUP(Tabela1[[#This Row],[nome_escola]],[1]Sheet1!$A:$K,3,FALSE)</f>
        <v>#N/A</v>
      </c>
      <c r="G1158" s="1" t="str">
        <f>VLOOKUP(Tabela1[[#This Row],[id_escola]],[2]tblEscolas!$A:$E,5,FALSE)</f>
        <v>15</v>
      </c>
      <c r="H1158" s="1" t="str">
        <f>VLOOKUP(Tabela1[[#This Row],[id_escola]],[2]tblEscolas!$A:$F,6,FALSE)</f>
        <v>07</v>
      </c>
      <c r="I1158" s="1" t="s">
        <v>1235</v>
      </c>
      <c r="J1158" s="1" t="str">
        <f>VLOOKUP(A1157,[2]tblEscolas!$A:$D,4,FALSE)</f>
        <v>PUB</v>
      </c>
    </row>
    <row r="1159" spans="1:10" x14ac:dyDescent="0.3">
      <c r="A1159" s="18">
        <v>403489</v>
      </c>
      <c r="B1159" s="14" t="s">
        <v>678</v>
      </c>
      <c r="C1159" s="14" t="e">
        <f>VLOOKUP(Tabela1[[#This Row],[nome_escola]],[1]Sheet1!$A:$K,4,FALSE)</f>
        <v>#N/A</v>
      </c>
      <c r="D1159" s="14" t="e">
        <f>VLOOKUP(Tabela1[[#This Row],[nome_escola]],[1]Sheet1!$A:$K,5,FALSE)</f>
        <v>#N/A</v>
      </c>
      <c r="E1159" s="14" t="e">
        <f>VLOOKUP(Tabela1[[#This Row],[nome_escola]],[1]Sheet1!$A:$K,2,FALSE)</f>
        <v>#N/A</v>
      </c>
      <c r="F1159" s="14" t="e">
        <f>VLOOKUP(Tabela1[[#This Row],[nome_escola]],[1]Sheet1!$A:$K,3,FALSE)</f>
        <v>#N/A</v>
      </c>
      <c r="G1159" s="1" t="str">
        <f>VLOOKUP(Tabela1[[#This Row],[id_escola]],[2]tblEscolas!$A:$E,5,FALSE)</f>
        <v>11</v>
      </c>
      <c r="H1159" s="1" t="str">
        <f>VLOOKUP(Tabela1[[#This Row],[id_escola]],[2]tblEscolas!$A:$F,6,FALSE)</f>
        <v>10</v>
      </c>
      <c r="I1159" s="1" t="s">
        <v>1235</v>
      </c>
      <c r="J1159" s="1" t="str">
        <f>VLOOKUP(A1158,[2]tblEscolas!$A:$D,4,FALSE)</f>
        <v>PUB</v>
      </c>
    </row>
    <row r="1160" spans="1:10" x14ac:dyDescent="0.3">
      <c r="A1160" s="18">
        <v>401900</v>
      </c>
      <c r="B1160" s="14" t="s">
        <v>369</v>
      </c>
      <c r="C1160" s="14" t="e">
        <f>VLOOKUP(Tabela1[[#This Row],[nome_escola]],[1]Sheet1!$A:$K,4,FALSE)</f>
        <v>#N/A</v>
      </c>
      <c r="D1160" s="14" t="e">
        <f>VLOOKUP(Tabela1[[#This Row],[nome_escola]],[1]Sheet1!$A:$K,5,FALSE)</f>
        <v>#N/A</v>
      </c>
      <c r="E1160" s="14" t="e">
        <f>VLOOKUP(Tabela1[[#This Row],[nome_escola]],[1]Sheet1!$A:$K,2,FALSE)</f>
        <v>#N/A</v>
      </c>
      <c r="F1160" s="14" t="e">
        <f>VLOOKUP(Tabela1[[#This Row],[nome_escola]],[1]Sheet1!$A:$K,3,FALSE)</f>
        <v>#N/A</v>
      </c>
      <c r="G1160" s="1" t="str">
        <f>VLOOKUP(Tabela1[[#This Row],[id_escola]],[2]tblEscolas!$A:$E,5,FALSE)</f>
        <v>07</v>
      </c>
      <c r="H1160" s="1" t="str">
        <f>VLOOKUP(Tabela1[[#This Row],[id_escola]],[2]tblEscolas!$A:$F,6,FALSE)</f>
        <v>14</v>
      </c>
      <c r="I1160" s="1" t="s">
        <v>1235</v>
      </c>
      <c r="J1160" s="1" t="str">
        <f>VLOOKUP(A1159,[2]tblEscolas!$A:$D,4,FALSE)</f>
        <v>PUB</v>
      </c>
    </row>
    <row r="1161" spans="1:10" x14ac:dyDescent="0.3">
      <c r="A1161" s="18">
        <v>404676</v>
      </c>
      <c r="B1161" s="14" t="s">
        <v>271</v>
      </c>
      <c r="C1161" s="14" t="e">
        <f>VLOOKUP(Tabela1[[#This Row],[nome_escola]],[1]Sheet1!$A:$K,4,FALSE)</f>
        <v>#N/A</v>
      </c>
      <c r="D1161" s="14" t="e">
        <f>VLOOKUP(Tabela1[[#This Row],[nome_escola]],[1]Sheet1!$A:$K,5,FALSE)</f>
        <v>#N/A</v>
      </c>
      <c r="E1161" s="14" t="e">
        <f>VLOOKUP(Tabela1[[#This Row],[nome_escola]],[1]Sheet1!$A:$K,2,FALSE)</f>
        <v>#N/A</v>
      </c>
      <c r="F1161" s="14" t="e">
        <f>VLOOKUP(Tabela1[[#This Row],[nome_escola]],[1]Sheet1!$A:$K,3,FALSE)</f>
        <v>#N/A</v>
      </c>
      <c r="G1161" s="1" t="str">
        <f>VLOOKUP(Tabela1[[#This Row],[id_escola]],[2]tblEscolas!$A:$E,5,FALSE)</f>
        <v>05</v>
      </c>
      <c r="H1161" s="1" t="str">
        <f>VLOOKUP(Tabela1[[#This Row],[id_escola]],[2]tblEscolas!$A:$F,6,FALSE)</f>
        <v>03</v>
      </c>
      <c r="I1161" s="1" t="s">
        <v>1235</v>
      </c>
      <c r="J1161" s="1" t="str">
        <f>VLOOKUP(A1160,[2]tblEscolas!$A:$D,4,FALSE)</f>
        <v>PUB</v>
      </c>
    </row>
    <row r="1162" spans="1:10" x14ac:dyDescent="0.3">
      <c r="A1162" s="18">
        <v>402618</v>
      </c>
      <c r="B1162" s="14" t="s">
        <v>471</v>
      </c>
      <c r="C1162" s="14" t="e">
        <f>VLOOKUP(Tabela1[[#This Row],[nome_escola]],[1]Sheet1!$A:$K,4,FALSE)</f>
        <v>#N/A</v>
      </c>
      <c r="D1162" s="14" t="e">
        <f>VLOOKUP(Tabela1[[#This Row],[nome_escola]],[1]Sheet1!$A:$K,5,FALSE)</f>
        <v>#N/A</v>
      </c>
      <c r="E1162" s="14" t="e">
        <f>VLOOKUP(Tabela1[[#This Row],[nome_escola]],[1]Sheet1!$A:$K,2,FALSE)</f>
        <v>#N/A</v>
      </c>
      <c r="F1162" s="14" t="e">
        <f>VLOOKUP(Tabela1[[#This Row],[nome_escola]],[1]Sheet1!$A:$K,3,FALSE)</f>
        <v>#N/A</v>
      </c>
      <c r="G1162" s="1" t="str">
        <f>VLOOKUP(Tabela1[[#This Row],[id_escola]],[2]tblEscolas!$A:$E,5,FALSE)</f>
        <v>10</v>
      </c>
      <c r="H1162" s="1" t="str">
        <f>VLOOKUP(Tabela1[[#This Row],[id_escola]],[2]tblEscolas!$A:$F,6,FALSE)</f>
        <v>06</v>
      </c>
      <c r="I1162" s="1" t="s">
        <v>1235</v>
      </c>
      <c r="J1162" s="1" t="str">
        <f>VLOOKUP(A1161,[2]tblEscolas!$A:$D,4,FALSE)</f>
        <v>PUB</v>
      </c>
    </row>
    <row r="1163" spans="1:10" x14ac:dyDescent="0.3">
      <c r="A1163" s="18">
        <v>404408</v>
      </c>
      <c r="B1163" s="14" t="s">
        <v>596</v>
      </c>
      <c r="C1163" s="14" t="e">
        <f>VLOOKUP(Tabela1[[#This Row],[nome_escola]],[1]Sheet1!$A:$K,4,FALSE)</f>
        <v>#N/A</v>
      </c>
      <c r="D1163" s="14" t="e">
        <f>VLOOKUP(Tabela1[[#This Row],[nome_escola]],[1]Sheet1!$A:$K,5,FALSE)</f>
        <v>#N/A</v>
      </c>
      <c r="E1163" s="14" t="e">
        <f>VLOOKUP(Tabela1[[#This Row],[nome_escola]],[1]Sheet1!$A:$K,2,FALSE)</f>
        <v>#N/A</v>
      </c>
      <c r="F1163" s="14" t="e">
        <f>VLOOKUP(Tabela1[[#This Row],[nome_escola]],[1]Sheet1!$A:$K,3,FALSE)</f>
        <v>#N/A</v>
      </c>
      <c r="G1163" s="1" t="str">
        <f>VLOOKUP(Tabela1[[#This Row],[id_escola]],[2]tblEscolas!$A:$E,5,FALSE)</f>
        <v>11</v>
      </c>
      <c r="H1163" s="1" t="str">
        <f>VLOOKUP(Tabela1[[#This Row],[id_escola]],[2]tblEscolas!$A:$F,6,FALSE)</f>
        <v>06</v>
      </c>
      <c r="I1163" s="1" t="s">
        <v>1235</v>
      </c>
      <c r="J1163" s="1" t="str">
        <f>VLOOKUP(A1162,[2]tblEscolas!$A:$D,4,FALSE)</f>
        <v>PUB</v>
      </c>
    </row>
    <row r="1164" spans="1:10" x14ac:dyDescent="0.3">
      <c r="A1164" s="18">
        <v>402631</v>
      </c>
      <c r="B1164" s="14" t="s">
        <v>579</v>
      </c>
      <c r="C1164" s="14" t="e">
        <f>VLOOKUP(Tabela1[[#This Row],[nome_escola]],[1]Sheet1!$A:$K,4,FALSE)</f>
        <v>#N/A</v>
      </c>
      <c r="D1164" s="14" t="e">
        <f>VLOOKUP(Tabela1[[#This Row],[nome_escola]],[1]Sheet1!$A:$K,5,FALSE)</f>
        <v>#N/A</v>
      </c>
      <c r="E1164" s="14" t="e">
        <f>VLOOKUP(Tabela1[[#This Row],[nome_escola]],[1]Sheet1!$A:$K,2,FALSE)</f>
        <v>#N/A</v>
      </c>
      <c r="F1164" s="14" t="e">
        <f>VLOOKUP(Tabela1[[#This Row],[nome_escola]],[1]Sheet1!$A:$K,3,FALSE)</f>
        <v>#N/A</v>
      </c>
      <c r="G1164" s="1" t="str">
        <f>VLOOKUP(Tabela1[[#This Row],[id_escola]],[2]tblEscolas!$A:$E,5,FALSE)</f>
        <v>11</v>
      </c>
      <c r="H1164" s="1" t="str">
        <f>VLOOKUP(Tabela1[[#This Row],[id_escola]],[2]tblEscolas!$A:$F,6,FALSE)</f>
        <v>06</v>
      </c>
      <c r="I1164" s="1" t="s">
        <v>1235</v>
      </c>
      <c r="J1164" s="1" t="str">
        <f>VLOOKUP(A1163,[2]tblEscolas!$A:$D,4,FALSE)</f>
        <v>PUB</v>
      </c>
    </row>
    <row r="1165" spans="1:10" x14ac:dyDescent="0.3">
      <c r="A1165" s="18">
        <v>402643</v>
      </c>
      <c r="B1165" s="14" t="s">
        <v>346</v>
      </c>
      <c r="C1165" s="14" t="e">
        <f>VLOOKUP(Tabela1[[#This Row],[nome_escola]],[1]Sheet1!$A:$K,4,FALSE)</f>
        <v>#N/A</v>
      </c>
      <c r="D1165" s="14" t="e">
        <f>VLOOKUP(Tabela1[[#This Row],[nome_escola]],[1]Sheet1!$A:$K,5,FALSE)</f>
        <v>#N/A</v>
      </c>
      <c r="E1165" s="14" t="e">
        <f>VLOOKUP(Tabela1[[#This Row],[nome_escola]],[1]Sheet1!$A:$K,2,FALSE)</f>
        <v>#N/A</v>
      </c>
      <c r="F1165" s="14" t="e">
        <f>VLOOKUP(Tabela1[[#This Row],[nome_escola]],[1]Sheet1!$A:$K,3,FALSE)</f>
        <v>#N/A</v>
      </c>
      <c r="G1165" s="1" t="str">
        <f>VLOOKUP(Tabela1[[#This Row],[id_escola]],[2]tblEscolas!$A:$E,5,FALSE)</f>
        <v>07</v>
      </c>
      <c r="H1165" s="1" t="str">
        <f>VLOOKUP(Tabela1[[#This Row],[id_escola]],[2]tblEscolas!$A:$F,6,FALSE)</f>
        <v>04</v>
      </c>
      <c r="I1165" s="1" t="s">
        <v>1235</v>
      </c>
      <c r="J1165" s="1" t="str">
        <f>VLOOKUP(A1164,[2]tblEscolas!$A:$D,4,FALSE)</f>
        <v>PUB</v>
      </c>
    </row>
    <row r="1166" spans="1:10" x14ac:dyDescent="0.3">
      <c r="A1166" s="18">
        <v>402667</v>
      </c>
      <c r="B1166" s="14" t="s">
        <v>467</v>
      </c>
      <c r="C1166" s="14" t="e">
        <f>VLOOKUP(Tabela1[[#This Row],[nome_escola]],[1]Sheet1!$A:$K,4,FALSE)</f>
        <v>#N/A</v>
      </c>
      <c r="D1166" s="14" t="e">
        <f>VLOOKUP(Tabela1[[#This Row],[nome_escola]],[1]Sheet1!$A:$K,5,FALSE)</f>
        <v>#N/A</v>
      </c>
      <c r="E1166" s="14" t="e">
        <f>VLOOKUP(Tabela1[[#This Row],[nome_escola]],[1]Sheet1!$A:$K,2,FALSE)</f>
        <v>#N/A</v>
      </c>
      <c r="F1166" s="14" t="e">
        <f>VLOOKUP(Tabela1[[#This Row],[nome_escola]],[1]Sheet1!$A:$K,3,FALSE)</f>
        <v>#N/A</v>
      </c>
      <c r="G1166" s="1" t="str">
        <f>VLOOKUP(Tabela1[[#This Row],[id_escola]],[2]tblEscolas!$A:$E,5,FALSE)</f>
        <v>10</v>
      </c>
      <c r="H1166" s="1" t="str">
        <f>VLOOKUP(Tabela1[[#This Row],[id_escola]],[2]tblEscolas!$A:$F,6,FALSE)</f>
        <v>06</v>
      </c>
      <c r="I1166" s="1" t="s">
        <v>1235</v>
      </c>
      <c r="J1166" s="1" t="str">
        <f>VLOOKUP(A1165,[2]tblEscolas!$A:$D,4,FALSE)</f>
        <v>PUB</v>
      </c>
    </row>
    <row r="1167" spans="1:10" x14ac:dyDescent="0.3">
      <c r="A1167" s="18">
        <v>402680</v>
      </c>
      <c r="B1167" s="14" t="s">
        <v>910</v>
      </c>
      <c r="C1167" s="14" t="e">
        <f>VLOOKUP(Tabela1[[#This Row],[nome_escola]],[1]Sheet1!$A:$K,4,FALSE)</f>
        <v>#N/A</v>
      </c>
      <c r="D1167" s="14" t="e">
        <f>VLOOKUP(Tabela1[[#This Row],[nome_escola]],[1]Sheet1!$A:$K,5,FALSE)</f>
        <v>#N/A</v>
      </c>
      <c r="E1167" s="14" t="e">
        <f>VLOOKUP(Tabela1[[#This Row],[nome_escola]],[1]Sheet1!$A:$K,2,FALSE)</f>
        <v>#N/A</v>
      </c>
      <c r="F1167" s="14" t="e">
        <f>VLOOKUP(Tabela1[[#This Row],[nome_escola]],[1]Sheet1!$A:$K,3,FALSE)</f>
        <v>#N/A</v>
      </c>
      <c r="G1167" s="1" t="str">
        <f>VLOOKUP(Tabela1[[#This Row],[id_escola]],[2]tblEscolas!$A:$E,5,FALSE)</f>
        <v>13</v>
      </c>
      <c r="H1167" s="1" t="str">
        <f>VLOOKUP(Tabela1[[#This Row],[id_escola]],[2]tblEscolas!$A:$F,6,FALSE)</f>
        <v>13</v>
      </c>
      <c r="I1167" s="1" t="s">
        <v>1235</v>
      </c>
      <c r="J1167" s="1" t="str">
        <f>VLOOKUP(A1166,[2]tblEscolas!$A:$D,4,FALSE)</f>
        <v>PUB</v>
      </c>
    </row>
    <row r="1168" spans="1:10" x14ac:dyDescent="0.3">
      <c r="A1168" s="18">
        <v>402710</v>
      </c>
      <c r="B1168" s="14" t="s">
        <v>1055</v>
      </c>
      <c r="C1168" s="14" t="e">
        <f>VLOOKUP(Tabela1[[#This Row],[nome_escola]],[1]Sheet1!$A:$K,4,FALSE)</f>
        <v>#N/A</v>
      </c>
      <c r="D1168" s="14" t="e">
        <f>VLOOKUP(Tabela1[[#This Row],[nome_escola]],[1]Sheet1!$A:$K,5,FALSE)</f>
        <v>#N/A</v>
      </c>
      <c r="E1168" s="14" t="e">
        <f>VLOOKUP(Tabela1[[#This Row],[nome_escola]],[1]Sheet1!$A:$K,2,FALSE)</f>
        <v>#N/A</v>
      </c>
      <c r="F1168" s="14" t="e">
        <f>VLOOKUP(Tabela1[[#This Row],[nome_escola]],[1]Sheet1!$A:$K,3,FALSE)</f>
        <v>#N/A</v>
      </c>
      <c r="G1168" s="1" t="str">
        <f>VLOOKUP(Tabela1[[#This Row],[id_escola]],[2]tblEscolas!$A:$E,5,FALSE)</f>
        <v>15</v>
      </c>
      <c r="H1168" s="1" t="str">
        <f>VLOOKUP(Tabela1[[#This Row],[id_escola]],[2]tblEscolas!$A:$F,6,FALSE)</f>
        <v>03</v>
      </c>
      <c r="I1168" s="1" t="s">
        <v>1235</v>
      </c>
      <c r="J1168" s="1" t="str">
        <f>VLOOKUP(A1167,[2]tblEscolas!$A:$D,4,FALSE)</f>
        <v>PUB</v>
      </c>
    </row>
    <row r="1169" spans="1:10" x14ac:dyDescent="0.3">
      <c r="A1169" s="18">
        <v>402837</v>
      </c>
      <c r="B1169" s="14" t="s">
        <v>1013</v>
      </c>
      <c r="C1169" s="14" t="e">
        <f>VLOOKUP(Tabela1[[#This Row],[nome_escola]],[1]Sheet1!$A:$K,4,FALSE)</f>
        <v>#N/A</v>
      </c>
      <c r="D1169" s="14" t="e">
        <f>VLOOKUP(Tabela1[[#This Row],[nome_escola]],[1]Sheet1!$A:$K,5,FALSE)</f>
        <v>#N/A</v>
      </c>
      <c r="E1169" s="14" t="e">
        <f>VLOOKUP(Tabela1[[#This Row],[nome_escola]],[1]Sheet1!$A:$K,2,FALSE)</f>
        <v>#N/A</v>
      </c>
      <c r="F1169" s="14" t="e">
        <f>VLOOKUP(Tabela1[[#This Row],[nome_escola]],[1]Sheet1!$A:$K,3,FALSE)</f>
        <v>#N/A</v>
      </c>
      <c r="G1169" s="1" t="str">
        <f>VLOOKUP(Tabela1[[#This Row],[id_escola]],[2]tblEscolas!$A:$E,5,FALSE)</f>
        <v>14</v>
      </c>
      <c r="H1169" s="1" t="str">
        <f>VLOOKUP(Tabela1[[#This Row],[id_escola]],[2]tblEscolas!$A:$F,6,FALSE)</f>
        <v>16</v>
      </c>
      <c r="I1169" s="1" t="s">
        <v>1235</v>
      </c>
      <c r="J1169" s="1" t="str">
        <f>VLOOKUP(A1168,[2]tblEscolas!$A:$D,4,FALSE)</f>
        <v>PUB</v>
      </c>
    </row>
    <row r="1170" spans="1:10" x14ac:dyDescent="0.3">
      <c r="A1170" s="18">
        <v>402849</v>
      </c>
      <c r="B1170" s="14" t="s">
        <v>179</v>
      </c>
      <c r="C1170" s="14" t="e">
        <f>VLOOKUP(Tabela1[[#This Row],[nome_escola]],[1]Sheet1!$A:$K,4,FALSE)</f>
        <v>#N/A</v>
      </c>
      <c r="D1170" s="14" t="e">
        <f>VLOOKUP(Tabela1[[#This Row],[nome_escola]],[1]Sheet1!$A:$K,5,FALSE)</f>
        <v>#N/A</v>
      </c>
      <c r="E1170" s="14" t="e">
        <f>VLOOKUP(Tabela1[[#This Row],[nome_escola]],[1]Sheet1!$A:$K,2,FALSE)</f>
        <v>#N/A</v>
      </c>
      <c r="F1170" s="14" t="e">
        <f>VLOOKUP(Tabela1[[#This Row],[nome_escola]],[1]Sheet1!$A:$K,3,FALSE)</f>
        <v>#N/A</v>
      </c>
      <c r="G1170" s="1" t="str">
        <f>VLOOKUP(Tabela1[[#This Row],[id_escola]],[2]tblEscolas!$A:$E,5,FALSE)</f>
        <v>03</v>
      </c>
      <c r="H1170" s="1" t="str">
        <f>VLOOKUP(Tabela1[[#This Row],[id_escola]],[2]tblEscolas!$A:$F,6,FALSE)</f>
        <v>03</v>
      </c>
      <c r="I1170" s="1" t="s">
        <v>1235</v>
      </c>
      <c r="J1170" s="1" t="str">
        <f>VLOOKUP(A1169,[2]tblEscolas!$A:$D,4,FALSE)</f>
        <v>PUB</v>
      </c>
    </row>
    <row r="1171" spans="1:10" x14ac:dyDescent="0.3">
      <c r="A1171" s="18">
        <v>402874</v>
      </c>
      <c r="B1171" s="14" t="s">
        <v>1178</v>
      </c>
      <c r="C1171" s="14" t="e">
        <f>VLOOKUP(Tabela1[[#This Row],[nome_escola]],[1]Sheet1!$A:$K,4,FALSE)</f>
        <v>#N/A</v>
      </c>
      <c r="D1171" s="14" t="e">
        <f>VLOOKUP(Tabela1[[#This Row],[nome_escola]],[1]Sheet1!$A:$K,5,FALSE)</f>
        <v>#N/A</v>
      </c>
      <c r="E1171" s="14" t="e">
        <f>VLOOKUP(Tabela1[[#This Row],[nome_escola]],[1]Sheet1!$A:$K,2,FALSE)</f>
        <v>#N/A</v>
      </c>
      <c r="F1171" s="14" t="e">
        <f>VLOOKUP(Tabela1[[#This Row],[nome_escola]],[1]Sheet1!$A:$K,3,FALSE)</f>
        <v>#N/A</v>
      </c>
      <c r="G1171" s="1" t="str">
        <f>VLOOKUP(Tabela1[[#This Row],[id_escola]],[2]tblEscolas!$A:$E,5,FALSE)</f>
        <v>17</v>
      </c>
      <c r="H1171" s="1" t="str">
        <f>VLOOKUP(Tabela1[[#This Row],[id_escola]],[2]tblEscolas!$A:$F,6,FALSE)</f>
        <v>14</v>
      </c>
      <c r="I1171" s="1" t="s">
        <v>1235</v>
      </c>
      <c r="J1171" s="1" t="str">
        <f>VLOOKUP(A1170,[2]tblEscolas!$A:$D,4,FALSE)</f>
        <v>PUB</v>
      </c>
    </row>
    <row r="1172" spans="1:10" x14ac:dyDescent="0.3">
      <c r="A1172" s="18">
        <v>402758</v>
      </c>
      <c r="B1172" s="14" t="s">
        <v>1120</v>
      </c>
      <c r="C1172" s="14" t="e">
        <f>VLOOKUP(Tabela1[[#This Row],[nome_escola]],[1]Sheet1!$A:$K,4,FALSE)</f>
        <v>#N/A</v>
      </c>
      <c r="D1172" s="14" t="e">
        <f>VLOOKUP(Tabela1[[#This Row],[nome_escola]],[1]Sheet1!$A:$K,5,FALSE)</f>
        <v>#N/A</v>
      </c>
      <c r="E1172" s="14" t="e">
        <f>VLOOKUP(Tabela1[[#This Row],[nome_escola]],[1]Sheet1!$A:$K,2,FALSE)</f>
        <v>#N/A</v>
      </c>
      <c r="F1172" s="14" t="e">
        <f>VLOOKUP(Tabela1[[#This Row],[nome_escola]],[1]Sheet1!$A:$K,3,FALSE)</f>
        <v>#N/A</v>
      </c>
      <c r="G1172" s="1" t="str">
        <f>VLOOKUP(Tabela1[[#This Row],[id_escola]],[2]tblEscolas!$A:$E,5,FALSE)</f>
        <v>15</v>
      </c>
      <c r="H1172" s="1" t="str">
        <f>VLOOKUP(Tabela1[[#This Row],[id_escola]],[2]tblEscolas!$A:$F,6,FALSE)</f>
        <v>12</v>
      </c>
      <c r="I1172" s="1" t="s">
        <v>1235</v>
      </c>
      <c r="J1172" s="1" t="str">
        <f>VLOOKUP(A1171,[2]tblEscolas!$A:$D,4,FALSE)</f>
        <v>PUB</v>
      </c>
    </row>
    <row r="1173" spans="1:10" x14ac:dyDescent="0.3">
      <c r="A1173" s="18">
        <v>400439</v>
      </c>
      <c r="B1173" s="14" t="s">
        <v>683</v>
      </c>
      <c r="C1173" s="14" t="e">
        <f>VLOOKUP(Tabela1[[#This Row],[nome_escola]],[1]Sheet1!$A:$K,4,FALSE)</f>
        <v>#N/A</v>
      </c>
      <c r="D1173" s="14" t="e">
        <f>VLOOKUP(Tabela1[[#This Row],[nome_escola]],[1]Sheet1!$A:$K,5,FALSE)</f>
        <v>#N/A</v>
      </c>
      <c r="E1173" s="14" t="e">
        <f>VLOOKUP(Tabela1[[#This Row],[nome_escola]],[1]Sheet1!$A:$K,2,FALSE)</f>
        <v>#N/A</v>
      </c>
      <c r="F1173" s="14" t="e">
        <f>VLOOKUP(Tabela1[[#This Row],[nome_escola]],[1]Sheet1!$A:$K,3,FALSE)</f>
        <v>#N/A</v>
      </c>
      <c r="G1173" s="1" t="str">
        <f>VLOOKUP(Tabela1[[#This Row],[id_escola]],[2]tblEscolas!$A:$E,5,FALSE)</f>
        <v>11</v>
      </c>
      <c r="H1173" s="1" t="str">
        <f>VLOOKUP(Tabela1[[#This Row],[id_escola]],[2]tblEscolas!$A:$F,6,FALSE)</f>
        <v>10</v>
      </c>
      <c r="I1173" s="1" t="s">
        <v>1235</v>
      </c>
      <c r="J1173" s="1" t="str">
        <f>VLOOKUP(A1172,[2]tblEscolas!$A:$D,4,FALSE)</f>
        <v>PUB</v>
      </c>
    </row>
    <row r="1174" spans="1:10" x14ac:dyDescent="0.3">
      <c r="A1174" s="18">
        <v>402760</v>
      </c>
      <c r="B1174" s="14" t="s">
        <v>744</v>
      </c>
      <c r="C1174" s="14" t="e">
        <f>VLOOKUP(Tabela1[[#This Row],[nome_escola]],[1]Sheet1!$A:$K,4,FALSE)</f>
        <v>#N/A</v>
      </c>
      <c r="D1174" s="14" t="e">
        <f>VLOOKUP(Tabela1[[#This Row],[nome_escola]],[1]Sheet1!$A:$K,5,FALSE)</f>
        <v>#N/A</v>
      </c>
      <c r="E1174" s="14" t="e">
        <f>VLOOKUP(Tabela1[[#This Row],[nome_escola]],[1]Sheet1!$A:$K,2,FALSE)</f>
        <v>#N/A</v>
      </c>
      <c r="F1174" s="14" t="e">
        <f>VLOOKUP(Tabela1[[#This Row],[nome_escola]],[1]Sheet1!$A:$K,3,FALSE)</f>
        <v>#N/A</v>
      </c>
      <c r="G1174" s="1" t="str">
        <f>VLOOKUP(Tabela1[[#This Row],[id_escola]],[2]tblEscolas!$A:$E,5,FALSE)</f>
        <v>11</v>
      </c>
      <c r="H1174" s="1" t="str">
        <f>VLOOKUP(Tabela1[[#This Row],[id_escola]],[2]tblEscolas!$A:$F,6,FALSE)</f>
        <v>15</v>
      </c>
      <c r="I1174" s="1" t="s">
        <v>1235</v>
      </c>
      <c r="J1174" s="1" t="str">
        <f>VLOOKUP(A1173,[2]tblEscolas!$A:$D,4,FALSE)</f>
        <v>PUB</v>
      </c>
    </row>
    <row r="1175" spans="1:10" x14ac:dyDescent="0.3">
      <c r="A1175" s="18">
        <v>402795</v>
      </c>
      <c r="B1175" s="14" t="s">
        <v>350</v>
      </c>
      <c r="C1175" s="14" t="e">
        <f>VLOOKUP(Tabela1[[#This Row],[nome_escola]],[1]Sheet1!$A:$K,4,FALSE)</f>
        <v>#N/A</v>
      </c>
      <c r="D1175" s="14" t="e">
        <f>VLOOKUP(Tabela1[[#This Row],[nome_escola]],[1]Sheet1!$A:$K,5,FALSE)</f>
        <v>#N/A</v>
      </c>
      <c r="E1175" s="14" t="e">
        <f>VLOOKUP(Tabela1[[#This Row],[nome_escola]],[1]Sheet1!$A:$K,2,FALSE)</f>
        <v>#N/A</v>
      </c>
      <c r="F1175" s="14" t="e">
        <f>VLOOKUP(Tabela1[[#This Row],[nome_escola]],[1]Sheet1!$A:$K,3,FALSE)</f>
        <v>#N/A</v>
      </c>
      <c r="G1175" s="1" t="str">
        <f>VLOOKUP(Tabela1[[#This Row],[id_escola]],[2]tblEscolas!$A:$E,5,FALSE)</f>
        <v>07</v>
      </c>
      <c r="H1175" s="1" t="str">
        <f>VLOOKUP(Tabela1[[#This Row],[id_escola]],[2]tblEscolas!$A:$F,6,FALSE)</f>
        <v>05</v>
      </c>
      <c r="I1175" s="1" t="s">
        <v>1235</v>
      </c>
      <c r="J1175" s="1" t="str">
        <f>VLOOKUP(A1174,[2]tblEscolas!$A:$D,4,FALSE)</f>
        <v>PUB</v>
      </c>
    </row>
    <row r="1176" spans="1:10" x14ac:dyDescent="0.3">
      <c r="A1176" s="18">
        <v>402825</v>
      </c>
      <c r="B1176" s="14" t="s">
        <v>699</v>
      </c>
      <c r="C1176" s="14" t="e">
        <f>VLOOKUP(Tabela1[[#This Row],[nome_escola]],[1]Sheet1!$A:$K,4,FALSE)</f>
        <v>#N/A</v>
      </c>
      <c r="D1176" s="14" t="e">
        <f>VLOOKUP(Tabela1[[#This Row],[nome_escola]],[1]Sheet1!$A:$K,5,FALSE)</f>
        <v>#N/A</v>
      </c>
      <c r="E1176" s="14" t="e">
        <f>VLOOKUP(Tabela1[[#This Row],[nome_escola]],[1]Sheet1!$A:$K,2,FALSE)</f>
        <v>#N/A</v>
      </c>
      <c r="F1176" s="14" t="e">
        <f>VLOOKUP(Tabela1[[#This Row],[nome_escola]],[1]Sheet1!$A:$K,3,FALSE)</f>
        <v>#N/A</v>
      </c>
      <c r="G1176" s="1" t="str">
        <f>VLOOKUP(Tabela1[[#This Row],[id_escola]],[2]tblEscolas!$A:$E,5,FALSE)</f>
        <v>11</v>
      </c>
      <c r="H1176" s="1" t="str">
        <f>VLOOKUP(Tabela1[[#This Row],[id_escola]],[2]tblEscolas!$A:$F,6,FALSE)</f>
        <v>11</v>
      </c>
      <c r="I1176" s="1" t="s">
        <v>1235</v>
      </c>
      <c r="J1176" s="1" t="str">
        <f>VLOOKUP(A1175,[2]tblEscolas!$A:$D,4,FALSE)</f>
        <v>PUB</v>
      </c>
    </row>
    <row r="1177" spans="1:10" x14ac:dyDescent="0.3">
      <c r="A1177" s="18">
        <v>402916</v>
      </c>
      <c r="B1177" s="14" t="s">
        <v>928</v>
      </c>
      <c r="C1177" s="14" t="e">
        <f>VLOOKUP(Tabela1[[#This Row],[nome_escola]],[1]Sheet1!$A:$K,4,FALSE)</f>
        <v>#N/A</v>
      </c>
      <c r="D1177" s="14" t="e">
        <f>VLOOKUP(Tabela1[[#This Row],[nome_escola]],[1]Sheet1!$A:$K,5,FALSE)</f>
        <v>#N/A</v>
      </c>
      <c r="E1177" s="14" t="e">
        <f>VLOOKUP(Tabela1[[#This Row],[nome_escola]],[1]Sheet1!$A:$K,2,FALSE)</f>
        <v>#N/A</v>
      </c>
      <c r="F1177" s="14" t="e">
        <f>VLOOKUP(Tabela1[[#This Row],[nome_escola]],[1]Sheet1!$A:$K,3,FALSE)</f>
        <v>#N/A</v>
      </c>
      <c r="G1177" s="1" t="str">
        <f>VLOOKUP(Tabela1[[#This Row],[id_escola]],[2]tblEscolas!$A:$E,5,FALSE)</f>
        <v>13</v>
      </c>
      <c r="H1177" s="1" t="str">
        <f>VLOOKUP(Tabela1[[#This Row],[id_escola]],[2]tblEscolas!$A:$F,6,FALSE)</f>
        <v>14</v>
      </c>
      <c r="I1177" s="1" t="s">
        <v>1235</v>
      </c>
      <c r="J1177" s="1" t="str">
        <f>VLOOKUP(A1176,[2]tblEscolas!$A:$D,4,FALSE)</f>
        <v>PUB</v>
      </c>
    </row>
    <row r="1178" spans="1:10" x14ac:dyDescent="0.3">
      <c r="A1178" s="18">
        <v>402965</v>
      </c>
      <c r="B1178" s="14" t="s">
        <v>558</v>
      </c>
      <c r="C1178" s="14" t="e">
        <f>VLOOKUP(Tabela1[[#This Row],[nome_escola]],[1]Sheet1!$A:$K,4,FALSE)</f>
        <v>#N/A</v>
      </c>
      <c r="D1178" s="14" t="e">
        <f>VLOOKUP(Tabela1[[#This Row],[nome_escola]],[1]Sheet1!$A:$K,5,FALSE)</f>
        <v>#N/A</v>
      </c>
      <c r="E1178" s="14" t="e">
        <f>VLOOKUP(Tabela1[[#This Row],[nome_escola]],[1]Sheet1!$A:$K,2,FALSE)</f>
        <v>#N/A</v>
      </c>
      <c r="F1178" s="14" t="e">
        <f>VLOOKUP(Tabela1[[#This Row],[nome_escola]],[1]Sheet1!$A:$K,3,FALSE)</f>
        <v>#N/A</v>
      </c>
      <c r="G1178" s="1" t="str">
        <f>VLOOKUP(Tabela1[[#This Row],[id_escola]],[2]tblEscolas!$A:$E,5,FALSE)</f>
        <v>11</v>
      </c>
      <c r="H1178" s="1" t="str">
        <f>VLOOKUP(Tabela1[[#This Row],[id_escola]],[2]tblEscolas!$A:$F,6,FALSE)</f>
        <v>06</v>
      </c>
      <c r="I1178" s="1" t="s">
        <v>1235</v>
      </c>
      <c r="J1178" s="1" t="str">
        <f>VLOOKUP(A1177,[2]tblEscolas!$A:$D,4,FALSE)</f>
        <v>PUB</v>
      </c>
    </row>
    <row r="1179" spans="1:10" x14ac:dyDescent="0.3">
      <c r="A1179" s="18">
        <v>402977</v>
      </c>
      <c r="B1179" s="14" t="s">
        <v>1230</v>
      </c>
      <c r="C1179" s="14" t="e">
        <f>VLOOKUP(Tabela1[[#This Row],[nome_escola]],[1]Sheet1!$A:$K,4,FALSE)</f>
        <v>#N/A</v>
      </c>
      <c r="D1179" s="14" t="e">
        <f>VLOOKUP(Tabela1[[#This Row],[nome_escola]],[1]Sheet1!$A:$K,5,FALSE)</f>
        <v>#N/A</v>
      </c>
      <c r="E1179" s="14" t="e">
        <f>VLOOKUP(Tabela1[[#This Row],[nome_escola]],[1]Sheet1!$A:$K,2,FALSE)</f>
        <v>#N/A</v>
      </c>
      <c r="F1179" s="14" t="e">
        <f>VLOOKUP(Tabela1[[#This Row],[nome_escola]],[1]Sheet1!$A:$K,3,FALSE)</f>
        <v>#N/A</v>
      </c>
      <c r="G1179" s="1" t="str">
        <f>VLOOKUP(Tabela1[[#This Row],[id_escola]],[2]tblEscolas!$A:$E,5,FALSE)</f>
        <v>18</v>
      </c>
      <c r="H1179" s="1" t="str">
        <f>VLOOKUP(Tabela1[[#This Row],[id_escola]],[2]tblEscolas!$A:$F,6,FALSE)</f>
        <v>23</v>
      </c>
      <c r="I1179" s="1" t="s">
        <v>1235</v>
      </c>
      <c r="J1179" s="1" t="str">
        <f>VLOOKUP(A1178,[2]tblEscolas!$A:$D,4,FALSE)</f>
        <v>PUB</v>
      </c>
    </row>
    <row r="1180" spans="1:10" x14ac:dyDescent="0.3">
      <c r="A1180" s="18">
        <v>800331</v>
      </c>
      <c r="B1180" s="14" t="s">
        <v>582</v>
      </c>
      <c r="C1180" s="14" t="str">
        <f>VLOOKUP(Tabela1[[#This Row],[nome_escola]],[1]Sheet1!$A:$K,4,FALSE)</f>
        <v>Rua Marques da Silva</v>
      </c>
      <c r="D1180" s="14" t="str">
        <f>VLOOKUP(Tabela1[[#This Row],[nome_escola]],[1]Sheet1!$A:$K,5,FALSE)</f>
        <v>1170-222</v>
      </c>
      <c r="E1180" s="14">
        <f>VLOOKUP(Tabela1[[#This Row],[nome_escola]],[1]Sheet1!$A:$K,2,FALSE)</f>
        <v>38.729050999999998</v>
      </c>
      <c r="F1180" s="14">
        <f>VLOOKUP(Tabela1[[#This Row],[nome_escola]],[1]Sheet1!$A:$K,3,FALSE)</f>
        <v>-9.1337960000000002</v>
      </c>
      <c r="G1180" s="1" t="str">
        <f>VLOOKUP(Tabela1[[#This Row],[id_escola]],[2]tblEscolas!$A:$E,5,FALSE)</f>
        <v>11</v>
      </c>
      <c r="H1180" s="1" t="str">
        <f>VLOOKUP(Tabela1[[#This Row],[id_escola]],[2]tblEscolas!$A:$F,6,FALSE)</f>
        <v>06</v>
      </c>
      <c r="I1180" s="1" t="s">
        <v>1235</v>
      </c>
      <c r="J1180" s="1" t="str">
        <f>VLOOKUP(A1179,[2]tblEscolas!$A:$D,4,FALSE)</f>
        <v>PUB</v>
      </c>
    </row>
    <row r="1181" spans="1:10" x14ac:dyDescent="0.3">
      <c r="A1181" s="18" t="e">
        <v>#N/A</v>
      </c>
      <c r="B1181" s="14" t="s">
        <v>427</v>
      </c>
      <c r="C1181" s="14" t="str">
        <f>VLOOKUP(Tabela1[[#This Row],[nome_escola]],[1]Sheet1!$A:$K,4,FALSE)</f>
        <v>Rua Doutor Fausto Cansado</v>
      </c>
      <c r="D1181" s="14" t="str">
        <f>VLOOKUP(Tabela1[[#This Row],[nome_escola]],[1]Sheet1!$A:$K,5,FALSE)</f>
        <v>8800-413</v>
      </c>
      <c r="E1181" s="14">
        <f>VLOOKUP(Tabela1[[#This Row],[nome_escola]],[1]Sheet1!$A:$K,2,FALSE)</f>
        <v>37.118926000000002</v>
      </c>
      <c r="F1181" s="14">
        <f>VLOOKUP(Tabela1[[#This Row],[nome_escola]],[1]Sheet1!$A:$K,3,FALSE)</f>
        <v>-7.652056</v>
      </c>
      <c r="G1181" s="1" t="e">
        <f>VLOOKUP(Tabela1[[#This Row],[id_escola]],[2]tblEscolas!$A:$E,5,FALSE)</f>
        <v>#N/A</v>
      </c>
      <c r="H1181" s="1" t="e">
        <f>VLOOKUP(Tabela1[[#This Row],[id_escola]],[2]tblEscolas!$A:$F,6,FALSE)</f>
        <v>#N/A</v>
      </c>
      <c r="I1181" s="1" t="s">
        <v>1235</v>
      </c>
      <c r="J1181" s="1" t="str">
        <f>VLOOKUP(A1180,[2]tblEscolas!$A:$D,4,FALSE)</f>
        <v>PRI</v>
      </c>
    </row>
    <row r="1182" spans="1:10" x14ac:dyDescent="0.3">
      <c r="A1182" s="18" t="e">
        <v>#N/A</v>
      </c>
      <c r="B1182" s="14" t="s">
        <v>1248</v>
      </c>
      <c r="C1182" s="14" t="str">
        <f>VLOOKUP(Tabela1[[#This Row],[nome_escola]],[1]Sheet1!$A:$K,4,FALSE)</f>
        <v>Rua Paulo da Gama</v>
      </c>
      <c r="D1182" s="14" t="str">
        <f>VLOOKUP(Tabela1[[#This Row],[nome_escola]],[1]Sheet1!$A:$K,5,FALSE)</f>
        <v>1400-267</v>
      </c>
      <c r="E1182" s="14">
        <f>VLOOKUP(Tabela1[[#This Row],[nome_escola]],[1]Sheet1!$A:$K,2,FALSE)</f>
        <v>38.704611999999997</v>
      </c>
      <c r="F1182" s="14">
        <f>VLOOKUP(Tabela1[[#This Row],[nome_escola]],[1]Sheet1!$A:$K,3,FALSE)</f>
        <v>-9.2134330000000002</v>
      </c>
      <c r="G1182" s="1" t="e">
        <f>VLOOKUP(Tabela1[[#This Row],[id_escola]],[2]tblEscolas!$A:$E,5,FALSE)</f>
        <v>#N/A</v>
      </c>
      <c r="H1182" s="1" t="e">
        <f>VLOOKUP(Tabela1[[#This Row],[id_escola]],[2]tblEscolas!$A:$F,6,FALSE)</f>
        <v>#N/A</v>
      </c>
      <c r="I1182" s="1" t="s">
        <v>1235</v>
      </c>
      <c r="J1182" s="1" t="e">
        <f>VLOOKUP(A1181,[2]tblEscolas!$A:$D,4,FALSE)</f>
        <v>#N/A</v>
      </c>
    </row>
    <row r="1183" spans="1:10" x14ac:dyDescent="0.3">
      <c r="A1183" s="18">
        <v>803196</v>
      </c>
      <c r="B1183" s="14" t="s">
        <v>122</v>
      </c>
      <c r="C1183" s="14" t="str">
        <f>VLOOKUP(Tabela1[[#This Row],[nome_escola]],[1]Sheet1!$A:$K,4,FALSE)</f>
        <v>Largo Doutor Carlos Moreira</v>
      </c>
      <c r="D1183" s="14" t="str">
        <f>VLOOKUP(Tabela1[[#This Row],[nome_escola]],[1]Sheet1!$A:$K,5,FALSE)</f>
        <v>7800-811</v>
      </c>
      <c r="E1183" s="14">
        <f>VLOOKUP(Tabela1[[#This Row],[nome_escola]],[1]Sheet1!$A:$K,2,FALSE)</f>
        <v>38.056091000000002</v>
      </c>
      <c r="F1183" s="14">
        <f>VLOOKUP(Tabela1[[#This Row],[nome_escola]],[1]Sheet1!$A:$K,3,FALSE)</f>
        <v>-7.9841759999999997</v>
      </c>
      <c r="G1183" s="1" t="str">
        <f>VLOOKUP(Tabela1[[#This Row],[id_escola]],[2]tblEscolas!$A:$E,5,FALSE)</f>
        <v>02</v>
      </c>
      <c r="H1183" s="1" t="str">
        <f>VLOOKUP(Tabela1[[#This Row],[id_escola]],[2]tblEscolas!$A:$F,6,FALSE)</f>
        <v>05</v>
      </c>
      <c r="I1183" s="1" t="s">
        <v>1235</v>
      </c>
      <c r="J1183" s="1" t="e">
        <f>VLOOKUP(A1182,[2]tblEscolas!$A:$D,4,FALSE)</f>
        <v>#N/A</v>
      </c>
    </row>
    <row r="1184" spans="1:10" x14ac:dyDescent="0.3">
      <c r="A1184" s="18">
        <v>502832</v>
      </c>
      <c r="B1184" s="14" t="s">
        <v>551</v>
      </c>
      <c r="C1184" s="14" t="str">
        <f>VLOOKUP(Tabela1[[#This Row],[nome_escola]],[1]Sheet1!$A:$K,4,FALSE)</f>
        <v>Rua Capitão-Mor Pedro Teixeira</v>
      </c>
      <c r="D1184" s="14" t="str">
        <f>VLOOKUP(Tabela1[[#This Row],[nome_escola]],[1]Sheet1!$A:$K,5,FALSE)</f>
        <v>1400-041</v>
      </c>
      <c r="E1184" s="14">
        <f>VLOOKUP(Tabela1[[#This Row],[nome_escola]],[1]Sheet1!$A:$K,2,FALSE)</f>
        <v>38.707996000000001</v>
      </c>
      <c r="F1184" s="14">
        <f>VLOOKUP(Tabela1[[#This Row],[nome_escola]],[1]Sheet1!$A:$K,3,FALSE)</f>
        <v>-9.2073300000000007</v>
      </c>
      <c r="G1184" s="1" t="str">
        <f>VLOOKUP(Tabela1[[#This Row],[id_escola]],[2]tblEscolas!$A:$E,5,FALSE)</f>
        <v>11</v>
      </c>
      <c r="H1184" s="1" t="str">
        <f>VLOOKUP(Tabela1[[#This Row],[id_escola]],[2]tblEscolas!$A:$F,6,FALSE)</f>
        <v>06</v>
      </c>
      <c r="I1184" s="1" t="s">
        <v>1235</v>
      </c>
      <c r="J1184" s="1" t="str">
        <f>VLOOKUP(A1183,[2]tblEscolas!$A:$D,4,FALSE)</f>
        <v>PRI</v>
      </c>
    </row>
    <row r="1185" spans="1:10" x14ac:dyDescent="0.3">
      <c r="A1185" s="18">
        <v>505547</v>
      </c>
      <c r="B1185" s="14" t="s">
        <v>795</v>
      </c>
      <c r="C1185" s="14" t="str">
        <f>VLOOKUP(Tabela1[[#This Row],[nome_escola]],[1]Sheet1!$A:$K,4,FALSE)</f>
        <v>Rua Doutor Francisco Zagalo</v>
      </c>
      <c r="D1185" s="14" t="str">
        <f>VLOOKUP(Tabela1[[#This Row],[nome_escola]],[1]Sheet1!$A:$K,5,FALSE)</f>
        <v>3880-225</v>
      </c>
      <c r="E1185" s="14">
        <f>VLOOKUP(Tabela1[[#This Row],[nome_escola]],[1]Sheet1!$A:$K,2,FALSE)</f>
        <v>40.858237000000003</v>
      </c>
      <c r="F1185" s="14">
        <f>VLOOKUP(Tabela1[[#This Row],[nome_escola]],[1]Sheet1!$A:$K,3,FALSE)</f>
        <v>-8.6302660000000007</v>
      </c>
      <c r="G1185" s="1" t="str">
        <f>VLOOKUP(Tabela1[[#This Row],[id_escola]],[2]tblEscolas!$A:$E,5,FALSE)</f>
        <v>13</v>
      </c>
      <c r="H1185" s="1" t="str">
        <f>VLOOKUP(Tabela1[[#This Row],[id_escola]],[2]tblEscolas!$A:$F,6,FALSE)</f>
        <v>04</v>
      </c>
      <c r="I1185" s="1" t="s">
        <v>1235</v>
      </c>
      <c r="J1185" s="1" t="str">
        <f>VLOOKUP(A1184,[2]tblEscolas!$A:$D,4,FALSE)</f>
        <v>PRI</v>
      </c>
    </row>
    <row r="1186" spans="1:10" x14ac:dyDescent="0.3">
      <c r="A1186" s="18">
        <v>803197</v>
      </c>
      <c r="B1186" s="14" t="s">
        <v>1249</v>
      </c>
      <c r="C1186" s="14" t="str">
        <f>VLOOKUP(Tabela1[[#This Row],[nome_escola]],[1]Sheet1!$A:$K,4,FALSE)</f>
        <v>Calçada dos Britos</v>
      </c>
      <c r="D1186" s="14" t="str">
        <f>VLOOKUP(Tabela1[[#This Row],[nome_escola]],[1]Sheet1!$A:$K,5,FALSE)</f>
        <v>6230-068</v>
      </c>
      <c r="E1186" s="14">
        <f>VLOOKUP(Tabela1[[#This Row],[nome_escola]],[1]Sheet1!$A:$K,2,FALSE)</f>
        <v>40.097428000000001</v>
      </c>
      <c r="F1186" s="14">
        <f>VLOOKUP(Tabela1[[#This Row],[nome_escola]],[1]Sheet1!$A:$K,3,FALSE)</f>
        <v>-7.4675849999999997</v>
      </c>
      <c r="G1186" s="1" t="str">
        <f>VLOOKUP(Tabela1[[#This Row],[id_escola]],[2]tblEscolas!$A:$E,5,FALSE)</f>
        <v>05</v>
      </c>
      <c r="H1186" s="1" t="str">
        <f>VLOOKUP(Tabela1[[#This Row],[id_escola]],[2]tblEscolas!$A:$F,6,FALSE)</f>
        <v>04</v>
      </c>
      <c r="I1186" s="1" t="s">
        <v>1235</v>
      </c>
      <c r="J1186" s="1" t="str">
        <f>VLOOKUP(A1185,[2]tblEscolas!$A:$D,4,FALSE)</f>
        <v>PRI</v>
      </c>
    </row>
    <row r="1187" spans="1:10" x14ac:dyDescent="0.3">
      <c r="A1187" s="18">
        <v>803198</v>
      </c>
      <c r="B1187" s="14" t="s">
        <v>1250</v>
      </c>
      <c r="C1187" s="14" t="str">
        <f>VLOOKUP(Tabela1[[#This Row],[nome_escola]],[1]Sheet1!$A:$K,4,FALSE)</f>
        <v>Avenida de São Frutuoso</v>
      </c>
      <c r="D1187" s="14" t="str">
        <f>VLOOKUP(Tabela1[[#This Row],[nome_escola]],[1]Sheet1!$A:$K,5,FALSE)</f>
        <v>4700-291</v>
      </c>
      <c r="E1187" s="14">
        <f>VLOOKUP(Tabela1[[#This Row],[nome_escola]],[1]Sheet1!$A:$K,2,FALSE)</f>
        <v>41.558475000000001</v>
      </c>
      <c r="F1187" s="14">
        <f>VLOOKUP(Tabela1[[#This Row],[nome_escola]],[1]Sheet1!$A:$K,3,FALSE)</f>
        <v>-8.4407390000000007</v>
      </c>
      <c r="G1187" s="1" t="str">
        <f>VLOOKUP(Tabela1[[#This Row],[id_escola]],[2]tblEscolas!$A:$E,5,FALSE)</f>
        <v>03</v>
      </c>
      <c r="H1187" s="1" t="str">
        <f>VLOOKUP(Tabela1[[#This Row],[id_escola]],[2]tblEscolas!$A:$F,6,FALSE)</f>
        <v>03</v>
      </c>
      <c r="I1187" s="1" t="s">
        <v>1235</v>
      </c>
      <c r="J1187" s="1" t="str">
        <f>VLOOKUP(A1186,[2]tblEscolas!$A:$D,4,FALSE)</f>
        <v>PRI</v>
      </c>
    </row>
    <row r="1188" spans="1:10" x14ac:dyDescent="0.3">
      <c r="A1188" s="18">
        <v>803233</v>
      </c>
      <c r="B1188" s="14" t="s">
        <v>459</v>
      </c>
      <c r="C1188" s="14" t="e">
        <f>VLOOKUP(Tabela1[[#This Row],[nome_escola]],[1]Sheet1!$A:$K,4,FALSE)</f>
        <v>#N/A</v>
      </c>
      <c r="D1188" s="14" t="e">
        <f>VLOOKUP(Tabela1[[#This Row],[nome_escola]],[1]Sheet1!$A:$K,5,FALSE)</f>
        <v>#N/A</v>
      </c>
      <c r="E1188" s="14" t="e">
        <f>VLOOKUP(Tabela1[[#This Row],[nome_escola]],[1]Sheet1!$A:$K,2,FALSE)</f>
        <v>#N/A</v>
      </c>
      <c r="F1188" s="14" t="e">
        <f>VLOOKUP(Tabela1[[#This Row],[nome_escola]],[1]Sheet1!$A:$K,3,FALSE)</f>
        <v>#N/A</v>
      </c>
      <c r="G1188" s="1" t="str">
        <f>VLOOKUP(Tabela1[[#This Row],[id_escola]],[2]tblEscolas!$A:$E,5,FALSE)</f>
        <v>10</v>
      </c>
      <c r="H1188" s="1" t="str">
        <f>VLOOKUP(Tabela1[[#This Row],[id_escola]],[2]tblEscolas!$A:$F,6,FALSE)</f>
        <v>01</v>
      </c>
      <c r="I1188" s="1" t="s">
        <v>1235</v>
      </c>
      <c r="J1188" s="1" t="str">
        <f>VLOOKUP(A1187,[2]tblEscolas!$A:$D,4,FALSE)</f>
        <v>PRI</v>
      </c>
    </row>
    <row r="1189" spans="1:10" x14ac:dyDescent="0.3">
      <c r="A1189" s="18">
        <v>503769</v>
      </c>
      <c r="B1189" s="14" t="s">
        <v>612</v>
      </c>
      <c r="C1189" s="14" t="str">
        <f>VLOOKUP(Tabela1[[#This Row],[nome_escola]],[1]Sheet1!$A:$K,4,FALSE)</f>
        <v>Largo da Luz</v>
      </c>
      <c r="D1189" s="14" t="str">
        <f>VLOOKUP(Tabela1[[#This Row],[nome_escola]],[1]Sheet1!$A:$K,5,FALSE)</f>
        <v>1600-498</v>
      </c>
      <c r="E1189" s="14">
        <f>VLOOKUP(Tabela1[[#This Row],[nome_escola]],[1]Sheet1!$A:$K,2,FALSE)</f>
        <v>38.762932999999997</v>
      </c>
      <c r="F1189" s="14">
        <f>VLOOKUP(Tabela1[[#This Row],[nome_escola]],[1]Sheet1!$A:$K,3,FALSE)</f>
        <v>-9.1816630000000004</v>
      </c>
      <c r="G1189" s="1" t="str">
        <f>VLOOKUP(Tabela1[[#This Row],[id_escola]],[2]tblEscolas!$A:$E,5,FALSE)</f>
        <v>11</v>
      </c>
      <c r="H1189" s="1" t="str">
        <f>VLOOKUP(Tabela1[[#This Row],[id_escola]],[2]tblEscolas!$A:$F,6,FALSE)</f>
        <v>06</v>
      </c>
      <c r="I1189" s="1" t="s">
        <v>1235</v>
      </c>
      <c r="J1189" s="1" t="str">
        <f>VLOOKUP(A1188,[2]tblEscolas!$A:$D,4,FALSE)</f>
        <v>PRI</v>
      </c>
    </row>
    <row r="1190" spans="1:10" x14ac:dyDescent="0.3">
      <c r="A1190" s="18">
        <v>505961</v>
      </c>
      <c r="B1190" s="14" t="s">
        <v>886</v>
      </c>
      <c r="C1190" s="14" t="str">
        <f>VLOOKUP(Tabela1[[#This Row],[nome_escola]],[1]Sheet1!$A:$K,4,FALSE)</f>
        <v>Rua de Carlos Malheiro Dias</v>
      </c>
      <c r="D1190" s="14" t="str">
        <f>VLOOKUP(Tabela1[[#This Row],[nome_escola]],[1]Sheet1!$A:$K,5,FALSE)</f>
        <v>4200-154</v>
      </c>
      <c r="E1190" s="14">
        <f>VLOOKUP(Tabela1[[#This Row],[nome_escola]],[1]Sheet1!$A:$K,2,FALSE)</f>
        <v>41.160421999999997</v>
      </c>
      <c r="F1190" s="14">
        <f>VLOOKUP(Tabela1[[#This Row],[nome_escola]],[1]Sheet1!$A:$K,3,FALSE)</f>
        <v>-8.5962420000000002</v>
      </c>
      <c r="G1190" s="1" t="str">
        <f>VLOOKUP(Tabela1[[#This Row],[id_escola]],[2]tblEscolas!$A:$E,5,FALSE)</f>
        <v>13</v>
      </c>
      <c r="H1190" s="1" t="str">
        <f>VLOOKUP(Tabela1[[#This Row],[id_escola]],[2]tblEscolas!$A:$F,6,FALSE)</f>
        <v>12</v>
      </c>
      <c r="I1190" s="1" t="s">
        <v>1235</v>
      </c>
      <c r="J1190" s="1" t="str">
        <f>VLOOKUP(A1189,[2]tblEscolas!$A:$D,4,FALSE)</f>
        <v>PRI</v>
      </c>
    </row>
    <row r="1191" spans="1:10" x14ac:dyDescent="0.3">
      <c r="A1191" s="18">
        <v>505020</v>
      </c>
      <c r="B1191" s="14" t="s">
        <v>529</v>
      </c>
      <c r="C1191" s="14" t="str">
        <f>VLOOKUP(Tabela1[[#This Row],[nome_escola]],[1]Sheet1!$A:$K,4,FALSE)</f>
        <v>Avenida das Descobertas</v>
      </c>
      <c r="D1191" s="14" t="str">
        <f>VLOOKUP(Tabela1[[#This Row],[nome_escola]],[1]Sheet1!$A:$K,5,FALSE)</f>
        <v>2785-438</v>
      </c>
      <c r="E1191" s="14">
        <f>VLOOKUP(Tabela1[[#This Row],[nome_escola]],[1]Sheet1!$A:$K,2,FALSE)</f>
        <v>38.706006000000002</v>
      </c>
      <c r="F1191" s="14">
        <f>VLOOKUP(Tabela1[[#This Row],[nome_escola]],[1]Sheet1!$A:$K,3,FALSE)</f>
        <v>-9.3512509999999995</v>
      </c>
      <c r="G1191" s="1" t="str">
        <f>VLOOKUP(Tabela1[[#This Row],[id_escola]],[2]tblEscolas!$A:$E,5,FALSE)</f>
        <v>11</v>
      </c>
      <c r="H1191" s="1" t="str">
        <f>VLOOKUP(Tabela1[[#This Row],[id_escola]],[2]tblEscolas!$A:$F,6,FALSE)</f>
        <v>05</v>
      </c>
      <c r="I1191" s="1" t="s">
        <v>1235</v>
      </c>
      <c r="J1191" s="1" t="str">
        <f>VLOOKUP(A1190,[2]tblEscolas!$A:$D,4,FALSE)</f>
        <v>PRI</v>
      </c>
    </row>
    <row r="1192" spans="1:10" x14ac:dyDescent="0.3">
      <c r="A1192" s="18">
        <v>503228</v>
      </c>
      <c r="B1192" s="14" t="s">
        <v>564</v>
      </c>
      <c r="C1192" s="14" t="str">
        <f>VLOOKUP(Tabela1[[#This Row],[nome_escola]],[1]Sheet1!$A:$K,4,FALSE)</f>
        <v>Travessa do Calado</v>
      </c>
      <c r="D1192" s="14" t="str">
        <f>VLOOKUP(Tabela1[[#This Row],[nome_escola]],[1]Sheet1!$A:$K,5,FALSE)</f>
        <v>1170-070</v>
      </c>
      <c r="E1192" s="14">
        <f>VLOOKUP(Tabela1[[#This Row],[nome_escola]],[1]Sheet1!$A:$K,2,FALSE)</f>
        <v>38.730133000000002</v>
      </c>
      <c r="F1192" s="14">
        <f>VLOOKUP(Tabela1[[#This Row],[nome_escola]],[1]Sheet1!$A:$K,3,FALSE)</f>
        <v>-9.1297949999999997</v>
      </c>
      <c r="G1192" s="1" t="str">
        <f>VLOOKUP(Tabela1[[#This Row],[id_escola]],[2]tblEscolas!$A:$E,5,FALSE)</f>
        <v>11</v>
      </c>
      <c r="H1192" s="1" t="str">
        <f>VLOOKUP(Tabela1[[#This Row],[id_escola]],[2]tblEscolas!$A:$F,6,FALSE)</f>
        <v>06</v>
      </c>
      <c r="I1192" s="1" t="s">
        <v>1235</v>
      </c>
      <c r="J1192" s="1" t="str">
        <f>VLOOKUP(A1191,[2]tblEscolas!$A:$D,4,FALSE)</f>
        <v>PRI</v>
      </c>
    </row>
    <row r="1193" spans="1:10" x14ac:dyDescent="0.3">
      <c r="A1193" s="18">
        <v>803271</v>
      </c>
      <c r="B1193" s="14" t="s">
        <v>720</v>
      </c>
      <c r="C1193" s="14" t="str">
        <f>VLOOKUP(Tabela1[[#This Row],[nome_escola]],[1]Sheet1!$A:$K,4,FALSE)</f>
        <v>ER 247</v>
      </c>
      <c r="D1193" s="14" t="str">
        <f>VLOOKUP(Tabela1[[#This Row],[nome_escola]],[1]Sheet1!$A:$K,5,FALSE)</f>
        <v>2560-046</v>
      </c>
      <c r="E1193" s="14">
        <f>VLOOKUP(Tabela1[[#This Row],[nome_escola]],[1]Sheet1!$A:$K,2,FALSE)</f>
        <v>39.143200999999998</v>
      </c>
      <c r="F1193" s="14">
        <f>VLOOKUP(Tabela1[[#This Row],[nome_escola]],[1]Sheet1!$A:$K,3,FALSE)</f>
        <v>-9.3535439999999994</v>
      </c>
      <c r="G1193" s="1" t="str">
        <f>VLOOKUP(Tabela1[[#This Row],[id_escola]],[2]tblEscolas!$A:$E,5,FALSE)</f>
        <v>11</v>
      </c>
      <c r="H1193" s="1" t="str">
        <f>VLOOKUP(Tabela1[[#This Row],[id_escola]],[2]tblEscolas!$A:$F,6,FALSE)</f>
        <v>13</v>
      </c>
      <c r="I1193" s="1" t="s">
        <v>1235</v>
      </c>
      <c r="J1193" s="1" t="str">
        <f>VLOOKUP(A1192,[2]tblEscolas!$A:$D,4,FALSE)</f>
        <v>PRI</v>
      </c>
    </row>
    <row r="1194" spans="1:10" x14ac:dyDescent="0.3">
      <c r="A1194" s="18">
        <v>503575</v>
      </c>
      <c r="B1194" s="14" t="s">
        <v>617</v>
      </c>
      <c r="C1194" s="14" t="str">
        <f>VLOOKUP(Tabela1[[#This Row],[nome_escola]],[1]Sheet1!$A:$K,4,FALSE)</f>
        <v>Avenida das Descobertas</v>
      </c>
      <c r="D1194" s="14" t="str">
        <f>VLOOKUP(Tabela1[[#This Row],[nome_escola]],[1]Sheet1!$A:$K,5,FALSE)</f>
        <v>1400-091</v>
      </c>
      <c r="E1194" s="14">
        <f>VLOOKUP(Tabela1[[#This Row],[nome_escola]],[1]Sheet1!$A:$K,2,FALSE)</f>
        <v>38.710332000000001</v>
      </c>
      <c r="F1194" s="14">
        <f>VLOOKUP(Tabela1[[#This Row],[nome_escola]],[1]Sheet1!$A:$K,3,FALSE)</f>
        <v>-9.2164619999999999</v>
      </c>
      <c r="G1194" s="1" t="str">
        <f>VLOOKUP(Tabela1[[#This Row],[id_escola]],[2]tblEscolas!$A:$E,5,FALSE)</f>
        <v>11</v>
      </c>
      <c r="H1194" s="1" t="str">
        <f>VLOOKUP(Tabela1[[#This Row],[id_escola]],[2]tblEscolas!$A:$F,6,FALSE)</f>
        <v>06</v>
      </c>
      <c r="I1194" s="1" t="s">
        <v>1235</v>
      </c>
      <c r="J1194" s="1" t="str">
        <f>VLOOKUP(A1193,[2]tblEscolas!$A:$D,4,FALSE)</f>
        <v>PRI</v>
      </c>
    </row>
    <row r="1195" spans="1:10" x14ac:dyDescent="0.3">
      <c r="A1195" s="18" t="e">
        <v>#N/A</v>
      </c>
      <c r="B1195" s="14" t="s">
        <v>180</v>
      </c>
      <c r="C1195" s="14" t="str">
        <f>VLOOKUP(Tabela1[[#This Row],[nome_escola]],[1]Sheet1!$A:$K,4,FALSE)</f>
        <v>Rua Doutor Francisco Botelho</v>
      </c>
      <c r="D1195" s="14" t="str">
        <f>VLOOKUP(Tabela1[[#This Row],[nome_escola]],[1]Sheet1!$A:$K,5,FALSE)</f>
        <v>4860-356</v>
      </c>
      <c r="E1195" s="14">
        <f>VLOOKUP(Tabela1[[#This Row],[nome_escola]],[1]Sheet1!$A:$K,2,FALSE)</f>
        <v>41.513840999999999</v>
      </c>
      <c r="F1195" s="14">
        <f>VLOOKUP(Tabela1[[#This Row],[nome_escola]],[1]Sheet1!$A:$K,3,FALSE)</f>
        <v>-7.9929819999999996</v>
      </c>
      <c r="G1195" s="1" t="e">
        <f>VLOOKUP(Tabela1[[#This Row],[id_escola]],[2]tblEscolas!$A:$E,5,FALSE)</f>
        <v>#N/A</v>
      </c>
      <c r="H1195" s="1" t="e">
        <f>VLOOKUP(Tabela1[[#This Row],[id_escola]],[2]tblEscolas!$A:$F,6,FALSE)</f>
        <v>#N/A</v>
      </c>
      <c r="I1195" s="1" t="s">
        <v>1235</v>
      </c>
      <c r="J1195" s="1" t="str">
        <f>VLOOKUP(A1194,[2]tblEscolas!$A:$D,4,FALSE)</f>
        <v>PRI</v>
      </c>
    </row>
    <row r="1196" spans="1:10" x14ac:dyDescent="0.3">
      <c r="A1196" s="18">
        <v>803274</v>
      </c>
      <c r="B1196" s="14" t="s">
        <v>782</v>
      </c>
      <c r="C1196" s="14" t="str">
        <f>VLOOKUP(Tabela1[[#This Row],[nome_escola]],[1]Sheet1!$A:$K,4,FALSE)</f>
        <v>EM 211-1</v>
      </c>
      <c r="D1196" s="14" t="str">
        <f>VLOOKUP(Tabela1[[#This Row],[nome_escola]],[1]Sheet1!$A:$K,5,FALSE)</f>
        <v>4605-032</v>
      </c>
      <c r="E1196" s="14">
        <f>VLOOKUP(Tabela1[[#This Row],[nome_escola]],[1]Sheet1!$A:$K,2,FALSE)</f>
        <v>41.250067999999999</v>
      </c>
      <c r="F1196" s="14">
        <f>VLOOKUP(Tabela1[[#This Row],[nome_escola]],[1]Sheet1!$A:$K,3,FALSE)</f>
        <v>-8.1920760000000001</v>
      </c>
      <c r="G1196" s="1" t="str">
        <f>VLOOKUP(Tabela1[[#This Row],[id_escola]],[2]tblEscolas!$A:$E,5,FALSE)</f>
        <v>13</v>
      </c>
      <c r="H1196" s="1" t="str">
        <f>VLOOKUP(Tabela1[[#This Row],[id_escola]],[2]tblEscolas!$A:$F,6,FALSE)</f>
        <v>01</v>
      </c>
      <c r="I1196" s="1" t="s">
        <v>1235</v>
      </c>
      <c r="J1196" s="1" t="e">
        <f>VLOOKUP(A1195,[2]tblEscolas!$A:$D,4,FALSE)</f>
        <v>#N/A</v>
      </c>
    </row>
    <row r="1197" spans="1:10" x14ac:dyDescent="0.3">
      <c r="A1197" s="18">
        <v>806790</v>
      </c>
      <c r="B1197" s="14" t="s">
        <v>625</v>
      </c>
      <c r="C1197" s="14" t="str">
        <f>VLOOKUP(Tabela1[[#This Row],[nome_escola]],[1]Sheet1!$A:$K,4,FALSE)</f>
        <v>Rua dos Arcos</v>
      </c>
      <c r="D1197" s="14" t="str">
        <f>VLOOKUP(Tabela1[[#This Row],[nome_escola]],[1]Sheet1!$A:$K,5,FALSE)</f>
        <v>1070-181</v>
      </c>
      <c r="E1197" s="14">
        <f>VLOOKUP(Tabela1[[#This Row],[nome_escola]],[1]Sheet1!$A:$K,2,FALSE)</f>
        <v>38.730587999999997</v>
      </c>
      <c r="F1197" s="14">
        <f>VLOOKUP(Tabela1[[#This Row],[nome_escola]],[1]Sheet1!$A:$K,3,FALSE)</f>
        <v>-9.1719880000000007</v>
      </c>
      <c r="G1197" s="1" t="str">
        <f>VLOOKUP(Tabela1[[#This Row],[id_escola]],[2]tblEscolas!$A:$E,5,FALSE)</f>
        <v>11</v>
      </c>
      <c r="H1197" s="1" t="str">
        <f>VLOOKUP(Tabela1[[#This Row],[id_escola]],[2]tblEscolas!$A:$F,6,FALSE)</f>
        <v>06</v>
      </c>
      <c r="I1197" s="1" t="s">
        <v>1235</v>
      </c>
      <c r="J1197" s="1" t="str">
        <f>VLOOKUP(A1196,[2]tblEscolas!$A:$D,4,FALSE)</f>
        <v>PRI</v>
      </c>
    </row>
    <row r="1198" spans="1:10" x14ac:dyDescent="0.3">
      <c r="A1198" s="18">
        <v>502340</v>
      </c>
      <c r="B1198" s="14" t="s">
        <v>654</v>
      </c>
      <c r="C1198" s="14" t="str">
        <f>VLOOKUP(Tabela1[[#This Row],[nome_escola]],[1]Sheet1!$A:$K,4,FALSE)</f>
        <v>Rua 4 de Outubro</v>
      </c>
      <c r="D1198" s="14" t="str">
        <f>VLOOKUP(Tabela1[[#This Row],[nome_escola]],[1]Sheet1!$A:$K,5,FALSE)</f>
        <v>2620-206</v>
      </c>
      <c r="E1198" s="14">
        <f>VLOOKUP(Tabela1[[#This Row],[nome_escola]],[1]Sheet1!$A:$K,2,FALSE)</f>
        <v>38.808588999999998</v>
      </c>
      <c r="F1198" s="14">
        <f>VLOOKUP(Tabela1[[#This Row],[nome_escola]],[1]Sheet1!$A:$K,3,FALSE)</f>
        <v>-9.1891610000000004</v>
      </c>
      <c r="G1198" s="1" t="str">
        <f>VLOOKUP(Tabela1[[#This Row],[id_escola]],[2]tblEscolas!$A:$E,5,FALSE)</f>
        <v>11</v>
      </c>
      <c r="H1198" s="1" t="str">
        <f>VLOOKUP(Tabela1[[#This Row],[id_escola]],[2]tblEscolas!$A:$F,6,FALSE)</f>
        <v>16</v>
      </c>
      <c r="I1198" s="1" t="s">
        <v>1235</v>
      </c>
      <c r="J1198" s="1" t="str">
        <f>VLOOKUP(A1197,[2]tblEscolas!$A:$D,4,FALSE)</f>
        <v>PRI</v>
      </c>
    </row>
    <row r="1199" spans="1:10" x14ac:dyDescent="0.3">
      <c r="A1199" s="18">
        <v>507751</v>
      </c>
      <c r="B1199" s="14" t="s">
        <v>1251</v>
      </c>
      <c r="C1199" s="14" t="str">
        <f>VLOOKUP(Tabela1[[#This Row],[nome_escola]],[1]Sheet1!$A:$K,4,FALSE)</f>
        <v>Praça do Movimento das Forças Armadas</v>
      </c>
      <c r="D1199" s="14" t="str">
        <f>VLOOKUP(Tabela1[[#This Row],[nome_escola]],[1]Sheet1!$A:$K,5,FALSE)</f>
        <v>2800-171</v>
      </c>
      <c r="E1199" s="14">
        <f>VLOOKUP(Tabela1[[#This Row],[nome_escola]],[1]Sheet1!$A:$K,2,FALSE)</f>
        <v>38.679972999999997</v>
      </c>
      <c r="F1199" s="14">
        <f>VLOOKUP(Tabela1[[#This Row],[nome_escola]],[1]Sheet1!$A:$K,3,FALSE)</f>
        <v>-9.1547540000000005</v>
      </c>
      <c r="G1199" s="1" t="str">
        <f>VLOOKUP(Tabela1[[#This Row],[id_escola]],[2]tblEscolas!$A:$E,5,FALSE)</f>
        <v>15</v>
      </c>
      <c r="H1199" s="1" t="str">
        <f>VLOOKUP(Tabela1[[#This Row],[id_escola]],[2]tblEscolas!$A:$F,6,FALSE)</f>
        <v>03</v>
      </c>
      <c r="I1199" s="1" t="s">
        <v>1235</v>
      </c>
      <c r="J1199" s="1" t="str">
        <f>VLOOKUP(A1198,[2]tblEscolas!$A:$D,4,FALSE)</f>
        <v>PRI</v>
      </c>
    </row>
    <row r="1200" spans="1:10" x14ac:dyDescent="0.3">
      <c r="A1200" s="18">
        <v>803239</v>
      </c>
      <c r="B1200" s="14" t="s">
        <v>515</v>
      </c>
      <c r="C1200" s="14" t="str">
        <f>VLOOKUP(Tabela1[[#This Row],[nome_escola]],[1]Sheet1!$A:$K,4,FALSE)</f>
        <v>Desconhecido</v>
      </c>
      <c r="D1200" s="14" t="str">
        <f>VLOOKUP(Tabela1[[#This Row],[nome_escola]],[1]Sheet1!$A:$K,5,FALSE)</f>
        <v>2630-299</v>
      </c>
      <c r="E1200" s="14">
        <f>VLOOKUP(Tabela1[[#This Row],[nome_escola]],[1]Sheet1!$A:$K,2,FALSE)</f>
        <v>38.980710000000002</v>
      </c>
      <c r="F1200" s="14">
        <f>VLOOKUP(Tabela1[[#This Row],[nome_escola]],[1]Sheet1!$A:$K,3,FALSE)</f>
        <v>-9.0841239999999992</v>
      </c>
      <c r="G1200" s="1" t="str">
        <f>VLOOKUP(Tabela1[[#This Row],[id_escola]],[2]tblEscolas!$A:$E,5,FALSE)</f>
        <v>11</v>
      </c>
      <c r="H1200" s="1" t="str">
        <f>VLOOKUP(Tabela1[[#This Row],[id_escola]],[2]tblEscolas!$A:$F,6,FALSE)</f>
        <v>02</v>
      </c>
      <c r="I1200" s="1" t="s">
        <v>1235</v>
      </c>
      <c r="J1200" s="1" t="str">
        <f>VLOOKUP(A1199,[2]tblEscolas!$A:$D,4,FALSE)</f>
        <v>PRI</v>
      </c>
    </row>
    <row r="1201" spans="1:10" x14ac:dyDescent="0.3">
      <c r="A1201" s="18">
        <v>503538</v>
      </c>
      <c r="B1201" s="14" t="s">
        <v>1252</v>
      </c>
      <c r="C1201" s="14" t="str">
        <f>VLOOKUP(Tabela1[[#This Row],[nome_escola]],[1]Sheet1!$A:$K,4,FALSE)</f>
        <v>Rua Corsário das Ilhas</v>
      </c>
      <c r="D1201" s="14" t="str">
        <f>VLOOKUP(Tabela1[[#This Row],[nome_escola]],[1]Sheet1!$A:$K,5,FALSE)</f>
        <v>1990-249</v>
      </c>
      <c r="E1201" s="14">
        <f>VLOOKUP(Tabela1[[#This Row],[nome_escola]],[1]Sheet1!$A:$K,2,FALSE)</f>
        <v>38.759194000000001</v>
      </c>
      <c r="F1201" s="14">
        <f>VLOOKUP(Tabela1[[#This Row],[nome_escola]],[1]Sheet1!$A:$K,3,FALSE)</f>
        <v>-9.0981459999999998</v>
      </c>
      <c r="G1201" s="1" t="str">
        <f>VLOOKUP(Tabela1[[#This Row],[id_escola]],[2]tblEscolas!$A:$E,5,FALSE)</f>
        <v>11</v>
      </c>
      <c r="H1201" s="1" t="str">
        <f>VLOOKUP(Tabela1[[#This Row],[id_escola]],[2]tblEscolas!$A:$F,6,FALSE)</f>
        <v>06</v>
      </c>
      <c r="I1201" s="1" t="s">
        <v>1235</v>
      </c>
      <c r="J1201" s="1" t="str">
        <f>VLOOKUP(A1200,[2]tblEscolas!$A:$D,4,FALSE)</f>
        <v>PRI</v>
      </c>
    </row>
    <row r="1202" spans="1:10" x14ac:dyDescent="0.3">
      <c r="A1202" s="18">
        <v>504336</v>
      </c>
      <c r="B1202" s="14" t="s">
        <v>592</v>
      </c>
      <c r="C1202" s="14" t="str">
        <f>VLOOKUP(Tabela1[[#This Row],[nome_escola]],[1]Sheet1!$A:$K,4,FALSE)</f>
        <v>Largo de São Domingos de Benfica</v>
      </c>
      <c r="D1202" s="14" t="str">
        <f>VLOOKUP(Tabela1[[#This Row],[nome_escola]],[1]Sheet1!$A:$K,5,FALSE)</f>
        <v>1500-554</v>
      </c>
      <c r="E1202" s="14">
        <f>VLOOKUP(Tabela1[[#This Row],[nome_escola]],[1]Sheet1!$A:$K,2,FALSE)</f>
        <v>38.741830999999998</v>
      </c>
      <c r="F1202" s="14">
        <f>VLOOKUP(Tabela1[[#This Row],[nome_escola]],[1]Sheet1!$A:$K,3,FALSE)</f>
        <v>-9.1807499999999997</v>
      </c>
      <c r="G1202" s="1" t="str">
        <f>VLOOKUP(Tabela1[[#This Row],[id_escola]],[2]tblEscolas!$A:$E,5,FALSE)</f>
        <v>11</v>
      </c>
      <c r="H1202" s="1" t="str">
        <f>VLOOKUP(Tabela1[[#This Row],[id_escola]],[2]tblEscolas!$A:$F,6,FALSE)</f>
        <v>06</v>
      </c>
      <c r="I1202" s="1" t="s">
        <v>1235</v>
      </c>
      <c r="J1202" s="1" t="str">
        <f>VLOOKUP(A1201,[2]tblEscolas!$A:$D,4,FALSE)</f>
        <v>PRI</v>
      </c>
    </row>
    <row r="1203" spans="1:10" x14ac:dyDescent="0.3">
      <c r="A1203" s="18">
        <v>803241</v>
      </c>
      <c r="B1203" s="14" t="s">
        <v>505</v>
      </c>
      <c r="C1203" s="14" t="str">
        <f>VLOOKUP(Tabela1[[#This Row],[nome_escola]],[1]Sheet1!$A:$K,4,FALSE)</f>
        <v>Rua do Colégio</v>
      </c>
      <c r="D1203" s="14" t="str">
        <f>VLOOKUP(Tabela1[[#This Row],[nome_escola]],[1]Sheet1!$A:$K,5,FALSE)</f>
        <v>3100-081</v>
      </c>
      <c r="E1203" s="14">
        <f>VLOOKUP(Tabela1[[#This Row],[nome_escola]],[1]Sheet1!$A:$K,2,FALSE)</f>
        <v>39.801786999999997</v>
      </c>
      <c r="F1203" s="14">
        <f>VLOOKUP(Tabela1[[#This Row],[nome_escola]],[1]Sheet1!$A:$K,3,FALSE)</f>
        <v>-8.5834600000000005</v>
      </c>
      <c r="G1203" s="1" t="str">
        <f>VLOOKUP(Tabela1[[#This Row],[id_escola]],[2]tblEscolas!$A:$E,5,FALSE)</f>
        <v>10</v>
      </c>
      <c r="H1203" s="1" t="str">
        <f>VLOOKUP(Tabela1[[#This Row],[id_escola]],[2]tblEscolas!$A:$F,6,FALSE)</f>
        <v>15</v>
      </c>
      <c r="I1203" s="1" t="s">
        <v>1235</v>
      </c>
      <c r="J1203" s="1" t="str">
        <f>VLOOKUP(A1202,[2]tblEscolas!$A:$D,4,FALSE)</f>
        <v>PRI</v>
      </c>
    </row>
    <row r="1204" spans="1:10" x14ac:dyDescent="0.3">
      <c r="A1204" s="18">
        <v>502583</v>
      </c>
      <c r="B1204" s="14" t="s">
        <v>594</v>
      </c>
      <c r="C1204" s="14" t="str">
        <f>VLOOKUP(Tabela1[[#This Row],[nome_escola]],[1]Sheet1!$A:$K,4,FALSE)</f>
        <v>Azinhaga da Vila Formosa</v>
      </c>
      <c r="D1204" s="14" t="str">
        <f>VLOOKUP(Tabela1[[#This Row],[nome_escola]],[1]Sheet1!$A:$K,5,FALSE)</f>
        <v>1700-008</v>
      </c>
      <c r="E1204" s="14">
        <f>VLOOKUP(Tabela1[[#This Row],[nome_escola]],[1]Sheet1!$A:$K,2,FALSE)</f>
        <v>38.778433</v>
      </c>
      <c r="F1204" s="14">
        <f>VLOOKUP(Tabela1[[#This Row],[nome_escola]],[1]Sheet1!$A:$K,3,FALSE)</f>
        <v>-9.1261949999999992</v>
      </c>
      <c r="G1204" s="1" t="str">
        <f>VLOOKUP(Tabela1[[#This Row],[id_escola]],[2]tblEscolas!$A:$E,5,FALSE)</f>
        <v>11</v>
      </c>
      <c r="H1204" s="1" t="str">
        <f>VLOOKUP(Tabela1[[#This Row],[id_escola]],[2]tblEscolas!$A:$F,6,FALSE)</f>
        <v>06</v>
      </c>
      <c r="I1204" s="1" t="s">
        <v>1235</v>
      </c>
      <c r="J1204" s="1" t="str">
        <f>VLOOKUP(A1203,[2]tblEscolas!$A:$D,4,FALSE)</f>
        <v>PRI</v>
      </c>
    </row>
    <row r="1205" spans="1:10" x14ac:dyDescent="0.3">
      <c r="A1205" s="18">
        <v>505699</v>
      </c>
      <c r="B1205" s="14" t="s">
        <v>1253</v>
      </c>
      <c r="C1205" s="14" t="str">
        <f>VLOOKUP(Tabela1[[#This Row],[nome_escola]],[1]Sheet1!$A:$K,4,FALSE)</f>
        <v>Rua de Ermesinde</v>
      </c>
      <c r="D1205" s="14" t="str">
        <f>VLOOKUP(Tabela1[[#This Row],[nome_escola]],[1]Sheet1!$A:$K,5,FALSE)</f>
        <v>4445-419</v>
      </c>
      <c r="E1205" s="14">
        <f>VLOOKUP(Tabela1[[#This Row],[nome_escola]],[1]Sheet1!$A:$K,2,FALSE)</f>
        <v>41.209086999999997</v>
      </c>
      <c r="F1205" s="14">
        <f>VLOOKUP(Tabela1[[#This Row],[nome_escola]],[1]Sheet1!$A:$K,3,FALSE)</f>
        <v>-8.5542979999999993</v>
      </c>
      <c r="G1205" s="1" t="str">
        <f>VLOOKUP(Tabela1[[#This Row],[id_escola]],[2]tblEscolas!$A:$E,5,FALSE)</f>
        <v>13</v>
      </c>
      <c r="H1205" s="1" t="str">
        <f>VLOOKUP(Tabela1[[#This Row],[id_escola]],[2]tblEscolas!$A:$F,6,FALSE)</f>
        <v>15</v>
      </c>
      <c r="I1205" s="1" t="s">
        <v>1235</v>
      </c>
      <c r="J1205" s="1" t="str">
        <f>VLOOKUP(A1204,[2]tblEscolas!$A:$D,4,FALSE)</f>
        <v>PRI</v>
      </c>
    </row>
    <row r="1206" spans="1:10" x14ac:dyDescent="0.3">
      <c r="A1206" s="18">
        <v>503708</v>
      </c>
      <c r="B1206" s="14" t="s">
        <v>605</v>
      </c>
      <c r="C1206" s="14" t="str">
        <f>VLOOKUP(Tabela1[[#This Row],[nome_escola]],[1]Sheet1!$A:$K,4,FALSE)</f>
        <v>Rua Major Neutel de Abreu</v>
      </c>
      <c r="D1206" s="14" t="str">
        <f>VLOOKUP(Tabela1[[#This Row],[nome_escola]],[1]Sheet1!$A:$K,5,FALSE)</f>
        <v>1500-459</v>
      </c>
      <c r="E1206" s="14">
        <f>VLOOKUP(Tabela1[[#This Row],[nome_escola]],[1]Sheet1!$A:$K,2,FALSE)</f>
        <v>38.747562000000002</v>
      </c>
      <c r="F1206" s="14">
        <f>VLOOKUP(Tabela1[[#This Row],[nome_escola]],[1]Sheet1!$A:$K,3,FALSE)</f>
        <v>-9.1823060000000005</v>
      </c>
      <c r="G1206" s="1" t="str">
        <f>VLOOKUP(Tabela1[[#This Row],[id_escola]],[2]tblEscolas!$A:$E,5,FALSE)</f>
        <v>11</v>
      </c>
      <c r="H1206" s="1" t="str">
        <f>VLOOKUP(Tabela1[[#This Row],[id_escola]],[2]tblEscolas!$A:$F,6,FALSE)</f>
        <v>06</v>
      </c>
      <c r="I1206" s="1" t="s">
        <v>1235</v>
      </c>
      <c r="J1206" s="1" t="str">
        <f>VLOOKUP(A1205,[2]tblEscolas!$A:$D,4,FALSE)</f>
        <v>PRI</v>
      </c>
    </row>
    <row r="1207" spans="1:10" x14ac:dyDescent="0.3">
      <c r="A1207" s="18">
        <v>803211</v>
      </c>
      <c r="B1207" s="14" t="s">
        <v>1254</v>
      </c>
      <c r="C1207" s="14" t="str">
        <f>VLOOKUP(Tabela1[[#This Row],[nome_escola]],[1]Sheet1!$A:$K,4,FALSE)</f>
        <v>Rua de Costa Cabral</v>
      </c>
      <c r="D1207" s="14" t="str">
        <f>VLOOKUP(Tabela1[[#This Row],[nome_escola]],[1]Sheet1!$A:$K,5,FALSE)</f>
        <v>4200-208</v>
      </c>
      <c r="E1207" s="14">
        <f>VLOOKUP(Tabela1[[#This Row],[nome_escola]],[1]Sheet1!$A:$K,2,FALSE)</f>
        <v>41.162523999999998</v>
      </c>
      <c r="F1207" s="14">
        <f>VLOOKUP(Tabela1[[#This Row],[nome_escola]],[1]Sheet1!$A:$K,3,FALSE)</f>
        <v>-8.6023540000000001</v>
      </c>
      <c r="G1207" s="1" t="str">
        <f>VLOOKUP(Tabela1[[#This Row],[id_escola]],[2]tblEscolas!$A:$E,5,FALSE)</f>
        <v>13</v>
      </c>
      <c r="H1207" s="1" t="str">
        <f>VLOOKUP(Tabela1[[#This Row],[id_escola]],[2]tblEscolas!$A:$F,6,FALSE)</f>
        <v>12</v>
      </c>
      <c r="I1207" s="1" t="s">
        <v>1235</v>
      </c>
      <c r="J1207" s="1" t="str">
        <f>VLOOKUP(A1206,[2]tblEscolas!$A:$D,4,FALSE)</f>
        <v>PRI</v>
      </c>
    </row>
    <row r="1208" spans="1:10" x14ac:dyDescent="0.3">
      <c r="A1208" s="18">
        <v>504877</v>
      </c>
      <c r="B1208" s="14" t="s">
        <v>527</v>
      </c>
      <c r="C1208" s="14" t="str">
        <f>VLOOKUP(Tabela1[[#This Row],[nome_escola]],[1]Sheet1!$A:$K,4,FALSE)</f>
        <v>Rua Maria Auxiliadora</v>
      </c>
      <c r="D1208" s="14" t="str">
        <f>VLOOKUP(Tabela1[[#This Row],[nome_escola]],[1]Sheet1!$A:$K,5,FALSE)</f>
        <v>2750-616</v>
      </c>
      <c r="E1208" s="14">
        <f>VLOOKUP(Tabela1[[#This Row],[nome_escola]],[1]Sheet1!$A:$K,2,FALSE)</f>
        <v>38.701732999999997</v>
      </c>
      <c r="F1208" s="14">
        <f>VLOOKUP(Tabela1[[#This Row],[nome_escola]],[1]Sheet1!$A:$K,3,FALSE)</f>
        <v>-9.4377390000000005</v>
      </c>
      <c r="G1208" s="1" t="str">
        <f>VLOOKUP(Tabela1[[#This Row],[id_escola]],[2]tblEscolas!$A:$E,5,FALSE)</f>
        <v>11</v>
      </c>
      <c r="H1208" s="1" t="str">
        <f>VLOOKUP(Tabela1[[#This Row],[id_escola]],[2]tblEscolas!$A:$F,6,FALSE)</f>
        <v>05</v>
      </c>
      <c r="I1208" s="1" t="s">
        <v>1235</v>
      </c>
      <c r="J1208" s="1" t="str">
        <f>VLOOKUP(A1207,[2]tblEscolas!$A:$D,4,FALSE)</f>
        <v>PRI</v>
      </c>
    </row>
    <row r="1209" spans="1:10" x14ac:dyDescent="0.3">
      <c r="A1209" s="18">
        <v>500513</v>
      </c>
      <c r="B1209" s="14" t="s">
        <v>1255</v>
      </c>
      <c r="C1209" s="14" t="str">
        <f>VLOOKUP(Tabela1[[#This Row],[nome_escola]],[1]Sheet1!$A:$K,4,FALSE)</f>
        <v>Avenida Central</v>
      </c>
      <c r="D1209" s="14" t="str">
        <f>VLOOKUP(Tabela1[[#This Row],[nome_escola]],[1]Sheet1!$A:$K,5,FALSE)</f>
        <v>4710-310</v>
      </c>
      <c r="E1209" s="14">
        <f>VLOOKUP(Tabela1[[#This Row],[nome_escola]],[1]Sheet1!$A:$K,2,FALSE)</f>
        <v>41.552394999999997</v>
      </c>
      <c r="F1209" s="14">
        <f>VLOOKUP(Tabela1[[#This Row],[nome_escola]],[1]Sheet1!$A:$K,3,FALSE)</f>
        <v>-8.4211360000000006</v>
      </c>
      <c r="G1209" s="1" t="str">
        <f>VLOOKUP(Tabela1[[#This Row],[id_escola]],[2]tblEscolas!$A:$E,5,FALSE)</f>
        <v>03</v>
      </c>
      <c r="H1209" s="1" t="str">
        <f>VLOOKUP(Tabela1[[#This Row],[id_escola]],[2]tblEscolas!$A:$F,6,FALSE)</f>
        <v>03</v>
      </c>
      <c r="I1209" s="1" t="s">
        <v>1235</v>
      </c>
      <c r="J1209" s="1" t="str">
        <f>VLOOKUP(A1208,[2]tblEscolas!$A:$D,4,FALSE)</f>
        <v>PRI</v>
      </c>
    </row>
    <row r="1210" spans="1:10" x14ac:dyDescent="0.3">
      <c r="A1210" s="18">
        <v>506540</v>
      </c>
      <c r="B1210" s="14" t="s">
        <v>1256</v>
      </c>
      <c r="C1210" s="14" t="str">
        <f>VLOOKUP(Tabela1[[#This Row],[nome_escola]],[1]Sheet1!$A:$K,4,FALSE)</f>
        <v>Rua de Santa Catarina</v>
      </c>
      <c r="D1210" s="14" t="str">
        <f>VLOOKUP(Tabela1[[#This Row],[nome_escola]],[1]Sheet1!$A:$K,5,FALSE)</f>
        <v>4000-447</v>
      </c>
      <c r="E1210" s="14">
        <f>VLOOKUP(Tabela1[[#This Row],[nome_escola]],[1]Sheet1!$A:$K,2,FALSE)</f>
        <v>41.158199000000003</v>
      </c>
      <c r="F1210" s="14">
        <f>VLOOKUP(Tabela1[[#This Row],[nome_escola]],[1]Sheet1!$A:$K,3,FALSE)</f>
        <v>-8.6039329999999996</v>
      </c>
      <c r="G1210" s="1" t="str">
        <f>VLOOKUP(Tabela1[[#This Row],[id_escola]],[2]tblEscolas!$A:$E,5,FALSE)</f>
        <v>13</v>
      </c>
      <c r="H1210" s="1" t="str">
        <f>VLOOKUP(Tabela1[[#This Row],[id_escola]],[2]tblEscolas!$A:$F,6,FALSE)</f>
        <v>12</v>
      </c>
      <c r="I1210" s="1" t="s">
        <v>1235</v>
      </c>
      <c r="J1210" s="1" t="str">
        <f>VLOOKUP(A1209,[2]tblEscolas!$A:$D,4,FALSE)</f>
        <v>PRI</v>
      </c>
    </row>
    <row r="1211" spans="1:10" x14ac:dyDescent="0.3">
      <c r="A1211" s="18">
        <v>803223</v>
      </c>
      <c r="B1211" s="14" t="s">
        <v>1257</v>
      </c>
      <c r="C1211" s="14" t="str">
        <f>VLOOKUP(Tabela1[[#This Row],[nome_escola]],[1]Sheet1!$A:$K,4,FALSE)</f>
        <v>Avenida 25 de Abril</v>
      </c>
      <c r="D1211" s="14" t="str">
        <f>VLOOKUP(Tabela1[[#This Row],[nome_escola]],[1]Sheet1!$A:$K,5,FALSE)</f>
        <v>4900-496</v>
      </c>
      <c r="E1211" s="14">
        <f>VLOOKUP(Tabela1[[#This Row],[nome_escola]],[1]Sheet1!$A:$K,2,FALSE)</f>
        <v>41.694553999999997</v>
      </c>
      <c r="F1211" s="14">
        <f>VLOOKUP(Tabela1[[#This Row],[nome_escola]],[1]Sheet1!$A:$K,3,FALSE)</f>
        <v>-8.8352199999999996</v>
      </c>
      <c r="G1211" s="1" t="str">
        <f>VLOOKUP(Tabela1[[#This Row],[id_escola]],[2]tblEscolas!$A:$E,5,FALSE)</f>
        <v>13</v>
      </c>
      <c r="H1211" s="1" t="str">
        <f>VLOOKUP(Tabela1[[#This Row],[id_escola]],[2]tblEscolas!$A:$F,6,FALSE)</f>
        <v>08</v>
      </c>
      <c r="I1211" s="1" t="s">
        <v>1235</v>
      </c>
      <c r="J1211" s="1" t="str">
        <f>VLOOKUP(A1210,[2]tblEscolas!$A:$D,4,FALSE)</f>
        <v>PRI</v>
      </c>
    </row>
    <row r="1212" spans="1:10" x14ac:dyDescent="0.3">
      <c r="A1212" s="18">
        <v>505973</v>
      </c>
      <c r="B1212" s="14" t="s">
        <v>1258</v>
      </c>
      <c r="C1212" s="14" t="str">
        <f>VLOOKUP(Tabela1[[#This Row],[nome_escola]],[1]Sheet1!$A:$K,4,FALSE)</f>
        <v>Avenida da Liberdade</v>
      </c>
      <c r="D1212" s="14" t="str">
        <f>VLOOKUP(Tabela1[[#This Row],[nome_escola]],[1]Sheet1!$A:$K,5,FALSE)</f>
        <v>2970-635</v>
      </c>
      <c r="E1212" s="14">
        <f>VLOOKUP(Tabela1[[#This Row],[nome_escola]],[1]Sheet1!$A:$K,2,FALSE)</f>
        <v>38.444823</v>
      </c>
      <c r="F1212" s="14">
        <f>VLOOKUP(Tabela1[[#This Row],[nome_escola]],[1]Sheet1!$A:$K,3,FALSE)</f>
        <v>-9.1005959999999995</v>
      </c>
      <c r="G1212" s="1" t="str">
        <f>VLOOKUP(Tabela1[[#This Row],[id_escola]],[2]tblEscolas!$A:$E,5,FALSE)</f>
        <v>13</v>
      </c>
      <c r="H1212" s="1" t="str">
        <f>VLOOKUP(Tabela1[[#This Row],[id_escola]],[2]tblEscolas!$A:$F,6,FALSE)</f>
        <v>15</v>
      </c>
      <c r="I1212" s="1" t="s">
        <v>1235</v>
      </c>
      <c r="J1212" s="1" t="str">
        <f>VLOOKUP(A1211,[2]tblEscolas!$A:$D,4,FALSE)</f>
        <v>PRI</v>
      </c>
    </row>
    <row r="1213" spans="1:10" x14ac:dyDescent="0.3">
      <c r="A1213" s="18">
        <v>505559</v>
      </c>
      <c r="B1213" s="14" t="s">
        <v>812</v>
      </c>
      <c r="C1213" s="14" t="str">
        <f>VLOOKUP(Tabela1[[#This Row],[nome_escola]],[1]Sheet1!$A:$K,4,FALSE)</f>
        <v>Rua Externato Senhora do Carmo</v>
      </c>
      <c r="D1213" s="14" t="str">
        <f>VLOOKUP(Tabela1[[#This Row],[nome_escola]],[1]Sheet1!$A:$K,5,FALSE)</f>
        <v>4620-823</v>
      </c>
      <c r="E1213" s="14">
        <f>VLOOKUP(Tabela1[[#This Row],[nome_escola]],[1]Sheet1!$A:$K,2,FALSE)</f>
        <v>41.287638999999999</v>
      </c>
      <c r="F1213" s="14">
        <f>VLOOKUP(Tabela1[[#This Row],[nome_escola]],[1]Sheet1!$A:$K,3,FALSE)</f>
        <v>-8.2132509999999996</v>
      </c>
      <c r="G1213" s="1" t="str">
        <f>VLOOKUP(Tabela1[[#This Row],[id_escola]],[2]tblEscolas!$A:$E,5,FALSE)</f>
        <v>13</v>
      </c>
      <c r="H1213" s="1" t="str">
        <f>VLOOKUP(Tabela1[[#This Row],[id_escola]],[2]tblEscolas!$A:$F,6,FALSE)</f>
        <v>05</v>
      </c>
      <c r="I1213" s="1" t="s">
        <v>1235</v>
      </c>
      <c r="J1213" s="1" t="str">
        <f>VLOOKUP(A1212,[2]tblEscolas!$A:$D,4,FALSE)</f>
        <v>PRI</v>
      </c>
    </row>
    <row r="1214" spans="1:10" x14ac:dyDescent="0.3">
      <c r="A1214" s="18">
        <v>506655</v>
      </c>
      <c r="B1214" s="14" t="s">
        <v>1259</v>
      </c>
      <c r="C1214" s="14" t="str">
        <f>VLOOKUP(Tabela1[[#This Row],[nome_escola]],[1]Sheet1!$A:$K,4,FALSE)</f>
        <v>Rua da Boavista</v>
      </c>
      <c r="D1214" s="14" t="str">
        <f>VLOOKUP(Tabela1[[#This Row],[nome_escola]],[1]Sheet1!$A:$K,5,FALSE)</f>
        <v>4050-102</v>
      </c>
      <c r="E1214" s="14">
        <f>VLOOKUP(Tabela1[[#This Row],[nome_escola]],[1]Sheet1!$A:$K,2,FALSE)</f>
        <v>41.156027000000002</v>
      </c>
      <c r="F1214" s="14">
        <f>VLOOKUP(Tabela1[[#This Row],[nome_escola]],[1]Sheet1!$A:$K,3,FALSE)</f>
        <v>-8.6152789999999992</v>
      </c>
      <c r="G1214" s="1" t="str">
        <f>VLOOKUP(Tabela1[[#This Row],[id_escola]],[2]tblEscolas!$A:$E,5,FALSE)</f>
        <v>13</v>
      </c>
      <c r="H1214" s="1" t="str">
        <f>VLOOKUP(Tabela1[[#This Row],[id_escola]],[2]tblEscolas!$A:$F,6,FALSE)</f>
        <v>12</v>
      </c>
      <c r="I1214" s="1" t="s">
        <v>1235</v>
      </c>
      <c r="J1214" s="1" t="str">
        <f>VLOOKUP(A1213,[2]tblEscolas!$A:$D,4,FALSE)</f>
        <v>PRI</v>
      </c>
    </row>
    <row r="1215" spans="1:10" x14ac:dyDescent="0.3">
      <c r="A1215" s="18">
        <v>803317</v>
      </c>
      <c r="B1215" s="14" t="s">
        <v>504</v>
      </c>
      <c r="C1215" s="14" t="str">
        <f>VLOOKUP(Tabela1[[#This Row],[nome_escola]],[1]Sheet1!$A:$K,4,FALSE)</f>
        <v>EN 237</v>
      </c>
      <c r="D1215" s="14" t="str">
        <f>VLOOKUP(Tabela1[[#This Row],[nome_escola]],[1]Sheet1!$A:$K,5,FALSE)</f>
        <v>3105-165</v>
      </c>
      <c r="E1215" s="14">
        <f>VLOOKUP(Tabela1[[#This Row],[nome_escola]],[1]Sheet1!$A:$K,2,FALSE)</f>
        <v>40.004514</v>
      </c>
      <c r="F1215" s="14">
        <f>VLOOKUP(Tabela1[[#This Row],[nome_escola]],[1]Sheet1!$A:$K,3,FALSE)</f>
        <v>-8.7432540000000003</v>
      </c>
      <c r="G1215" s="1" t="str">
        <f>VLOOKUP(Tabela1[[#This Row],[id_escola]],[2]tblEscolas!$A:$E,5,FALSE)</f>
        <v>10</v>
      </c>
      <c r="H1215" s="1" t="str">
        <f>VLOOKUP(Tabela1[[#This Row],[id_escola]],[2]tblEscolas!$A:$F,6,FALSE)</f>
        <v>15</v>
      </c>
      <c r="I1215" s="1" t="s">
        <v>1235</v>
      </c>
      <c r="J1215" s="1" t="str">
        <f>VLOOKUP(A1214,[2]tblEscolas!$A:$D,4,FALSE)</f>
        <v>PRI</v>
      </c>
    </row>
    <row r="1216" spans="1:10" x14ac:dyDescent="0.3">
      <c r="A1216" s="18">
        <v>803336</v>
      </c>
      <c r="B1216" s="14" t="s">
        <v>656</v>
      </c>
      <c r="C1216" s="14" t="str">
        <f>VLOOKUP(Tabela1[[#This Row],[nome_escola]],[1]Sheet1!$A:$K,4,FALSE)</f>
        <v>Rua dos Lilases</v>
      </c>
      <c r="D1216" s="14" t="str">
        <f>VLOOKUP(Tabela1[[#This Row],[nome_escola]],[1]Sheet1!$A:$K,5,FALSE)</f>
        <v>2620-505</v>
      </c>
      <c r="E1216" s="14">
        <f>VLOOKUP(Tabela1[[#This Row],[nome_escola]],[1]Sheet1!$A:$K,2,FALSE)</f>
        <v>38.807268000000001</v>
      </c>
      <c r="F1216" s="14">
        <f>VLOOKUP(Tabela1[[#This Row],[nome_escola]],[1]Sheet1!$A:$K,3,FALSE)</f>
        <v>-9.1913129999999992</v>
      </c>
      <c r="G1216" s="1" t="str">
        <f>VLOOKUP(Tabela1[[#This Row],[id_escola]],[2]tblEscolas!$A:$E,5,FALSE)</f>
        <v>11</v>
      </c>
      <c r="H1216" s="1" t="str">
        <f>VLOOKUP(Tabela1[[#This Row],[id_escola]],[2]tblEscolas!$A:$F,6,FALSE)</f>
        <v>16</v>
      </c>
      <c r="I1216" s="1" t="s">
        <v>1235</v>
      </c>
      <c r="J1216" s="1" t="str">
        <f>VLOOKUP(A1215,[2]tblEscolas!$A:$D,4,FALSE)</f>
        <v>PRI</v>
      </c>
    </row>
    <row r="1217" spans="1:10" x14ac:dyDescent="0.3">
      <c r="A1217" s="18">
        <v>803322</v>
      </c>
      <c r="B1217" s="14" t="s">
        <v>31</v>
      </c>
      <c r="C1217" s="14" t="str">
        <f>VLOOKUP(Tabela1[[#This Row],[nome_escola]],[1]Sheet1!$A:$K,4,FALSE)</f>
        <v>Rua Dom Duarte Lemos</v>
      </c>
      <c r="D1217" s="14" t="str">
        <f>VLOOKUP(Tabela1[[#This Row],[nome_escola]],[1]Sheet1!$A:$K,5,FALSE)</f>
        <v>3750-791</v>
      </c>
      <c r="E1217" s="14">
        <f>VLOOKUP(Tabela1[[#This Row],[nome_escola]],[1]Sheet1!$A:$K,2,FALSE)</f>
        <v>40.609853999999999</v>
      </c>
      <c r="F1217" s="14">
        <f>VLOOKUP(Tabela1[[#This Row],[nome_escola]],[1]Sheet1!$A:$K,3,FALSE)</f>
        <v>-8.4702859999999998</v>
      </c>
      <c r="G1217" s="1" t="str">
        <f>VLOOKUP(Tabela1[[#This Row],[id_escola]],[2]tblEscolas!$A:$E,5,FALSE)</f>
        <v>01</v>
      </c>
      <c r="H1217" s="1" t="str">
        <f>VLOOKUP(Tabela1[[#This Row],[id_escola]],[2]tblEscolas!$A:$F,6,FALSE)</f>
        <v>01</v>
      </c>
      <c r="I1217" s="1" t="s">
        <v>1235</v>
      </c>
      <c r="J1217" s="1" t="str">
        <f>VLOOKUP(A1216,[2]tblEscolas!$A:$D,4,FALSE)</f>
        <v>PRI</v>
      </c>
    </row>
    <row r="1218" spans="1:10" x14ac:dyDescent="0.3">
      <c r="A1218" s="18">
        <v>803324</v>
      </c>
      <c r="B1218" s="14" t="s">
        <v>509</v>
      </c>
      <c r="C1218" s="14" t="str">
        <f>VLOOKUP(Tabela1[[#This Row],[nome_escola]],[1]Sheet1!$A:$K,4,FALSE)</f>
        <v>Rua de Santo António</v>
      </c>
      <c r="D1218" s="14" t="str">
        <f>VLOOKUP(Tabela1[[#This Row],[nome_escola]],[1]Sheet1!$A:$K,5,FALSE)</f>
        <v>2480-852</v>
      </c>
      <c r="E1218" s="14">
        <f>VLOOKUP(Tabela1[[#This Row],[nome_escola]],[1]Sheet1!$A:$K,2,FALSE)</f>
        <v>39.605589999999999</v>
      </c>
      <c r="F1218" s="14">
        <f>VLOOKUP(Tabela1[[#This Row],[nome_escola]],[1]Sheet1!$A:$K,3,FALSE)</f>
        <v>-8.8964420000000004</v>
      </c>
      <c r="G1218" s="1" t="str">
        <f>VLOOKUP(Tabela1[[#This Row],[id_escola]],[2]tblEscolas!$A:$E,5,FALSE)</f>
        <v>10</v>
      </c>
      <c r="H1218" s="1" t="str">
        <f>VLOOKUP(Tabela1[[#This Row],[id_escola]],[2]tblEscolas!$A:$F,6,FALSE)</f>
        <v>16</v>
      </c>
      <c r="I1218" s="1" t="s">
        <v>1235</v>
      </c>
      <c r="J1218" s="1" t="str">
        <f>VLOOKUP(A1217,[2]tblEscolas!$A:$D,4,FALSE)</f>
        <v>PRI</v>
      </c>
    </row>
    <row r="1219" spans="1:10" x14ac:dyDescent="0.3">
      <c r="A1219" s="18">
        <v>803326</v>
      </c>
      <c r="B1219" s="14" t="s">
        <v>591</v>
      </c>
      <c r="C1219" s="14" t="str">
        <f>VLOOKUP(Tabela1[[#This Row],[nome_escola]],[1]Sheet1!$A:$K,4,FALSE)</f>
        <v>Largo de São Domingos de Benfica</v>
      </c>
      <c r="D1219" s="14" t="str">
        <f>VLOOKUP(Tabela1[[#This Row],[nome_escola]],[1]Sheet1!$A:$K,5,FALSE)</f>
        <v>1500-554</v>
      </c>
      <c r="E1219" s="14">
        <f>VLOOKUP(Tabela1[[#This Row],[nome_escola]],[1]Sheet1!$A:$K,2,FALSE)</f>
        <v>38.741830999999998</v>
      </c>
      <c r="F1219" s="14">
        <f>VLOOKUP(Tabela1[[#This Row],[nome_escola]],[1]Sheet1!$A:$K,3,FALSE)</f>
        <v>-9.1807499999999997</v>
      </c>
      <c r="G1219" s="1" t="str">
        <f>VLOOKUP(Tabela1[[#This Row],[id_escola]],[2]tblEscolas!$A:$E,5,FALSE)</f>
        <v>11</v>
      </c>
      <c r="H1219" s="1" t="str">
        <f>VLOOKUP(Tabela1[[#This Row],[id_escola]],[2]tblEscolas!$A:$F,6,FALSE)</f>
        <v>06</v>
      </c>
      <c r="I1219" s="1" t="s">
        <v>1235</v>
      </c>
      <c r="J1219" s="1" t="str">
        <f>VLOOKUP(A1218,[2]tblEscolas!$A:$D,4,FALSE)</f>
        <v>PRI</v>
      </c>
    </row>
    <row r="1220" spans="1:10" x14ac:dyDescent="0.3">
      <c r="A1220" s="18">
        <v>803328</v>
      </c>
      <c r="B1220" s="14" t="s">
        <v>926</v>
      </c>
      <c r="C1220" s="14" t="str">
        <f>VLOOKUP(Tabela1[[#This Row],[nome_escola]],[1]Sheet1!$A:$K,4,FALSE)</f>
        <v>Rua das Termas</v>
      </c>
      <c r="D1220" s="14" t="str">
        <f>VLOOKUP(Tabela1[[#This Row],[nome_escola]],[1]Sheet1!$A:$K,5,FALSE)</f>
        <v>4780-035</v>
      </c>
      <c r="E1220" s="14">
        <f>VLOOKUP(Tabela1[[#This Row],[nome_escola]],[1]Sheet1!$A:$K,2,FALSE)</f>
        <v>41.368980000000001</v>
      </c>
      <c r="F1220" s="14">
        <f>VLOOKUP(Tabela1[[#This Row],[nome_escola]],[1]Sheet1!$A:$K,3,FALSE)</f>
        <v>-8.4808129999999995</v>
      </c>
      <c r="G1220" s="1" t="str">
        <f>VLOOKUP(Tabela1[[#This Row],[id_escola]],[2]tblEscolas!$A:$E,5,FALSE)</f>
        <v>13</v>
      </c>
      <c r="H1220" s="1" t="str">
        <f>VLOOKUP(Tabela1[[#This Row],[id_escola]],[2]tblEscolas!$A:$F,6,FALSE)</f>
        <v>14</v>
      </c>
      <c r="I1220" s="1" t="s">
        <v>1235</v>
      </c>
      <c r="J1220" s="1" t="str">
        <f>VLOOKUP(A1219,[2]tblEscolas!$A:$D,4,FALSE)</f>
        <v>PRI</v>
      </c>
    </row>
    <row r="1221" spans="1:10" x14ac:dyDescent="0.3">
      <c r="A1221" s="18">
        <v>803318</v>
      </c>
      <c r="B1221" s="14" t="s">
        <v>1260</v>
      </c>
      <c r="C1221" s="14" t="str">
        <f>VLOOKUP(Tabela1[[#This Row],[nome_escola]],[1]Sheet1!$A:$K,4,FALSE)</f>
        <v>Rua de Gabrielos</v>
      </c>
      <c r="D1221" s="14" t="str">
        <f>VLOOKUP(Tabela1[[#This Row],[nome_escola]],[1]Sheet1!$A:$K,5,FALSE)</f>
        <v>3130-080</v>
      </c>
      <c r="E1221" s="14">
        <f>VLOOKUP(Tabela1[[#This Row],[nome_escola]],[1]Sheet1!$A:$K,2,FALSE)</f>
        <v>40.161425999999999</v>
      </c>
      <c r="F1221" s="14">
        <f>VLOOKUP(Tabela1[[#This Row],[nome_escola]],[1]Sheet1!$A:$K,3,FALSE)</f>
        <v>-8.6335510000000006</v>
      </c>
      <c r="G1221" s="1" t="str">
        <f>VLOOKUP(Tabela1[[#This Row],[id_escola]],[2]tblEscolas!$A:$E,5,FALSE)</f>
        <v>06</v>
      </c>
      <c r="H1221" s="1" t="str">
        <f>VLOOKUP(Tabela1[[#This Row],[id_escola]],[2]tblEscolas!$A:$F,6,FALSE)</f>
        <v>15</v>
      </c>
      <c r="I1221" s="1" t="s">
        <v>1235</v>
      </c>
      <c r="J1221" s="1" t="str">
        <f>VLOOKUP(A1220,[2]tblEscolas!$A:$D,4,FALSE)</f>
        <v>PRI</v>
      </c>
    </row>
    <row r="1222" spans="1:10" x14ac:dyDescent="0.3">
      <c r="A1222" s="18">
        <v>803320</v>
      </c>
      <c r="B1222" s="14" t="s">
        <v>1261</v>
      </c>
      <c r="C1222" s="14" t="str">
        <f>VLOOKUP(Tabela1[[#This Row],[nome_escola]],[1]Sheet1!$A:$K,4,FALSE)</f>
        <v>Rua Libânio Vaz Serra</v>
      </c>
      <c r="D1222" s="14" t="str">
        <f>VLOOKUP(Tabela1[[#This Row],[nome_escola]],[1]Sheet1!$A:$K,5,FALSE)</f>
        <v>6100-268</v>
      </c>
      <c r="E1222" s="14">
        <f>VLOOKUP(Tabela1[[#This Row],[nome_escola]],[1]Sheet1!$A:$K,2,FALSE)</f>
        <v>39.815067999999997</v>
      </c>
      <c r="F1222" s="14">
        <f>VLOOKUP(Tabela1[[#This Row],[nome_escola]],[1]Sheet1!$A:$K,3,FALSE)</f>
        <v>-8.1828179999999993</v>
      </c>
      <c r="G1222" s="1" t="str">
        <f>VLOOKUP(Tabela1[[#This Row],[id_escola]],[2]tblEscolas!$A:$E,5,FALSE)</f>
        <v>05</v>
      </c>
      <c r="H1222" s="1" t="str">
        <f>VLOOKUP(Tabela1[[#This Row],[id_escola]],[2]tblEscolas!$A:$F,6,FALSE)</f>
        <v>09</v>
      </c>
      <c r="I1222" s="1" t="s">
        <v>1235</v>
      </c>
      <c r="J1222" s="1" t="str">
        <f>VLOOKUP(A1221,[2]tblEscolas!$A:$D,4,FALSE)</f>
        <v>PRI</v>
      </c>
    </row>
    <row r="1223" spans="1:10" x14ac:dyDescent="0.3">
      <c r="A1223" s="18">
        <v>501190</v>
      </c>
      <c r="B1223" s="14" t="s">
        <v>387</v>
      </c>
      <c r="C1223" s="14" t="str">
        <f>VLOOKUP(Tabela1[[#This Row],[nome_escola]],[1]Sheet1!$A:$K,4,FALSE)</f>
        <v>Rotunda das Pereiras</v>
      </c>
      <c r="D1223" s="14" t="str">
        <f>VLOOKUP(Tabela1[[#This Row],[nome_escola]],[1]Sheet1!$A:$K,5,FALSE)</f>
        <v>8135-022</v>
      </c>
      <c r="E1223" s="14">
        <f>VLOOKUP(Tabela1[[#This Row],[nome_escola]],[1]Sheet1!$A:$K,2,FALSE)</f>
        <v>37.093676000000002</v>
      </c>
      <c r="F1223" s="14">
        <f>VLOOKUP(Tabela1[[#This Row],[nome_escola]],[1]Sheet1!$A:$K,3,FALSE)</f>
        <v>-8.0477419999999995</v>
      </c>
      <c r="G1223" s="1" t="str">
        <f>VLOOKUP(Tabela1[[#This Row],[id_escola]],[2]tblEscolas!$A:$E,5,FALSE)</f>
        <v>08</v>
      </c>
      <c r="H1223" s="1" t="str">
        <f>VLOOKUP(Tabela1[[#This Row],[id_escola]],[2]tblEscolas!$A:$F,6,FALSE)</f>
        <v>06</v>
      </c>
      <c r="I1223" s="1" t="s">
        <v>1235</v>
      </c>
      <c r="J1223" s="1" t="str">
        <f>VLOOKUP(A1222,[2]tblEscolas!$A:$D,4,FALSE)</f>
        <v>PRI</v>
      </c>
    </row>
    <row r="1224" spans="1:10" x14ac:dyDescent="0.3">
      <c r="A1224" s="18" t="e">
        <v>#N/A</v>
      </c>
      <c r="B1224" s="14" t="s">
        <v>538</v>
      </c>
      <c r="C1224" s="14" t="str">
        <f>VLOOKUP(Tabela1[[#This Row],[nome_escola]],[1]Sheet1!$A:$K,4,FALSE)</f>
        <v>Rua dos Depósitos da Água</v>
      </c>
      <c r="D1224" s="14" t="str">
        <f>VLOOKUP(Tabela1[[#This Row],[nome_escola]],[1]Sheet1!$A:$K,5,FALSE)</f>
        <v>2750-561</v>
      </c>
      <c r="E1224" s="14">
        <f>VLOOKUP(Tabela1[[#This Row],[nome_escola]],[1]Sheet1!$A:$K,2,FALSE)</f>
        <v>38.721074000000002</v>
      </c>
      <c r="F1224" s="14">
        <f>VLOOKUP(Tabela1[[#This Row],[nome_escola]],[1]Sheet1!$A:$K,3,FALSE)</f>
        <v>-9.4371170000000006</v>
      </c>
      <c r="G1224" s="1" t="e">
        <f>VLOOKUP(Tabela1[[#This Row],[id_escola]],[2]tblEscolas!$A:$E,5,FALSE)</f>
        <v>#N/A</v>
      </c>
      <c r="H1224" s="1" t="e">
        <f>VLOOKUP(Tabela1[[#This Row],[id_escola]],[2]tblEscolas!$A:$F,6,FALSE)</f>
        <v>#N/A</v>
      </c>
      <c r="I1224" s="1" t="s">
        <v>1235</v>
      </c>
      <c r="J1224" s="1" t="str">
        <f>VLOOKUP(A1223,[2]tblEscolas!$A:$D,4,FALSE)</f>
        <v>PRI</v>
      </c>
    </row>
    <row r="1225" spans="1:10" x14ac:dyDescent="0.3">
      <c r="A1225" s="18">
        <v>522120</v>
      </c>
      <c r="B1225" s="14" t="s">
        <v>581</v>
      </c>
      <c r="C1225" s="14" t="str">
        <f>VLOOKUP(Tabela1[[#This Row],[nome_escola]],[1]Sheet1!$A:$K,4,FALSE)</f>
        <v>Rua Professor Fernando de Mello Moser</v>
      </c>
      <c r="D1225" s="14" t="str">
        <f>VLOOKUP(Tabela1[[#This Row],[nome_escola]],[1]Sheet1!$A:$K,5,FALSE)</f>
        <v>1600-435</v>
      </c>
      <c r="E1225" s="14">
        <f>VLOOKUP(Tabela1[[#This Row],[nome_escola]],[1]Sheet1!$A:$K,2,FALSE)</f>
        <v>38.773155000000003</v>
      </c>
      <c r="F1225" s="14">
        <f>VLOOKUP(Tabela1[[#This Row],[nome_escola]],[1]Sheet1!$A:$K,3,FALSE)</f>
        <v>-9.1712260000000008</v>
      </c>
      <c r="G1225" s="1" t="str">
        <f>VLOOKUP(Tabela1[[#This Row],[id_escola]],[2]tblEscolas!$A:$E,5,FALSE)</f>
        <v>11</v>
      </c>
      <c r="H1225" s="1" t="str">
        <f>VLOOKUP(Tabela1[[#This Row],[id_escola]],[2]tblEscolas!$A:$F,6,FALSE)</f>
        <v>06</v>
      </c>
      <c r="I1225" s="1" t="s">
        <v>1235</v>
      </c>
      <c r="J1225" s="1" t="e">
        <f>VLOOKUP(A1224,[2]tblEscolas!$A:$D,4,FALSE)</f>
        <v>#N/A</v>
      </c>
    </row>
    <row r="1226" spans="1:10" x14ac:dyDescent="0.3">
      <c r="A1226" s="18">
        <v>507702</v>
      </c>
      <c r="B1226" s="14" t="s">
        <v>1081</v>
      </c>
      <c r="C1226" s="14" t="str">
        <f>VLOOKUP(Tabela1[[#This Row],[nome_escola]],[1]Sheet1!$A:$K,4,FALSE)</f>
        <v>Desconhecido</v>
      </c>
      <c r="D1226" s="14" t="str">
        <f>VLOOKUP(Tabela1[[#This Row],[nome_escola]],[1]Sheet1!$A:$K,5,FALSE)</f>
        <v>2950-201</v>
      </c>
      <c r="E1226" s="14">
        <f>VLOOKUP(Tabela1[[#This Row],[nome_escola]],[1]Sheet1!$A:$K,2,FALSE)</f>
        <v>38.580112</v>
      </c>
      <c r="F1226" s="14">
        <f>VLOOKUP(Tabela1[[#This Row],[nome_escola]],[1]Sheet1!$A:$K,3,FALSE)</f>
        <v>-8.8871529999999996</v>
      </c>
      <c r="G1226" s="1" t="str">
        <f>VLOOKUP(Tabela1[[#This Row],[id_escola]],[2]tblEscolas!$A:$E,5,FALSE)</f>
        <v>15</v>
      </c>
      <c r="H1226" s="1" t="str">
        <f>VLOOKUP(Tabela1[[#This Row],[id_escola]],[2]tblEscolas!$A:$F,6,FALSE)</f>
        <v>08</v>
      </c>
      <c r="I1226" s="1" t="s">
        <v>1235</v>
      </c>
      <c r="J1226" s="1" t="str">
        <f>VLOOKUP(A1225,[2]tblEscolas!$A:$D,4,FALSE)</f>
        <v>PRI</v>
      </c>
    </row>
    <row r="1227" spans="1:10" x14ac:dyDescent="0.3">
      <c r="A1227" s="18">
        <v>800429</v>
      </c>
      <c r="B1227" s="14" t="s">
        <v>354</v>
      </c>
      <c r="C1227" s="14" t="str">
        <f>VLOOKUP(Tabela1[[#This Row],[nome_escola]],[1]Sheet1!$A:$K,4,FALSE)</f>
        <v>Avenida dos Salesianos</v>
      </c>
      <c r="D1227" s="14" t="str">
        <f>VLOOKUP(Tabela1[[#This Row],[nome_escola]],[1]Sheet1!$A:$K,5,FALSE)</f>
        <v>7000-766</v>
      </c>
      <c r="E1227" s="14">
        <f>VLOOKUP(Tabela1[[#This Row],[nome_escola]],[1]Sheet1!$A:$K,2,FALSE)</f>
        <v>38.571013000000001</v>
      </c>
      <c r="F1227" s="14">
        <f>VLOOKUP(Tabela1[[#This Row],[nome_escola]],[1]Sheet1!$A:$K,3,FALSE)</f>
        <v>-7.9172000000000002</v>
      </c>
      <c r="G1227" s="1" t="str">
        <f>VLOOKUP(Tabela1[[#This Row],[id_escola]],[2]tblEscolas!$A:$E,5,FALSE)</f>
        <v>07</v>
      </c>
      <c r="H1227" s="1" t="str">
        <f>VLOOKUP(Tabela1[[#This Row],[id_escola]],[2]tblEscolas!$A:$F,6,FALSE)</f>
        <v>05</v>
      </c>
      <c r="I1227" s="1" t="s">
        <v>1235</v>
      </c>
      <c r="J1227" s="1" t="str">
        <f>VLOOKUP(A1226,[2]tblEscolas!$A:$D,4,FALSE)</f>
        <v>PRI</v>
      </c>
    </row>
    <row r="1228" spans="1:10" x14ac:dyDescent="0.3">
      <c r="A1228" s="18">
        <v>800428</v>
      </c>
      <c r="B1228" s="14" t="s">
        <v>568</v>
      </c>
      <c r="C1228" s="14" t="str">
        <f>VLOOKUP(Tabela1[[#This Row],[nome_escola]],[1]Sheet1!$A:$K,4,FALSE)</f>
        <v>Rua Marquês de Olhão</v>
      </c>
      <c r="D1228" s="14" t="str">
        <f>VLOOKUP(Tabela1[[#This Row],[nome_escola]],[1]Sheet1!$A:$K,5,FALSE)</f>
        <v>1900-330</v>
      </c>
      <c r="E1228" s="14">
        <f>VLOOKUP(Tabela1[[#This Row],[nome_escola]],[1]Sheet1!$A:$K,2,FALSE)</f>
        <v>38.733893999999999</v>
      </c>
      <c r="F1228" s="14">
        <f>VLOOKUP(Tabela1[[#This Row],[nome_escola]],[1]Sheet1!$A:$K,3,FALSE)</f>
        <v>-9.1138820000000003</v>
      </c>
      <c r="G1228" s="1" t="str">
        <f>VLOOKUP(Tabela1[[#This Row],[id_escola]],[2]tblEscolas!$A:$E,5,FALSE)</f>
        <v>11</v>
      </c>
      <c r="H1228" s="1" t="str">
        <f>VLOOKUP(Tabela1[[#This Row],[id_escola]],[2]tblEscolas!$A:$F,6,FALSE)</f>
        <v>06</v>
      </c>
      <c r="I1228" s="1" t="s">
        <v>1235</v>
      </c>
      <c r="J1228" s="1" t="str">
        <f>VLOOKUP(A1227,[2]tblEscolas!$A:$D,4,FALSE)</f>
        <v>PRI</v>
      </c>
    </row>
    <row r="1229" spans="1:10" x14ac:dyDescent="0.3">
      <c r="A1229" s="18">
        <v>802848</v>
      </c>
      <c r="B1229" s="14" t="s">
        <v>526</v>
      </c>
      <c r="C1229" s="14" t="str">
        <f>VLOOKUP(Tabela1[[#This Row],[nome_escola]],[1]Sheet1!$A:$K,4,FALSE)</f>
        <v>Rua dos Salesianos</v>
      </c>
      <c r="D1229" s="14" t="str">
        <f>VLOOKUP(Tabela1[[#This Row],[nome_escola]],[1]Sheet1!$A:$K,5,FALSE)</f>
        <v>2645-438</v>
      </c>
      <c r="E1229" s="14">
        <f>VLOOKUP(Tabela1[[#This Row],[nome_escola]],[1]Sheet1!$A:$K,2,FALSE)</f>
        <v>38.735182000000002</v>
      </c>
      <c r="F1229" s="14">
        <f>VLOOKUP(Tabela1[[#This Row],[nome_escola]],[1]Sheet1!$A:$K,3,FALSE)</f>
        <v>-9.3613529999999994</v>
      </c>
      <c r="G1229" s="1" t="str">
        <f>VLOOKUP(Tabela1[[#This Row],[id_escola]],[2]tblEscolas!$A:$E,5,FALSE)</f>
        <v>11</v>
      </c>
      <c r="H1229" s="1" t="str">
        <f>VLOOKUP(Tabela1[[#This Row],[id_escola]],[2]tblEscolas!$A:$F,6,FALSE)</f>
        <v>05</v>
      </c>
      <c r="I1229" s="1" t="s">
        <v>1235</v>
      </c>
      <c r="J1229" s="1" t="str">
        <f>VLOOKUP(A1228,[2]tblEscolas!$A:$D,4,FALSE)</f>
        <v>PRI</v>
      </c>
    </row>
    <row r="1230" spans="1:10" x14ac:dyDescent="0.3">
      <c r="A1230" s="18" t="e">
        <v>#N/A</v>
      </c>
      <c r="B1230" s="14" t="s">
        <v>40</v>
      </c>
      <c r="C1230" s="14" t="str">
        <f>VLOOKUP(Tabela1[[#This Row],[nome_escola]],[1]Sheet1!$A:$K,4,FALSE)</f>
        <v>Rua São Miguel</v>
      </c>
      <c r="D1230" s="14" t="str">
        <f>VLOOKUP(Tabela1[[#This Row],[nome_escola]],[1]Sheet1!$A:$K,5,FALSE)</f>
        <v>3780-599</v>
      </c>
      <c r="E1230" s="14">
        <f>VLOOKUP(Tabela1[[#This Row],[nome_escola]],[1]Sheet1!$A:$K,2,FALSE)</f>
        <v>40.417262999999998</v>
      </c>
      <c r="F1230" s="14">
        <f>VLOOKUP(Tabela1[[#This Row],[nome_escola]],[1]Sheet1!$A:$K,3,FALSE)</f>
        <v>-8.5269689999999994</v>
      </c>
      <c r="G1230" s="1" t="e">
        <f>VLOOKUP(Tabela1[[#This Row],[id_escola]],[2]tblEscolas!$A:$E,5,FALSE)</f>
        <v>#N/A</v>
      </c>
      <c r="H1230" s="1" t="e">
        <f>VLOOKUP(Tabela1[[#This Row],[id_escola]],[2]tblEscolas!$A:$F,6,FALSE)</f>
        <v>#N/A</v>
      </c>
      <c r="I1230" s="1" t="s">
        <v>1235</v>
      </c>
      <c r="J1230" s="1" t="str">
        <f>VLOOKUP(A1229,[2]tblEscolas!$A:$D,4,FALSE)</f>
        <v>PRI</v>
      </c>
    </row>
    <row r="1231" spans="1:10" x14ac:dyDescent="0.3">
      <c r="A1231" s="18">
        <v>501852</v>
      </c>
      <c r="B1231" s="14" t="s">
        <v>523</v>
      </c>
      <c r="C1231" s="14" t="str">
        <f>VLOOKUP(Tabela1[[#This Row],[nome_escola]],[1]Sheet1!$A:$K,4,FALSE)</f>
        <v>Avenida Marginal</v>
      </c>
      <c r="D1231" s="14" t="str">
        <f>VLOOKUP(Tabela1[[#This Row],[nome_escola]],[1]Sheet1!$A:$K,5,FALSE)</f>
        <v>2765-245</v>
      </c>
      <c r="E1231" s="14">
        <f>VLOOKUP(Tabela1[[#This Row],[nome_escola]],[1]Sheet1!$A:$K,2,FALSE)</f>
        <v>38.705216999999998</v>
      </c>
      <c r="F1231" s="14">
        <f>VLOOKUP(Tabela1[[#This Row],[nome_escola]],[1]Sheet1!$A:$K,3,FALSE)</f>
        <v>-9.4014249999999997</v>
      </c>
      <c r="G1231" s="1" t="str">
        <f>VLOOKUP(Tabela1[[#This Row],[id_escola]],[2]tblEscolas!$A:$E,5,FALSE)</f>
        <v>11</v>
      </c>
      <c r="H1231" s="1" t="str">
        <f>VLOOKUP(Tabela1[[#This Row],[id_escola]],[2]tblEscolas!$A:$F,6,FALSE)</f>
        <v>05</v>
      </c>
      <c r="I1231" s="1" t="s">
        <v>1235</v>
      </c>
      <c r="J1231" s="1" t="e">
        <f>VLOOKUP(A1230,[2]tblEscolas!$A:$D,4,FALSE)</f>
        <v>#N/A</v>
      </c>
    </row>
    <row r="1232" spans="1:10" x14ac:dyDescent="0.3">
      <c r="A1232" s="18">
        <v>506461</v>
      </c>
      <c r="B1232" s="14" t="s">
        <v>903</v>
      </c>
      <c r="C1232" s="14" t="str">
        <f>VLOOKUP(Tabela1[[#This Row],[nome_escola]],[1]Sheet1!$A:$K,4,FALSE)</f>
        <v>Largo do Padre Baltazar Guedes</v>
      </c>
      <c r="D1232" s="14" t="str">
        <f>VLOOKUP(Tabela1[[#This Row],[nome_escola]],[1]Sheet1!$A:$K,5,FALSE)</f>
        <v>4300-059</v>
      </c>
      <c r="E1232" s="14">
        <f>VLOOKUP(Tabela1[[#This Row],[nome_escola]],[1]Sheet1!$A:$K,2,FALSE)</f>
        <v>41.141444999999997</v>
      </c>
      <c r="F1232" s="14">
        <f>VLOOKUP(Tabela1[[#This Row],[nome_escola]],[1]Sheet1!$A:$K,3,FALSE)</f>
        <v>-8.5944660000000006</v>
      </c>
      <c r="G1232" s="1" t="str">
        <f>VLOOKUP(Tabela1[[#This Row],[id_escola]],[2]tblEscolas!$A:$E,5,FALSE)</f>
        <v>13</v>
      </c>
      <c r="H1232" s="1" t="str">
        <f>VLOOKUP(Tabela1[[#This Row],[id_escola]],[2]tblEscolas!$A:$F,6,FALSE)</f>
        <v>12</v>
      </c>
      <c r="I1232" s="1" t="s">
        <v>1235</v>
      </c>
      <c r="J1232" s="1" t="str">
        <f>VLOOKUP(A1231,[2]tblEscolas!$A:$D,4,FALSE)</f>
        <v>PRI</v>
      </c>
    </row>
    <row r="1233" spans="1:13" x14ac:dyDescent="0.3">
      <c r="A1233" s="18" t="e">
        <v>#N/A</v>
      </c>
      <c r="B1233" s="14" t="s">
        <v>545</v>
      </c>
      <c r="C1233" s="14" t="str">
        <f>VLOOKUP(Tabela1[[#This Row],[nome_escola]],[1]Sheet1!$A:$K,4,FALSE)</f>
        <v>Rua António de Abreu</v>
      </c>
      <c r="D1233" s="14" t="str">
        <f>VLOOKUP(Tabela1[[#This Row],[nome_escola]],[1]Sheet1!$A:$K,5,FALSE)</f>
        <v>1400-016</v>
      </c>
      <c r="E1233" s="14">
        <f>VLOOKUP(Tabela1[[#This Row],[nome_escola]],[1]Sheet1!$A:$K,2,FALSE)</f>
        <v>38.695515</v>
      </c>
      <c r="F1233" s="14">
        <f>VLOOKUP(Tabela1[[#This Row],[nome_escola]],[1]Sheet1!$A:$K,3,FALSE)</f>
        <v>-9.2165029999999994</v>
      </c>
      <c r="G1233" s="1" t="e">
        <f>VLOOKUP(Tabela1[[#This Row],[id_escola]],[2]tblEscolas!$A:$E,5,FALSE)</f>
        <v>#N/A</v>
      </c>
      <c r="H1233" s="1" t="e">
        <f>VLOOKUP(Tabela1[[#This Row],[id_escola]],[2]tblEscolas!$A:$F,6,FALSE)</f>
        <v>#N/A</v>
      </c>
      <c r="I1233" s="1" t="s">
        <v>1235</v>
      </c>
      <c r="J1233" s="1" t="str">
        <f>VLOOKUP(A1232,[2]tblEscolas!$A:$D,4,FALSE)</f>
        <v>PRI</v>
      </c>
    </row>
    <row r="1234" spans="1:13" x14ac:dyDescent="0.3">
      <c r="A1234" s="18">
        <v>800475</v>
      </c>
      <c r="B1234" s="14" t="s">
        <v>294</v>
      </c>
      <c r="C1234" s="14" t="str">
        <f>VLOOKUP(Tabela1[[#This Row],[nome_escola]],[1]Sheet1!$A:$K,4,FALSE)</f>
        <v>Rua D. João I</v>
      </c>
      <c r="D1234" s="14" t="str">
        <f>VLOOKUP(Tabela1[[#This Row],[nome_escola]],[1]Sheet1!$A:$K,5,FALSE)</f>
        <v>3045-054</v>
      </c>
      <c r="E1234" s="14">
        <f>VLOOKUP(Tabela1[[#This Row],[nome_escola]],[1]Sheet1!$A:$K,2,FALSE)</f>
        <v>40.201500000000003</v>
      </c>
      <c r="F1234" s="14">
        <f>VLOOKUP(Tabela1[[#This Row],[nome_escola]],[1]Sheet1!$A:$K,3,FALSE)</f>
        <v>-8.4724400000000006</v>
      </c>
      <c r="G1234" s="1" t="str">
        <f>VLOOKUP(Tabela1[[#This Row],[id_escola]],[2]tblEscolas!$A:$E,5,FALSE)</f>
        <v>06</v>
      </c>
      <c r="H1234" s="1" t="str">
        <f>VLOOKUP(Tabela1[[#This Row],[id_escola]],[2]tblEscolas!$A:$F,6,FALSE)</f>
        <v>03</v>
      </c>
      <c r="I1234" s="1" t="s">
        <v>1235</v>
      </c>
      <c r="J1234" s="1" t="e">
        <f>VLOOKUP(A1233,[2]tblEscolas!$A:$D,4,FALSE)</f>
        <v>#N/A</v>
      </c>
    </row>
    <row r="1235" spans="1:13" x14ac:dyDescent="0.3">
      <c r="A1235" s="5" t="s">
        <v>11</v>
      </c>
      <c r="B1235" s="6" t="s">
        <v>24</v>
      </c>
      <c r="C1235" s="5" t="s">
        <v>11</v>
      </c>
      <c r="D1235" s="5" t="s">
        <v>11</v>
      </c>
      <c r="E1235" s="5" t="s">
        <v>11</v>
      </c>
      <c r="F1235" s="5" t="s">
        <v>11</v>
      </c>
      <c r="G1235" s="5" t="s">
        <v>11</v>
      </c>
      <c r="H1235" s="5" t="s">
        <v>11</v>
      </c>
      <c r="I1235" s="5" t="s">
        <v>11</v>
      </c>
      <c r="J1235" s="5" t="s">
        <v>11</v>
      </c>
      <c r="K1235" s="5" t="s">
        <v>11</v>
      </c>
      <c r="L1235" s="5" t="s">
        <v>11</v>
      </c>
      <c r="M1235" s="7">
        <v>3786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D366-38ED-4F54-9B7D-684E1B0A3307}">
  <dimension ref="A1"/>
  <sheetViews>
    <sheetView workbookViewId="0">
      <selection activeCell="D57" sqref="D5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93B4-C8F3-4FE0-B389-C7D41D1C613D}">
  <dimension ref="A1"/>
  <sheetViews>
    <sheetView workbookViewId="0">
      <selection activeCell="O21" sqref="O21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1730-940A-442C-8370-939D2AB6AEB8}">
  <dimension ref="A1:P1236"/>
  <sheetViews>
    <sheetView zoomScaleNormal="100" workbookViewId="0">
      <selection activeCell="Q4" sqref="Q4"/>
    </sheetView>
  </sheetViews>
  <sheetFormatPr defaultRowHeight="14.4" x14ac:dyDescent="0.3"/>
  <cols>
    <col min="1" max="1" width="13.33203125" style="22" bestFit="1" customWidth="1"/>
    <col min="2" max="2" width="24.88671875" style="21" bestFit="1" customWidth="1"/>
    <col min="3" max="3" width="26.6640625" style="19" bestFit="1" customWidth="1"/>
    <col min="4" max="4" width="22.88671875" style="21" bestFit="1" customWidth="1"/>
    <col min="5" max="5" width="20" bestFit="1" customWidth="1"/>
    <col min="6" max="6" width="19.33203125" bestFit="1" customWidth="1"/>
    <col min="8" max="8" width="7" style="20" bestFit="1" customWidth="1"/>
    <col min="9" max="9" width="6" style="25" bestFit="1" customWidth="1"/>
    <col min="11" max="11" width="8" bestFit="1" customWidth="1"/>
    <col min="12" max="12" width="3" bestFit="1" customWidth="1"/>
    <col min="14" max="14" width="14.33203125" bestFit="1" customWidth="1"/>
    <col min="15" max="15" width="19" bestFit="1" customWidth="1"/>
    <col min="16" max="16" width="4" bestFit="1" customWidth="1"/>
  </cols>
  <sheetData>
    <row r="1" spans="1:16" s="20" customFormat="1" x14ac:dyDescent="0.3">
      <c r="A1" s="20" t="s">
        <v>0</v>
      </c>
      <c r="B1" s="21" t="s">
        <v>4</v>
      </c>
      <c r="C1" s="21" t="s">
        <v>5</v>
      </c>
      <c r="D1" s="21" t="s">
        <v>6</v>
      </c>
      <c r="E1" s="20" t="s">
        <v>7</v>
      </c>
      <c r="F1" s="20" t="s">
        <v>8</v>
      </c>
      <c r="H1" s="28" t="s">
        <v>1262</v>
      </c>
      <c r="I1" s="28"/>
      <c r="K1" s="28" t="s">
        <v>1263</v>
      </c>
      <c r="L1" s="28"/>
      <c r="N1" s="20" t="s">
        <v>1264</v>
      </c>
      <c r="O1" s="20" t="s">
        <v>1265</v>
      </c>
    </row>
    <row r="2" spans="1:16" s="20" customFormat="1" x14ac:dyDescent="0.3">
      <c r="A2" s="20" t="s">
        <v>11</v>
      </c>
      <c r="B2" s="21" t="s">
        <v>11</v>
      </c>
      <c r="C2" s="21" t="s">
        <v>11</v>
      </c>
      <c r="D2" s="21" t="s">
        <v>11</v>
      </c>
      <c r="E2" s="20" t="s">
        <v>11</v>
      </c>
      <c r="F2" s="20" t="e">
        <f>VLOOKUP(Tabela3[[#This Row],[id_escola]],N:P,3,FALSE)</f>
        <v>#N/A</v>
      </c>
      <c r="H2" s="20">
        <v>290623</v>
      </c>
      <c r="I2" s="25">
        <v>65.16</v>
      </c>
      <c r="K2" s="16">
        <v>290623</v>
      </c>
      <c r="L2" s="15">
        <v>54.72</v>
      </c>
      <c r="N2" s="20" t="s">
        <v>26</v>
      </c>
    </row>
    <row r="3" spans="1:16" x14ac:dyDescent="0.3">
      <c r="A3" s="22">
        <f>'agrupamento - 3ciclo'!A2</f>
        <v>523677</v>
      </c>
      <c r="B3" s="21">
        <f>VLOOKUP(Tabela3[[#This Row],[id_escola]],H:I,2,FALSE)</f>
        <v>62.8</v>
      </c>
      <c r="C3" s="21">
        <f>VLOOKUP(Tabela3[[#This Row],[id_escola]],K:L,2,FALSE)</f>
        <v>57.3</v>
      </c>
      <c r="D3" s="21">
        <f>AVERAGE(Tabela3[[#This Row],[nota_media_portugues]],Tabela3[[#This Row],[nota_media_matematica]])</f>
        <v>60.05</v>
      </c>
      <c r="E3">
        <f t="shared" ref="E3:E65" si="0">RANK(D3, (D3:D1236), 0)</f>
        <v>170</v>
      </c>
      <c r="F3">
        <f>VLOOKUP(Tabela3[[#This Row],[id_escola]],N:P,3,FALSE)</f>
        <v>12</v>
      </c>
      <c r="H3" s="20">
        <v>290629</v>
      </c>
      <c r="I3" s="26">
        <v>52.95918367346939</v>
      </c>
      <c r="K3" s="16">
        <v>290629</v>
      </c>
      <c r="L3" s="15">
        <v>27.854545454545455</v>
      </c>
      <c r="N3">
        <v>310244</v>
      </c>
      <c r="O3">
        <v>47.207317073170735</v>
      </c>
      <c r="P3" s="27">
        <f>RANK(O3, $O$3:$O$76, 0)</f>
        <v>57</v>
      </c>
    </row>
    <row r="4" spans="1:16" x14ac:dyDescent="0.3">
      <c r="A4" s="22">
        <f>'agrupamento - 3ciclo'!A3</f>
        <v>523963</v>
      </c>
      <c r="B4" s="21">
        <f>VLOOKUP(Tabela3[[#This Row],[id_escola]],H:I,2,FALSE)</f>
        <v>74.63333333333334</v>
      </c>
      <c r="C4" s="21">
        <f>VLOOKUP(Tabela3[[#This Row],[id_escola]],K:L,2,FALSE)</f>
        <v>75.466666666666669</v>
      </c>
      <c r="D4" s="21">
        <f>AVERAGE(Tabela3[[#This Row],[nota_media_portugues]],Tabela3[[#This Row],[nota_media_matematica]])</f>
        <v>75.050000000000011</v>
      </c>
      <c r="E4">
        <f t="shared" si="0"/>
        <v>30</v>
      </c>
      <c r="F4">
        <f>VLOOKUP(Tabela3[[#This Row],[id_escola]],N:P,3,FALSE)</f>
        <v>12</v>
      </c>
      <c r="H4" s="20">
        <v>290630</v>
      </c>
      <c r="I4" s="26">
        <v>57.418803418803421</v>
      </c>
      <c r="K4" s="16">
        <v>290630</v>
      </c>
      <c r="L4" s="15">
        <v>30.008547008547009</v>
      </c>
      <c r="N4">
        <v>330050</v>
      </c>
      <c r="O4">
        <v>47.7</v>
      </c>
      <c r="P4" s="27">
        <f t="shared" ref="P4:P67" si="1">RANK(O4, $O$3:$O$76, 0)</f>
        <v>55</v>
      </c>
    </row>
    <row r="5" spans="1:16" x14ac:dyDescent="0.3">
      <c r="A5" s="22">
        <f>'agrupamento - 3ciclo'!A4</f>
        <v>502558</v>
      </c>
      <c r="B5" s="21">
        <f>VLOOKUP(Tabela3[[#This Row],[id_escola]],H:I,2,FALSE)</f>
        <v>78.416666666666671</v>
      </c>
      <c r="C5" s="21">
        <f>VLOOKUP(Tabela3[[#This Row],[id_escola]],K:L,2,FALSE)</f>
        <v>82.583333333333329</v>
      </c>
      <c r="D5" s="21">
        <f>AVERAGE(Tabela3[[#This Row],[nota_media_portugues]],Tabela3[[#This Row],[nota_media_matematica]])</f>
        <v>80.5</v>
      </c>
      <c r="E5">
        <f t="shared" si="0"/>
        <v>9</v>
      </c>
      <c r="F5">
        <f>VLOOKUP(Tabela3[[#This Row],[id_escola]],N:P,3,FALSE)</f>
        <v>2</v>
      </c>
      <c r="H5" s="20">
        <v>294275</v>
      </c>
      <c r="I5" s="26">
        <v>53.8</v>
      </c>
      <c r="K5" s="16">
        <v>294275</v>
      </c>
      <c r="L5" s="15">
        <v>43.65</v>
      </c>
      <c r="N5">
        <v>330176</v>
      </c>
      <c r="O5">
        <v>50.208333333333336</v>
      </c>
      <c r="P5" s="27">
        <f t="shared" si="1"/>
        <v>46</v>
      </c>
    </row>
    <row r="6" spans="1:16" x14ac:dyDescent="0.3">
      <c r="A6" s="22">
        <f>'agrupamento - 3ciclo'!A5</f>
        <v>524013</v>
      </c>
      <c r="B6" s="21">
        <f>VLOOKUP(Tabela3[[#This Row],[id_escola]],H:I,2,FALSE)</f>
        <v>73.464285714285708</v>
      </c>
      <c r="C6" s="21">
        <f>VLOOKUP(Tabela3[[#This Row],[id_escola]],K:L,2,FALSE)</f>
        <v>71.303571428571431</v>
      </c>
      <c r="D6" s="21">
        <f>AVERAGE(Tabela3[[#This Row],[nota_media_portugues]],Tabela3[[#This Row],[nota_media_matematica]])</f>
        <v>72.383928571428569</v>
      </c>
      <c r="E6">
        <f t="shared" si="0"/>
        <v>45</v>
      </c>
      <c r="F6">
        <f>VLOOKUP(Tabela3[[#This Row],[id_escola]],N:P,3,FALSE)</f>
        <v>17</v>
      </c>
      <c r="H6" s="20">
        <v>296454</v>
      </c>
      <c r="I6" s="26">
        <v>63.975609756097562</v>
      </c>
      <c r="K6" s="16">
        <v>296454</v>
      </c>
      <c r="L6" s="15">
        <v>36.024390243902438</v>
      </c>
      <c r="N6">
        <v>330188</v>
      </c>
      <c r="O6">
        <v>46.604166666666664</v>
      </c>
      <c r="P6" s="27">
        <f t="shared" si="1"/>
        <v>60</v>
      </c>
    </row>
    <row r="7" spans="1:16" x14ac:dyDescent="0.3">
      <c r="A7" s="22">
        <f>'agrupamento - 3ciclo'!A6</f>
        <v>500460</v>
      </c>
      <c r="B7" s="21">
        <f>VLOOKUP(Tabela3[[#This Row],[id_escola]],H:I,2,FALSE)</f>
        <v>68.71875</v>
      </c>
      <c r="C7" s="21">
        <f>VLOOKUP(Tabela3[[#This Row],[id_escola]],K:L,2,FALSE)</f>
        <v>63.9375</v>
      </c>
      <c r="D7" s="21">
        <f>AVERAGE(Tabela3[[#This Row],[nota_media_portugues]],Tabela3[[#This Row],[nota_media_matematica]])</f>
        <v>66.328125</v>
      </c>
      <c r="E7">
        <f t="shared" si="0"/>
        <v>94</v>
      </c>
      <c r="F7">
        <f>VLOOKUP(Tabela3[[#This Row],[id_escola]],N:P,3,FALSE)</f>
        <v>13</v>
      </c>
      <c r="H7" s="20">
        <v>310086</v>
      </c>
      <c r="I7" s="26">
        <v>54.303278688524593</v>
      </c>
      <c r="K7" s="16">
        <v>310086</v>
      </c>
      <c r="L7" s="15">
        <v>28.527999999999999</v>
      </c>
      <c r="N7">
        <v>330590</v>
      </c>
      <c r="O7">
        <v>44.486486486486484</v>
      </c>
      <c r="P7" s="27">
        <f t="shared" si="1"/>
        <v>65</v>
      </c>
    </row>
    <row r="8" spans="1:16" x14ac:dyDescent="0.3">
      <c r="A8" s="22">
        <f>'agrupamento - 3ciclo'!A7</f>
        <v>503400</v>
      </c>
      <c r="B8" s="21">
        <f>VLOOKUP(Tabela3[[#This Row],[id_escola]],H:I,2,FALSE)</f>
        <v>66.395348837209298</v>
      </c>
      <c r="C8" s="21">
        <f>VLOOKUP(Tabela3[[#This Row],[id_escola]],K:L,2,FALSE)</f>
        <v>59.363636363636367</v>
      </c>
      <c r="D8" s="21">
        <f>AVERAGE(Tabela3[[#This Row],[nota_media_portugues]],Tabela3[[#This Row],[nota_media_matematica]])</f>
        <v>62.879492600422836</v>
      </c>
      <c r="E8">
        <f t="shared" si="0"/>
        <v>124</v>
      </c>
      <c r="F8">
        <f>VLOOKUP(Tabela3[[#This Row],[id_escola]],N:P,3,FALSE)</f>
        <v>47</v>
      </c>
      <c r="H8" s="20">
        <v>310098</v>
      </c>
      <c r="I8" s="26">
        <v>64.75</v>
      </c>
      <c r="K8" s="16">
        <v>310098</v>
      </c>
      <c r="L8" s="15">
        <v>49.56666666666667</v>
      </c>
      <c r="N8">
        <v>330747</v>
      </c>
      <c r="O8">
        <v>44.048387096774192</v>
      </c>
      <c r="P8" s="27">
        <f t="shared" si="1"/>
        <v>66</v>
      </c>
    </row>
    <row r="9" spans="1:16" x14ac:dyDescent="0.3">
      <c r="A9" s="22">
        <f>'agrupamento - 3ciclo'!A8</f>
        <v>800366</v>
      </c>
      <c r="B9" s="21">
        <f>VLOOKUP(Tabela3[[#This Row],[id_escola]],H:I,2,FALSE)</f>
        <v>66.714285714285708</v>
      </c>
      <c r="C9" s="21">
        <f>VLOOKUP(Tabela3[[#This Row],[id_escola]],K:L,2,FALSE)</f>
        <v>61.222222222222221</v>
      </c>
      <c r="D9" s="21">
        <f>AVERAGE(Tabela3[[#This Row],[nota_media_portugues]],Tabela3[[#This Row],[nota_media_matematica]])</f>
        <v>63.968253968253961</v>
      </c>
      <c r="E9">
        <f t="shared" si="0"/>
        <v>116</v>
      </c>
      <c r="F9" t="e">
        <f>VLOOKUP(Tabela3[[#This Row],[id_escola]],N:P,3,FALSE)</f>
        <v>#N/A</v>
      </c>
      <c r="H9" s="20">
        <v>310104</v>
      </c>
      <c r="I9" s="26">
        <v>48.615384615384613</v>
      </c>
      <c r="K9" s="16">
        <v>310104</v>
      </c>
      <c r="L9" s="15">
        <v>19.976744186046513</v>
      </c>
      <c r="N9">
        <v>330772</v>
      </c>
      <c r="O9">
        <v>51.28846153846154</v>
      </c>
      <c r="P9" s="27">
        <f t="shared" si="1"/>
        <v>38</v>
      </c>
    </row>
    <row r="10" spans="1:16" x14ac:dyDescent="0.3">
      <c r="A10" s="22">
        <f>'agrupamento - 3ciclo'!A9</f>
        <v>610306</v>
      </c>
      <c r="B10" s="21">
        <f>VLOOKUP(Tabela3[[#This Row],[id_escola]],H:I,2,FALSE)</f>
        <v>44.5625</v>
      </c>
      <c r="C10" s="21">
        <f>VLOOKUP(Tabela3[[#This Row],[id_escola]],K:L,2,FALSE)</f>
        <v>33.4375</v>
      </c>
      <c r="D10" s="21">
        <f>AVERAGE(Tabela3[[#This Row],[nota_media_portugues]],Tabela3[[#This Row],[nota_media_matematica]])</f>
        <v>39</v>
      </c>
      <c r="E10">
        <f t="shared" si="0"/>
        <v>1023</v>
      </c>
      <c r="F10">
        <f>VLOOKUP(Tabela3[[#This Row],[id_escola]],N:P,3,FALSE)</f>
        <v>168</v>
      </c>
      <c r="H10" s="20">
        <v>310141</v>
      </c>
      <c r="I10" s="26">
        <v>59.623595505617978</v>
      </c>
      <c r="K10" s="16">
        <v>310141</v>
      </c>
      <c r="L10" s="15">
        <v>55.83050847457627</v>
      </c>
      <c r="N10">
        <v>340558</v>
      </c>
      <c r="O10">
        <v>46.146428571428572</v>
      </c>
      <c r="P10" s="27">
        <f t="shared" si="1"/>
        <v>62</v>
      </c>
    </row>
    <row r="11" spans="1:16" x14ac:dyDescent="0.3">
      <c r="A11" s="22">
        <f>'agrupamento - 3ciclo'!A10</f>
        <v>380079</v>
      </c>
      <c r="B11" s="21">
        <f>VLOOKUP(Tabela3[[#This Row],[id_escola]],H:I,2,FALSE)</f>
        <v>47.586206896551722</v>
      </c>
      <c r="C11" s="21">
        <f>VLOOKUP(Tabela3[[#This Row],[id_escola]],K:L,2,FALSE)</f>
        <v>25.25925925925926</v>
      </c>
      <c r="D11" s="21">
        <f>AVERAGE(Tabela3[[#This Row],[nota_media_portugues]],Tabela3[[#This Row],[nota_media_matematica]])</f>
        <v>36.422733077905491</v>
      </c>
      <c r="E11">
        <f t="shared" si="0"/>
        <v>1070</v>
      </c>
      <c r="F11">
        <f>VLOOKUP(Tabela3[[#This Row],[id_escola]],N:P,3,FALSE)</f>
        <v>200</v>
      </c>
      <c r="H11" s="20">
        <v>310153</v>
      </c>
      <c r="I11" s="26">
        <v>50.235294117647058</v>
      </c>
      <c r="K11" s="16">
        <v>310153</v>
      </c>
      <c r="L11" s="15">
        <v>19.289855072463769</v>
      </c>
      <c r="N11">
        <v>340625</v>
      </c>
      <c r="O11">
        <v>56.074468085106382</v>
      </c>
      <c r="P11" s="27">
        <f t="shared" si="1"/>
        <v>17</v>
      </c>
    </row>
    <row r="12" spans="1:16" x14ac:dyDescent="0.3">
      <c r="A12" s="22">
        <f>'agrupamento - 3ciclo'!A11</f>
        <v>380025</v>
      </c>
      <c r="B12" s="21">
        <f>VLOOKUP(Tabela3[[#This Row],[id_escola]],H:I,2,FALSE)</f>
        <v>46</v>
      </c>
      <c r="C12" s="21">
        <f>VLOOKUP(Tabela3[[#This Row],[id_escola]],K:L,2,FALSE)</f>
        <v>23</v>
      </c>
      <c r="D12" s="21">
        <f>AVERAGE(Tabela3[[#This Row],[nota_media_portugues]],Tabela3[[#This Row],[nota_media_matematica]])</f>
        <v>34.5</v>
      </c>
      <c r="E12">
        <f t="shared" si="0"/>
        <v>1091</v>
      </c>
      <c r="F12">
        <f>VLOOKUP(Tabela3[[#This Row],[id_escola]],N:P,3,FALSE)</f>
        <v>103</v>
      </c>
      <c r="H12" s="20">
        <v>310190</v>
      </c>
      <c r="I12" s="26">
        <v>51.07692307692308</v>
      </c>
      <c r="K12" s="16">
        <v>310190</v>
      </c>
      <c r="L12" s="15">
        <v>22.625</v>
      </c>
      <c r="N12">
        <v>340900</v>
      </c>
      <c r="O12">
        <v>46.127551020408163</v>
      </c>
      <c r="P12" s="27">
        <f t="shared" si="1"/>
        <v>63</v>
      </c>
    </row>
    <row r="13" spans="1:16" x14ac:dyDescent="0.3">
      <c r="A13" s="22">
        <f>'agrupamento - 3ciclo'!A12</f>
        <v>800273</v>
      </c>
      <c r="B13" s="21">
        <f>VLOOKUP(Tabela3[[#This Row],[id_escola]],H:I,2,FALSE)</f>
        <v>63.185185185185183</v>
      </c>
      <c r="C13" s="21">
        <f>VLOOKUP(Tabela3[[#This Row],[id_escola]],K:L,2,FALSE)</f>
        <v>44.555555555555557</v>
      </c>
      <c r="D13" s="21">
        <f>AVERAGE(Tabela3[[#This Row],[nota_media_portugues]],Tabela3[[#This Row],[nota_media_matematica]])</f>
        <v>53.870370370370367</v>
      </c>
      <c r="E13">
        <f t="shared" si="0"/>
        <v>362</v>
      </c>
      <c r="F13">
        <f>VLOOKUP(Tabela3[[#This Row],[id_escola]],N:P,3,FALSE)</f>
        <v>68</v>
      </c>
      <c r="H13" s="20">
        <v>310220</v>
      </c>
      <c r="I13" s="26">
        <v>56.376146788990823</v>
      </c>
      <c r="K13" s="16">
        <v>310220</v>
      </c>
      <c r="L13" s="15">
        <v>20.702290076335878</v>
      </c>
      <c r="N13">
        <v>341022</v>
      </c>
      <c r="O13">
        <v>55.048648648648651</v>
      </c>
      <c r="P13" s="27">
        <f t="shared" si="1"/>
        <v>21</v>
      </c>
    </row>
    <row r="14" spans="1:16" x14ac:dyDescent="0.3">
      <c r="A14" s="22">
        <f>'agrupamento - 3ciclo'!A13</f>
        <v>500161</v>
      </c>
      <c r="B14" s="21">
        <f>VLOOKUP(Tabela3[[#This Row],[id_escola]],H:I,2,FALSE)</f>
        <v>67.125</v>
      </c>
      <c r="C14" s="21">
        <f>VLOOKUP(Tabela3[[#This Row],[id_escola]],K:L,2,FALSE)</f>
        <v>56.588235294117645</v>
      </c>
      <c r="D14" s="21">
        <f>AVERAGE(Tabela3[[#This Row],[nota_media_portugues]],Tabela3[[#This Row],[nota_media_matematica]])</f>
        <v>61.856617647058826</v>
      </c>
      <c r="E14">
        <f t="shared" si="0"/>
        <v>136</v>
      </c>
      <c r="F14">
        <f>VLOOKUP(Tabela3[[#This Row],[id_escola]],N:P,3,FALSE)</f>
        <v>7</v>
      </c>
      <c r="H14" s="20">
        <v>310244</v>
      </c>
      <c r="I14" s="26">
        <v>57.692307692307693</v>
      </c>
      <c r="K14" s="16">
        <v>310244</v>
      </c>
      <c r="L14" s="15">
        <v>35.410256410256409</v>
      </c>
      <c r="N14">
        <v>341472</v>
      </c>
      <c r="O14">
        <v>61.090686274509807</v>
      </c>
      <c r="P14" s="27">
        <f t="shared" si="1"/>
        <v>8</v>
      </c>
    </row>
    <row r="15" spans="1:16" x14ac:dyDescent="0.3">
      <c r="A15" s="22">
        <f>'agrupamento - 3ciclo'!A14</f>
        <v>800282</v>
      </c>
      <c r="B15" s="21">
        <f>VLOOKUP(Tabela3[[#This Row],[id_escola]],H:I,2,FALSE)</f>
        <v>64.301886792452834</v>
      </c>
      <c r="C15" s="21">
        <f>VLOOKUP(Tabela3[[#This Row],[id_escola]],K:L,2,FALSE)</f>
        <v>54.75</v>
      </c>
      <c r="D15" s="21">
        <f>AVERAGE(Tabela3[[#This Row],[nota_media_portugues]],Tabela3[[#This Row],[nota_media_matematica]])</f>
        <v>59.525943396226417</v>
      </c>
      <c r="E15">
        <f t="shared" si="0"/>
        <v>175</v>
      </c>
      <c r="F15">
        <f>VLOOKUP(Tabela3[[#This Row],[id_escola]],N:P,3,FALSE)</f>
        <v>3</v>
      </c>
      <c r="H15" s="20">
        <v>310270</v>
      </c>
      <c r="I15" s="26">
        <v>56.294117647058826</v>
      </c>
      <c r="K15" s="16">
        <v>310270</v>
      </c>
      <c r="L15" s="15">
        <v>48.470588235294116</v>
      </c>
      <c r="N15">
        <v>341861</v>
      </c>
      <c r="O15">
        <v>55.627450980392155</v>
      </c>
      <c r="P15" s="27">
        <f t="shared" si="1"/>
        <v>18</v>
      </c>
    </row>
    <row r="16" spans="1:16" x14ac:dyDescent="0.3">
      <c r="A16" s="22">
        <f>'agrupamento - 3ciclo'!A15</f>
        <v>800297</v>
      </c>
      <c r="C16" s="21"/>
      <c r="D16" s="21">
        <v>0</v>
      </c>
      <c r="E16">
        <f t="shared" si="0"/>
        <v>1116</v>
      </c>
      <c r="F16">
        <f>VLOOKUP(Tabela3[[#This Row],[id_escola]],N:P,3,FALSE)</f>
        <v>17</v>
      </c>
      <c r="H16" s="20">
        <v>310323</v>
      </c>
      <c r="I16" s="26">
        <v>56.981132075471699</v>
      </c>
      <c r="K16" s="16">
        <v>310323</v>
      </c>
      <c r="L16" s="15">
        <v>34.209876543209873</v>
      </c>
      <c r="N16">
        <v>342439</v>
      </c>
      <c r="O16">
        <v>42.209523809523809</v>
      </c>
      <c r="P16" s="27">
        <f t="shared" si="1"/>
        <v>71</v>
      </c>
    </row>
    <row r="17" spans="1:16" x14ac:dyDescent="0.3">
      <c r="A17" s="22">
        <f>'agrupamento - 3ciclo'!A16</f>
        <v>800326</v>
      </c>
      <c r="B17" s="21">
        <f>VLOOKUP(Tabela3[[#This Row],[id_escola]],H:I,2,FALSE)</f>
        <v>73.9375</v>
      </c>
      <c r="C17" s="21">
        <f>VLOOKUP(Tabela3[[#This Row],[id_escola]],K:L,2,FALSE)</f>
        <v>55.75</v>
      </c>
      <c r="D17" s="21">
        <f>AVERAGE(Tabela3[[#This Row],[nota_media_portugues]],Tabela3[[#This Row],[nota_media_matematica]])</f>
        <v>64.84375</v>
      </c>
      <c r="E17">
        <f t="shared" si="0"/>
        <v>107</v>
      </c>
      <c r="F17">
        <f>VLOOKUP(Tabela3[[#This Row],[id_escola]],N:P,3,FALSE)</f>
        <v>40</v>
      </c>
      <c r="H17" s="20">
        <v>310372</v>
      </c>
      <c r="I17" s="26">
        <v>57.58064516129032</v>
      </c>
      <c r="K17" s="16">
        <v>310372</v>
      </c>
      <c r="L17" s="15">
        <v>36.424242424242422</v>
      </c>
      <c r="N17">
        <v>342506</v>
      </c>
      <c r="O17">
        <v>50.911290322580648</v>
      </c>
      <c r="P17" s="27">
        <f t="shared" si="1"/>
        <v>43</v>
      </c>
    </row>
    <row r="18" spans="1:16" x14ac:dyDescent="0.3">
      <c r="A18" s="22">
        <f>'agrupamento - 3ciclo'!A17</f>
        <v>800327</v>
      </c>
      <c r="B18" s="21">
        <f>VLOOKUP(Tabela3[[#This Row],[id_escola]],H:I,2,FALSE)</f>
        <v>51.473684210526315</v>
      </c>
      <c r="C18" s="21">
        <f>VLOOKUP(Tabela3[[#This Row],[id_escola]],K:L,2,FALSE)</f>
        <v>46.578947368421055</v>
      </c>
      <c r="D18" s="21">
        <f>AVERAGE(Tabela3[[#This Row],[nota_media_portugues]],Tabela3[[#This Row],[nota_media_matematica]])</f>
        <v>49.026315789473685</v>
      </c>
      <c r="E18">
        <f t="shared" si="0"/>
        <v>627</v>
      </c>
      <c r="F18">
        <f>VLOOKUP(Tabela3[[#This Row],[id_escola]],N:P,3,FALSE)</f>
        <v>116</v>
      </c>
      <c r="H18" s="20">
        <v>310402</v>
      </c>
      <c r="I18" s="26">
        <v>60.752808988764045</v>
      </c>
      <c r="K18" s="16">
        <v>310402</v>
      </c>
      <c r="L18" s="15">
        <v>45.930232558139537</v>
      </c>
      <c r="N18">
        <v>343328</v>
      </c>
      <c r="O18">
        <v>54.327683615819211</v>
      </c>
      <c r="P18" s="27">
        <f t="shared" si="1"/>
        <v>26</v>
      </c>
    </row>
    <row r="19" spans="1:16" x14ac:dyDescent="0.3">
      <c r="A19" s="22">
        <f>'agrupamento - 3ciclo'!A18</f>
        <v>521553</v>
      </c>
      <c r="B19" s="21">
        <f>VLOOKUP(Tabela3[[#This Row],[id_escola]],H:I,2,FALSE)</f>
        <v>66.666666666666671</v>
      </c>
      <c r="C19" s="21">
        <f>VLOOKUP(Tabela3[[#This Row],[id_escola]],K:L,2,FALSE)</f>
        <v>56.916666666666664</v>
      </c>
      <c r="D19" s="21">
        <f>AVERAGE(Tabela3[[#This Row],[nota_media_portugues]],Tabela3[[#This Row],[nota_media_matematica]])</f>
        <v>61.791666666666671</v>
      </c>
      <c r="E19">
        <f t="shared" si="0"/>
        <v>135</v>
      </c>
      <c r="F19">
        <f>VLOOKUP(Tabela3[[#This Row],[id_escola]],N:P,3,FALSE)</f>
        <v>39</v>
      </c>
      <c r="H19" s="20">
        <v>310438</v>
      </c>
      <c r="I19" s="26">
        <v>37.799999999999997</v>
      </c>
      <c r="K19" s="16">
        <v>310438</v>
      </c>
      <c r="L19" s="15">
        <v>12.075471698113208</v>
      </c>
      <c r="N19">
        <v>343481</v>
      </c>
      <c r="O19">
        <v>46.840425531914896</v>
      </c>
      <c r="P19" s="27">
        <f t="shared" si="1"/>
        <v>59</v>
      </c>
    </row>
    <row r="20" spans="1:16" x14ac:dyDescent="0.3">
      <c r="A20" s="22">
        <f>'agrupamento - 3ciclo'!A19</f>
        <v>803205</v>
      </c>
      <c r="B20" s="21">
        <f>VLOOKUP(Tabela3[[#This Row],[id_escola]],H:I,2,FALSE)</f>
        <v>61.042553191489361</v>
      </c>
      <c r="C20" s="21">
        <f>VLOOKUP(Tabela3[[#This Row],[id_escola]],K:L,2,FALSE)</f>
        <v>57</v>
      </c>
      <c r="D20" s="21">
        <f>AVERAGE(Tabela3[[#This Row],[nota_media_portugues]],Tabela3[[#This Row],[nota_media_matematica]])</f>
        <v>59.021276595744681</v>
      </c>
      <c r="E20">
        <f t="shared" si="0"/>
        <v>186</v>
      </c>
      <c r="F20">
        <f>VLOOKUP(Tabela3[[#This Row],[id_escola]],N:P,3,FALSE)</f>
        <v>20</v>
      </c>
      <c r="H20" s="20">
        <v>310440</v>
      </c>
      <c r="I20" s="26">
        <v>57.571428571428569</v>
      </c>
      <c r="K20" s="16">
        <v>310440</v>
      </c>
      <c r="L20" s="15">
        <v>47.68181818181818</v>
      </c>
      <c r="N20">
        <v>343493</v>
      </c>
      <c r="O20">
        <v>43.817307692307693</v>
      </c>
      <c r="P20" s="27">
        <f t="shared" si="1"/>
        <v>67</v>
      </c>
    </row>
    <row r="21" spans="1:16" x14ac:dyDescent="0.3">
      <c r="A21" s="22">
        <f>'agrupamento - 3ciclo'!A20</f>
        <v>502856</v>
      </c>
      <c r="B21" s="21">
        <f>VLOOKUP(Tabela3[[#This Row],[id_escola]],H:I,2,FALSE)</f>
        <v>65.752212389380531</v>
      </c>
      <c r="C21" s="21">
        <f>VLOOKUP(Tabela3[[#This Row],[id_escola]],K:L,2,FALSE)</f>
        <v>48.716814159292035</v>
      </c>
      <c r="D21" s="21">
        <f>AVERAGE(Tabela3[[#This Row],[nota_media_portugues]],Tabela3[[#This Row],[nota_media_matematica]])</f>
        <v>57.23451327433628</v>
      </c>
      <c r="E21">
        <f t="shared" si="0"/>
        <v>226</v>
      </c>
      <c r="F21">
        <f>VLOOKUP(Tabela3[[#This Row],[id_escola]],N:P,3,FALSE)</f>
        <v>67</v>
      </c>
      <c r="H21" s="20">
        <v>310499</v>
      </c>
      <c r="I21" s="26">
        <v>54.263157894736842</v>
      </c>
      <c r="K21" s="16">
        <v>310499</v>
      </c>
      <c r="L21" s="15">
        <v>30.452380952380953</v>
      </c>
      <c r="N21">
        <v>343511</v>
      </c>
      <c r="O21">
        <v>49.309090909090912</v>
      </c>
      <c r="P21" s="27">
        <f t="shared" si="1"/>
        <v>49</v>
      </c>
    </row>
    <row r="22" spans="1:16" x14ac:dyDescent="0.3">
      <c r="A22" s="22">
        <f>'agrupamento - 3ciclo'!A21</f>
        <v>500562</v>
      </c>
      <c r="B22" s="21">
        <f>VLOOKUP(Tabela3[[#This Row],[id_escola]],H:I,2,FALSE)</f>
        <v>69.333333333333329</v>
      </c>
      <c r="C22" s="21">
        <f>VLOOKUP(Tabela3[[#This Row],[id_escola]],K:L,2,FALSE)</f>
        <v>51</v>
      </c>
      <c r="D22" s="21">
        <f>AVERAGE(Tabela3[[#This Row],[nota_media_portugues]],Tabela3[[#This Row],[nota_media_matematica]])</f>
        <v>60.166666666666664</v>
      </c>
      <c r="E22">
        <f t="shared" si="0"/>
        <v>158</v>
      </c>
      <c r="F22">
        <f>VLOOKUP(Tabela3[[#This Row],[id_escola]],N:P,3,FALSE)</f>
        <v>16</v>
      </c>
      <c r="H22" s="20">
        <v>330000</v>
      </c>
      <c r="I22" s="26">
        <v>61.796296296296298</v>
      </c>
      <c r="K22" s="16">
        <v>330000</v>
      </c>
      <c r="L22" s="15">
        <v>50.981818181818184</v>
      </c>
      <c r="N22">
        <v>343523</v>
      </c>
      <c r="O22">
        <v>50.247826086956522</v>
      </c>
      <c r="P22" s="27">
        <f t="shared" si="1"/>
        <v>45</v>
      </c>
    </row>
    <row r="23" spans="1:16" x14ac:dyDescent="0.3">
      <c r="A23" s="22">
        <f>'agrupamento - 3ciclo'!A22</f>
        <v>507570</v>
      </c>
      <c r="B23" s="21">
        <f>VLOOKUP(Tabela3[[#This Row],[id_escola]],H:I,2,FALSE)</f>
        <v>71.744360902255636</v>
      </c>
      <c r="C23" s="21">
        <f>VLOOKUP(Tabela3[[#This Row],[id_escola]],K:L,2,FALSE)</f>
        <v>61.866666666666667</v>
      </c>
      <c r="D23" s="21">
        <f>AVERAGE(Tabela3[[#This Row],[nota_media_portugues]],Tabela3[[#This Row],[nota_media_matematica]])</f>
        <v>66.805513784461155</v>
      </c>
      <c r="E23">
        <f t="shared" si="0"/>
        <v>90</v>
      </c>
      <c r="F23">
        <f>VLOOKUP(Tabela3[[#This Row],[id_escola]],N:P,3,FALSE)</f>
        <v>4</v>
      </c>
      <c r="H23" s="20">
        <v>330024</v>
      </c>
      <c r="I23" s="26">
        <v>51.801886792452834</v>
      </c>
      <c r="K23" s="16">
        <v>330024</v>
      </c>
      <c r="L23" s="15">
        <v>25.777777777777779</v>
      </c>
      <c r="N23">
        <v>343535</v>
      </c>
      <c r="O23">
        <v>51.27615062761506</v>
      </c>
      <c r="P23" s="27">
        <f t="shared" si="1"/>
        <v>40</v>
      </c>
    </row>
    <row r="24" spans="1:16" x14ac:dyDescent="0.3">
      <c r="A24" s="22">
        <f>'agrupamento - 3ciclo'!A23</f>
        <v>502911</v>
      </c>
      <c r="B24" s="21">
        <f>VLOOKUP(Tabela3[[#This Row],[id_escola]],H:I,2,FALSE)</f>
        <v>77.344262295081961</v>
      </c>
      <c r="C24" s="21">
        <f>VLOOKUP(Tabela3[[#This Row],[id_escola]],K:L,2,FALSE)</f>
        <v>64.721311475409834</v>
      </c>
      <c r="D24" s="21">
        <f>AVERAGE(Tabela3[[#This Row],[nota_media_portugues]],Tabela3[[#This Row],[nota_media_matematica]])</f>
        <v>71.032786885245898</v>
      </c>
      <c r="E24">
        <f t="shared" si="0"/>
        <v>53</v>
      </c>
      <c r="F24">
        <f>VLOOKUP(Tabela3[[#This Row],[id_escola]],N:P,3,FALSE)</f>
        <v>22</v>
      </c>
      <c r="H24" s="20">
        <v>330036</v>
      </c>
      <c r="I24" s="26">
        <v>57.476190476190474</v>
      </c>
      <c r="K24" s="16">
        <v>330036</v>
      </c>
      <c r="L24" s="15">
        <v>32.045454545454547</v>
      </c>
      <c r="N24">
        <v>343547</v>
      </c>
      <c r="O24">
        <v>54.828571428571429</v>
      </c>
      <c r="P24" s="27">
        <f t="shared" si="1"/>
        <v>23</v>
      </c>
    </row>
    <row r="25" spans="1:16" x14ac:dyDescent="0.3">
      <c r="A25" s="22">
        <f>'agrupamento - 3ciclo'!A24</f>
        <v>800338</v>
      </c>
      <c r="B25" s="21">
        <f>VLOOKUP(Tabela3[[#This Row],[id_escola]],H:I,2,FALSE)</f>
        <v>73.8</v>
      </c>
      <c r="C25" s="21">
        <f>VLOOKUP(Tabela3[[#This Row],[id_escola]],K:L,2,FALSE)</f>
        <v>60.8</v>
      </c>
      <c r="D25" s="21">
        <f>AVERAGE(Tabela3[[#This Row],[nota_media_portugues]],Tabela3[[#This Row],[nota_media_matematica]])</f>
        <v>67.3</v>
      </c>
      <c r="E25">
        <f t="shared" si="0"/>
        <v>83</v>
      </c>
      <c r="F25">
        <f>VLOOKUP(Tabela3[[#This Row],[id_escola]],N:P,3,FALSE)</f>
        <v>3</v>
      </c>
      <c r="H25" s="20">
        <v>330048</v>
      </c>
      <c r="I25" s="26">
        <v>60.142857142857146</v>
      </c>
      <c r="K25" s="16">
        <v>330048</v>
      </c>
      <c r="L25" s="15">
        <v>46.214285714285715</v>
      </c>
      <c r="N25">
        <v>343560</v>
      </c>
      <c r="O25">
        <v>47.81818181818182</v>
      </c>
      <c r="P25" s="27">
        <f t="shared" si="1"/>
        <v>54</v>
      </c>
    </row>
    <row r="26" spans="1:16" x14ac:dyDescent="0.3">
      <c r="A26" s="22">
        <f>'agrupamento - 3ciclo'!A25</f>
        <v>800339</v>
      </c>
      <c r="B26" s="21">
        <f>VLOOKUP(Tabela3[[#This Row],[id_escola]],H:I,2,FALSE)</f>
        <v>71.75</v>
      </c>
      <c r="C26" s="21">
        <f>VLOOKUP(Tabela3[[#This Row],[id_escola]],K:L,2,FALSE)</f>
        <v>62</v>
      </c>
      <c r="D26" s="21">
        <f>AVERAGE(Tabela3[[#This Row],[nota_media_portugues]],Tabela3[[#This Row],[nota_media_matematica]])</f>
        <v>66.875</v>
      </c>
      <c r="E26">
        <f t="shared" si="0"/>
        <v>85</v>
      </c>
      <c r="F26">
        <f>VLOOKUP(Tabela3[[#This Row],[id_escola]],N:P,3,FALSE)</f>
        <v>6</v>
      </c>
      <c r="H26" s="20">
        <v>330050</v>
      </c>
      <c r="I26" s="26">
        <v>56.24</v>
      </c>
      <c r="K26" s="16">
        <v>330050</v>
      </c>
      <c r="L26" s="15">
        <v>39.159999999999997</v>
      </c>
      <c r="N26">
        <v>343584</v>
      </c>
      <c r="O26">
        <v>49.560810810810814</v>
      </c>
      <c r="P26" s="27">
        <f t="shared" si="1"/>
        <v>47</v>
      </c>
    </row>
    <row r="27" spans="1:16" x14ac:dyDescent="0.3">
      <c r="A27" s="22">
        <f>'agrupamento - 3ciclo'!A26</f>
        <v>507246</v>
      </c>
      <c r="B27" s="21">
        <f>VLOOKUP(Tabela3[[#This Row],[id_escola]],H:I,2,FALSE)</f>
        <v>71.943396226415089</v>
      </c>
      <c r="C27" s="21">
        <f>VLOOKUP(Tabela3[[#This Row],[id_escola]],K:L,2,FALSE)</f>
        <v>68.094339622641513</v>
      </c>
      <c r="D27" s="21">
        <f>AVERAGE(Tabela3[[#This Row],[nota_media_portugues]],Tabela3[[#This Row],[nota_media_matematica]])</f>
        <v>70.018867924528308</v>
      </c>
      <c r="E27">
        <f t="shared" si="0"/>
        <v>64</v>
      </c>
      <c r="F27">
        <f>VLOOKUP(Tabela3[[#This Row],[id_escola]],N:P,3,FALSE)</f>
        <v>3</v>
      </c>
      <c r="H27" s="20">
        <v>330061</v>
      </c>
      <c r="I27" s="26">
        <v>59.597938144329895</v>
      </c>
      <c r="K27" s="16">
        <v>330061</v>
      </c>
      <c r="L27" s="15">
        <v>43.693877551020407</v>
      </c>
      <c r="N27">
        <v>343602</v>
      </c>
      <c r="O27">
        <v>49.316176470588232</v>
      </c>
      <c r="P27" s="27">
        <f t="shared" si="1"/>
        <v>48</v>
      </c>
    </row>
    <row r="28" spans="1:16" x14ac:dyDescent="0.3">
      <c r="A28" s="22">
        <f>'agrupamento - 3ciclo'!A27</f>
        <v>506084</v>
      </c>
      <c r="B28" s="21">
        <f>VLOOKUP(Tabela3[[#This Row],[id_escola]],H:I,2,FALSE)</f>
        <v>76.268292682926827</v>
      </c>
      <c r="C28" s="21">
        <f>VLOOKUP(Tabela3[[#This Row],[id_escola]],K:L,2,FALSE)</f>
        <v>63.975609756097562</v>
      </c>
      <c r="D28" s="21">
        <f>AVERAGE(Tabela3[[#This Row],[nota_media_portugues]],Tabela3[[#This Row],[nota_media_matematica]])</f>
        <v>70.121951219512198</v>
      </c>
      <c r="E28">
        <f t="shared" si="0"/>
        <v>62</v>
      </c>
      <c r="F28">
        <f>VLOOKUP(Tabela3[[#This Row],[id_escola]],N:P,3,FALSE)</f>
        <v>21</v>
      </c>
      <c r="H28" s="20">
        <v>330073</v>
      </c>
      <c r="I28" s="26">
        <v>55.061224489795919</v>
      </c>
      <c r="K28" s="16">
        <v>330073</v>
      </c>
      <c r="L28" s="15">
        <v>39.391752577319586</v>
      </c>
      <c r="N28">
        <v>343614</v>
      </c>
      <c r="O28">
        <v>46.89051094890511</v>
      </c>
      <c r="P28" s="27">
        <f t="shared" si="1"/>
        <v>58</v>
      </c>
    </row>
    <row r="29" spans="1:16" x14ac:dyDescent="0.3">
      <c r="A29" s="22">
        <f>'agrupamento - 3ciclo'!A28</f>
        <v>800344</v>
      </c>
      <c r="B29" s="21">
        <f>VLOOKUP(Tabela3[[#This Row],[id_escola]],H:I,2,FALSE)</f>
        <v>69.242424242424249</v>
      </c>
      <c r="C29" s="21">
        <f>VLOOKUP(Tabela3[[#This Row],[id_escola]],K:L,2,FALSE)</f>
        <v>73.941176470588232</v>
      </c>
      <c r="D29" s="21">
        <f>AVERAGE(Tabela3[[#This Row],[nota_media_portugues]],Tabela3[[#This Row],[nota_media_matematica]])</f>
        <v>71.591800356506241</v>
      </c>
      <c r="E29">
        <f t="shared" si="0"/>
        <v>49</v>
      </c>
      <c r="F29">
        <f>VLOOKUP(Tabela3[[#This Row],[id_escola]],N:P,3,FALSE)</f>
        <v>19</v>
      </c>
      <c r="H29" s="20">
        <v>330085</v>
      </c>
      <c r="I29" s="26">
        <v>61.074074074074076</v>
      </c>
      <c r="K29" s="16">
        <v>330085</v>
      </c>
      <c r="L29" s="15">
        <v>46.814814814814817</v>
      </c>
      <c r="N29">
        <v>344473</v>
      </c>
      <c r="O29">
        <v>46.589552238805972</v>
      </c>
      <c r="P29" s="27">
        <f t="shared" si="1"/>
        <v>61</v>
      </c>
    </row>
    <row r="30" spans="1:16" x14ac:dyDescent="0.3">
      <c r="A30" s="22">
        <f>'agrupamento - 3ciclo'!A29</f>
        <v>800347</v>
      </c>
      <c r="B30" s="21">
        <f>VLOOKUP(Tabela3[[#This Row],[id_escola]],H:I,2,FALSE)</f>
        <v>82.307692307692307</v>
      </c>
      <c r="C30" s="21">
        <f>VLOOKUP(Tabela3[[#This Row],[id_escola]],K:L,2,FALSE)</f>
        <v>75.785714285714292</v>
      </c>
      <c r="D30" s="21">
        <f>AVERAGE(Tabela3[[#This Row],[nota_media_portugues]],Tabela3[[#This Row],[nota_media_matematica]])</f>
        <v>79.046703296703299</v>
      </c>
      <c r="E30">
        <f t="shared" si="0"/>
        <v>11</v>
      </c>
      <c r="F30">
        <f>VLOOKUP(Tabela3[[#This Row],[id_escola]],N:P,3,FALSE)</f>
        <v>8</v>
      </c>
      <c r="H30" s="20">
        <v>330097</v>
      </c>
      <c r="I30" s="26">
        <v>46.090909090909093</v>
      </c>
      <c r="K30" s="16">
        <v>330097</v>
      </c>
      <c r="L30" s="15">
        <v>32.588235294117645</v>
      </c>
      <c r="N30">
        <v>344497</v>
      </c>
      <c r="O30">
        <v>57.509615384615387</v>
      </c>
      <c r="P30" s="27">
        <f t="shared" si="1"/>
        <v>14</v>
      </c>
    </row>
    <row r="31" spans="1:16" x14ac:dyDescent="0.3">
      <c r="A31" s="22">
        <f>'agrupamento - 3ciclo'!A30</f>
        <v>505213</v>
      </c>
      <c r="B31" s="21">
        <f>VLOOKUP(Tabela3[[#This Row],[id_escola]],H:I,2,FALSE)</f>
        <v>73.066666666666663</v>
      </c>
      <c r="C31" s="21">
        <f>VLOOKUP(Tabela3[[#This Row],[id_escola]],K:L,2,FALSE)</f>
        <v>58.166666666666664</v>
      </c>
      <c r="D31" s="21">
        <f>AVERAGE(Tabela3[[#This Row],[nota_media_portugues]],Tabela3[[#This Row],[nota_media_matematica]])</f>
        <v>65.61666666666666</v>
      </c>
      <c r="E31">
        <f t="shared" si="0"/>
        <v>92</v>
      </c>
      <c r="F31">
        <f>VLOOKUP(Tabela3[[#This Row],[id_escola]],N:P,3,FALSE)</f>
        <v>38</v>
      </c>
      <c r="H31" s="20">
        <v>330103</v>
      </c>
      <c r="I31" s="26">
        <v>59.52</v>
      </c>
      <c r="K31" s="16">
        <v>330103</v>
      </c>
      <c r="L31" s="15">
        <v>47.07692307692308</v>
      </c>
      <c r="N31">
        <v>345490</v>
      </c>
      <c r="O31">
        <v>36.338709677419352</v>
      </c>
      <c r="P31" s="27">
        <f t="shared" si="1"/>
        <v>74</v>
      </c>
    </row>
    <row r="32" spans="1:16" x14ac:dyDescent="0.3">
      <c r="A32" s="22">
        <f>'agrupamento - 3ciclo'!A31</f>
        <v>501542</v>
      </c>
      <c r="B32" s="21">
        <f>VLOOKUP(Tabela3[[#This Row],[id_escola]],H:I,2,FALSE)</f>
        <v>70.548780487804876</v>
      </c>
      <c r="C32" s="21">
        <f>VLOOKUP(Tabela3[[#This Row],[id_escola]],K:L,2,FALSE)</f>
        <v>66.888888888888886</v>
      </c>
      <c r="D32" s="21">
        <f>AVERAGE(Tabela3[[#This Row],[nota_media_portugues]],Tabela3[[#This Row],[nota_media_matematica]])</f>
        <v>68.718834688346874</v>
      </c>
      <c r="E32">
        <f t="shared" si="0"/>
        <v>72</v>
      </c>
      <c r="F32">
        <f>VLOOKUP(Tabela3[[#This Row],[id_escola]],N:P,3,FALSE)</f>
        <v>2</v>
      </c>
      <c r="H32" s="20">
        <v>330115</v>
      </c>
      <c r="I32" s="26">
        <v>57.054054054054056</v>
      </c>
      <c r="K32" s="16">
        <v>330115</v>
      </c>
      <c r="L32" s="15">
        <v>37.702702702702702</v>
      </c>
      <c r="N32">
        <v>345519</v>
      </c>
      <c r="O32">
        <v>43.490566037735846</v>
      </c>
      <c r="P32" s="27">
        <f t="shared" si="1"/>
        <v>68</v>
      </c>
    </row>
    <row r="33" spans="1:16" x14ac:dyDescent="0.3">
      <c r="A33" s="22">
        <f>'agrupamento - 3ciclo'!A32</f>
        <v>500586</v>
      </c>
      <c r="B33" s="21">
        <f>VLOOKUP(Tabela3[[#This Row],[id_escola]],H:I,2,FALSE)</f>
        <v>81.930232558139537</v>
      </c>
      <c r="C33" s="21">
        <f>VLOOKUP(Tabela3[[#This Row],[id_escola]],K:L,2,FALSE)</f>
        <v>84.808139534883722</v>
      </c>
      <c r="D33" s="21">
        <f>AVERAGE(Tabela3[[#This Row],[nota_media_portugues]],Tabela3[[#This Row],[nota_media_matematica]])</f>
        <v>83.369186046511629</v>
      </c>
      <c r="E33">
        <f t="shared" si="0"/>
        <v>2</v>
      </c>
      <c r="F33">
        <f>VLOOKUP(Tabela3[[#This Row],[id_escola]],N:P,3,FALSE)</f>
        <v>1</v>
      </c>
      <c r="H33" s="20">
        <v>330127</v>
      </c>
      <c r="I33" s="26">
        <v>68.25</v>
      </c>
      <c r="K33" s="16">
        <v>330127</v>
      </c>
      <c r="L33" s="15">
        <v>46.2</v>
      </c>
      <c r="N33">
        <v>345520</v>
      </c>
      <c r="O33">
        <v>41.347222222222221</v>
      </c>
      <c r="P33" s="27">
        <f t="shared" si="1"/>
        <v>72</v>
      </c>
    </row>
    <row r="34" spans="1:16" x14ac:dyDescent="0.3">
      <c r="A34" s="22">
        <f>'agrupamento - 3ciclo'!A33</f>
        <v>800353</v>
      </c>
      <c r="B34" s="21">
        <f>VLOOKUP(Tabela3[[#This Row],[id_escola]],H:I,2,FALSE)</f>
        <v>52.75</v>
      </c>
      <c r="C34" s="21">
        <f>VLOOKUP(Tabela3[[#This Row],[id_escola]],K:L,2,FALSE)</f>
        <v>20.75</v>
      </c>
      <c r="D34" s="21">
        <f>AVERAGE(Tabela3[[#This Row],[nota_media_portugues]],Tabela3[[#This Row],[nota_media_matematica]])</f>
        <v>36.75</v>
      </c>
      <c r="E34">
        <f t="shared" si="0"/>
        <v>1047</v>
      </c>
      <c r="F34">
        <f>VLOOKUP(Tabela3[[#This Row],[id_escola]],N:P,3,FALSE)</f>
        <v>192</v>
      </c>
      <c r="H34" s="20">
        <v>330139</v>
      </c>
      <c r="I34" s="26">
        <v>61.08</v>
      </c>
      <c r="K34" s="16">
        <v>330139</v>
      </c>
      <c r="L34" s="15">
        <v>46.386666666666663</v>
      </c>
      <c r="N34">
        <v>345544</v>
      </c>
      <c r="O34">
        <v>57.692307692307693</v>
      </c>
      <c r="P34" s="27">
        <f t="shared" si="1"/>
        <v>13</v>
      </c>
    </row>
    <row r="35" spans="1:16" x14ac:dyDescent="0.3">
      <c r="A35" s="22">
        <f>'agrupamento - 3ciclo'!A34</f>
        <v>503162</v>
      </c>
      <c r="B35" s="21">
        <f>VLOOKUP(Tabela3[[#This Row],[id_escola]],H:I,2,FALSE)</f>
        <v>52.1875</v>
      </c>
      <c r="C35" s="21">
        <f>VLOOKUP(Tabela3[[#This Row],[id_escola]],K:L,2,FALSE)</f>
        <v>25.466666666666665</v>
      </c>
      <c r="D35" s="21">
        <f>AVERAGE(Tabela3[[#This Row],[nota_media_portugues]],Tabela3[[#This Row],[nota_media_matematica]])</f>
        <v>38.827083333333334</v>
      </c>
      <c r="E35">
        <f t="shared" si="0"/>
        <v>1007</v>
      </c>
      <c r="F35">
        <f>VLOOKUP(Tabela3[[#This Row],[id_escola]],N:P,3,FALSE)</f>
        <v>188</v>
      </c>
      <c r="H35" s="20">
        <v>330140</v>
      </c>
      <c r="I35" s="26">
        <v>42.114285714285714</v>
      </c>
      <c r="K35" s="16">
        <v>330140</v>
      </c>
      <c r="L35" s="15">
        <v>12.428571428571429</v>
      </c>
      <c r="N35">
        <v>345672</v>
      </c>
      <c r="O35">
        <v>40.047297297297298</v>
      </c>
      <c r="P35" s="27">
        <f t="shared" si="1"/>
        <v>73</v>
      </c>
    </row>
    <row r="36" spans="1:16" x14ac:dyDescent="0.3">
      <c r="A36" s="22">
        <f>'agrupamento - 3ciclo'!A35</f>
        <v>800354</v>
      </c>
      <c r="B36" s="21">
        <f>VLOOKUP(Tabela3[[#This Row],[id_escola]],H:I,2,FALSE)</f>
        <v>73.352941176470594</v>
      </c>
      <c r="C36" s="21">
        <f>VLOOKUP(Tabela3[[#This Row],[id_escola]],K:L,2,FALSE)</f>
        <v>66.529411764705884</v>
      </c>
      <c r="D36" s="21">
        <f>AVERAGE(Tabela3[[#This Row],[nota_media_portugues]],Tabela3[[#This Row],[nota_media_matematica]])</f>
        <v>69.941176470588232</v>
      </c>
      <c r="E36">
        <f t="shared" si="0"/>
        <v>60</v>
      </c>
      <c r="F36">
        <f>VLOOKUP(Tabela3[[#This Row],[id_escola]],N:P,3,FALSE)</f>
        <v>2</v>
      </c>
      <c r="H36" s="20">
        <v>330152</v>
      </c>
      <c r="I36" s="26">
        <v>51.612903225806448</v>
      </c>
      <c r="K36" s="16">
        <v>330152</v>
      </c>
      <c r="L36" s="15">
        <v>31.9375</v>
      </c>
      <c r="N36">
        <v>345763</v>
      </c>
      <c r="O36">
        <v>52.514705882352942</v>
      </c>
      <c r="P36" s="27">
        <f t="shared" si="1"/>
        <v>31</v>
      </c>
    </row>
    <row r="37" spans="1:16" x14ac:dyDescent="0.3">
      <c r="A37" s="22">
        <f>'agrupamento - 3ciclo'!A36</f>
        <v>806878</v>
      </c>
      <c r="B37" s="21">
        <f>VLOOKUP(Tabela3[[#This Row],[id_escola]],H:I,2,FALSE)</f>
        <v>77.977272727272734</v>
      </c>
      <c r="C37" s="21">
        <f>VLOOKUP(Tabela3[[#This Row],[id_escola]],K:L,2,FALSE)</f>
        <v>71.977272727272734</v>
      </c>
      <c r="D37" s="21">
        <f>AVERAGE(Tabela3[[#This Row],[nota_media_portugues]],Tabela3[[#This Row],[nota_media_matematica]])</f>
        <v>74.977272727272734</v>
      </c>
      <c r="E37">
        <f t="shared" si="0"/>
        <v>28</v>
      </c>
      <c r="F37">
        <f>VLOOKUP(Tabela3[[#This Row],[id_escola]],N:P,3,FALSE)</f>
        <v>10</v>
      </c>
      <c r="H37" s="20">
        <v>330164</v>
      </c>
      <c r="I37" s="26">
        <v>59.875</v>
      </c>
      <c r="K37" s="16">
        <v>330164</v>
      </c>
      <c r="L37" s="15">
        <v>54.333333333333336</v>
      </c>
      <c r="N37">
        <v>346044</v>
      </c>
      <c r="O37">
        <v>51.076086956521742</v>
      </c>
      <c r="P37" s="27">
        <f t="shared" si="1"/>
        <v>42</v>
      </c>
    </row>
    <row r="38" spans="1:16" x14ac:dyDescent="0.3">
      <c r="A38" s="22">
        <f>'agrupamento - 3ciclo'!A37</f>
        <v>800453</v>
      </c>
      <c r="B38" s="21">
        <f>VLOOKUP(Tabela3[[#This Row],[id_escola]],H:I,2,FALSE)</f>
        <v>72.322580645161295</v>
      </c>
      <c r="C38" s="21">
        <f>VLOOKUP(Tabela3[[#This Row],[id_escola]],K:L,2,FALSE)</f>
        <v>61.29032258064516</v>
      </c>
      <c r="D38" s="21">
        <f>AVERAGE(Tabela3[[#This Row],[nota_media_portugues]],Tabela3[[#This Row],[nota_media_matematica]])</f>
        <v>66.806451612903231</v>
      </c>
      <c r="E38">
        <f t="shared" si="0"/>
        <v>78</v>
      </c>
      <c r="F38">
        <f>VLOOKUP(Tabela3[[#This Row],[id_escola]],N:P,3,FALSE)</f>
        <v>2</v>
      </c>
      <c r="H38" s="20">
        <v>330176</v>
      </c>
      <c r="I38" s="26">
        <v>57.787234042553195</v>
      </c>
      <c r="K38" s="16">
        <v>330176</v>
      </c>
      <c r="L38" s="15">
        <v>42.458333333333336</v>
      </c>
      <c r="N38">
        <v>346585</v>
      </c>
      <c r="O38">
        <v>57.46153846153846</v>
      </c>
      <c r="P38" s="27">
        <f t="shared" si="1"/>
        <v>15</v>
      </c>
    </row>
    <row r="39" spans="1:16" x14ac:dyDescent="0.3">
      <c r="A39" s="22">
        <f>'agrupamento - 3ciclo'!A38</f>
        <v>500811</v>
      </c>
      <c r="B39" s="21">
        <f>VLOOKUP(Tabela3[[#This Row],[id_escola]],H:I,2,FALSE)</f>
        <v>75.117647058823536</v>
      </c>
      <c r="C39" s="21">
        <f>VLOOKUP(Tabela3[[#This Row],[id_escola]],K:L,2,FALSE)</f>
        <v>80.088235294117652</v>
      </c>
      <c r="D39" s="21">
        <f>AVERAGE(Tabela3[[#This Row],[nota_media_portugues]],Tabela3[[#This Row],[nota_media_matematica]])</f>
        <v>77.602941176470594</v>
      </c>
      <c r="E39">
        <f t="shared" si="0"/>
        <v>14</v>
      </c>
      <c r="F39">
        <f>VLOOKUP(Tabela3[[#This Row],[id_escola]],N:P,3,FALSE)</f>
        <v>1</v>
      </c>
      <c r="H39" s="20">
        <v>330188</v>
      </c>
      <c r="I39" s="26">
        <v>52.255813953488371</v>
      </c>
      <c r="K39" s="16">
        <v>330188</v>
      </c>
      <c r="L39" s="15">
        <v>35.116279069767444</v>
      </c>
      <c r="N39">
        <v>346597</v>
      </c>
      <c r="O39">
        <v>45.777777777777779</v>
      </c>
      <c r="P39" s="27">
        <f t="shared" si="1"/>
        <v>64</v>
      </c>
    </row>
    <row r="40" spans="1:16" x14ac:dyDescent="0.3">
      <c r="A40" s="22">
        <f>'agrupamento - 3ciclo'!A39</f>
        <v>800436</v>
      </c>
      <c r="B40" s="21">
        <f>VLOOKUP(Tabela3[[#This Row],[id_escola]],H:I,2,FALSE)</f>
        <v>59.258064516129032</v>
      </c>
      <c r="C40" s="21">
        <f>VLOOKUP(Tabela3[[#This Row],[id_escola]],K:L,2,FALSE)</f>
        <v>62.451612903225808</v>
      </c>
      <c r="D40" s="21">
        <f>AVERAGE(Tabela3[[#This Row],[nota_media_portugues]],Tabela3[[#This Row],[nota_media_matematica]])</f>
        <v>60.854838709677423</v>
      </c>
      <c r="E40">
        <f t="shared" si="0"/>
        <v>136</v>
      </c>
      <c r="F40">
        <f>VLOOKUP(Tabela3[[#This Row],[id_escola]],N:P,3,FALSE)</f>
        <v>53</v>
      </c>
      <c r="H40" s="20">
        <v>330190</v>
      </c>
      <c r="I40" s="26">
        <v>57.333333333333336</v>
      </c>
      <c r="K40" s="16">
        <v>330190</v>
      </c>
      <c r="L40" s="15">
        <v>41.888888888888886</v>
      </c>
      <c r="N40">
        <v>346603</v>
      </c>
      <c r="O40">
        <v>59.661764705882355</v>
      </c>
      <c r="P40" s="27">
        <f t="shared" si="1"/>
        <v>11</v>
      </c>
    </row>
    <row r="41" spans="1:16" x14ac:dyDescent="0.3">
      <c r="A41" s="22">
        <f>'agrupamento - 3ciclo'!A40</f>
        <v>505687</v>
      </c>
      <c r="B41" s="21">
        <f>VLOOKUP(Tabela3[[#This Row],[id_escola]],H:I,2,FALSE)</f>
        <v>66.833333333333329</v>
      </c>
      <c r="C41" s="21">
        <f>VLOOKUP(Tabela3[[#This Row],[id_escola]],K:L,2,FALSE)</f>
        <v>64.469387755102048</v>
      </c>
      <c r="D41" s="21">
        <f>AVERAGE(Tabela3[[#This Row],[nota_media_portugues]],Tabela3[[#This Row],[nota_media_matematica]])</f>
        <v>65.651360544217681</v>
      </c>
      <c r="E41">
        <f t="shared" si="0"/>
        <v>85</v>
      </c>
      <c r="F41">
        <f>VLOOKUP(Tabela3[[#This Row],[id_escola]],N:P,3,FALSE)</f>
        <v>31</v>
      </c>
      <c r="H41" s="20">
        <v>330206</v>
      </c>
      <c r="I41" s="26">
        <v>54.428571428571431</v>
      </c>
      <c r="K41" s="16">
        <v>330206</v>
      </c>
      <c r="L41" s="15">
        <v>46.625</v>
      </c>
      <c r="N41">
        <v>346688</v>
      </c>
      <c r="O41">
        <v>50.560606060606062</v>
      </c>
      <c r="P41" s="27">
        <f t="shared" si="1"/>
        <v>44</v>
      </c>
    </row>
    <row r="42" spans="1:16" x14ac:dyDescent="0.3">
      <c r="A42" s="22">
        <f>'agrupamento - 3ciclo'!A41</f>
        <v>800460</v>
      </c>
      <c r="B42" s="21">
        <f>VLOOKUP(Tabela3[[#This Row],[id_escola]],H:I,2,FALSE)</f>
        <v>73.944444444444443</v>
      </c>
      <c r="C42" s="21">
        <f>VLOOKUP(Tabela3[[#This Row],[id_escola]],K:L,2,FALSE)</f>
        <v>76.129629629629633</v>
      </c>
      <c r="D42" s="21">
        <f>AVERAGE(Tabela3[[#This Row],[nota_media_portugues]],Tabela3[[#This Row],[nota_media_matematica]])</f>
        <v>75.037037037037038</v>
      </c>
      <c r="E42">
        <f t="shared" si="0"/>
        <v>26</v>
      </c>
      <c r="F42">
        <f>VLOOKUP(Tabela3[[#This Row],[id_escola]],N:P,3,FALSE)</f>
        <v>1</v>
      </c>
      <c r="H42" s="20">
        <v>330220</v>
      </c>
      <c r="I42" s="26">
        <v>50.536000000000001</v>
      </c>
      <c r="K42" s="16">
        <v>330220</v>
      </c>
      <c r="L42" s="15">
        <v>29.572519083969464</v>
      </c>
      <c r="N42">
        <v>400695</v>
      </c>
      <c r="O42">
        <v>56.965034965034967</v>
      </c>
      <c r="P42" s="27">
        <f t="shared" si="1"/>
        <v>16</v>
      </c>
    </row>
    <row r="43" spans="1:16" x14ac:dyDescent="0.3">
      <c r="A43" s="22">
        <f>'agrupamento - 3ciclo'!A42</f>
        <v>500021</v>
      </c>
      <c r="B43" s="21">
        <f>VLOOKUP(Tabela3[[#This Row],[id_escola]],H:I,2,FALSE)</f>
        <v>64.235294117647058</v>
      </c>
      <c r="C43" s="21">
        <f>VLOOKUP(Tabela3[[#This Row],[id_escola]],K:L,2,FALSE)</f>
        <v>55.735294117647058</v>
      </c>
      <c r="D43" s="21">
        <f>AVERAGE(Tabela3[[#This Row],[nota_media_portugues]],Tabela3[[#This Row],[nota_media_matematica]])</f>
        <v>59.985294117647058</v>
      </c>
      <c r="E43">
        <f t="shared" si="0"/>
        <v>143</v>
      </c>
      <c r="F43">
        <f>VLOOKUP(Tabela3[[#This Row],[id_escola]],N:P,3,FALSE)</f>
        <v>12</v>
      </c>
      <c r="H43" s="20">
        <v>330231</v>
      </c>
      <c r="I43" s="26">
        <v>64.095238095238102</v>
      </c>
      <c r="K43" s="16">
        <v>330231</v>
      </c>
      <c r="L43" s="15">
        <v>45.655737704918032</v>
      </c>
      <c r="N43">
        <v>400841</v>
      </c>
      <c r="O43">
        <v>52.424050632911396</v>
      </c>
      <c r="P43" s="27">
        <f t="shared" si="1"/>
        <v>32</v>
      </c>
    </row>
    <row r="44" spans="1:16" x14ac:dyDescent="0.3">
      <c r="A44" s="22">
        <f>'agrupamento - 3ciclo'!A43</f>
        <v>800461</v>
      </c>
      <c r="B44" s="21">
        <f>VLOOKUP(Tabela3[[#This Row],[id_escola]],H:I,2,FALSE)</f>
        <v>68.634615384615387</v>
      </c>
      <c r="C44" s="21">
        <f>VLOOKUP(Tabela3[[#This Row],[id_escola]],K:L,2,FALSE)</f>
        <v>61.89473684210526</v>
      </c>
      <c r="D44" s="21">
        <f>AVERAGE(Tabela3[[#This Row],[nota_media_portugues]],Tabela3[[#This Row],[nota_media_matematica]])</f>
        <v>65.264676113360323</v>
      </c>
      <c r="E44">
        <f t="shared" si="0"/>
        <v>87</v>
      </c>
      <c r="F44">
        <f>VLOOKUP(Tabela3[[#This Row],[id_escola]],N:P,3,FALSE)</f>
        <v>32</v>
      </c>
      <c r="H44" s="20">
        <v>330243</v>
      </c>
      <c r="I44" s="26">
        <v>59.229508196721312</v>
      </c>
      <c r="K44" s="16">
        <v>330243</v>
      </c>
      <c r="L44" s="15">
        <v>34.625</v>
      </c>
      <c r="N44">
        <v>400970</v>
      </c>
      <c r="O44">
        <v>69.680297397769522</v>
      </c>
      <c r="P44" s="27">
        <f t="shared" si="1"/>
        <v>4</v>
      </c>
    </row>
    <row r="45" spans="1:16" x14ac:dyDescent="0.3">
      <c r="A45" s="22">
        <f>'agrupamento - 3ciclo'!A44</f>
        <v>505729</v>
      </c>
      <c r="B45" s="21">
        <f>VLOOKUP(Tabela3[[#This Row],[id_escola]],H:I,2,FALSE)</f>
        <v>72.166666666666671</v>
      </c>
      <c r="C45" s="21">
        <f>VLOOKUP(Tabela3[[#This Row],[id_escola]],K:L,2,FALSE)</f>
        <v>61.208333333333336</v>
      </c>
      <c r="D45" s="21">
        <f>AVERAGE(Tabela3[[#This Row],[nota_media_portugues]],Tabela3[[#This Row],[nota_media_matematica]])</f>
        <v>66.6875</v>
      </c>
      <c r="E45">
        <f t="shared" si="0"/>
        <v>76</v>
      </c>
      <c r="F45">
        <f>VLOOKUP(Tabela3[[#This Row],[id_escola]],N:P,3,FALSE)</f>
        <v>25</v>
      </c>
      <c r="H45" s="20">
        <v>330255</v>
      </c>
      <c r="I45" s="26">
        <v>63.985074626865675</v>
      </c>
      <c r="K45" s="16">
        <v>330255</v>
      </c>
      <c r="L45" s="15">
        <v>40.830769230769228</v>
      </c>
      <c r="N45">
        <v>401456</v>
      </c>
      <c r="O45">
        <v>47.230769230769234</v>
      </c>
      <c r="P45" s="27">
        <f t="shared" si="1"/>
        <v>56</v>
      </c>
    </row>
    <row r="46" spans="1:16" x14ac:dyDescent="0.3">
      <c r="A46" s="22">
        <f>'agrupamento - 3ciclo'!A45</f>
        <v>505821</v>
      </c>
      <c r="B46" s="21">
        <f>VLOOKUP(Tabela3[[#This Row],[id_escola]],H:I,2,FALSE)</f>
        <v>70.07692307692308</v>
      </c>
      <c r="C46" s="21">
        <f>VLOOKUP(Tabela3[[#This Row],[id_escola]],K:L,2,FALSE)</f>
        <v>54.333333333333336</v>
      </c>
      <c r="D46" s="21">
        <f>AVERAGE(Tabela3[[#This Row],[nota_media_portugues]],Tabela3[[#This Row],[nota_media_matematica]])</f>
        <v>62.205128205128204</v>
      </c>
      <c r="E46">
        <f t="shared" si="0"/>
        <v>114</v>
      </c>
      <c r="F46">
        <f>VLOOKUP(Tabela3[[#This Row],[id_escola]],N:P,3,FALSE)</f>
        <v>38</v>
      </c>
      <c r="H46" s="20">
        <v>330267</v>
      </c>
      <c r="I46" s="26">
        <v>57</v>
      </c>
      <c r="K46" s="16">
        <v>330267</v>
      </c>
      <c r="L46" s="15">
        <v>42.698412698412696</v>
      </c>
      <c r="N46">
        <v>401493</v>
      </c>
      <c r="O46">
        <v>51.938416422287389</v>
      </c>
      <c r="P46" s="27">
        <f t="shared" si="1"/>
        <v>34</v>
      </c>
    </row>
    <row r="47" spans="1:16" x14ac:dyDescent="0.3">
      <c r="A47" s="22">
        <f>'agrupamento - 3ciclo'!A46</f>
        <v>800382</v>
      </c>
      <c r="B47" s="21">
        <f>VLOOKUP(Tabela3[[#This Row],[id_escola]],H:I,2,FALSE)</f>
        <v>70.745098039215691</v>
      </c>
      <c r="C47" s="21">
        <f>VLOOKUP(Tabela3[[#This Row],[id_escola]],K:L,2,FALSE)</f>
        <v>68.960784313725483</v>
      </c>
      <c r="D47" s="21">
        <f>AVERAGE(Tabela3[[#This Row],[nota_media_portugues]],Tabela3[[#This Row],[nota_media_matematica]])</f>
        <v>69.85294117647058</v>
      </c>
      <c r="E47">
        <f t="shared" si="0"/>
        <v>58</v>
      </c>
      <c r="F47">
        <f>VLOOKUP(Tabela3[[#This Row],[id_escola]],N:P,3,FALSE)</f>
        <v>3</v>
      </c>
      <c r="H47" s="20">
        <v>330279</v>
      </c>
      <c r="I47" s="26">
        <v>54.84</v>
      </c>
      <c r="K47" s="16">
        <v>330279</v>
      </c>
      <c r="L47" s="15">
        <v>34.481481481481481</v>
      </c>
      <c r="N47">
        <v>401500</v>
      </c>
      <c r="O47">
        <v>53.768060836501903</v>
      </c>
      <c r="P47" s="27">
        <f t="shared" si="1"/>
        <v>28</v>
      </c>
    </row>
    <row r="48" spans="1:16" x14ac:dyDescent="0.3">
      <c r="A48" s="22">
        <f>'agrupamento - 3ciclo'!A47</f>
        <v>800466</v>
      </c>
      <c r="B48" s="21">
        <f>VLOOKUP(Tabela3[[#This Row],[id_escola]],H:I,2,FALSE)</f>
        <v>64.705882352941174</v>
      </c>
      <c r="C48" s="21">
        <f>VLOOKUP(Tabela3[[#This Row],[id_escola]],K:L,2,FALSE)</f>
        <v>42</v>
      </c>
      <c r="D48" s="21">
        <f>AVERAGE(Tabela3[[#This Row],[nota_media_portugues]],Tabela3[[#This Row],[nota_media_matematica]])</f>
        <v>53.352941176470587</v>
      </c>
      <c r="E48">
        <f t="shared" si="0"/>
        <v>356</v>
      </c>
      <c r="F48">
        <f>VLOOKUP(Tabela3[[#This Row],[id_escola]],N:P,3,FALSE)</f>
        <v>26</v>
      </c>
      <c r="H48" s="20">
        <v>330292</v>
      </c>
      <c r="I48" s="26">
        <v>60</v>
      </c>
      <c r="K48" s="16">
        <v>330292</v>
      </c>
      <c r="L48" s="15">
        <v>50.93333333333333</v>
      </c>
      <c r="N48">
        <v>401559</v>
      </c>
      <c r="O48">
        <v>55.284653465346537</v>
      </c>
      <c r="P48" s="27">
        <f t="shared" si="1"/>
        <v>19</v>
      </c>
    </row>
    <row r="49" spans="1:16" x14ac:dyDescent="0.3">
      <c r="A49" s="22" t="e">
        <f>'agrupamento - 3ciclo'!A48</f>
        <v>#N/A</v>
      </c>
      <c r="C49" s="21"/>
      <c r="D49" s="21">
        <v>0</v>
      </c>
      <c r="E49">
        <f t="shared" si="0"/>
        <v>1084</v>
      </c>
      <c r="F49" t="e">
        <f>VLOOKUP(Tabela3[[#This Row],[id_escola]],N:P,3,FALSE)</f>
        <v>#N/A</v>
      </c>
      <c r="H49" s="20">
        <v>330309</v>
      </c>
      <c r="I49" s="26">
        <v>70.428571428571431</v>
      </c>
      <c r="K49" s="16">
        <v>330309</v>
      </c>
      <c r="L49" s="15">
        <v>62.428571428571431</v>
      </c>
      <c r="N49">
        <v>401560</v>
      </c>
      <c r="O49">
        <v>54.397482014388487</v>
      </c>
      <c r="P49" s="27">
        <f t="shared" si="1"/>
        <v>24</v>
      </c>
    </row>
    <row r="50" spans="1:16" x14ac:dyDescent="0.3">
      <c r="A50" s="22">
        <f>'agrupamento - 3ciclo'!A49</f>
        <v>506060</v>
      </c>
      <c r="B50" s="21">
        <f>VLOOKUP(Tabela3[[#This Row],[id_escola]],H:I,2,FALSE)</f>
        <v>75.490566037735846</v>
      </c>
      <c r="C50" s="21">
        <f>VLOOKUP(Tabela3[[#This Row],[id_escola]],K:L,2,FALSE)</f>
        <v>74.425925925925924</v>
      </c>
      <c r="D50" s="21">
        <f>AVERAGE(Tabela3[[#This Row],[nota_media_portugues]],Tabela3[[#This Row],[nota_media_matematica]])</f>
        <v>74.958245981830885</v>
      </c>
      <c r="E50">
        <f t="shared" si="0"/>
        <v>26</v>
      </c>
      <c r="F50">
        <f>VLOOKUP(Tabela3[[#This Row],[id_escola]],N:P,3,FALSE)</f>
        <v>13</v>
      </c>
      <c r="H50" s="20">
        <v>330322</v>
      </c>
      <c r="I50" s="26">
        <v>64.82352941176471</v>
      </c>
      <c r="K50" s="16">
        <v>330322</v>
      </c>
      <c r="L50" s="15">
        <v>49.114285714285714</v>
      </c>
      <c r="N50">
        <v>401651</v>
      </c>
      <c r="O50">
        <v>48.73394495412844</v>
      </c>
      <c r="P50" s="27">
        <f t="shared" si="1"/>
        <v>51</v>
      </c>
    </row>
    <row r="51" spans="1:16" x14ac:dyDescent="0.3">
      <c r="A51" s="22">
        <f>'agrupamento - 3ciclo'!A50</f>
        <v>800468</v>
      </c>
      <c r="B51" s="21">
        <f>VLOOKUP(Tabela3[[#This Row],[id_escola]],H:I,2,FALSE)</f>
        <v>63.488372093023258</v>
      </c>
      <c r="C51" s="21">
        <f>VLOOKUP(Tabela3[[#This Row],[id_escola]],K:L,2,FALSE)</f>
        <v>64.813953488372093</v>
      </c>
      <c r="D51" s="21">
        <f>AVERAGE(Tabela3[[#This Row],[nota_media_portugues]],Tabela3[[#This Row],[nota_media_matematica]])</f>
        <v>64.151162790697668</v>
      </c>
      <c r="E51">
        <f t="shared" si="0"/>
        <v>92</v>
      </c>
      <c r="F51">
        <f>VLOOKUP(Tabela3[[#This Row],[id_escola]],N:P,3,FALSE)</f>
        <v>6</v>
      </c>
      <c r="H51" s="20">
        <v>330334</v>
      </c>
      <c r="I51" s="26">
        <v>54.74285714285714</v>
      </c>
      <c r="K51" s="16">
        <v>330334</v>
      </c>
      <c r="L51" s="15">
        <v>35.766355140186917</v>
      </c>
      <c r="N51">
        <v>401742</v>
      </c>
      <c r="O51">
        <v>51.599206349206348</v>
      </c>
      <c r="P51" s="27">
        <f t="shared" si="1"/>
        <v>36</v>
      </c>
    </row>
    <row r="52" spans="1:16" x14ac:dyDescent="0.3">
      <c r="A52" s="22">
        <f>'agrupamento - 3ciclo'!A51</f>
        <v>505523</v>
      </c>
      <c r="B52" s="21">
        <f>VLOOKUP(Tabela3[[#This Row],[id_escola]],H:I,2,FALSE)</f>
        <v>75.705882352941174</v>
      </c>
      <c r="C52" s="21">
        <f>VLOOKUP(Tabela3[[#This Row],[id_escola]],K:L,2,FALSE)</f>
        <v>73.20289855072464</v>
      </c>
      <c r="D52" s="21">
        <f>AVERAGE(Tabela3[[#This Row],[nota_media_portugues]],Tabela3[[#This Row],[nota_media_matematica]])</f>
        <v>74.454390451832907</v>
      </c>
      <c r="E52">
        <f t="shared" si="0"/>
        <v>29</v>
      </c>
      <c r="F52">
        <f>VLOOKUP(Tabela3[[#This Row],[id_escola]],N:P,3,FALSE)</f>
        <v>14</v>
      </c>
      <c r="H52" s="20">
        <v>330346</v>
      </c>
      <c r="I52" s="26">
        <v>62.758064516129032</v>
      </c>
      <c r="K52" s="16">
        <v>330346</v>
      </c>
      <c r="L52" s="15">
        <v>42.685483870967744</v>
      </c>
      <c r="N52">
        <v>401961</v>
      </c>
      <c r="O52">
        <v>60.041257367387033</v>
      </c>
      <c r="P52" s="27">
        <f t="shared" si="1"/>
        <v>10</v>
      </c>
    </row>
    <row r="53" spans="1:16" x14ac:dyDescent="0.3">
      <c r="A53" s="22">
        <f>'agrupamento - 3ciclo'!A52</f>
        <v>800469</v>
      </c>
      <c r="B53" s="21">
        <f>VLOOKUP(Tabela3[[#This Row],[id_escola]],H:I,2,FALSE)</f>
        <v>70.558139534883722</v>
      </c>
      <c r="C53" s="21">
        <f>VLOOKUP(Tabela3[[#This Row],[id_escola]],K:L,2,FALSE)</f>
        <v>74.186046511627907</v>
      </c>
      <c r="D53" s="21">
        <f>AVERAGE(Tabela3[[#This Row],[nota_media_portugues]],Tabela3[[#This Row],[nota_media_matematica]])</f>
        <v>72.372093023255815</v>
      </c>
      <c r="E53">
        <f t="shared" si="0"/>
        <v>38</v>
      </c>
      <c r="F53">
        <f>VLOOKUP(Tabela3[[#This Row],[id_escola]],N:P,3,FALSE)</f>
        <v>6</v>
      </c>
      <c r="H53" s="20">
        <v>330358</v>
      </c>
      <c r="I53" s="26">
        <v>58.486111111111114</v>
      </c>
      <c r="K53" s="16">
        <v>330358</v>
      </c>
      <c r="L53" s="15">
        <v>50.041095890410958</v>
      </c>
      <c r="N53">
        <v>402023</v>
      </c>
      <c r="O53">
        <v>54.331325301204821</v>
      </c>
      <c r="P53" s="27">
        <f t="shared" si="1"/>
        <v>25</v>
      </c>
    </row>
    <row r="54" spans="1:16" x14ac:dyDescent="0.3">
      <c r="A54" s="22">
        <f>'agrupamento - 3ciclo'!A53</f>
        <v>508202</v>
      </c>
      <c r="B54" s="21">
        <f>VLOOKUP(Tabela3[[#This Row],[id_escola]],H:I,2,FALSE)</f>
        <v>75.075000000000003</v>
      </c>
      <c r="C54" s="21">
        <f>VLOOKUP(Tabela3[[#This Row],[id_escola]],K:L,2,FALSE)</f>
        <v>51.95</v>
      </c>
      <c r="D54" s="21">
        <f>AVERAGE(Tabela3[[#This Row],[nota_media_portugues]],Tabela3[[#This Row],[nota_media_matematica]])</f>
        <v>63.512500000000003</v>
      </c>
      <c r="E54">
        <f t="shared" si="0"/>
        <v>92</v>
      </c>
      <c r="F54">
        <f>VLOOKUP(Tabela3[[#This Row],[id_escola]],N:P,3,FALSE)</f>
        <v>37</v>
      </c>
      <c r="H54" s="20">
        <v>330360</v>
      </c>
      <c r="I54" s="26">
        <v>48.884615384615387</v>
      </c>
      <c r="K54" s="16">
        <v>330360</v>
      </c>
      <c r="L54" s="15">
        <v>26.92</v>
      </c>
      <c r="N54">
        <v>402035</v>
      </c>
      <c r="O54">
        <v>48.5</v>
      </c>
      <c r="P54" s="27">
        <f t="shared" si="1"/>
        <v>52</v>
      </c>
    </row>
    <row r="55" spans="1:16" x14ac:dyDescent="0.3">
      <c r="A55" s="22">
        <f>'agrupamento - 3ciclo'!A54</f>
        <v>500367</v>
      </c>
      <c r="B55" s="21">
        <f>VLOOKUP(Tabela3[[#This Row],[id_escola]],H:I,2,FALSE)</f>
        <v>60.513513513513516</v>
      </c>
      <c r="C55" s="21">
        <f>VLOOKUP(Tabela3[[#This Row],[id_escola]],K:L,2,FALSE)</f>
        <v>43.20289855072464</v>
      </c>
      <c r="D55" s="21">
        <f>AVERAGE(Tabela3[[#This Row],[nota_media_portugues]],Tabela3[[#This Row],[nota_media_matematica]])</f>
        <v>51.858206032119078</v>
      </c>
      <c r="E55">
        <f t="shared" si="0"/>
        <v>426</v>
      </c>
      <c r="F55">
        <f>VLOOKUP(Tabela3[[#This Row],[id_escola]],N:P,3,FALSE)</f>
        <v>4</v>
      </c>
      <c r="H55" s="20">
        <v>330371</v>
      </c>
      <c r="I55" s="26">
        <v>48.9375</v>
      </c>
      <c r="K55" s="16">
        <v>330371</v>
      </c>
      <c r="L55" s="15">
        <v>15.105263157894736</v>
      </c>
      <c r="N55">
        <v>402151</v>
      </c>
      <c r="O55">
        <v>51.28358208955224</v>
      </c>
      <c r="P55" s="27">
        <f t="shared" si="1"/>
        <v>39</v>
      </c>
    </row>
    <row r="56" spans="1:16" x14ac:dyDescent="0.3">
      <c r="A56" s="22">
        <f>'agrupamento - 3ciclo'!A55</f>
        <v>506308</v>
      </c>
      <c r="B56" s="21">
        <f>VLOOKUP(Tabela3[[#This Row],[id_escola]],H:I,2,FALSE)</f>
        <v>72.391304347826093</v>
      </c>
      <c r="C56" s="21">
        <f>VLOOKUP(Tabela3[[#This Row],[id_escola]],K:L,2,FALSE)</f>
        <v>80.173913043478265</v>
      </c>
      <c r="D56" s="21">
        <f>AVERAGE(Tabela3[[#This Row],[nota_media_portugues]],Tabela3[[#This Row],[nota_media_matematica]])</f>
        <v>76.282608695652186</v>
      </c>
      <c r="E56">
        <f t="shared" si="0"/>
        <v>17</v>
      </c>
      <c r="F56">
        <f>VLOOKUP(Tabela3[[#This Row],[id_escola]],N:P,3,FALSE)</f>
        <v>10</v>
      </c>
      <c r="H56" s="20">
        <v>330383</v>
      </c>
      <c r="I56" s="26">
        <v>57.170731707317074</v>
      </c>
      <c r="K56" s="16">
        <v>330383</v>
      </c>
      <c r="L56" s="15">
        <v>40.31707317073171</v>
      </c>
      <c r="N56">
        <v>402771</v>
      </c>
      <c r="O56">
        <v>48.140845070422536</v>
      </c>
      <c r="P56" s="27">
        <f t="shared" si="1"/>
        <v>53</v>
      </c>
    </row>
    <row r="57" spans="1:16" x14ac:dyDescent="0.3">
      <c r="A57" s="22">
        <f>'agrupamento - 3ciclo'!A56</f>
        <v>501530</v>
      </c>
      <c r="B57" s="21">
        <f>VLOOKUP(Tabela3[[#This Row],[id_escola]],H:I,2,FALSE)</f>
        <v>68.660714285714292</v>
      </c>
      <c r="C57" s="21">
        <f>VLOOKUP(Tabela3[[#This Row],[id_escola]],K:L,2,FALSE)</f>
        <v>71.767857142857139</v>
      </c>
      <c r="D57" s="21">
        <f>AVERAGE(Tabela3[[#This Row],[nota_media_portugues]],Tabela3[[#This Row],[nota_media_matematica]])</f>
        <v>70.214285714285722</v>
      </c>
      <c r="E57">
        <f t="shared" si="0"/>
        <v>49</v>
      </c>
      <c r="F57">
        <f>VLOOKUP(Tabela3[[#This Row],[id_escola]],N:P,3,FALSE)</f>
        <v>1</v>
      </c>
      <c r="H57" s="20">
        <v>330395</v>
      </c>
      <c r="I57" s="26">
        <v>61.756097560975611</v>
      </c>
      <c r="K57" s="16">
        <v>330395</v>
      </c>
      <c r="L57" s="15">
        <v>54.804878048780488</v>
      </c>
      <c r="N57">
        <v>402813</v>
      </c>
      <c r="O57">
        <v>51.445205479452056</v>
      </c>
      <c r="P57" s="27">
        <f t="shared" si="1"/>
        <v>37</v>
      </c>
    </row>
    <row r="58" spans="1:16" x14ac:dyDescent="0.3">
      <c r="A58" s="22" t="e">
        <f>'agrupamento - 3ciclo'!A57</f>
        <v>#N/A</v>
      </c>
      <c r="C58" s="21"/>
      <c r="D58" s="21">
        <v>0</v>
      </c>
      <c r="E58">
        <f t="shared" si="0"/>
        <v>1076</v>
      </c>
      <c r="F58" t="e">
        <f>VLOOKUP(Tabela3[[#This Row],[id_escola]],N:P,3,FALSE)</f>
        <v>#N/A</v>
      </c>
      <c r="H58" s="20">
        <v>330401</v>
      </c>
      <c r="I58" s="26">
        <v>55.688172043010752</v>
      </c>
      <c r="K58" s="16">
        <v>330401</v>
      </c>
      <c r="L58" s="15">
        <v>36.127659574468083</v>
      </c>
      <c r="N58">
        <v>402850</v>
      </c>
      <c r="O58">
        <v>55.183139534883722</v>
      </c>
      <c r="P58" s="27">
        <f t="shared" si="1"/>
        <v>20</v>
      </c>
    </row>
    <row r="59" spans="1:16" x14ac:dyDescent="0.3">
      <c r="A59" s="22">
        <f>'agrupamento - 3ciclo'!A58</f>
        <v>501062</v>
      </c>
      <c r="B59" s="21">
        <f>VLOOKUP(Tabela3[[#This Row],[id_escola]],H:I,2,FALSE)</f>
        <v>79.57692307692308</v>
      </c>
      <c r="C59" s="21">
        <f>VLOOKUP(Tabela3[[#This Row],[id_escola]],K:L,2,FALSE)</f>
        <v>87.074074074074076</v>
      </c>
      <c r="D59" s="21">
        <f>AVERAGE(Tabela3[[#This Row],[nota_media_portugues]],Tabela3[[#This Row],[nota_media_matematica]])</f>
        <v>83.325498575498585</v>
      </c>
      <c r="E59">
        <f t="shared" si="0"/>
        <v>2</v>
      </c>
      <c r="F59">
        <f>VLOOKUP(Tabela3[[#This Row],[id_escola]],N:P,3,FALSE)</f>
        <v>1</v>
      </c>
      <c r="H59" s="20">
        <v>330413</v>
      </c>
      <c r="I59" s="26">
        <v>59.178571428571431</v>
      </c>
      <c r="K59" s="16">
        <v>330413</v>
      </c>
      <c r="L59" s="15">
        <v>30.666666666666668</v>
      </c>
      <c r="N59">
        <v>402990</v>
      </c>
      <c r="O59">
        <v>42.770833333333336</v>
      </c>
      <c r="P59" s="27">
        <f t="shared" si="1"/>
        <v>70</v>
      </c>
    </row>
    <row r="60" spans="1:16" x14ac:dyDescent="0.3">
      <c r="A60" s="22">
        <f>'agrupamento - 3ciclo'!A59</f>
        <v>510350</v>
      </c>
      <c r="B60" s="21">
        <f>VLOOKUP(Tabela3[[#This Row],[id_escola]],H:I,2,FALSE)</f>
        <v>58.146341463414636</v>
      </c>
      <c r="C60" s="21">
        <f>VLOOKUP(Tabela3[[#This Row],[id_escola]],K:L,2,FALSE)</f>
        <v>50.613636363636367</v>
      </c>
      <c r="D60" s="21">
        <f>AVERAGE(Tabela3[[#This Row],[nota_media_portugues]],Tabela3[[#This Row],[nota_media_matematica]])</f>
        <v>54.379988913525501</v>
      </c>
      <c r="E60">
        <f t="shared" si="0"/>
        <v>294</v>
      </c>
      <c r="F60">
        <f>VLOOKUP(Tabela3[[#This Row],[id_escola]],N:P,3,FALSE)</f>
        <v>72</v>
      </c>
      <c r="H60" s="20">
        <v>330425</v>
      </c>
      <c r="I60" s="26">
        <v>64.900000000000006</v>
      </c>
      <c r="K60" s="16">
        <v>330425</v>
      </c>
      <c r="L60" s="15">
        <v>27.61904761904762</v>
      </c>
      <c r="N60">
        <v>403003</v>
      </c>
      <c r="O60">
        <v>54.244827586206895</v>
      </c>
      <c r="P60" s="27">
        <f t="shared" si="1"/>
        <v>27</v>
      </c>
    </row>
    <row r="61" spans="1:16" x14ac:dyDescent="0.3">
      <c r="A61" s="22">
        <f>'agrupamento - 3ciclo'!A60</f>
        <v>500859</v>
      </c>
      <c r="B61" s="21">
        <f>VLOOKUP(Tabela3[[#This Row],[id_escola]],H:I,2,FALSE)</f>
        <v>65.230769230769226</v>
      </c>
      <c r="C61" s="21">
        <f>VLOOKUP(Tabela3[[#This Row],[id_escola]],K:L,2,FALSE)</f>
        <v>53.6</v>
      </c>
      <c r="D61" s="21">
        <f>AVERAGE(Tabela3[[#This Row],[nota_media_portugues]],Tabela3[[#This Row],[nota_media_matematica]])</f>
        <v>59.41538461538461</v>
      </c>
      <c r="E61">
        <f t="shared" si="0"/>
        <v>142</v>
      </c>
      <c r="F61">
        <f>VLOOKUP(Tabela3[[#This Row],[id_escola]],N:P,3,FALSE)</f>
        <v>14</v>
      </c>
      <c r="H61" s="20">
        <v>330437</v>
      </c>
      <c r="I61" s="26">
        <v>60.916666666666664</v>
      </c>
      <c r="K61" s="16">
        <v>330437</v>
      </c>
      <c r="L61" s="15">
        <v>60.230769230769234</v>
      </c>
      <c r="N61">
        <v>403015</v>
      </c>
      <c r="O61">
        <v>49.212121212121211</v>
      </c>
      <c r="P61" s="27">
        <f t="shared" si="1"/>
        <v>50</v>
      </c>
    </row>
    <row r="62" spans="1:16" x14ac:dyDescent="0.3">
      <c r="A62" s="22">
        <f>'agrupamento - 3ciclo'!A61</f>
        <v>505470</v>
      </c>
      <c r="B62" s="21">
        <f>VLOOKUP(Tabela3[[#This Row],[id_escola]],H:I,2,FALSE)</f>
        <v>71.933333333333337</v>
      </c>
      <c r="C62" s="21">
        <f>VLOOKUP(Tabela3[[#This Row],[id_escola]],K:L,2,FALSE)</f>
        <v>47.41935483870968</v>
      </c>
      <c r="D62" s="21">
        <f>AVERAGE(Tabela3[[#This Row],[nota_media_portugues]],Tabela3[[#This Row],[nota_media_matematica]])</f>
        <v>59.676344086021508</v>
      </c>
      <c r="E62">
        <f t="shared" si="0"/>
        <v>139</v>
      </c>
      <c r="F62">
        <f>VLOOKUP(Tabela3[[#This Row],[id_escola]],N:P,3,FALSE)</f>
        <v>44</v>
      </c>
      <c r="H62" s="20">
        <v>330449</v>
      </c>
      <c r="I62" s="26">
        <v>51.75</v>
      </c>
      <c r="K62" s="16">
        <v>330449</v>
      </c>
      <c r="L62" s="15">
        <v>36.25</v>
      </c>
      <c r="N62">
        <v>403880</v>
      </c>
      <c r="O62">
        <v>51.770270270270274</v>
      </c>
      <c r="P62" s="27">
        <f t="shared" si="1"/>
        <v>35</v>
      </c>
    </row>
    <row r="63" spans="1:16" x14ac:dyDescent="0.3">
      <c r="A63" s="22">
        <f>'agrupamento - 3ciclo'!A62</f>
        <v>500940</v>
      </c>
      <c r="B63" s="21">
        <f>VLOOKUP(Tabela3[[#This Row],[id_escola]],H:I,2,FALSE)</f>
        <v>68.111111111111114</v>
      </c>
      <c r="C63" s="21">
        <f>VLOOKUP(Tabela3[[#This Row],[id_escola]],K:L,2,FALSE)</f>
        <v>78.703703703703709</v>
      </c>
      <c r="D63" s="21">
        <f>AVERAGE(Tabela3[[#This Row],[nota_media_portugues]],Tabela3[[#This Row],[nota_media_matematica]])</f>
        <v>73.407407407407419</v>
      </c>
      <c r="E63">
        <f t="shared" si="0"/>
        <v>32</v>
      </c>
      <c r="F63">
        <f>VLOOKUP(Tabela3[[#This Row],[id_escola]],N:P,3,FALSE)</f>
        <v>3</v>
      </c>
      <c r="H63" s="20">
        <v>330450</v>
      </c>
      <c r="I63" s="26">
        <v>65.333333333333329</v>
      </c>
      <c r="K63" s="16">
        <v>330450</v>
      </c>
      <c r="L63" s="15">
        <v>36</v>
      </c>
      <c r="N63">
        <v>403891</v>
      </c>
      <c r="O63">
        <v>53.588235294117645</v>
      </c>
      <c r="P63" s="27">
        <f t="shared" si="1"/>
        <v>29</v>
      </c>
    </row>
    <row r="64" spans="1:16" x14ac:dyDescent="0.3">
      <c r="A64" s="22">
        <f>'agrupamento - 3ciclo'!A63</f>
        <v>503472</v>
      </c>
      <c r="B64" s="21">
        <f>VLOOKUP(Tabela3[[#This Row],[id_escola]],H:I,2,FALSE)</f>
        <v>74.473684210526315</v>
      </c>
      <c r="C64" s="21">
        <f>VLOOKUP(Tabela3[[#This Row],[id_escola]],K:L,2,FALSE)</f>
        <v>68.921052631578945</v>
      </c>
      <c r="D64" s="21">
        <f>AVERAGE(Tabela3[[#This Row],[nota_media_portugues]],Tabela3[[#This Row],[nota_media_matematica]])</f>
        <v>71.69736842105263</v>
      </c>
      <c r="E64">
        <f t="shared" si="0"/>
        <v>37</v>
      </c>
      <c r="F64">
        <f>VLOOKUP(Tabela3[[#This Row],[id_escola]],N:P,3,FALSE)</f>
        <v>19</v>
      </c>
      <c r="H64" s="20">
        <v>330474</v>
      </c>
      <c r="I64" s="26">
        <v>65.84615384615384</v>
      </c>
      <c r="K64" s="16">
        <v>330474</v>
      </c>
      <c r="L64" s="15">
        <v>30.46153846153846</v>
      </c>
      <c r="N64">
        <v>403908</v>
      </c>
      <c r="O64">
        <v>54.986666666666665</v>
      </c>
      <c r="P64" s="27">
        <f t="shared" si="1"/>
        <v>22</v>
      </c>
    </row>
    <row r="65" spans="1:16" x14ac:dyDescent="0.3">
      <c r="A65" s="22">
        <f>'agrupamento - 3ciclo'!A64</f>
        <v>502273</v>
      </c>
      <c r="B65" s="21">
        <f>VLOOKUP(Tabela3[[#This Row],[id_escola]],H:I,2,FALSE)</f>
        <v>74.959016393442624</v>
      </c>
      <c r="C65" s="21">
        <f>VLOOKUP(Tabela3[[#This Row],[id_escola]],K:L,2,FALSE)</f>
        <v>77.196721311475414</v>
      </c>
      <c r="D65" s="21">
        <f>AVERAGE(Tabela3[[#This Row],[nota_media_portugues]],Tabela3[[#This Row],[nota_media_matematica]])</f>
        <v>76.077868852459019</v>
      </c>
      <c r="E65">
        <f t="shared" si="0"/>
        <v>18</v>
      </c>
      <c r="F65">
        <f>VLOOKUP(Tabela3[[#This Row],[id_escola]],N:P,3,FALSE)</f>
        <v>8</v>
      </c>
      <c r="H65" s="20">
        <v>330486</v>
      </c>
      <c r="I65" s="26">
        <v>59.857142857142854</v>
      </c>
      <c r="K65" s="16">
        <v>330486</v>
      </c>
      <c r="L65" s="15">
        <v>33.166666666666664</v>
      </c>
      <c r="N65">
        <v>403910</v>
      </c>
      <c r="O65">
        <v>52.407975460122699</v>
      </c>
      <c r="P65" s="27">
        <f t="shared" si="1"/>
        <v>33</v>
      </c>
    </row>
    <row r="66" spans="1:16" x14ac:dyDescent="0.3">
      <c r="A66" s="22">
        <f>'agrupamento - 3ciclo'!A65</f>
        <v>503563</v>
      </c>
      <c r="B66" s="21">
        <f>VLOOKUP(Tabela3[[#This Row],[id_escola]],H:I,2,FALSE)</f>
        <v>64.111111111111114</v>
      </c>
      <c r="C66" s="21">
        <f>VLOOKUP(Tabela3[[#This Row],[id_escola]],K:L,2,FALSE)</f>
        <v>53.873015873015873</v>
      </c>
      <c r="D66" s="21">
        <f>AVERAGE(Tabela3[[#This Row],[nota_media_portugues]],Tabela3[[#This Row],[nota_media_matematica]])</f>
        <v>58.992063492063494</v>
      </c>
      <c r="E66">
        <f t="shared" ref="E66:E129" si="2">RANK(D66, (D66:D1299), 0)</f>
        <v>149</v>
      </c>
      <c r="F66">
        <f>VLOOKUP(Tabela3[[#This Row],[id_escola]],N:P,3,FALSE)</f>
        <v>61</v>
      </c>
      <c r="H66" s="20">
        <v>330498</v>
      </c>
      <c r="I66" s="26">
        <v>54.764705882352942</v>
      </c>
      <c r="K66" s="16">
        <v>330498</v>
      </c>
      <c r="L66" s="15">
        <v>28.03921568627451</v>
      </c>
      <c r="N66">
        <v>403921</v>
      </c>
      <c r="O66">
        <v>43.309815950920246</v>
      </c>
      <c r="P66" s="27">
        <f t="shared" si="1"/>
        <v>69</v>
      </c>
    </row>
    <row r="67" spans="1:16" x14ac:dyDescent="0.3">
      <c r="A67" s="22">
        <f>'agrupamento - 3ciclo'!A66</f>
        <v>800476</v>
      </c>
      <c r="B67" s="21">
        <f>VLOOKUP(Tabela3[[#This Row],[id_escola]],H:I,2,FALSE)</f>
        <v>63.77215189873418</v>
      </c>
      <c r="C67" s="21">
        <f>VLOOKUP(Tabela3[[#This Row],[id_escola]],K:L,2,FALSE)</f>
        <v>51.506329113924053</v>
      </c>
      <c r="D67" s="21">
        <f>AVERAGE(Tabela3[[#This Row],[nota_media_portugues]],Tabela3[[#This Row],[nota_media_matematica]])</f>
        <v>57.639240506329116</v>
      </c>
      <c r="E67">
        <f t="shared" si="2"/>
        <v>173</v>
      </c>
      <c r="F67">
        <f>VLOOKUP(Tabela3[[#This Row],[id_escola]],N:P,3,FALSE)</f>
        <v>4</v>
      </c>
      <c r="H67" s="20">
        <v>330516</v>
      </c>
      <c r="I67" s="26">
        <v>48.939393939393938</v>
      </c>
      <c r="K67" s="16">
        <v>330516</v>
      </c>
      <c r="L67" s="15">
        <v>22.685714285714287</v>
      </c>
      <c r="N67">
        <v>500021</v>
      </c>
      <c r="O67">
        <v>59.585714285714289</v>
      </c>
      <c r="P67" s="27">
        <f t="shared" si="1"/>
        <v>12</v>
      </c>
    </row>
    <row r="68" spans="1:16" x14ac:dyDescent="0.3">
      <c r="A68" s="22">
        <f>'agrupamento - 3ciclo'!A67</f>
        <v>800474</v>
      </c>
      <c r="B68" s="21">
        <f>VLOOKUP(Tabela3[[#This Row],[id_escola]],H:I,2,FALSE)</f>
        <v>71.035714285714292</v>
      </c>
      <c r="C68" s="21">
        <f>VLOOKUP(Tabela3[[#This Row],[id_escola]],K:L,2,FALSE)</f>
        <v>72.017857142857139</v>
      </c>
      <c r="D68" s="21">
        <f>AVERAGE(Tabela3[[#This Row],[nota_media_portugues]],Tabela3[[#This Row],[nota_media_matematica]])</f>
        <v>71.526785714285722</v>
      </c>
      <c r="E68">
        <f t="shared" si="2"/>
        <v>36</v>
      </c>
      <c r="F68">
        <f>VLOOKUP(Tabela3[[#This Row],[id_escola]],N:P,3,FALSE)</f>
        <v>20</v>
      </c>
      <c r="H68" s="20">
        <v>330530</v>
      </c>
      <c r="I68" s="26">
        <v>57.230769230769234</v>
      </c>
      <c r="K68" s="16">
        <v>330530</v>
      </c>
      <c r="L68" s="15">
        <v>38.153846153846153</v>
      </c>
      <c r="N68">
        <v>500161</v>
      </c>
      <c r="O68">
        <v>61.696969696969695</v>
      </c>
      <c r="P68" s="27">
        <f t="shared" ref="P68:P76" si="3">RANK(O68, $O$3:$O$76, 0)</f>
        <v>7</v>
      </c>
    </row>
    <row r="69" spans="1:16" x14ac:dyDescent="0.3">
      <c r="A69" s="22">
        <f>'agrupamento - 3ciclo'!A68</f>
        <v>800534</v>
      </c>
      <c r="B69" s="21">
        <f>VLOOKUP(Tabela3[[#This Row],[id_escola]],H:I,2,FALSE)</f>
        <v>79.75</v>
      </c>
      <c r="C69" s="21">
        <f>VLOOKUP(Tabela3[[#This Row],[id_escola]],K:L,2,FALSE)</f>
        <v>71.060606060606062</v>
      </c>
      <c r="D69" s="21">
        <f>AVERAGE(Tabela3[[#This Row],[nota_media_portugues]],Tabela3[[#This Row],[nota_media_matematica]])</f>
        <v>75.405303030303031</v>
      </c>
      <c r="E69">
        <f t="shared" si="2"/>
        <v>20</v>
      </c>
      <c r="F69">
        <f>VLOOKUP(Tabela3[[#This Row],[id_escola]],N:P,3,FALSE)</f>
        <v>4</v>
      </c>
      <c r="H69" s="20">
        <v>330541</v>
      </c>
      <c r="I69" s="26">
        <v>43.444444444444443</v>
      </c>
      <c r="K69" s="16">
        <v>330541</v>
      </c>
      <c r="L69" s="15">
        <v>23.592592592592592</v>
      </c>
      <c r="N69">
        <v>500290</v>
      </c>
      <c r="O69">
        <v>65.090909090909093</v>
      </c>
      <c r="P69" s="27">
        <f t="shared" si="3"/>
        <v>5</v>
      </c>
    </row>
    <row r="70" spans="1:16" x14ac:dyDescent="0.3">
      <c r="A70" s="22">
        <f>'agrupamento - 3ciclo'!A69</f>
        <v>800355</v>
      </c>
      <c r="B70" s="21">
        <f>VLOOKUP(Tabela3[[#This Row],[id_escola]],H:I,2,FALSE)</f>
        <v>64.392857142857139</v>
      </c>
      <c r="C70" s="21">
        <f>VLOOKUP(Tabela3[[#This Row],[id_escola]],K:L,2,FALSE)</f>
        <v>51.428571428571431</v>
      </c>
      <c r="D70" s="21">
        <f>AVERAGE(Tabela3[[#This Row],[nota_media_portugues]],Tabela3[[#This Row],[nota_media_matematica]])</f>
        <v>57.910714285714285</v>
      </c>
      <c r="E70">
        <f t="shared" si="2"/>
        <v>161</v>
      </c>
      <c r="F70">
        <f>VLOOKUP(Tabela3[[#This Row],[id_escola]],N:P,3,FALSE)</f>
        <v>11</v>
      </c>
      <c r="H70" s="20">
        <v>330553</v>
      </c>
      <c r="I70" s="26">
        <v>60.46153846153846</v>
      </c>
      <c r="K70" s="16">
        <v>330553</v>
      </c>
      <c r="L70" s="15">
        <v>40.428571428571431</v>
      </c>
      <c r="N70">
        <v>800354</v>
      </c>
      <c r="O70">
        <v>70.25</v>
      </c>
      <c r="P70" s="27">
        <f t="shared" si="3"/>
        <v>2</v>
      </c>
    </row>
    <row r="71" spans="1:16" x14ac:dyDescent="0.3">
      <c r="A71" s="22">
        <f>'agrupamento - 3ciclo'!A70</f>
        <v>800357</v>
      </c>
      <c r="B71" s="21">
        <f>VLOOKUP(Tabela3[[#This Row],[id_escola]],H:I,2,FALSE)</f>
        <v>59.060240963855421</v>
      </c>
      <c r="C71" s="21">
        <f>VLOOKUP(Tabela3[[#This Row],[id_escola]],K:L,2,FALSE)</f>
        <v>41.157303370786515</v>
      </c>
      <c r="D71" s="21">
        <f>AVERAGE(Tabela3[[#This Row],[nota_media_portugues]],Tabela3[[#This Row],[nota_media_matematica]])</f>
        <v>50.108772167320964</v>
      </c>
      <c r="E71">
        <f t="shared" si="2"/>
        <v>518</v>
      </c>
      <c r="F71">
        <f>VLOOKUP(Tabela3[[#This Row],[id_escola]],N:P,3,FALSE)</f>
        <v>41</v>
      </c>
      <c r="H71" s="20">
        <v>330577</v>
      </c>
      <c r="I71" s="26">
        <v>59.571428571428569</v>
      </c>
      <c r="K71" s="16">
        <v>330577</v>
      </c>
      <c r="L71" s="15">
        <v>53.857142857142854</v>
      </c>
      <c r="N71">
        <v>800357</v>
      </c>
      <c r="O71">
        <v>51.248648648648647</v>
      </c>
      <c r="P71" s="27">
        <f t="shared" si="3"/>
        <v>41</v>
      </c>
    </row>
    <row r="72" spans="1:16" x14ac:dyDescent="0.3">
      <c r="A72" s="22">
        <f>'agrupamento - 3ciclo'!A71</f>
        <v>800479</v>
      </c>
      <c r="B72" s="21">
        <f>VLOOKUP(Tabela3[[#This Row],[id_escola]],H:I,2,FALSE)</f>
        <v>78.7</v>
      </c>
      <c r="C72" s="21">
        <f>VLOOKUP(Tabela3[[#This Row],[id_escola]],K:L,2,FALSE)</f>
        <v>73.8</v>
      </c>
      <c r="D72" s="21">
        <f>AVERAGE(Tabela3[[#This Row],[nota_media_portugues]],Tabela3[[#This Row],[nota_media_matematica]])</f>
        <v>76.25</v>
      </c>
      <c r="E72">
        <f t="shared" si="2"/>
        <v>16</v>
      </c>
      <c r="F72">
        <f>VLOOKUP(Tabela3[[#This Row],[id_escola]],N:P,3,FALSE)</f>
        <v>3</v>
      </c>
      <c r="H72" s="20">
        <v>330589</v>
      </c>
      <c r="I72" s="26">
        <v>57.07692307692308</v>
      </c>
      <c r="K72" s="16">
        <v>330589</v>
      </c>
      <c r="L72" s="15">
        <v>30.84</v>
      </c>
      <c r="N72">
        <v>800382</v>
      </c>
      <c r="O72">
        <v>69.852941176470594</v>
      </c>
      <c r="P72" s="27">
        <f t="shared" si="3"/>
        <v>3</v>
      </c>
    </row>
    <row r="73" spans="1:16" x14ac:dyDescent="0.3">
      <c r="A73" s="22">
        <f>'agrupamento - 3ciclo'!A72</f>
        <v>505079</v>
      </c>
      <c r="B73" s="21">
        <f>VLOOKUP(Tabela3[[#This Row],[id_escola]],H:I,2,FALSE)</f>
        <v>77.8</v>
      </c>
      <c r="C73" s="21">
        <f>VLOOKUP(Tabela3[[#This Row],[id_escola]],K:L,2,FALSE)</f>
        <v>64.924999999999997</v>
      </c>
      <c r="D73" s="21">
        <f>AVERAGE(Tabela3[[#This Row],[nota_media_portugues]],Tabela3[[#This Row],[nota_media_matematica]])</f>
        <v>71.362499999999997</v>
      </c>
      <c r="E73">
        <f t="shared" si="2"/>
        <v>34</v>
      </c>
      <c r="F73">
        <f>VLOOKUP(Tabela3[[#This Row],[id_escola]],N:P,3,FALSE)</f>
        <v>21</v>
      </c>
      <c r="H73" s="20">
        <v>330590</v>
      </c>
      <c r="I73" s="26">
        <v>54.424242424242422</v>
      </c>
      <c r="K73" s="16">
        <v>330590</v>
      </c>
      <c r="L73" s="15">
        <v>36.029411764705884</v>
      </c>
      <c r="N73">
        <v>800460</v>
      </c>
      <c r="O73">
        <v>75.037037037037038</v>
      </c>
      <c r="P73" s="27">
        <f t="shared" si="3"/>
        <v>1</v>
      </c>
    </row>
    <row r="74" spans="1:16" x14ac:dyDescent="0.3">
      <c r="A74" s="22">
        <f>'agrupamento - 3ciclo'!A73</f>
        <v>803664</v>
      </c>
      <c r="B74" s="21">
        <f>VLOOKUP(Tabela3[[#This Row],[id_escola]],H:I,2,FALSE)</f>
        <v>57</v>
      </c>
      <c r="C74" s="21">
        <f>VLOOKUP(Tabela3[[#This Row],[id_escola]],K:L,2,FALSE)</f>
        <v>13</v>
      </c>
      <c r="D74" s="21">
        <f>AVERAGE(Tabela3[[#This Row],[nota_media_portugues]],Tabela3[[#This Row],[nota_media_matematica]])</f>
        <v>35</v>
      </c>
      <c r="E74">
        <f t="shared" si="2"/>
        <v>1029</v>
      </c>
      <c r="F74">
        <f>VLOOKUP(Tabela3[[#This Row],[id_escola]],N:P,3,FALSE)</f>
        <v>162</v>
      </c>
      <c r="H74" s="20">
        <v>330607</v>
      </c>
      <c r="I74" s="26">
        <v>60.210526315789473</v>
      </c>
      <c r="K74" s="16">
        <v>330607</v>
      </c>
      <c r="L74" s="15">
        <v>23.421052631578949</v>
      </c>
      <c r="N74">
        <v>800468</v>
      </c>
      <c r="O74">
        <v>64.151162790697668</v>
      </c>
      <c r="P74" s="27">
        <f t="shared" si="3"/>
        <v>6</v>
      </c>
    </row>
    <row r="75" spans="1:16" x14ac:dyDescent="0.3">
      <c r="A75" s="22">
        <f>'agrupamento - 3ciclo'!A74</f>
        <v>800485</v>
      </c>
      <c r="B75" s="21">
        <f>VLOOKUP(Tabela3[[#This Row],[id_escola]],H:I,2,FALSE)</f>
        <v>66.066666666666663</v>
      </c>
      <c r="C75" s="21">
        <f>VLOOKUP(Tabela3[[#This Row],[id_escola]],K:L,2,FALSE)</f>
        <v>52.456521739130437</v>
      </c>
      <c r="D75" s="21">
        <f>AVERAGE(Tabela3[[#This Row],[nota_media_portugues]],Tabela3[[#This Row],[nota_media_matematica]])</f>
        <v>59.26159420289855</v>
      </c>
      <c r="E75">
        <f t="shared" si="2"/>
        <v>139</v>
      </c>
      <c r="F75">
        <f>VLOOKUP(Tabela3[[#This Row],[id_escola]],N:P,3,FALSE)</f>
        <v>5</v>
      </c>
      <c r="H75" s="20">
        <v>330619</v>
      </c>
      <c r="I75" s="26">
        <v>57.9375</v>
      </c>
      <c r="K75" s="16">
        <v>330619</v>
      </c>
      <c r="L75" s="15">
        <v>39.625</v>
      </c>
      <c r="N75">
        <v>803322</v>
      </c>
      <c r="O75">
        <v>61</v>
      </c>
      <c r="P75" s="27">
        <f t="shared" si="3"/>
        <v>9</v>
      </c>
    </row>
    <row r="76" spans="1:16" x14ac:dyDescent="0.3">
      <c r="A76" s="22" t="e">
        <f>'agrupamento - 3ciclo'!A75</f>
        <v>#N/A</v>
      </c>
      <c r="C76" s="21"/>
      <c r="D76" s="21">
        <v>0</v>
      </c>
      <c r="E76">
        <f t="shared" si="2"/>
        <v>1059</v>
      </c>
      <c r="F76" t="e">
        <f>VLOOKUP(Tabela3[[#This Row],[id_escola]],N:P,3,FALSE)</f>
        <v>#N/A</v>
      </c>
      <c r="H76" s="20">
        <v>330620</v>
      </c>
      <c r="I76" s="26">
        <v>63.375</v>
      </c>
      <c r="K76" s="16">
        <v>330620</v>
      </c>
      <c r="L76" s="15">
        <v>51</v>
      </c>
      <c r="N76">
        <v>806877</v>
      </c>
      <c r="O76">
        <v>52.596774193548384</v>
      </c>
      <c r="P76" s="27">
        <f t="shared" si="3"/>
        <v>30</v>
      </c>
    </row>
    <row r="77" spans="1:16" x14ac:dyDescent="0.3">
      <c r="A77" s="22">
        <f>'agrupamento - 3ciclo'!A76</f>
        <v>503885</v>
      </c>
      <c r="B77" s="21">
        <f>VLOOKUP(Tabela3[[#This Row],[id_escola]],H:I,2,FALSE)</f>
        <v>73.228813559322035</v>
      </c>
      <c r="C77" s="21">
        <f>VLOOKUP(Tabela3[[#This Row],[id_escola]],K:L,2,FALSE)</f>
        <v>67.118644067796609</v>
      </c>
      <c r="D77" s="21">
        <f>AVERAGE(Tabela3[[#This Row],[nota_media_portugues]],Tabela3[[#This Row],[nota_media_matematica]])</f>
        <v>70.173728813559322</v>
      </c>
      <c r="E77">
        <f t="shared" si="2"/>
        <v>41</v>
      </c>
      <c r="F77">
        <f>VLOOKUP(Tabela3[[#This Row],[id_escola]],N:P,3,FALSE)</f>
        <v>26</v>
      </c>
      <c r="H77" s="20">
        <v>330632</v>
      </c>
      <c r="I77" s="26">
        <v>53.714285714285715</v>
      </c>
      <c r="K77" s="16">
        <v>330632</v>
      </c>
      <c r="L77" s="15">
        <v>20.142857142857142</v>
      </c>
      <c r="N77" t="s">
        <v>25</v>
      </c>
    </row>
    <row r="78" spans="1:16" x14ac:dyDescent="0.3">
      <c r="A78" s="22">
        <f>'agrupamento - 3ciclo'!A77</f>
        <v>503885</v>
      </c>
      <c r="B78" s="21">
        <f>VLOOKUP(Tabela3[[#This Row],[id_escola]],H:I,2,FALSE)</f>
        <v>73.228813559322035</v>
      </c>
      <c r="C78" s="21">
        <f>VLOOKUP(Tabela3[[#This Row],[id_escola]],K:L,2,FALSE)</f>
        <v>67.118644067796609</v>
      </c>
      <c r="D78" s="21">
        <f>AVERAGE(Tabela3[[#This Row],[nota_media_portugues]],Tabela3[[#This Row],[nota_media_matematica]])</f>
        <v>70.173728813559322</v>
      </c>
      <c r="E78">
        <f t="shared" si="2"/>
        <v>41</v>
      </c>
      <c r="F78">
        <f>VLOOKUP(Tabela3[[#This Row],[id_escola]],N:P,3,FALSE)</f>
        <v>26</v>
      </c>
      <c r="H78" s="20">
        <v>330644</v>
      </c>
      <c r="I78" s="26">
        <v>58</v>
      </c>
      <c r="K78" s="16">
        <v>330644</v>
      </c>
      <c r="L78" s="15">
        <v>23.620689655172413</v>
      </c>
      <c r="N78">
        <v>330413</v>
      </c>
      <c r="O78">
        <v>46.915254237288138</v>
      </c>
      <c r="P78" s="27">
        <f>RANK(O78, $O$78:$O$104, 0)</f>
        <v>13</v>
      </c>
    </row>
    <row r="79" spans="1:16" x14ac:dyDescent="0.3">
      <c r="A79" s="22">
        <f>'agrupamento - 3ciclo'!A78</f>
        <v>507829</v>
      </c>
      <c r="B79" s="21">
        <f>VLOOKUP(Tabela3[[#This Row],[id_escola]],H:I,2,FALSE)</f>
        <v>64.838709677419359</v>
      </c>
      <c r="C79" s="21">
        <f>VLOOKUP(Tabela3[[#This Row],[id_escola]],K:L,2,FALSE)</f>
        <v>53.121212121212125</v>
      </c>
      <c r="D79" s="21">
        <f>AVERAGE(Tabela3[[#This Row],[nota_media_portugues]],Tabela3[[#This Row],[nota_media_matematica]])</f>
        <v>58.979960899315742</v>
      </c>
      <c r="E79">
        <f t="shared" si="2"/>
        <v>142</v>
      </c>
      <c r="F79">
        <f>VLOOKUP(Tabela3[[#This Row],[id_escola]],N:P,3,FALSE)</f>
        <v>9</v>
      </c>
      <c r="H79" s="20">
        <v>330656</v>
      </c>
      <c r="I79" s="26">
        <v>55.047619047619051</v>
      </c>
      <c r="K79" s="16">
        <v>330656</v>
      </c>
      <c r="L79" s="15">
        <v>29.681818181818183</v>
      </c>
      <c r="N79">
        <v>330449</v>
      </c>
      <c r="O79">
        <v>44</v>
      </c>
      <c r="P79" s="27">
        <f t="shared" ref="P79:P104" si="4">RANK(O79, $O$78:$O$104, 0)</f>
        <v>18</v>
      </c>
    </row>
    <row r="80" spans="1:16" x14ac:dyDescent="0.3">
      <c r="A80" s="22">
        <f>'agrupamento - 3ciclo'!A79</f>
        <v>504592</v>
      </c>
      <c r="B80" s="21">
        <f>VLOOKUP(Tabela3[[#This Row],[id_escola]],H:I,2,FALSE)</f>
        <v>76.229729729729726</v>
      </c>
      <c r="C80" s="21">
        <f>VLOOKUP(Tabela3[[#This Row],[id_escola]],K:L,2,FALSE)</f>
        <v>79.905405405405403</v>
      </c>
      <c r="D80" s="21">
        <f>AVERAGE(Tabela3[[#This Row],[nota_media_portugues]],Tabela3[[#This Row],[nota_media_matematica]])</f>
        <v>78.067567567567565</v>
      </c>
      <c r="E80">
        <f t="shared" si="2"/>
        <v>12</v>
      </c>
      <c r="F80">
        <f>VLOOKUP(Tabela3[[#This Row],[id_escola]],N:P,3,FALSE)</f>
        <v>5</v>
      </c>
      <c r="H80" s="20">
        <v>330668</v>
      </c>
      <c r="I80" s="26">
        <v>57.944444444444443</v>
      </c>
      <c r="K80" s="16">
        <v>330668</v>
      </c>
      <c r="L80" s="15">
        <v>26.555555555555557</v>
      </c>
      <c r="N80">
        <v>330498</v>
      </c>
      <c r="O80">
        <v>38.89622641509434</v>
      </c>
      <c r="P80" s="27">
        <f t="shared" si="4"/>
        <v>25</v>
      </c>
    </row>
    <row r="81" spans="1:16" x14ac:dyDescent="0.3">
      <c r="A81" s="22">
        <f>'agrupamento - 3ciclo'!A80</f>
        <v>800358</v>
      </c>
      <c r="B81" s="21">
        <f>VLOOKUP(Tabela3[[#This Row],[id_escola]],H:I,2,FALSE)</f>
        <v>61.84375</v>
      </c>
      <c r="C81" s="21">
        <f>VLOOKUP(Tabela3[[#This Row],[id_escola]],K:L,2,FALSE)</f>
        <v>53.1875</v>
      </c>
      <c r="D81" s="21">
        <f>AVERAGE(Tabela3[[#This Row],[nota_media_portugues]],Tabela3[[#This Row],[nota_media_matematica]])</f>
        <v>57.515625</v>
      </c>
      <c r="E81">
        <f t="shared" si="2"/>
        <v>167</v>
      </c>
      <c r="F81">
        <f>VLOOKUP(Tabela3[[#This Row],[id_escola]],N:P,3,FALSE)</f>
        <v>9</v>
      </c>
      <c r="H81" s="20">
        <v>330670</v>
      </c>
      <c r="I81" s="26">
        <v>56.2</v>
      </c>
      <c r="K81" s="16">
        <v>330670</v>
      </c>
      <c r="L81" s="15">
        <v>40.3125</v>
      </c>
      <c r="N81">
        <v>330516</v>
      </c>
      <c r="O81">
        <v>35.514285714285712</v>
      </c>
      <c r="P81" s="27">
        <f t="shared" si="4"/>
        <v>27</v>
      </c>
    </row>
    <row r="82" spans="1:16" x14ac:dyDescent="0.3">
      <c r="A82" s="22" t="e">
        <f>'agrupamento - 3ciclo'!A81</f>
        <v>#N/A</v>
      </c>
      <c r="C82" s="21"/>
      <c r="D82" s="21">
        <v>0</v>
      </c>
      <c r="E82">
        <f t="shared" si="2"/>
        <v>1054</v>
      </c>
      <c r="F82" t="e">
        <f>VLOOKUP(Tabela3[[#This Row],[id_escola]],N:P,3,FALSE)</f>
        <v>#N/A</v>
      </c>
      <c r="H82" s="20">
        <v>330681</v>
      </c>
      <c r="I82" s="26">
        <v>56.269230769230766</v>
      </c>
      <c r="K82" s="16">
        <v>330681</v>
      </c>
      <c r="L82" s="15">
        <v>49.92307692307692</v>
      </c>
      <c r="N82">
        <v>330589</v>
      </c>
      <c r="O82">
        <v>44.215686274509807</v>
      </c>
      <c r="P82" s="27">
        <f t="shared" si="4"/>
        <v>17</v>
      </c>
    </row>
    <row r="83" spans="1:16" x14ac:dyDescent="0.3">
      <c r="A83" s="22">
        <f>'agrupamento - 3ciclo'!A82</f>
        <v>800362</v>
      </c>
      <c r="B83" s="21">
        <f>VLOOKUP(Tabela3[[#This Row],[id_escola]],H:I,2,FALSE)</f>
        <v>77.726027397260268</v>
      </c>
      <c r="C83" s="21">
        <f>VLOOKUP(Tabela3[[#This Row],[id_escola]],K:L,2,FALSE)</f>
        <v>75.589041095890408</v>
      </c>
      <c r="D83" s="21">
        <f>AVERAGE(Tabela3[[#This Row],[nota_media_portugues]],Tabela3[[#This Row],[nota_media_matematica]])</f>
        <v>76.657534246575338</v>
      </c>
      <c r="E83">
        <f t="shared" si="2"/>
        <v>14</v>
      </c>
      <c r="F83">
        <f>VLOOKUP(Tabela3[[#This Row],[id_escola]],N:P,3,FALSE)</f>
        <v>9</v>
      </c>
      <c r="H83" s="20">
        <v>330693</v>
      </c>
      <c r="I83" s="26">
        <v>55.454545454545453</v>
      </c>
      <c r="K83" s="16">
        <v>330693</v>
      </c>
      <c r="L83" s="15">
        <v>21.272727272727273</v>
      </c>
      <c r="N83">
        <v>330644</v>
      </c>
      <c r="O83">
        <v>44.615384615384613</v>
      </c>
      <c r="P83" s="27">
        <f t="shared" si="4"/>
        <v>16</v>
      </c>
    </row>
    <row r="84" spans="1:16" x14ac:dyDescent="0.3">
      <c r="A84" s="22">
        <f>'agrupamento - 3ciclo'!A83</f>
        <v>800369</v>
      </c>
      <c r="B84" s="21">
        <f>VLOOKUP(Tabela3[[#This Row],[id_escola]],H:I,2,FALSE)</f>
        <v>61.486486486486484</v>
      </c>
      <c r="C84" s="21">
        <f>VLOOKUP(Tabela3[[#This Row],[id_escola]],K:L,2,FALSE)</f>
        <v>58.513513513513516</v>
      </c>
      <c r="D84" s="21">
        <f>AVERAGE(Tabela3[[#This Row],[nota_media_portugues]],Tabela3[[#This Row],[nota_media_matematica]])</f>
        <v>60</v>
      </c>
      <c r="E84">
        <f t="shared" si="2"/>
        <v>119</v>
      </c>
      <c r="F84">
        <f>VLOOKUP(Tabela3[[#This Row],[id_escola]],N:P,3,FALSE)</f>
        <v>7</v>
      </c>
      <c r="H84" s="20">
        <v>330711</v>
      </c>
      <c r="I84" s="26">
        <v>56.111111111111114</v>
      </c>
      <c r="K84" s="16">
        <v>330711</v>
      </c>
      <c r="L84" s="15">
        <v>27.555555555555557</v>
      </c>
      <c r="N84">
        <v>330656</v>
      </c>
      <c r="O84">
        <v>44.64</v>
      </c>
      <c r="P84" s="27">
        <f t="shared" si="4"/>
        <v>15</v>
      </c>
    </row>
    <row r="85" spans="1:16" x14ac:dyDescent="0.3">
      <c r="A85" s="22">
        <f>'agrupamento - 3ciclo'!A84</f>
        <v>523379</v>
      </c>
      <c r="B85" s="21">
        <f>VLOOKUP(Tabela3[[#This Row],[id_escola]],H:I,2,FALSE)</f>
        <v>62.673684210526318</v>
      </c>
      <c r="C85" s="21">
        <f>VLOOKUP(Tabela3[[#This Row],[id_escola]],K:L,2,FALSE)</f>
        <v>62.33653846153846</v>
      </c>
      <c r="D85" s="21">
        <f>AVERAGE(Tabela3[[#This Row],[nota_media_portugues]],Tabela3[[#This Row],[nota_media_matematica]])</f>
        <v>62.505111336032385</v>
      </c>
      <c r="E85">
        <f t="shared" si="2"/>
        <v>87</v>
      </c>
      <c r="F85">
        <f>VLOOKUP(Tabela3[[#This Row],[id_escola]],N:P,3,FALSE)</f>
        <v>5</v>
      </c>
      <c r="H85" s="20">
        <v>330735</v>
      </c>
      <c r="I85" s="26">
        <v>46.578947368421055</v>
      </c>
      <c r="K85" s="16">
        <v>330735</v>
      </c>
      <c r="L85" s="15">
        <v>22.736842105263158</v>
      </c>
      <c r="N85">
        <v>330668</v>
      </c>
      <c r="O85">
        <v>42.25</v>
      </c>
      <c r="P85" s="27">
        <f t="shared" si="4"/>
        <v>20</v>
      </c>
    </row>
    <row r="86" spans="1:16" x14ac:dyDescent="0.3">
      <c r="A86" s="22">
        <f>'agrupamento - 3ciclo'!A85</f>
        <v>503587</v>
      </c>
      <c r="B86" s="21">
        <f>VLOOKUP(Tabela3[[#This Row],[id_escola]],H:I,2,FALSE)</f>
        <v>68.675675675675677</v>
      </c>
      <c r="C86" s="21">
        <f>VLOOKUP(Tabela3[[#This Row],[id_escola]],K:L,2,FALSE)</f>
        <v>47.864864864864863</v>
      </c>
      <c r="D86" s="21">
        <f>AVERAGE(Tabela3[[#This Row],[nota_media_portugues]],Tabela3[[#This Row],[nota_media_matematica]])</f>
        <v>58.270270270270274</v>
      </c>
      <c r="E86">
        <f t="shared" si="2"/>
        <v>146</v>
      </c>
      <c r="F86">
        <f>VLOOKUP(Tabela3[[#This Row],[id_escola]],N:P,3,FALSE)</f>
        <v>55</v>
      </c>
      <c r="H86" s="20">
        <v>330747</v>
      </c>
      <c r="I86" s="26">
        <v>50.838709677419352</v>
      </c>
      <c r="K86" s="16">
        <v>330747</v>
      </c>
      <c r="L86" s="15">
        <v>37.258064516129032</v>
      </c>
      <c r="N86">
        <v>330670</v>
      </c>
      <c r="O86">
        <v>49.03125</v>
      </c>
      <c r="P86" s="27">
        <f t="shared" si="4"/>
        <v>9</v>
      </c>
    </row>
    <row r="87" spans="1:16" x14ac:dyDescent="0.3">
      <c r="A87" s="22">
        <f>'agrupamento - 3ciclo'!A86</f>
        <v>505882</v>
      </c>
      <c r="B87" s="21">
        <f>VLOOKUP(Tabela3[[#This Row],[id_escola]],H:I,2,FALSE)</f>
        <v>85</v>
      </c>
      <c r="C87" s="21">
        <f>VLOOKUP(Tabela3[[#This Row],[id_escola]],K:L,2,FALSE)</f>
        <v>80.89473684210526</v>
      </c>
      <c r="D87" s="21">
        <f>AVERAGE(Tabela3[[#This Row],[nota_media_portugues]],Tabela3[[#This Row],[nota_media_matematica]])</f>
        <v>82.94736842105263</v>
      </c>
      <c r="E87">
        <f t="shared" si="2"/>
        <v>2</v>
      </c>
      <c r="F87">
        <f>VLOOKUP(Tabela3[[#This Row],[id_escola]],N:P,3,FALSE)</f>
        <v>2</v>
      </c>
      <c r="H87" s="20">
        <v>330772</v>
      </c>
      <c r="I87" s="26">
        <v>54.75</v>
      </c>
      <c r="K87" s="16">
        <v>330772</v>
      </c>
      <c r="L87" s="15">
        <v>43.708333333333336</v>
      </c>
      <c r="N87">
        <v>330978</v>
      </c>
      <c r="O87">
        <v>46.348484848484851</v>
      </c>
      <c r="P87" s="27">
        <f t="shared" si="4"/>
        <v>14</v>
      </c>
    </row>
    <row r="88" spans="1:16" x14ac:dyDescent="0.3">
      <c r="A88" s="22">
        <f>'agrupamento - 3ciclo'!A87</f>
        <v>802471</v>
      </c>
      <c r="B88" s="21">
        <f>VLOOKUP(Tabela3[[#This Row],[id_escola]],H:I,2,FALSE)</f>
        <v>69.666666666666671</v>
      </c>
      <c r="C88" s="21">
        <f>VLOOKUP(Tabela3[[#This Row],[id_escola]],K:L,2,FALSE)</f>
        <v>52.924999999999997</v>
      </c>
      <c r="D88" s="21">
        <f>AVERAGE(Tabela3[[#This Row],[nota_media_portugues]],Tabela3[[#This Row],[nota_media_matematica]])</f>
        <v>61.295833333333334</v>
      </c>
      <c r="E88">
        <f t="shared" si="2"/>
        <v>102</v>
      </c>
      <c r="F88">
        <f>VLOOKUP(Tabela3[[#This Row],[id_escola]],N:P,3,FALSE)</f>
        <v>40</v>
      </c>
      <c r="H88" s="20">
        <v>330814</v>
      </c>
      <c r="I88" s="26">
        <v>48.137931034482762</v>
      </c>
      <c r="K88" s="16">
        <v>330814</v>
      </c>
      <c r="L88" s="15">
        <v>14.170731707317072</v>
      </c>
      <c r="N88">
        <v>331077</v>
      </c>
      <c r="O88">
        <v>49.133333333333333</v>
      </c>
      <c r="P88" s="27">
        <f t="shared" si="4"/>
        <v>8</v>
      </c>
    </row>
    <row r="89" spans="1:16" x14ac:dyDescent="0.3">
      <c r="A89" s="22">
        <f>'agrupamento - 3ciclo'!A88</f>
        <v>802472</v>
      </c>
      <c r="B89" s="21">
        <f>VLOOKUP(Tabela3[[#This Row],[id_escola]],H:I,2,FALSE)</f>
        <v>69.736842105263165</v>
      </c>
      <c r="C89" s="21">
        <f>VLOOKUP(Tabela3[[#This Row],[id_escola]],K:L,2,FALSE)</f>
        <v>66.421052631578945</v>
      </c>
      <c r="D89" s="21">
        <f>AVERAGE(Tabela3[[#This Row],[nota_media_portugues]],Tabela3[[#This Row],[nota_media_matematica]])</f>
        <v>68.078947368421055</v>
      </c>
      <c r="E89">
        <f t="shared" si="2"/>
        <v>50</v>
      </c>
      <c r="F89">
        <f>VLOOKUP(Tabela3[[#This Row],[id_escola]],N:P,3,FALSE)</f>
        <v>30</v>
      </c>
      <c r="H89" s="20">
        <v>330838</v>
      </c>
      <c r="I89" s="26">
        <v>79.333333333333329</v>
      </c>
      <c r="K89" s="16">
        <v>330838</v>
      </c>
      <c r="L89" s="15">
        <v>49.1</v>
      </c>
      <c r="N89">
        <v>340972</v>
      </c>
      <c r="O89">
        <v>42.109375</v>
      </c>
      <c r="P89" s="27">
        <f t="shared" si="4"/>
        <v>21</v>
      </c>
    </row>
    <row r="90" spans="1:16" x14ac:dyDescent="0.3">
      <c r="A90" s="22">
        <f>'agrupamento - 3ciclo'!A89</f>
        <v>800376</v>
      </c>
      <c r="B90" s="21">
        <f>VLOOKUP(Tabela3[[#This Row],[id_escola]],H:I,2,FALSE)</f>
        <v>75.289719626168221</v>
      </c>
      <c r="C90" s="21">
        <f>VLOOKUP(Tabela3[[#This Row],[id_escola]],K:L,2,FALSE)</f>
        <v>65.607476635514018</v>
      </c>
      <c r="D90" s="21">
        <f>AVERAGE(Tabela3[[#This Row],[nota_media_portugues]],Tabela3[[#This Row],[nota_media_matematica]])</f>
        <v>70.44859813084112</v>
      </c>
      <c r="E90">
        <f t="shared" si="2"/>
        <v>36</v>
      </c>
      <c r="F90">
        <f>VLOOKUP(Tabela3[[#This Row],[id_escola]],N:P,3,FALSE)</f>
        <v>24</v>
      </c>
      <c r="H90" s="20">
        <v>330840</v>
      </c>
      <c r="I90" s="26">
        <v>65.777777777777771</v>
      </c>
      <c r="K90" s="16">
        <v>330840</v>
      </c>
      <c r="L90" s="15">
        <v>54.055555555555557</v>
      </c>
      <c r="N90">
        <v>342312</v>
      </c>
      <c r="O90">
        <v>42.44385026737968</v>
      </c>
      <c r="P90" s="27">
        <f t="shared" si="4"/>
        <v>19</v>
      </c>
    </row>
    <row r="91" spans="1:16" x14ac:dyDescent="0.3">
      <c r="A91" s="22">
        <f>'agrupamento - 3ciclo'!A90</f>
        <v>501396</v>
      </c>
      <c r="B91" s="21">
        <f>VLOOKUP(Tabela3[[#This Row],[id_escola]],H:I,2,FALSE)</f>
        <v>75.19047619047619</v>
      </c>
      <c r="C91" s="21">
        <f>VLOOKUP(Tabela3[[#This Row],[id_escola]],K:L,2,FALSE)</f>
        <v>76.333333333333329</v>
      </c>
      <c r="D91" s="21">
        <f>AVERAGE(Tabela3[[#This Row],[nota_media_portugues]],Tabela3[[#This Row],[nota_media_matematica]])</f>
        <v>75.761904761904759</v>
      </c>
      <c r="E91">
        <f t="shared" si="2"/>
        <v>14</v>
      </c>
      <c r="F91">
        <f>VLOOKUP(Tabela3[[#This Row],[id_escola]],N:P,3,FALSE)</f>
        <v>2</v>
      </c>
      <c r="H91" s="20">
        <v>330851</v>
      </c>
      <c r="I91" s="26">
        <v>53.307692307692307</v>
      </c>
      <c r="K91" s="16">
        <v>330851</v>
      </c>
      <c r="L91" s="15">
        <v>45.153846153846153</v>
      </c>
      <c r="N91">
        <v>343043</v>
      </c>
      <c r="O91">
        <v>39.965116279069768</v>
      </c>
      <c r="P91" s="27">
        <f t="shared" si="4"/>
        <v>24</v>
      </c>
    </row>
    <row r="92" spans="1:16" x14ac:dyDescent="0.3">
      <c r="A92" s="22">
        <f>'agrupamento - 3ciclo'!A91</f>
        <v>806399</v>
      </c>
      <c r="B92" s="21">
        <f>VLOOKUP(Tabela3[[#This Row],[id_escola]],H:I,2,FALSE)</f>
        <v>69.940298507462686</v>
      </c>
      <c r="C92" s="21">
        <f>VLOOKUP(Tabela3[[#This Row],[id_escola]],K:L,2,FALSE)</f>
        <v>60.117647058823529</v>
      </c>
      <c r="D92" s="21">
        <f>AVERAGE(Tabela3[[#This Row],[nota_media_portugues]],Tabela3[[#This Row],[nota_media_matematica]])</f>
        <v>65.028972783143104</v>
      </c>
      <c r="E92">
        <f t="shared" si="2"/>
        <v>64</v>
      </c>
      <c r="F92">
        <f>VLOOKUP(Tabela3[[#This Row],[id_escola]],N:P,3,FALSE)</f>
        <v>30</v>
      </c>
      <c r="H92" s="20">
        <v>330863</v>
      </c>
      <c r="I92" s="26">
        <v>43.846153846153847</v>
      </c>
      <c r="K92" s="16">
        <v>330863</v>
      </c>
      <c r="L92" s="15">
        <v>45.92307692307692</v>
      </c>
      <c r="N92">
        <v>343080</v>
      </c>
      <c r="O92">
        <v>47.429752066115704</v>
      </c>
      <c r="P92" s="27">
        <f t="shared" si="4"/>
        <v>12</v>
      </c>
    </row>
    <row r="93" spans="1:16" x14ac:dyDescent="0.3">
      <c r="A93" s="22">
        <f>'agrupamento - 3ciclo'!A92</f>
        <v>800317</v>
      </c>
      <c r="B93" s="21">
        <f>VLOOKUP(Tabela3[[#This Row],[id_escola]],H:I,2,FALSE)</f>
        <v>65.142857142857139</v>
      </c>
      <c r="C93" s="21">
        <f>VLOOKUP(Tabela3[[#This Row],[id_escola]],K:L,2,FALSE)</f>
        <v>62.807017543859651</v>
      </c>
      <c r="D93" s="21">
        <f>AVERAGE(Tabela3[[#This Row],[nota_media_portugues]],Tabela3[[#This Row],[nota_media_matematica]])</f>
        <v>63.974937343358391</v>
      </c>
      <c r="E93">
        <f t="shared" si="2"/>
        <v>71</v>
      </c>
      <c r="F93">
        <f>VLOOKUP(Tabela3[[#This Row],[id_escola]],N:P,3,FALSE)</f>
        <v>3</v>
      </c>
      <c r="H93" s="20">
        <v>330875</v>
      </c>
      <c r="I93" s="26">
        <v>52.4</v>
      </c>
      <c r="K93" s="16">
        <v>330875</v>
      </c>
      <c r="L93" s="15">
        <v>21.4</v>
      </c>
      <c r="N93">
        <v>345805</v>
      </c>
      <c r="O93">
        <v>51.091836734693878</v>
      </c>
      <c r="P93" s="27">
        <f t="shared" si="4"/>
        <v>5</v>
      </c>
    </row>
    <row r="94" spans="1:16" x14ac:dyDescent="0.3">
      <c r="A94" s="22">
        <f>'agrupamento - 3ciclo'!A93</f>
        <v>800379</v>
      </c>
      <c r="B94" s="21">
        <f>VLOOKUP(Tabela3[[#This Row],[id_escola]],H:I,2,FALSE)</f>
        <v>70.553191489361708</v>
      </c>
      <c r="C94" s="21">
        <f>VLOOKUP(Tabela3[[#This Row],[id_escola]],K:L,2,FALSE)</f>
        <v>73.255319148936167</v>
      </c>
      <c r="D94" s="21">
        <f>AVERAGE(Tabela3[[#This Row],[nota_media_portugues]],Tabela3[[#This Row],[nota_media_matematica]])</f>
        <v>71.904255319148945</v>
      </c>
      <c r="E94">
        <f t="shared" si="2"/>
        <v>29</v>
      </c>
      <c r="F94">
        <f>VLOOKUP(Tabela3[[#This Row],[id_escola]],N:P,3,FALSE)</f>
        <v>7</v>
      </c>
      <c r="H94" s="20">
        <v>330905</v>
      </c>
      <c r="I94" s="26">
        <v>53.94</v>
      </c>
      <c r="K94" s="16">
        <v>330905</v>
      </c>
      <c r="L94" s="15">
        <v>35.113207547169814</v>
      </c>
      <c r="N94">
        <v>345878</v>
      </c>
      <c r="O94">
        <v>40.920353982300888</v>
      </c>
      <c r="P94" s="27">
        <f t="shared" si="4"/>
        <v>23</v>
      </c>
    </row>
    <row r="95" spans="1:16" x14ac:dyDescent="0.3">
      <c r="A95" s="22" t="e">
        <f>'agrupamento - 3ciclo'!A94</f>
        <v>#N/A</v>
      </c>
      <c r="C95" s="21"/>
      <c r="D95" s="21">
        <v>0</v>
      </c>
      <c r="E95">
        <f t="shared" si="2"/>
        <v>1042</v>
      </c>
      <c r="F95" t="e">
        <f>VLOOKUP(Tabela3[[#This Row],[id_escola]],N:P,3,FALSE)</f>
        <v>#N/A</v>
      </c>
      <c r="H95" s="20">
        <v>330917</v>
      </c>
      <c r="I95" s="26">
        <v>61.535714285714285</v>
      </c>
      <c r="K95" s="16">
        <v>330917</v>
      </c>
      <c r="L95" s="15">
        <v>53.035714285714285</v>
      </c>
      <c r="N95">
        <v>346135</v>
      </c>
      <c r="O95">
        <v>50.65625</v>
      </c>
      <c r="P95" s="27">
        <f t="shared" si="4"/>
        <v>6</v>
      </c>
    </row>
    <row r="96" spans="1:16" x14ac:dyDescent="0.3">
      <c r="A96" s="22">
        <f>'agrupamento - 3ciclo'!A95</f>
        <v>501773</v>
      </c>
      <c r="B96" s="21">
        <f>VLOOKUP(Tabela3[[#This Row],[id_escola]],H:I,2,FALSE)</f>
        <v>65.078125</v>
      </c>
      <c r="C96" s="21">
        <f>VLOOKUP(Tabela3[[#This Row],[id_escola]],K:L,2,FALSE)</f>
        <v>48.07692307692308</v>
      </c>
      <c r="D96" s="21">
        <f>AVERAGE(Tabela3[[#This Row],[nota_media_portugues]],Tabela3[[#This Row],[nota_media_matematica]])</f>
        <v>56.57752403846154</v>
      </c>
      <c r="E96">
        <f t="shared" si="2"/>
        <v>197</v>
      </c>
      <c r="F96">
        <f>VLOOKUP(Tabela3[[#This Row],[id_escola]],N:P,3,FALSE)</f>
        <v>73</v>
      </c>
      <c r="H96" s="20">
        <v>330929</v>
      </c>
      <c r="I96" s="26">
        <v>49.277777777777779</v>
      </c>
      <c r="K96" s="16">
        <v>330929</v>
      </c>
      <c r="L96" s="15">
        <v>17.611111111111111</v>
      </c>
      <c r="N96">
        <v>346159</v>
      </c>
      <c r="O96">
        <v>38.637681159420289</v>
      </c>
      <c r="P96" s="27">
        <f t="shared" si="4"/>
        <v>26</v>
      </c>
    </row>
    <row r="97" spans="1:16" x14ac:dyDescent="0.3">
      <c r="A97" s="22">
        <f>'agrupamento - 3ciclo'!A96</f>
        <v>505675</v>
      </c>
      <c r="B97" s="21">
        <f>VLOOKUP(Tabela3[[#This Row],[id_escola]],H:I,2,FALSE)</f>
        <v>64.971428571428575</v>
      </c>
      <c r="C97" s="21">
        <f>VLOOKUP(Tabela3[[#This Row],[id_escola]],K:L,2,FALSE)</f>
        <v>49.311926605504588</v>
      </c>
      <c r="D97" s="21">
        <f>AVERAGE(Tabela3[[#This Row],[nota_media_portugues]],Tabela3[[#This Row],[nota_media_matematica]])</f>
        <v>57.141677588466578</v>
      </c>
      <c r="E97">
        <f t="shared" si="2"/>
        <v>169</v>
      </c>
      <c r="F97">
        <f>VLOOKUP(Tabela3[[#This Row],[id_escola]],N:P,3,FALSE)</f>
        <v>62</v>
      </c>
      <c r="H97" s="20">
        <v>330930</v>
      </c>
      <c r="I97" s="26">
        <v>60.956521739130437</v>
      </c>
      <c r="K97" s="16">
        <v>330930</v>
      </c>
      <c r="L97" s="15">
        <v>32.695652173913047</v>
      </c>
      <c r="N97">
        <v>402308</v>
      </c>
      <c r="O97">
        <v>48.424731182795696</v>
      </c>
      <c r="P97" s="27">
        <f t="shared" si="4"/>
        <v>10</v>
      </c>
    </row>
    <row r="98" spans="1:16" x14ac:dyDescent="0.3">
      <c r="A98" s="22">
        <f>'agrupamento - 3ciclo'!A97</f>
        <v>800318</v>
      </c>
      <c r="B98" s="21">
        <f>VLOOKUP(Tabela3[[#This Row],[id_escola]],H:I,2,FALSE)</f>
        <v>76.113207547169807</v>
      </c>
      <c r="C98" s="21">
        <f>VLOOKUP(Tabela3[[#This Row],[id_escola]],K:L,2,FALSE)</f>
        <v>64.471698113207552</v>
      </c>
      <c r="D98" s="21">
        <f>AVERAGE(Tabela3[[#This Row],[nota_media_portugues]],Tabela3[[#This Row],[nota_media_matematica]])</f>
        <v>70.29245283018868</v>
      </c>
      <c r="E98">
        <f t="shared" si="2"/>
        <v>34</v>
      </c>
      <c r="F98">
        <f>VLOOKUP(Tabela3[[#This Row],[id_escola]],N:P,3,FALSE)</f>
        <v>8</v>
      </c>
      <c r="H98" s="20">
        <v>330954</v>
      </c>
      <c r="I98" s="26">
        <v>66.666666666666671</v>
      </c>
      <c r="K98" s="16">
        <v>330954</v>
      </c>
      <c r="L98" s="15">
        <v>46.935483870967744</v>
      </c>
      <c r="N98">
        <v>402783</v>
      </c>
      <c r="O98">
        <v>48.033333333333331</v>
      </c>
      <c r="P98" s="27">
        <f t="shared" si="4"/>
        <v>11</v>
      </c>
    </row>
    <row r="99" spans="1:16" x14ac:dyDescent="0.3">
      <c r="A99" s="22">
        <f>'agrupamento - 3ciclo'!A98</f>
        <v>505810</v>
      </c>
      <c r="B99" s="21">
        <f>VLOOKUP(Tabela3[[#This Row],[id_escola]],H:I,2,FALSE)</f>
        <v>78.473684210526315</v>
      </c>
      <c r="C99" s="21">
        <f>VLOOKUP(Tabela3[[#This Row],[id_escola]],K:L,2,FALSE)</f>
        <v>78.336842105263159</v>
      </c>
      <c r="D99" s="21">
        <f>AVERAGE(Tabela3[[#This Row],[nota_media_portugues]],Tabela3[[#This Row],[nota_media_matematica]])</f>
        <v>78.405263157894737</v>
      </c>
      <c r="E99">
        <f t="shared" si="2"/>
        <v>10</v>
      </c>
      <c r="F99">
        <f>VLOOKUP(Tabela3[[#This Row],[id_escola]],N:P,3,FALSE)</f>
        <v>6</v>
      </c>
      <c r="H99" s="20">
        <v>330978</v>
      </c>
      <c r="I99" s="26">
        <v>58.65625</v>
      </c>
      <c r="K99" s="16">
        <v>330978</v>
      </c>
      <c r="L99" s="15">
        <v>33.03125</v>
      </c>
      <c r="N99">
        <v>403866</v>
      </c>
      <c r="O99">
        <v>49.878787878787875</v>
      </c>
      <c r="P99" s="27">
        <f t="shared" si="4"/>
        <v>7</v>
      </c>
    </row>
    <row r="100" spans="1:16" x14ac:dyDescent="0.3">
      <c r="A100" s="22">
        <f>'agrupamento - 3ciclo'!A99</f>
        <v>505316</v>
      </c>
      <c r="B100" s="21">
        <f>VLOOKUP(Tabela3[[#This Row],[id_escola]],H:I,2,FALSE)</f>
        <v>78</v>
      </c>
      <c r="C100" s="21">
        <f>VLOOKUP(Tabela3[[#This Row],[id_escola]],K:L,2,FALSE)</f>
        <v>60.636363636363633</v>
      </c>
      <c r="D100" s="21">
        <f>AVERAGE(Tabela3[[#This Row],[nota_media_portugues]],Tabela3[[#This Row],[nota_media_matematica]])</f>
        <v>69.318181818181813</v>
      </c>
      <c r="E100">
        <f t="shared" si="2"/>
        <v>39</v>
      </c>
      <c r="F100">
        <f>VLOOKUP(Tabela3[[#This Row],[id_escola]],N:P,3,FALSE)</f>
        <v>1</v>
      </c>
      <c r="H100" s="20">
        <v>330980</v>
      </c>
      <c r="I100" s="26">
        <v>62.891304347826086</v>
      </c>
      <c r="K100" s="16">
        <v>330980</v>
      </c>
      <c r="L100" s="15">
        <v>48.195652173913047</v>
      </c>
      <c r="N100">
        <v>404603</v>
      </c>
      <c r="O100">
        <v>40.986577181208055</v>
      </c>
      <c r="P100" s="27">
        <f t="shared" si="4"/>
        <v>22</v>
      </c>
    </row>
    <row r="101" spans="1:16" x14ac:dyDescent="0.3">
      <c r="A101" s="22" t="e">
        <f>'agrupamento - 3ciclo'!A100</f>
        <v>#N/A</v>
      </c>
      <c r="C101" s="21"/>
      <c r="D101" s="21">
        <v>0</v>
      </c>
      <c r="E101">
        <f t="shared" si="2"/>
        <v>1037</v>
      </c>
      <c r="F101" t="e">
        <f>VLOOKUP(Tabela3[[#This Row],[id_escola]],N:P,3,FALSE)</f>
        <v>#N/A</v>
      </c>
      <c r="H101" s="20">
        <v>330991</v>
      </c>
      <c r="I101" s="26">
        <v>61.1</v>
      </c>
      <c r="K101" s="16">
        <v>330991</v>
      </c>
      <c r="L101" s="15">
        <v>36.35</v>
      </c>
      <c r="N101">
        <v>404615</v>
      </c>
      <c r="O101">
        <v>71.348623853211009</v>
      </c>
      <c r="P101" s="27">
        <f t="shared" si="4"/>
        <v>1</v>
      </c>
    </row>
    <row r="102" spans="1:16" x14ac:dyDescent="0.3">
      <c r="A102" s="22">
        <f>'agrupamento - 3ciclo'!A101</f>
        <v>502121</v>
      </c>
      <c r="B102" s="21">
        <f>VLOOKUP(Tabela3[[#This Row],[id_escola]],H:I,2,FALSE)</f>
        <v>75.509433962264154</v>
      </c>
      <c r="C102" s="21">
        <f>VLOOKUP(Tabela3[[#This Row],[id_escola]],K:L,2,FALSE)</f>
        <v>71.728971962616825</v>
      </c>
      <c r="D102" s="21">
        <f>AVERAGE(Tabela3[[#This Row],[nota_media_portugues]],Tabela3[[#This Row],[nota_media_matematica]])</f>
        <v>73.619202962440482</v>
      </c>
      <c r="E102">
        <f t="shared" si="2"/>
        <v>22</v>
      </c>
      <c r="F102">
        <f>VLOOKUP(Tabela3[[#This Row],[id_escola]],N:P,3,FALSE)</f>
        <v>15</v>
      </c>
      <c r="H102" s="20">
        <v>331016</v>
      </c>
      <c r="I102" s="26">
        <v>61.769230769230766</v>
      </c>
      <c r="K102" s="16">
        <v>331016</v>
      </c>
      <c r="L102" s="15">
        <v>55.92307692307692</v>
      </c>
      <c r="N102">
        <v>404627</v>
      </c>
      <c r="O102">
        <v>53.215686274509807</v>
      </c>
      <c r="P102" s="27">
        <f t="shared" si="4"/>
        <v>3</v>
      </c>
    </row>
    <row r="103" spans="1:16" x14ac:dyDescent="0.3">
      <c r="A103" s="22">
        <f>'agrupamento - 3ciclo'!A102</f>
        <v>800387</v>
      </c>
      <c r="B103" s="21">
        <f>VLOOKUP(Tabela3[[#This Row],[id_escola]],H:I,2,FALSE)</f>
        <v>66</v>
      </c>
      <c r="C103" s="21">
        <f>VLOOKUP(Tabela3[[#This Row],[id_escola]],K:L,2,FALSE)</f>
        <v>62.416666666666664</v>
      </c>
      <c r="D103" s="21">
        <f>AVERAGE(Tabela3[[#This Row],[nota_media_portugues]],Tabela3[[#This Row],[nota_media_matematica]])</f>
        <v>64.208333333333329</v>
      </c>
      <c r="E103">
        <f t="shared" si="2"/>
        <v>65</v>
      </c>
      <c r="F103">
        <f>VLOOKUP(Tabela3[[#This Row],[id_escola]],N:P,3,FALSE)</f>
        <v>34</v>
      </c>
      <c r="H103" s="20">
        <v>331028</v>
      </c>
      <c r="I103" s="26">
        <v>61.571428571428569</v>
      </c>
      <c r="K103" s="16">
        <v>331028</v>
      </c>
      <c r="L103" s="15">
        <v>50.93333333333333</v>
      </c>
      <c r="N103">
        <v>500367</v>
      </c>
      <c r="O103">
        <v>51.677852348993291</v>
      </c>
      <c r="P103" s="27">
        <f t="shared" si="4"/>
        <v>4</v>
      </c>
    </row>
    <row r="104" spans="1:16" x14ac:dyDescent="0.3">
      <c r="A104" s="22">
        <f>'agrupamento - 3ciclo'!A103</f>
        <v>502420</v>
      </c>
      <c r="B104" s="21">
        <f>VLOOKUP(Tabela3[[#This Row],[id_escola]],H:I,2,FALSE)</f>
        <v>72.455782312925166</v>
      </c>
      <c r="C104" s="21">
        <f>VLOOKUP(Tabela3[[#This Row],[id_escola]],K:L,2,FALSE)</f>
        <v>68.646258503401356</v>
      </c>
      <c r="D104" s="21">
        <f>AVERAGE(Tabela3[[#This Row],[nota_media_portugues]],Tabela3[[#This Row],[nota_media_matematica]])</f>
        <v>70.551020408163254</v>
      </c>
      <c r="E104">
        <f t="shared" si="2"/>
        <v>30</v>
      </c>
      <c r="F104">
        <f>VLOOKUP(Tabela3[[#This Row],[id_escola]],N:P,3,FALSE)</f>
        <v>25</v>
      </c>
      <c r="H104" s="20">
        <v>331030</v>
      </c>
      <c r="I104" s="26">
        <v>57.397849462365592</v>
      </c>
      <c r="K104" s="16">
        <v>331030</v>
      </c>
      <c r="L104" s="15">
        <v>29.173913043478262</v>
      </c>
      <c r="N104">
        <v>803196</v>
      </c>
      <c r="O104">
        <v>61.887096774193552</v>
      </c>
      <c r="P104" s="27">
        <f t="shared" si="4"/>
        <v>2</v>
      </c>
    </row>
    <row r="105" spans="1:16" x14ac:dyDescent="0.3">
      <c r="A105" s="22">
        <f>'agrupamento - 3ciclo'!A104</f>
        <v>800423</v>
      </c>
      <c r="B105" s="21">
        <f>VLOOKUP(Tabela3[[#This Row],[id_escola]],H:I,2,FALSE)</f>
        <v>70.333333333333329</v>
      </c>
      <c r="C105" s="21">
        <f>VLOOKUP(Tabela3[[#This Row],[id_escola]],K:L,2,FALSE)</f>
        <v>59.4</v>
      </c>
      <c r="D105" s="21">
        <f>AVERAGE(Tabela3[[#This Row],[nota_media_portugues]],Tabela3[[#This Row],[nota_media_matematica]])</f>
        <v>64.86666666666666</v>
      </c>
      <c r="E105">
        <f t="shared" si="2"/>
        <v>58</v>
      </c>
      <c r="F105">
        <f>VLOOKUP(Tabela3[[#This Row],[id_escola]],N:P,3,FALSE)</f>
        <v>39</v>
      </c>
      <c r="H105" s="20">
        <v>331041</v>
      </c>
      <c r="I105" s="26">
        <v>50.5</v>
      </c>
      <c r="K105" s="16">
        <v>331041</v>
      </c>
      <c r="L105" s="15">
        <v>30.869918699186993</v>
      </c>
      <c r="N105" t="s">
        <v>1266</v>
      </c>
    </row>
    <row r="106" spans="1:16" x14ac:dyDescent="0.3">
      <c r="A106" s="22">
        <f>'agrupamento - 3ciclo'!A105</f>
        <v>800388</v>
      </c>
      <c r="B106" s="21">
        <f>VLOOKUP(Tabela3[[#This Row],[id_escola]],H:I,2,FALSE)</f>
        <v>70.348484848484844</v>
      </c>
      <c r="C106" s="21">
        <f>VLOOKUP(Tabela3[[#This Row],[id_escola]],K:L,2,FALSE)</f>
        <v>61.954545454545453</v>
      </c>
      <c r="D106" s="21">
        <f>AVERAGE(Tabela3[[#This Row],[nota_media_portugues]],Tabela3[[#This Row],[nota_media_matematica]])</f>
        <v>66.151515151515156</v>
      </c>
      <c r="E106">
        <f t="shared" si="2"/>
        <v>52</v>
      </c>
      <c r="F106">
        <f>VLOOKUP(Tabela3[[#This Row],[id_escola]],N:P,3,FALSE)</f>
        <v>37</v>
      </c>
      <c r="H106" s="20">
        <v>331077</v>
      </c>
      <c r="I106" s="26">
        <v>59.714285714285715</v>
      </c>
      <c r="K106" s="16">
        <v>331077</v>
      </c>
      <c r="L106" s="15">
        <v>30.333333333333332</v>
      </c>
      <c r="N106">
        <v>330000</v>
      </c>
      <c r="O106">
        <v>56.875</v>
      </c>
      <c r="P106" s="27">
        <f>RANK(O106, $O$106:$O$200, 0)</f>
        <v>31</v>
      </c>
    </row>
    <row r="107" spans="1:16" x14ac:dyDescent="0.3">
      <c r="A107" s="22">
        <f>'agrupamento - 3ciclo'!A106</f>
        <v>507465</v>
      </c>
      <c r="B107" s="21">
        <f>VLOOKUP(Tabela3[[#This Row],[id_escola]],H:I,2,FALSE)</f>
        <v>74.654320987654316</v>
      </c>
      <c r="C107" s="21">
        <f>VLOOKUP(Tabela3[[#This Row],[id_escola]],K:L,2,FALSE)</f>
        <v>73.134146341463421</v>
      </c>
      <c r="D107" s="21">
        <f>AVERAGE(Tabela3[[#This Row],[nota_media_portugues]],Tabela3[[#This Row],[nota_media_matematica]])</f>
        <v>73.894233664558868</v>
      </c>
      <c r="E107">
        <f t="shared" si="2"/>
        <v>20</v>
      </c>
      <c r="F107">
        <f>VLOOKUP(Tabela3[[#This Row],[id_escola]],N:P,3,FALSE)</f>
        <v>2</v>
      </c>
      <c r="H107" s="20">
        <v>331107</v>
      </c>
      <c r="I107" s="26">
        <v>55.035087719298247</v>
      </c>
      <c r="K107" s="16">
        <v>331107</v>
      </c>
      <c r="L107" s="15">
        <v>39.372881355932201</v>
      </c>
      <c r="N107">
        <v>330164</v>
      </c>
      <c r="O107">
        <v>57.236842105263158</v>
      </c>
      <c r="P107" s="27">
        <f t="shared" ref="P107:P170" si="5">RANK(O107, $O$106:$O$200, 0)</f>
        <v>27</v>
      </c>
    </row>
    <row r="108" spans="1:16" x14ac:dyDescent="0.3">
      <c r="A108" s="22">
        <f>'agrupamento - 3ciclo'!A107</f>
        <v>504828</v>
      </c>
      <c r="B108" s="21">
        <f>VLOOKUP(Tabela3[[#This Row],[id_escola]],H:I,2,FALSE)</f>
        <v>79.5</v>
      </c>
      <c r="C108" s="21">
        <f>VLOOKUP(Tabela3[[#This Row],[id_escola]],K:L,2,FALSE)</f>
        <v>70.400000000000006</v>
      </c>
      <c r="D108" s="21">
        <f>AVERAGE(Tabela3[[#This Row],[nota_media_portugues]],Tabela3[[#This Row],[nota_media_matematica]])</f>
        <v>74.95</v>
      </c>
      <c r="E108">
        <f t="shared" si="2"/>
        <v>16</v>
      </c>
      <c r="F108">
        <f>VLOOKUP(Tabela3[[#This Row],[id_escola]],N:P,3,FALSE)</f>
        <v>14</v>
      </c>
      <c r="H108" s="20">
        <v>340005</v>
      </c>
      <c r="I108" s="26">
        <v>62.654320987654323</v>
      </c>
      <c r="K108" s="16">
        <v>340005</v>
      </c>
      <c r="L108" s="15">
        <v>38.060975609756099</v>
      </c>
      <c r="N108">
        <v>330395</v>
      </c>
      <c r="O108">
        <v>59.708333333333336</v>
      </c>
      <c r="P108" s="27">
        <f t="shared" si="5"/>
        <v>19</v>
      </c>
    </row>
    <row r="109" spans="1:16" x14ac:dyDescent="0.3">
      <c r="A109" s="22">
        <f>'agrupamento - 3ciclo'!A108</f>
        <v>800389</v>
      </c>
      <c r="B109" s="21">
        <f>VLOOKUP(Tabela3[[#This Row],[id_escola]],H:I,2,FALSE)</f>
        <v>63.987577639751549</v>
      </c>
      <c r="C109" s="21">
        <f>VLOOKUP(Tabela3[[#This Row],[id_escola]],K:L,2,FALSE)</f>
        <v>48.812121212121212</v>
      </c>
      <c r="D109" s="21">
        <f>AVERAGE(Tabela3[[#This Row],[nota_media_portugues]],Tabela3[[#This Row],[nota_media_matematica]])</f>
        <v>56.399849425936381</v>
      </c>
      <c r="E109">
        <f t="shared" si="2"/>
        <v>188</v>
      </c>
      <c r="F109">
        <f>VLOOKUP(Tabela3[[#This Row],[id_escola]],N:P,3,FALSE)</f>
        <v>76</v>
      </c>
      <c r="H109" s="20">
        <v>340017</v>
      </c>
      <c r="I109" s="26">
        <v>58.585365853658537</v>
      </c>
      <c r="K109" s="16">
        <v>340017</v>
      </c>
      <c r="L109" s="15">
        <v>39.7710843373494</v>
      </c>
      <c r="N109">
        <v>330401</v>
      </c>
      <c r="O109">
        <v>47.314720812182742</v>
      </c>
      <c r="P109" s="27">
        <f t="shared" si="5"/>
        <v>78</v>
      </c>
    </row>
    <row r="110" spans="1:16" x14ac:dyDescent="0.3">
      <c r="A110" s="22">
        <f>'agrupamento - 3ciclo'!A109</f>
        <v>504026</v>
      </c>
      <c r="B110" s="21">
        <f>VLOOKUP(Tabela3[[#This Row],[id_escola]],H:I,2,FALSE)</f>
        <v>78.96503496503496</v>
      </c>
      <c r="C110" s="21">
        <f>VLOOKUP(Tabela3[[#This Row],[id_escola]],K:L,2,FALSE)</f>
        <v>80.548611111111114</v>
      </c>
      <c r="D110" s="21">
        <f>AVERAGE(Tabela3[[#This Row],[nota_media_portugues]],Tabela3[[#This Row],[nota_media_matematica]])</f>
        <v>79.756823038073037</v>
      </c>
      <c r="E110">
        <f t="shared" si="2"/>
        <v>7</v>
      </c>
      <c r="F110">
        <f>VLOOKUP(Tabela3[[#This Row],[id_escola]],N:P,3,FALSE)</f>
        <v>3</v>
      </c>
      <c r="H110" s="20">
        <v>340029</v>
      </c>
      <c r="I110" s="26">
        <v>60.651685393258425</v>
      </c>
      <c r="K110" s="16">
        <v>340029</v>
      </c>
      <c r="L110" s="15">
        <v>42.516129032258064</v>
      </c>
      <c r="N110">
        <v>330681</v>
      </c>
      <c r="O110">
        <v>53.660714285714285</v>
      </c>
      <c r="P110" s="27">
        <f t="shared" si="5"/>
        <v>53</v>
      </c>
    </row>
    <row r="111" spans="1:16" x14ac:dyDescent="0.3">
      <c r="A111" s="22">
        <f>'agrupamento - 3ciclo'!A110</f>
        <v>506576</v>
      </c>
      <c r="B111" s="21">
        <f>VLOOKUP(Tabela3[[#This Row],[id_escola]],H:I,2,FALSE)</f>
        <v>79.352941176470594</v>
      </c>
      <c r="C111" s="21">
        <f>VLOOKUP(Tabela3[[#This Row],[id_escola]],K:L,2,FALSE)</f>
        <v>81.470588235294116</v>
      </c>
      <c r="D111" s="21">
        <f>AVERAGE(Tabela3[[#This Row],[nota_media_portugues]],Tabela3[[#This Row],[nota_media_matematica]])</f>
        <v>80.411764705882348</v>
      </c>
      <c r="E111">
        <f t="shared" si="2"/>
        <v>6</v>
      </c>
      <c r="F111">
        <f>VLOOKUP(Tabela3[[#This Row],[id_escola]],N:P,3,FALSE)</f>
        <v>5</v>
      </c>
      <c r="H111" s="20">
        <v>340042</v>
      </c>
      <c r="I111" s="26">
        <v>51.488888888888887</v>
      </c>
      <c r="K111" s="16">
        <v>340042</v>
      </c>
      <c r="L111" s="15">
        <v>28.496503496503497</v>
      </c>
      <c r="N111">
        <v>330954</v>
      </c>
      <c r="O111">
        <v>56.058823529411768</v>
      </c>
      <c r="P111" s="27">
        <f t="shared" si="5"/>
        <v>35</v>
      </c>
    </row>
    <row r="112" spans="1:16" x14ac:dyDescent="0.3">
      <c r="A112" s="22">
        <f>'agrupamento - 3ciclo'!A111</f>
        <v>800393</v>
      </c>
      <c r="B112" s="21">
        <f>VLOOKUP(Tabela3[[#This Row],[id_escola]],H:I,2,FALSE)</f>
        <v>73.230769230769226</v>
      </c>
      <c r="C112" s="21">
        <f>VLOOKUP(Tabela3[[#This Row],[id_escola]],K:L,2,FALSE)</f>
        <v>71.42307692307692</v>
      </c>
      <c r="D112" s="21">
        <f>AVERAGE(Tabela3[[#This Row],[nota_media_portugues]],Tabela3[[#This Row],[nota_media_matematica]])</f>
        <v>72.326923076923066</v>
      </c>
      <c r="E112">
        <f t="shared" si="2"/>
        <v>22</v>
      </c>
      <c r="F112">
        <f>VLOOKUP(Tabela3[[#This Row],[id_escola]],N:P,3,FALSE)</f>
        <v>18</v>
      </c>
      <c r="H112" s="20">
        <v>340066</v>
      </c>
      <c r="I112" s="26">
        <v>60.275362318840578</v>
      </c>
      <c r="K112" s="16">
        <v>340066</v>
      </c>
      <c r="L112" s="15">
        <v>33.238805970149251</v>
      </c>
      <c r="N112">
        <v>330980</v>
      </c>
      <c r="O112">
        <v>55.663265306122447</v>
      </c>
      <c r="P112" s="27">
        <f t="shared" si="5"/>
        <v>40</v>
      </c>
    </row>
    <row r="113" spans="1:16" x14ac:dyDescent="0.3">
      <c r="A113" s="22">
        <f>'agrupamento - 3ciclo'!A112</f>
        <v>800394</v>
      </c>
      <c r="B113" s="21">
        <f>VLOOKUP(Tabela3[[#This Row],[id_escola]],H:I,2,FALSE)</f>
        <v>85.554216867469876</v>
      </c>
      <c r="C113" s="21">
        <f>VLOOKUP(Tabela3[[#This Row],[id_escola]],K:L,2,FALSE)</f>
        <v>87.939759036144579</v>
      </c>
      <c r="D113" s="21">
        <f>AVERAGE(Tabela3[[#This Row],[nota_media_portugues]],Tabela3[[#This Row],[nota_media_matematica]])</f>
        <v>86.746987951807228</v>
      </c>
      <c r="E113">
        <f t="shared" si="2"/>
        <v>1</v>
      </c>
      <c r="F113">
        <f>VLOOKUP(Tabela3[[#This Row],[id_escola]],N:P,3,FALSE)</f>
        <v>1</v>
      </c>
      <c r="H113" s="20">
        <v>340078</v>
      </c>
      <c r="I113" s="26">
        <v>60.8</v>
      </c>
      <c r="K113" s="16">
        <v>340078</v>
      </c>
      <c r="L113" s="15">
        <v>45.333333333333336</v>
      </c>
      <c r="N113">
        <v>340017</v>
      </c>
      <c r="O113">
        <v>49.034883720930232</v>
      </c>
      <c r="P113" s="27">
        <f t="shared" si="5"/>
        <v>70</v>
      </c>
    </row>
    <row r="114" spans="1:16" x14ac:dyDescent="0.3">
      <c r="A114" s="22">
        <f>'agrupamento - 3ciclo'!A113</f>
        <v>800486</v>
      </c>
      <c r="B114" s="21">
        <f>VLOOKUP(Tabela3[[#This Row],[id_escola]],H:I,2,FALSE)</f>
        <v>73.34</v>
      </c>
      <c r="C114" s="21">
        <f>VLOOKUP(Tabela3[[#This Row],[id_escola]],K:L,2,FALSE)</f>
        <v>64.211538461538467</v>
      </c>
      <c r="D114" s="21">
        <f>AVERAGE(Tabela3[[#This Row],[nota_media_portugues]],Tabela3[[#This Row],[nota_media_matematica]])</f>
        <v>68.775769230769242</v>
      </c>
      <c r="E114">
        <f t="shared" si="2"/>
        <v>32</v>
      </c>
      <c r="F114">
        <f>VLOOKUP(Tabela3[[#This Row],[id_escola]],N:P,3,FALSE)</f>
        <v>31</v>
      </c>
      <c r="H114" s="20">
        <v>340091</v>
      </c>
      <c r="I114" s="26">
        <v>58.48936170212766</v>
      </c>
      <c r="K114" s="16">
        <v>340091</v>
      </c>
      <c r="L114" s="15">
        <v>42.909574468085104</v>
      </c>
      <c r="N114">
        <v>340224</v>
      </c>
      <c r="O114">
        <v>55.745192307692307</v>
      </c>
      <c r="P114" s="27">
        <f t="shared" si="5"/>
        <v>38</v>
      </c>
    </row>
    <row r="115" spans="1:16" x14ac:dyDescent="0.3">
      <c r="A115" s="22">
        <f>'agrupamento - 3ciclo'!A114</f>
        <v>506291</v>
      </c>
      <c r="B115" s="21">
        <f>VLOOKUP(Tabela3[[#This Row],[id_escola]],H:I,2,FALSE)</f>
        <v>75.514018691588788</v>
      </c>
      <c r="C115" s="21">
        <f>VLOOKUP(Tabela3[[#This Row],[id_escola]],K:L,2,FALSE)</f>
        <v>82.09615384615384</v>
      </c>
      <c r="D115" s="21">
        <f>AVERAGE(Tabela3[[#This Row],[nota_media_portugues]],Tabela3[[#This Row],[nota_media_matematica]])</f>
        <v>78.805086268871321</v>
      </c>
      <c r="E115">
        <f t="shared" si="2"/>
        <v>5</v>
      </c>
      <c r="F115">
        <f>VLOOKUP(Tabela3[[#This Row],[id_escola]],N:P,3,FALSE)</f>
        <v>7</v>
      </c>
      <c r="H115" s="20">
        <v>340108</v>
      </c>
      <c r="I115" s="26">
        <v>62.063291139240505</v>
      </c>
      <c r="K115" s="16">
        <v>340108</v>
      </c>
      <c r="L115" s="15">
        <v>40.204545454545453</v>
      </c>
      <c r="N115">
        <v>340248</v>
      </c>
      <c r="O115">
        <v>58.819787985865723</v>
      </c>
      <c r="P115" s="27">
        <f t="shared" si="5"/>
        <v>22</v>
      </c>
    </row>
    <row r="116" spans="1:16" x14ac:dyDescent="0.3">
      <c r="A116" s="22">
        <f>'agrupamento - 3ciclo'!A115</f>
        <v>800411</v>
      </c>
      <c r="B116" s="21">
        <f>VLOOKUP(Tabela3[[#This Row],[id_escola]],H:I,2,FALSE)</f>
        <v>73.311258278145701</v>
      </c>
      <c r="C116" s="21">
        <f>VLOOKUP(Tabela3[[#This Row],[id_escola]],K:L,2,FALSE)</f>
        <v>66.815789473684205</v>
      </c>
      <c r="D116" s="21">
        <f>AVERAGE(Tabela3[[#This Row],[nota_media_portugues]],Tabela3[[#This Row],[nota_media_matematica]])</f>
        <v>70.063523875914953</v>
      </c>
      <c r="E116">
        <f t="shared" si="2"/>
        <v>24</v>
      </c>
      <c r="F116">
        <f>VLOOKUP(Tabela3[[#This Row],[id_escola]],N:P,3,FALSE)</f>
        <v>27</v>
      </c>
      <c r="H116" s="20">
        <v>340121</v>
      </c>
      <c r="I116" s="26">
        <v>60.671052631578945</v>
      </c>
      <c r="K116" s="16">
        <v>340121</v>
      </c>
      <c r="L116" s="15">
        <v>44.493506493506494</v>
      </c>
      <c r="N116">
        <v>340443</v>
      </c>
      <c r="O116">
        <v>55.722222222222221</v>
      </c>
      <c r="P116" s="27">
        <f t="shared" si="5"/>
        <v>39</v>
      </c>
    </row>
    <row r="117" spans="1:16" x14ac:dyDescent="0.3">
      <c r="A117" s="22">
        <f>'agrupamento - 3ciclo'!A116</f>
        <v>504580</v>
      </c>
      <c r="B117" s="21">
        <f>VLOOKUP(Tabela3[[#This Row],[id_escola]],H:I,2,FALSE)</f>
        <v>66.777777777777771</v>
      </c>
      <c r="C117" s="21">
        <f>VLOOKUP(Tabela3[[#This Row],[id_escola]],K:L,2,FALSE)</f>
        <v>61.888888888888886</v>
      </c>
      <c r="D117" s="21">
        <f>AVERAGE(Tabela3[[#This Row],[nota_media_portugues]],Tabela3[[#This Row],[nota_media_matematica]])</f>
        <v>64.333333333333329</v>
      </c>
      <c r="E117">
        <f t="shared" si="2"/>
        <v>49</v>
      </c>
      <c r="F117">
        <f>VLOOKUP(Tabela3[[#This Row],[id_escola]],N:P,3,FALSE)</f>
        <v>41</v>
      </c>
      <c r="H117" s="20">
        <v>340133</v>
      </c>
      <c r="I117" s="26">
        <v>58.058823529411768</v>
      </c>
      <c r="K117" s="16">
        <v>340133</v>
      </c>
      <c r="L117" s="15">
        <v>31.142857142857142</v>
      </c>
      <c r="N117">
        <v>340455</v>
      </c>
      <c r="O117">
        <v>58.871794871794869</v>
      </c>
      <c r="P117" s="27">
        <f t="shared" si="5"/>
        <v>21</v>
      </c>
    </row>
    <row r="118" spans="1:16" x14ac:dyDescent="0.3">
      <c r="A118" s="22">
        <f>'agrupamento - 3ciclo'!A117</f>
        <v>500290</v>
      </c>
      <c r="B118" s="21">
        <f>VLOOKUP(Tabela3[[#This Row],[id_escola]],H:I,2,FALSE)</f>
        <v>58.363636363636367</v>
      </c>
      <c r="C118" s="21">
        <f>VLOOKUP(Tabela3[[#This Row],[id_escola]],K:L,2,FALSE)</f>
        <v>71</v>
      </c>
      <c r="D118" s="21">
        <f>AVERAGE(Tabela3[[#This Row],[nota_media_portugues]],Tabela3[[#This Row],[nota_media_matematica]])</f>
        <v>64.681818181818187</v>
      </c>
      <c r="E118">
        <f t="shared" si="2"/>
        <v>48</v>
      </c>
      <c r="F118">
        <f>VLOOKUP(Tabela3[[#This Row],[id_escola]],N:P,3,FALSE)</f>
        <v>5</v>
      </c>
      <c r="H118" s="20">
        <v>340157</v>
      </c>
      <c r="I118" s="26">
        <v>54.166666666666664</v>
      </c>
      <c r="K118" s="16">
        <v>340157</v>
      </c>
      <c r="L118" s="15">
        <v>33.909090909090907</v>
      </c>
      <c r="N118">
        <v>340467</v>
      </c>
      <c r="O118">
        <v>52.631782945736433</v>
      </c>
      <c r="P118" s="27">
        <f t="shared" si="5"/>
        <v>58</v>
      </c>
    </row>
    <row r="119" spans="1:16" x14ac:dyDescent="0.3">
      <c r="A119" s="22">
        <f>'agrupamento - 3ciclo'!A118</f>
        <v>503599</v>
      </c>
      <c r="B119" s="21">
        <f>VLOOKUP(Tabela3[[#This Row],[id_escola]],H:I,2,FALSE)</f>
        <v>65.482758620689651</v>
      </c>
      <c r="C119" s="21">
        <f>VLOOKUP(Tabela3[[#This Row],[id_escola]],K:L,2,FALSE)</f>
        <v>56.827586206896555</v>
      </c>
      <c r="D119" s="21">
        <f>AVERAGE(Tabela3[[#This Row],[nota_media_portugues]],Tabela3[[#This Row],[nota_media_matematica]])</f>
        <v>61.155172413793103</v>
      </c>
      <c r="E119">
        <f t="shared" si="2"/>
        <v>77</v>
      </c>
      <c r="F119">
        <f>VLOOKUP(Tabela3[[#This Row],[id_escola]],N:P,3,FALSE)</f>
        <v>45</v>
      </c>
      <c r="H119" s="20">
        <v>340169</v>
      </c>
      <c r="I119" s="26">
        <v>53.229299363057322</v>
      </c>
      <c r="K119" s="16">
        <v>340169</v>
      </c>
      <c r="L119" s="15">
        <v>24.890322580645162</v>
      </c>
      <c r="N119">
        <v>340674</v>
      </c>
      <c r="O119">
        <v>54.295918367346935</v>
      </c>
      <c r="P119" s="27">
        <f t="shared" si="5"/>
        <v>49</v>
      </c>
    </row>
    <row r="120" spans="1:16" x14ac:dyDescent="0.3">
      <c r="A120" s="22">
        <f>'agrupamento - 3ciclo'!A119</f>
        <v>800422</v>
      </c>
      <c r="B120" s="21">
        <f>VLOOKUP(Tabela3[[#This Row],[id_escola]],H:I,2,FALSE)</f>
        <v>70.071428571428569</v>
      </c>
      <c r="C120" s="21">
        <f>VLOOKUP(Tabela3[[#This Row],[id_escola]],K:L,2,FALSE)</f>
        <v>55.4</v>
      </c>
      <c r="D120" s="21">
        <f>AVERAGE(Tabela3[[#This Row],[nota_media_portugues]],Tabela3[[#This Row],[nota_media_matematica]])</f>
        <v>62.73571428571428</v>
      </c>
      <c r="E120">
        <f t="shared" si="2"/>
        <v>60</v>
      </c>
      <c r="F120">
        <f>VLOOKUP(Tabela3[[#This Row],[id_escola]],N:P,3,FALSE)</f>
        <v>6</v>
      </c>
      <c r="H120" s="20">
        <v>340170</v>
      </c>
      <c r="I120" s="26">
        <v>56.82</v>
      </c>
      <c r="K120" s="16">
        <v>340170</v>
      </c>
      <c r="L120" s="15">
        <v>46.616161616161619</v>
      </c>
      <c r="N120">
        <v>340856</v>
      </c>
      <c r="O120">
        <v>54.030508474576273</v>
      </c>
      <c r="P120" s="27">
        <f t="shared" si="5"/>
        <v>50</v>
      </c>
    </row>
    <row r="121" spans="1:16" x14ac:dyDescent="0.3">
      <c r="A121" s="22">
        <f>'agrupamento - 3ciclo'!A120</f>
        <v>505948</v>
      </c>
      <c r="B121" s="21">
        <f>VLOOKUP(Tabela3[[#This Row],[id_escola]],H:I,2,FALSE)</f>
        <v>73.81481481481481</v>
      </c>
      <c r="C121" s="21">
        <f>VLOOKUP(Tabela3[[#This Row],[id_escola]],K:L,2,FALSE)</f>
        <v>63.666666666666664</v>
      </c>
      <c r="D121" s="21">
        <f>AVERAGE(Tabela3[[#This Row],[nota_media_portugues]],Tabela3[[#This Row],[nota_media_matematica]])</f>
        <v>68.740740740740733</v>
      </c>
      <c r="E121">
        <f t="shared" si="2"/>
        <v>30</v>
      </c>
      <c r="F121">
        <f>VLOOKUP(Tabela3[[#This Row],[id_escola]],N:P,3,FALSE)</f>
        <v>22</v>
      </c>
      <c r="H121" s="20">
        <v>340182</v>
      </c>
      <c r="I121" s="26">
        <v>62.35820895522388</v>
      </c>
      <c r="K121" s="16">
        <v>340182</v>
      </c>
      <c r="L121" s="15">
        <v>48.462686567164177</v>
      </c>
      <c r="N121">
        <v>341368</v>
      </c>
      <c r="O121">
        <v>54.942708333333336</v>
      </c>
      <c r="P121" s="27">
        <f t="shared" si="5"/>
        <v>46</v>
      </c>
    </row>
    <row r="122" spans="1:16" x14ac:dyDescent="0.3">
      <c r="A122" s="22">
        <f>'agrupamento - 3ciclo'!A121</f>
        <v>800434</v>
      </c>
      <c r="B122" s="21">
        <f>VLOOKUP(Tabela3[[#This Row],[id_escola]],H:I,2,FALSE)</f>
        <v>75.757575757575751</v>
      </c>
      <c r="C122" s="21">
        <f>VLOOKUP(Tabela3[[#This Row],[id_escola]],K:L,2,FALSE)</f>
        <v>77.86363636363636</v>
      </c>
      <c r="D122" s="21">
        <f>AVERAGE(Tabela3[[#This Row],[nota_media_portugues]],Tabela3[[#This Row],[nota_media_matematica]])</f>
        <v>76.810606060606062</v>
      </c>
      <c r="E122">
        <f t="shared" si="2"/>
        <v>7</v>
      </c>
      <c r="F122">
        <f>VLOOKUP(Tabela3[[#This Row],[id_escola]],N:P,3,FALSE)</f>
        <v>6</v>
      </c>
      <c r="H122" s="20">
        <v>340224</v>
      </c>
      <c r="I122" s="26">
        <v>63.212871287128714</v>
      </c>
      <c r="K122" s="16">
        <v>340224</v>
      </c>
      <c r="L122" s="15">
        <v>47.773399014778327</v>
      </c>
      <c r="N122">
        <v>341540</v>
      </c>
      <c r="O122">
        <v>48.375</v>
      </c>
      <c r="P122" s="27">
        <f t="shared" si="5"/>
        <v>73</v>
      </c>
    </row>
    <row r="123" spans="1:16" x14ac:dyDescent="0.3">
      <c r="A123" s="22">
        <f>'agrupamento - 3ciclo'!A122</f>
        <v>800472</v>
      </c>
      <c r="B123" s="21">
        <f>VLOOKUP(Tabela3[[#This Row],[id_escola]],H:I,2,FALSE)</f>
        <v>70.661157024793383</v>
      </c>
      <c r="C123" s="21">
        <f>VLOOKUP(Tabela3[[#This Row],[id_escola]],K:L,2,FALSE)</f>
        <v>68.674999999999997</v>
      </c>
      <c r="D123" s="21">
        <f>AVERAGE(Tabela3[[#This Row],[nota_media_portugues]],Tabela3[[#This Row],[nota_media_matematica]])</f>
        <v>69.66807851239669</v>
      </c>
      <c r="E123">
        <f t="shared" si="2"/>
        <v>24</v>
      </c>
      <c r="F123">
        <f>VLOOKUP(Tabela3[[#This Row],[id_escola]],N:P,3,FALSE)</f>
        <v>28</v>
      </c>
      <c r="H123" s="20">
        <v>340236</v>
      </c>
      <c r="I123" s="26">
        <v>56.786764705882355</v>
      </c>
      <c r="K123" s="16">
        <v>340236</v>
      </c>
      <c r="L123" s="15">
        <v>46.226950354609926</v>
      </c>
      <c r="N123">
        <v>341587</v>
      </c>
      <c r="O123">
        <v>45.066037735849058</v>
      </c>
      <c r="P123" s="27">
        <f t="shared" si="5"/>
        <v>88</v>
      </c>
    </row>
    <row r="124" spans="1:16" x14ac:dyDescent="0.3">
      <c r="A124" s="22">
        <f>'agrupamento - 3ciclo'!A123</f>
        <v>800435</v>
      </c>
      <c r="B124" s="21">
        <f>VLOOKUP(Tabela3[[#This Row],[id_escola]],H:I,2,FALSE)</f>
        <v>62.25</v>
      </c>
      <c r="C124" s="21">
        <f>VLOOKUP(Tabela3[[#This Row],[id_escola]],K:L,2,FALSE)</f>
        <v>37.578947368421055</v>
      </c>
      <c r="D124" s="21">
        <f>AVERAGE(Tabela3[[#This Row],[nota_media_portugues]],Tabela3[[#This Row],[nota_media_matematica]])</f>
        <v>49.914473684210527</v>
      </c>
      <c r="E124">
        <f t="shared" si="2"/>
        <v>480</v>
      </c>
      <c r="F124">
        <f>VLOOKUP(Tabela3[[#This Row],[id_escola]],N:P,3,FALSE)</f>
        <v>33</v>
      </c>
      <c r="H124" s="20">
        <v>340248</v>
      </c>
      <c r="I124" s="26">
        <v>64.272727272727266</v>
      </c>
      <c r="K124" s="16">
        <v>340248</v>
      </c>
      <c r="L124" s="15">
        <v>53.918518518518518</v>
      </c>
      <c r="N124">
        <v>341629</v>
      </c>
      <c r="O124">
        <v>50.15</v>
      </c>
      <c r="P124" s="27">
        <f t="shared" si="5"/>
        <v>65</v>
      </c>
    </row>
    <row r="125" spans="1:16" x14ac:dyDescent="0.3">
      <c r="A125" s="22">
        <f>'agrupamento - 3ciclo'!A124</f>
        <v>500604</v>
      </c>
      <c r="B125" s="21">
        <f>VLOOKUP(Tabela3[[#This Row],[id_escola]],H:I,2,FALSE)</f>
        <v>74.973684210526315</v>
      </c>
      <c r="C125" s="21">
        <f>VLOOKUP(Tabela3[[#This Row],[id_escola]],K:L,2,FALSE)</f>
        <v>64.184210526315795</v>
      </c>
      <c r="D125" s="21">
        <f>AVERAGE(Tabela3[[#This Row],[nota_media_portugues]],Tabela3[[#This Row],[nota_media_matematica]])</f>
        <v>69.578947368421055</v>
      </c>
      <c r="E125">
        <f t="shared" si="2"/>
        <v>26</v>
      </c>
      <c r="F125">
        <f>VLOOKUP(Tabela3[[#This Row],[id_escola]],N:P,3,FALSE)</f>
        <v>9</v>
      </c>
      <c r="H125" s="20">
        <v>340261</v>
      </c>
      <c r="I125" s="26">
        <v>62.393617021276597</v>
      </c>
      <c r="K125" s="16">
        <v>340261</v>
      </c>
      <c r="L125" s="15">
        <v>51.473684210526315</v>
      </c>
      <c r="N125">
        <v>341691</v>
      </c>
      <c r="O125">
        <v>35.634146341463413</v>
      </c>
      <c r="P125" s="27">
        <f t="shared" si="5"/>
        <v>95</v>
      </c>
    </row>
    <row r="126" spans="1:16" x14ac:dyDescent="0.3">
      <c r="A126" s="22">
        <f>'agrupamento - 3ciclo'!A125</f>
        <v>505195</v>
      </c>
      <c r="B126" s="21">
        <f>VLOOKUP(Tabela3[[#This Row],[id_escola]],H:I,2,FALSE)</f>
        <v>72.324786324786331</v>
      </c>
      <c r="C126" s="21">
        <f>VLOOKUP(Tabela3[[#This Row],[id_escola]],K:L,2,FALSE)</f>
        <v>79.119658119658126</v>
      </c>
      <c r="D126" s="21">
        <f>AVERAGE(Tabela3[[#This Row],[nota_media_portugues]],Tabela3[[#This Row],[nota_media_matematica]])</f>
        <v>75.722222222222229</v>
      </c>
      <c r="E126">
        <f t="shared" si="2"/>
        <v>8</v>
      </c>
      <c r="F126">
        <f>VLOOKUP(Tabela3[[#This Row],[id_escola]],N:P,3,FALSE)</f>
        <v>9</v>
      </c>
      <c r="H126" s="20">
        <v>340285</v>
      </c>
      <c r="I126" s="26">
        <v>45.132653061224488</v>
      </c>
      <c r="K126" s="16">
        <v>340285</v>
      </c>
      <c r="L126" s="15">
        <v>18.896825396825395</v>
      </c>
      <c r="N126">
        <v>341873</v>
      </c>
      <c r="O126">
        <v>61.907975460122699</v>
      </c>
      <c r="P126" s="27">
        <f t="shared" si="5"/>
        <v>15</v>
      </c>
    </row>
    <row r="127" spans="1:16" x14ac:dyDescent="0.3">
      <c r="A127" s="22">
        <f>'agrupamento - 3ciclo'!A126</f>
        <v>800323</v>
      </c>
      <c r="B127" s="21">
        <f>VLOOKUP(Tabela3[[#This Row],[id_escola]],H:I,2,FALSE)</f>
        <v>75.86666666666666</v>
      </c>
      <c r="C127" s="21">
        <f>VLOOKUP(Tabela3[[#This Row],[id_escola]],K:L,2,FALSE)</f>
        <v>71.472527472527474</v>
      </c>
      <c r="D127" s="21">
        <f>AVERAGE(Tabela3[[#This Row],[nota_media_portugues]],Tabela3[[#This Row],[nota_media_matematica]])</f>
        <v>73.669597069597074</v>
      </c>
      <c r="E127">
        <f t="shared" si="2"/>
        <v>13</v>
      </c>
      <c r="F127">
        <f>VLOOKUP(Tabela3[[#This Row],[id_escola]],N:P,3,FALSE)</f>
        <v>13</v>
      </c>
      <c r="H127" s="20">
        <v>340303</v>
      </c>
      <c r="I127" s="26">
        <v>59.378640776699029</v>
      </c>
      <c r="K127" s="16">
        <v>340303</v>
      </c>
      <c r="L127" s="15">
        <v>32.370370370370374</v>
      </c>
      <c r="N127">
        <v>341915</v>
      </c>
      <c r="O127">
        <v>57.290370370370368</v>
      </c>
      <c r="P127" s="27">
        <f t="shared" si="5"/>
        <v>26</v>
      </c>
    </row>
    <row r="128" spans="1:16" x14ac:dyDescent="0.3">
      <c r="A128" s="22">
        <f>'agrupamento - 3ciclo'!A127</f>
        <v>806195</v>
      </c>
      <c r="B128" s="21">
        <f>VLOOKUP(Tabela3[[#This Row],[id_escola]],H:I,2,FALSE)</f>
        <v>68.333333333333329</v>
      </c>
      <c r="C128" s="21">
        <f>VLOOKUP(Tabela3[[#This Row],[id_escola]],K:L,2,FALSE)</f>
        <v>54.333333333333336</v>
      </c>
      <c r="D128" s="21">
        <f>AVERAGE(Tabela3[[#This Row],[nota_media_portugues]],Tabela3[[#This Row],[nota_media_matematica]])</f>
        <v>61.333333333333329</v>
      </c>
      <c r="E128">
        <f t="shared" si="2"/>
        <v>69</v>
      </c>
      <c r="F128">
        <f>VLOOKUP(Tabela3[[#This Row],[id_escola]],N:P,3,FALSE)</f>
        <v>52</v>
      </c>
      <c r="H128" s="20">
        <v>340315</v>
      </c>
      <c r="I128" s="26">
        <v>58.349514563106794</v>
      </c>
      <c r="K128" s="16">
        <v>340315</v>
      </c>
      <c r="L128" s="15">
        <v>47</v>
      </c>
      <c r="N128">
        <v>342269</v>
      </c>
      <c r="O128">
        <v>45.647321428571431</v>
      </c>
      <c r="P128" s="27">
        <f t="shared" si="5"/>
        <v>84</v>
      </c>
    </row>
    <row r="129" spans="1:16" x14ac:dyDescent="0.3">
      <c r="A129" s="22">
        <f>'agrupamento - 3ciclo'!A128</f>
        <v>800324</v>
      </c>
      <c r="B129" s="21">
        <f>VLOOKUP(Tabela3[[#This Row],[id_escola]],H:I,2,FALSE)</f>
        <v>75.391891891891888</v>
      </c>
      <c r="C129" s="21">
        <f>VLOOKUP(Tabela3[[#This Row],[id_escola]],K:L,2,FALSE)</f>
        <v>79.108108108108112</v>
      </c>
      <c r="D129" s="21">
        <f>AVERAGE(Tabela3[[#This Row],[nota_media_portugues]],Tabela3[[#This Row],[nota_media_matematica]])</f>
        <v>77.25</v>
      </c>
      <c r="E129">
        <f t="shared" si="2"/>
        <v>6</v>
      </c>
      <c r="F129">
        <f>VLOOKUP(Tabela3[[#This Row],[id_escola]],N:P,3,FALSE)</f>
        <v>1</v>
      </c>
      <c r="H129" s="20">
        <v>340327</v>
      </c>
      <c r="I129" s="26">
        <v>60.466666666666669</v>
      </c>
      <c r="K129" s="16">
        <v>340327</v>
      </c>
      <c r="L129" s="15">
        <v>43.12903225806452</v>
      </c>
      <c r="N129">
        <v>342282</v>
      </c>
      <c r="O129">
        <v>40.542857142857144</v>
      </c>
      <c r="P129" s="27">
        <f t="shared" si="5"/>
        <v>94</v>
      </c>
    </row>
    <row r="130" spans="1:16" x14ac:dyDescent="0.3">
      <c r="A130" s="22">
        <f>'agrupamento - 3ciclo'!A129</f>
        <v>523586</v>
      </c>
      <c r="B130" s="21">
        <f>VLOOKUP(Tabela3[[#This Row],[id_escola]],H:I,2,FALSE)</f>
        <v>79.3125</v>
      </c>
      <c r="C130" s="21">
        <f>VLOOKUP(Tabela3[[#This Row],[id_escola]],K:L,2,FALSE)</f>
        <v>82.5</v>
      </c>
      <c r="D130" s="21">
        <f>AVERAGE(Tabela3[[#This Row],[nota_media_portugues]],Tabela3[[#This Row],[nota_media_matematica]])</f>
        <v>80.90625</v>
      </c>
      <c r="E130">
        <f t="shared" ref="E130:E193" si="6">RANK(D130, (D130:D1363), 0)</f>
        <v>4</v>
      </c>
      <c r="F130">
        <f>VLOOKUP(Tabela3[[#This Row],[id_escola]],N:P,3,FALSE)</f>
        <v>2</v>
      </c>
      <c r="H130" s="20">
        <v>340340</v>
      </c>
      <c r="I130" s="26">
        <v>62.333333333333336</v>
      </c>
      <c r="K130" s="16">
        <v>340340</v>
      </c>
      <c r="L130" s="15">
        <v>42.891719745222929</v>
      </c>
      <c r="N130">
        <v>342622</v>
      </c>
      <c r="O130">
        <v>55.867924528301884</v>
      </c>
      <c r="P130" s="27">
        <f t="shared" si="5"/>
        <v>36</v>
      </c>
    </row>
    <row r="131" spans="1:16" x14ac:dyDescent="0.3">
      <c r="A131" s="22">
        <f>'agrupamento - 3ciclo'!A130</f>
        <v>800536</v>
      </c>
      <c r="B131" s="21">
        <f>VLOOKUP(Tabela3[[#This Row],[id_escola]],H:I,2,FALSE)</f>
        <v>76.5</v>
      </c>
      <c r="C131" s="21">
        <f>VLOOKUP(Tabela3[[#This Row],[id_escola]],K:L,2,FALSE)</f>
        <v>59.95</v>
      </c>
      <c r="D131" s="21">
        <f>AVERAGE(Tabela3[[#This Row],[nota_media_portugues]],Tabela3[[#This Row],[nota_media_matematica]])</f>
        <v>68.224999999999994</v>
      </c>
      <c r="E131">
        <f t="shared" si="6"/>
        <v>24</v>
      </c>
      <c r="F131">
        <f>VLOOKUP(Tabela3[[#This Row],[id_escola]],N:P,3,FALSE)</f>
        <v>10</v>
      </c>
      <c r="H131" s="20">
        <v>340352</v>
      </c>
      <c r="I131" s="26">
        <v>50.323529411764703</v>
      </c>
      <c r="K131" s="16">
        <v>340352</v>
      </c>
      <c r="L131" s="15">
        <v>25.714285714285715</v>
      </c>
      <c r="N131">
        <v>342695</v>
      </c>
      <c r="O131">
        <v>56.538834951456309</v>
      </c>
      <c r="P131" s="27">
        <f t="shared" si="5"/>
        <v>33</v>
      </c>
    </row>
    <row r="132" spans="1:16" x14ac:dyDescent="0.3">
      <c r="A132" s="22">
        <f>'agrupamento - 3ciclo'!A131</f>
        <v>404238</v>
      </c>
      <c r="B132" s="21">
        <f>VLOOKUP(Tabela3[[#This Row],[id_escola]],H:I,2,FALSE)</f>
        <v>78.95</v>
      </c>
      <c r="C132" s="21">
        <f>VLOOKUP(Tabela3[[#This Row],[id_escola]],K:L,2,FALSE)</f>
        <v>70.7</v>
      </c>
      <c r="D132" s="21">
        <f>AVERAGE(Tabela3[[#This Row],[nota_media_portugues]],Tabela3[[#This Row],[nota_media_matematica]])</f>
        <v>74.825000000000003</v>
      </c>
      <c r="E132">
        <f t="shared" si="6"/>
        <v>8</v>
      </c>
      <c r="F132">
        <f>VLOOKUP(Tabela3[[#This Row],[id_escola]],N:P,3,FALSE)</f>
        <v>11</v>
      </c>
      <c r="H132" s="20">
        <v>340388</v>
      </c>
      <c r="I132" s="26">
        <v>59.151515151515149</v>
      </c>
      <c r="K132" s="16">
        <v>340388</v>
      </c>
      <c r="L132" s="15">
        <v>41.370588235294115</v>
      </c>
      <c r="N132">
        <v>342749</v>
      </c>
      <c r="O132">
        <v>54.525316455696199</v>
      </c>
      <c r="P132" s="27">
        <f t="shared" si="5"/>
        <v>48</v>
      </c>
    </row>
    <row r="133" spans="1:16" x14ac:dyDescent="0.3">
      <c r="A133" s="22">
        <f>'agrupamento - 3ciclo'!A132</f>
        <v>404240</v>
      </c>
      <c r="B133" s="21">
        <f>VLOOKUP(Tabela3[[#This Row],[id_escola]],H:I,2,FALSE)</f>
        <v>72.63636363636364</v>
      </c>
      <c r="C133" s="21">
        <f>VLOOKUP(Tabela3[[#This Row],[id_escola]],K:L,2,FALSE)</f>
        <v>76.977272727272734</v>
      </c>
      <c r="D133" s="21">
        <f>AVERAGE(Tabela3[[#This Row],[nota_media_portugues]],Tabela3[[#This Row],[nota_media_matematica]])</f>
        <v>74.806818181818187</v>
      </c>
      <c r="E133">
        <f t="shared" si="6"/>
        <v>8</v>
      </c>
      <c r="F133">
        <f>VLOOKUP(Tabela3[[#This Row],[id_escola]],N:P,3,FALSE)</f>
        <v>12</v>
      </c>
      <c r="H133" s="20">
        <v>340390</v>
      </c>
      <c r="I133" s="26">
        <v>61.8</v>
      </c>
      <c r="K133" s="16">
        <v>340390</v>
      </c>
      <c r="L133" s="15">
        <v>45.415584415584412</v>
      </c>
      <c r="N133">
        <v>342786</v>
      </c>
      <c r="O133">
        <v>48.045045045045043</v>
      </c>
      <c r="P133" s="27">
        <f t="shared" si="5"/>
        <v>75</v>
      </c>
    </row>
    <row r="134" spans="1:16" x14ac:dyDescent="0.3">
      <c r="A134" s="22">
        <f>'agrupamento - 3ciclo'!A133</f>
        <v>404251</v>
      </c>
      <c r="B134" s="21">
        <f>VLOOKUP(Tabela3[[#This Row],[id_escola]],H:I,2,FALSE)</f>
        <v>76.625</v>
      </c>
      <c r="C134" s="21">
        <f>VLOOKUP(Tabela3[[#This Row],[id_escola]],K:L,2,FALSE)</f>
        <v>72.25</v>
      </c>
      <c r="D134" s="21">
        <f>AVERAGE(Tabela3[[#This Row],[nota_media_portugues]],Tabela3[[#This Row],[nota_media_matematica]])</f>
        <v>74.4375</v>
      </c>
      <c r="E134">
        <f t="shared" si="6"/>
        <v>8</v>
      </c>
      <c r="F134">
        <f>VLOOKUP(Tabela3[[#This Row],[id_escola]],N:P,3,FALSE)</f>
        <v>5</v>
      </c>
      <c r="H134" s="20">
        <v>340431</v>
      </c>
      <c r="I134" s="26">
        <v>52.216494845360828</v>
      </c>
      <c r="K134" s="16">
        <v>340431</v>
      </c>
      <c r="L134" s="15">
        <v>28.396039603960396</v>
      </c>
      <c r="N134">
        <v>342944</v>
      </c>
      <c r="O134">
        <v>50.44318181818182</v>
      </c>
      <c r="P134" s="27">
        <f t="shared" si="5"/>
        <v>64</v>
      </c>
    </row>
    <row r="135" spans="1:16" x14ac:dyDescent="0.3">
      <c r="A135" s="22">
        <f>'agrupamento - 3ciclo'!A134</f>
        <v>404214</v>
      </c>
      <c r="B135" s="21">
        <f>VLOOKUP(Tabela3[[#This Row],[id_escola]],H:I,2,FALSE)</f>
        <v>77.918032786885249</v>
      </c>
      <c r="C135" s="21">
        <f>VLOOKUP(Tabela3[[#This Row],[id_escola]],K:L,2,FALSE)</f>
        <v>72.852459016393439</v>
      </c>
      <c r="D135" s="21">
        <f>AVERAGE(Tabela3[[#This Row],[nota_media_portugues]],Tabela3[[#This Row],[nota_media_matematica]])</f>
        <v>75.385245901639337</v>
      </c>
      <c r="E135">
        <f t="shared" si="6"/>
        <v>6</v>
      </c>
      <c r="F135">
        <f>VLOOKUP(Tabela3[[#This Row],[id_escola]],N:P,3,FALSE)</f>
        <v>11</v>
      </c>
      <c r="H135" s="20">
        <v>340443</v>
      </c>
      <c r="I135" s="26">
        <v>61.323076923076925</v>
      </c>
      <c r="K135" s="16">
        <v>340443</v>
      </c>
      <c r="L135" s="15">
        <v>46.909090909090907</v>
      </c>
      <c r="N135">
        <v>342981</v>
      </c>
      <c r="O135">
        <v>52.950617283950621</v>
      </c>
      <c r="P135" s="27">
        <f t="shared" si="5"/>
        <v>56</v>
      </c>
    </row>
    <row r="136" spans="1:16" x14ac:dyDescent="0.3">
      <c r="A136" s="22" t="e">
        <f>'agrupamento - 3ciclo'!A135</f>
        <v>#N/A</v>
      </c>
      <c r="C136" s="21"/>
      <c r="D136" s="21">
        <v>0</v>
      </c>
      <c r="E136">
        <f t="shared" si="6"/>
        <v>1003</v>
      </c>
      <c r="F136" t="e">
        <f>VLOOKUP(Tabela3[[#This Row],[id_escola]],N:P,3,FALSE)</f>
        <v>#N/A</v>
      </c>
      <c r="H136" s="20">
        <v>340455</v>
      </c>
      <c r="I136" s="26">
        <v>59.182481751824817</v>
      </c>
      <c r="K136" s="16">
        <v>340455</v>
      </c>
      <c r="L136" s="15">
        <v>54.092857142857142</v>
      </c>
      <c r="N136">
        <v>343122</v>
      </c>
      <c r="O136">
        <v>49.026315789473685</v>
      </c>
      <c r="P136" s="27">
        <f t="shared" si="5"/>
        <v>71</v>
      </c>
    </row>
    <row r="137" spans="1:16" x14ac:dyDescent="0.3">
      <c r="A137" s="22">
        <f>'agrupamento - 3ciclo'!A136</f>
        <v>342403</v>
      </c>
      <c r="B137" s="21">
        <f>VLOOKUP(Tabela3[[#This Row],[id_escola]],H:I,2,FALSE)</f>
        <v>63.117647058823529</v>
      </c>
      <c r="C137" s="21">
        <f>VLOOKUP(Tabela3[[#This Row],[id_escola]],K:L,2,FALSE)</f>
        <v>34.81818181818182</v>
      </c>
      <c r="D137" s="21">
        <f>AVERAGE(Tabela3[[#This Row],[nota_media_portugues]],Tabela3[[#This Row],[nota_media_matematica]])</f>
        <v>48.967914438502675</v>
      </c>
      <c r="E137">
        <f t="shared" si="6"/>
        <v>522</v>
      </c>
      <c r="F137">
        <f>VLOOKUP(Tabela3[[#This Row],[id_escola]],N:P,3,FALSE)</f>
        <v>23</v>
      </c>
      <c r="H137" s="20">
        <v>340467</v>
      </c>
      <c r="I137" s="26">
        <v>62.285714285714285</v>
      </c>
      <c r="K137" s="16">
        <v>340467</v>
      </c>
      <c r="L137" s="15">
        <v>45.8125</v>
      </c>
      <c r="N137">
        <v>343249</v>
      </c>
      <c r="O137">
        <v>55.36021505376344</v>
      </c>
      <c r="P137" s="27">
        <f t="shared" si="5"/>
        <v>42</v>
      </c>
    </row>
    <row r="138" spans="1:16" x14ac:dyDescent="0.3">
      <c r="A138" s="22">
        <f>'agrupamento - 3ciclo'!A137</f>
        <v>340017</v>
      </c>
      <c r="B138" s="21">
        <f>VLOOKUP(Tabela3[[#This Row],[id_escola]],H:I,2,FALSE)</f>
        <v>58.585365853658537</v>
      </c>
      <c r="C138" s="21">
        <f>VLOOKUP(Tabela3[[#This Row],[id_escola]],K:L,2,FALSE)</f>
        <v>39.7710843373494</v>
      </c>
      <c r="D138" s="21">
        <f>AVERAGE(Tabela3[[#This Row],[nota_media_portugues]],Tabela3[[#This Row],[nota_media_matematica]])</f>
        <v>49.178225095503969</v>
      </c>
      <c r="E138">
        <f t="shared" si="6"/>
        <v>509</v>
      </c>
      <c r="F138">
        <f>VLOOKUP(Tabela3[[#This Row],[id_escola]],N:P,3,FALSE)</f>
        <v>70</v>
      </c>
      <c r="H138" s="20">
        <v>340480</v>
      </c>
      <c r="I138" s="26">
        <v>55.333333333333336</v>
      </c>
      <c r="K138" s="16">
        <v>340480</v>
      </c>
      <c r="L138" s="15">
        <v>50.916666666666664</v>
      </c>
      <c r="N138">
        <v>343389</v>
      </c>
      <c r="O138">
        <v>51.602040816326529</v>
      </c>
      <c r="P138" s="27">
        <f t="shared" si="5"/>
        <v>61</v>
      </c>
    </row>
    <row r="139" spans="1:16" x14ac:dyDescent="0.3">
      <c r="A139" s="22">
        <f>'agrupamento - 3ciclo'!A138</f>
        <v>343900</v>
      </c>
      <c r="B139" s="21">
        <f>VLOOKUP(Tabela3[[#This Row],[id_escola]],H:I,2,FALSE)</f>
        <v>57.647727272727273</v>
      </c>
      <c r="C139" s="21">
        <f>VLOOKUP(Tabela3[[#This Row],[id_escola]],K:L,2,FALSE)</f>
        <v>30.652173913043477</v>
      </c>
      <c r="D139" s="21">
        <f>AVERAGE(Tabela3[[#This Row],[nota_media_portugues]],Tabela3[[#This Row],[nota_media_matematica]])</f>
        <v>44.149950592885375</v>
      </c>
      <c r="E139">
        <f t="shared" si="6"/>
        <v>745</v>
      </c>
      <c r="F139">
        <f>VLOOKUP(Tabela3[[#This Row],[id_escola]],N:P,3,FALSE)</f>
        <v>163</v>
      </c>
      <c r="H139" s="20">
        <v>340492</v>
      </c>
      <c r="I139" s="26">
        <v>63.020202020202021</v>
      </c>
      <c r="K139" s="16">
        <v>340492</v>
      </c>
      <c r="L139" s="15">
        <v>45.21</v>
      </c>
      <c r="N139">
        <v>343470</v>
      </c>
      <c r="O139">
        <v>51.213636363636361</v>
      </c>
      <c r="P139" s="27">
        <f t="shared" si="5"/>
        <v>63</v>
      </c>
    </row>
    <row r="140" spans="1:16" x14ac:dyDescent="0.3">
      <c r="A140" s="22">
        <f>'agrupamento - 3ciclo'!A139</f>
        <v>340029</v>
      </c>
      <c r="B140" s="21">
        <f>VLOOKUP(Tabela3[[#This Row],[id_escola]],H:I,2,FALSE)</f>
        <v>60.651685393258425</v>
      </c>
      <c r="C140" s="21">
        <f>VLOOKUP(Tabela3[[#This Row],[id_escola]],K:L,2,FALSE)</f>
        <v>42.516129032258064</v>
      </c>
      <c r="D140" s="21">
        <f>AVERAGE(Tabela3[[#This Row],[nota_media_portugues]],Tabela3[[#This Row],[nota_media_matematica]])</f>
        <v>51.583907212758248</v>
      </c>
      <c r="E140">
        <f t="shared" si="6"/>
        <v>370</v>
      </c>
      <c r="F140">
        <f>VLOOKUP(Tabela3[[#This Row],[id_escola]],N:P,3,FALSE)</f>
        <v>10</v>
      </c>
      <c r="H140" s="20">
        <v>340509</v>
      </c>
      <c r="I140" s="26">
        <v>67.037037037037038</v>
      </c>
      <c r="K140" s="16">
        <v>340509</v>
      </c>
      <c r="L140" s="15">
        <v>51.5</v>
      </c>
      <c r="N140">
        <v>343626</v>
      </c>
      <c r="O140">
        <v>48.24</v>
      </c>
      <c r="P140" s="27">
        <f t="shared" si="5"/>
        <v>74</v>
      </c>
    </row>
    <row r="141" spans="1:16" x14ac:dyDescent="0.3">
      <c r="A141" s="22">
        <f>'agrupamento - 3ciclo'!A140</f>
        <v>340108</v>
      </c>
      <c r="B141" s="21">
        <f>VLOOKUP(Tabela3[[#This Row],[id_escola]],H:I,2,FALSE)</f>
        <v>62.063291139240505</v>
      </c>
      <c r="C141" s="21">
        <f>VLOOKUP(Tabela3[[#This Row],[id_escola]],K:L,2,FALSE)</f>
        <v>40.204545454545453</v>
      </c>
      <c r="D141" s="21">
        <f>AVERAGE(Tabela3[[#This Row],[nota_media_portugues]],Tabela3[[#This Row],[nota_media_matematica]])</f>
        <v>51.133918296892979</v>
      </c>
      <c r="E141">
        <f t="shared" si="6"/>
        <v>397</v>
      </c>
      <c r="F141">
        <f>VLOOKUP(Tabela3[[#This Row],[id_escola]],N:P,3,FALSE)</f>
        <v>21</v>
      </c>
      <c r="H141" s="20">
        <v>340510</v>
      </c>
      <c r="I141" s="26">
        <v>46.72</v>
      </c>
      <c r="K141" s="16">
        <v>340510</v>
      </c>
      <c r="L141" s="15">
        <v>26.38</v>
      </c>
      <c r="N141">
        <v>343638</v>
      </c>
      <c r="O141">
        <v>63.321052631578951</v>
      </c>
      <c r="P141" s="27">
        <f t="shared" si="5"/>
        <v>14</v>
      </c>
    </row>
    <row r="142" spans="1:16" x14ac:dyDescent="0.3">
      <c r="A142" s="22">
        <f>'agrupamento - 3ciclo'!A141</f>
        <v>340121</v>
      </c>
      <c r="B142" s="21">
        <f>VLOOKUP(Tabela3[[#This Row],[id_escola]],H:I,2,FALSE)</f>
        <v>60.671052631578945</v>
      </c>
      <c r="C142" s="21">
        <f>VLOOKUP(Tabela3[[#This Row],[id_escola]],K:L,2,FALSE)</f>
        <v>44.493506493506494</v>
      </c>
      <c r="D142" s="21">
        <f>AVERAGE(Tabela3[[#This Row],[nota_media_portugues]],Tabela3[[#This Row],[nota_media_matematica]])</f>
        <v>52.582279562542723</v>
      </c>
      <c r="E142">
        <f t="shared" si="6"/>
        <v>323</v>
      </c>
      <c r="F142">
        <f>VLOOKUP(Tabela3[[#This Row],[id_escola]],N:P,3,FALSE)</f>
        <v>97</v>
      </c>
      <c r="H142" s="20">
        <v>340522</v>
      </c>
      <c r="I142" s="26">
        <v>50.622641509433961</v>
      </c>
      <c r="K142" s="16">
        <v>340522</v>
      </c>
      <c r="L142" s="15">
        <v>14.946428571428571</v>
      </c>
      <c r="N142">
        <v>343640</v>
      </c>
      <c r="O142">
        <v>56.942307692307693</v>
      </c>
      <c r="P142" s="27">
        <f t="shared" si="5"/>
        <v>30</v>
      </c>
    </row>
    <row r="143" spans="1:16" x14ac:dyDescent="0.3">
      <c r="A143" s="22">
        <f>'agrupamento - 3ciclo'!A142</f>
        <v>340133</v>
      </c>
      <c r="B143" s="21">
        <f>VLOOKUP(Tabela3[[#This Row],[id_escola]],H:I,2,FALSE)</f>
        <v>58.058823529411768</v>
      </c>
      <c r="C143" s="21">
        <f>VLOOKUP(Tabela3[[#This Row],[id_escola]],K:L,2,FALSE)</f>
        <v>31.142857142857142</v>
      </c>
      <c r="D143" s="21">
        <f>AVERAGE(Tabela3[[#This Row],[nota_media_portugues]],Tabela3[[#This Row],[nota_media_matematica]])</f>
        <v>44.600840336134453</v>
      </c>
      <c r="E143">
        <f t="shared" si="6"/>
        <v>726</v>
      </c>
      <c r="F143" t="e">
        <f>VLOOKUP(Tabela3[[#This Row],[id_escola]],N:P,3,FALSE)</f>
        <v>#N/A</v>
      </c>
      <c r="H143" s="20">
        <v>340558</v>
      </c>
      <c r="I143" s="26">
        <v>55.386363636363633</v>
      </c>
      <c r="K143" s="16">
        <v>340558</v>
      </c>
      <c r="L143" s="15">
        <v>34.628787878787875</v>
      </c>
      <c r="N143">
        <v>343651</v>
      </c>
      <c r="O143">
        <v>53.34256055363322</v>
      </c>
      <c r="P143" s="27">
        <f t="shared" si="5"/>
        <v>54</v>
      </c>
    </row>
    <row r="144" spans="1:16" x14ac:dyDescent="0.3">
      <c r="A144" s="22">
        <f>'agrupamento - 3ciclo'!A143</f>
        <v>345155</v>
      </c>
      <c r="B144" s="21">
        <f>VLOOKUP(Tabela3[[#This Row],[id_escola]],H:I,2,FALSE)</f>
        <v>60.407407407407405</v>
      </c>
      <c r="C144" s="21">
        <f>VLOOKUP(Tabela3[[#This Row],[id_escola]],K:L,2,FALSE)</f>
        <v>42</v>
      </c>
      <c r="D144" s="21">
        <f>AVERAGE(Tabela3[[#This Row],[nota_media_portugues]],Tabela3[[#This Row],[nota_media_matematica]])</f>
        <v>51.203703703703702</v>
      </c>
      <c r="E144">
        <f t="shared" si="6"/>
        <v>388</v>
      </c>
      <c r="F144">
        <f>VLOOKUP(Tabela3[[#This Row],[id_escola]],N:P,3,FALSE)</f>
        <v>33</v>
      </c>
      <c r="H144" s="20">
        <v>340560</v>
      </c>
      <c r="I144" s="26">
        <v>53.378787878787875</v>
      </c>
      <c r="K144" s="16">
        <v>340560</v>
      </c>
      <c r="L144" s="15">
        <v>31.757575757575758</v>
      </c>
      <c r="N144">
        <v>343663</v>
      </c>
      <c r="O144">
        <v>52.267326732673268</v>
      </c>
      <c r="P144" s="27">
        <f t="shared" si="5"/>
        <v>59</v>
      </c>
    </row>
    <row r="145" spans="1:16" x14ac:dyDescent="0.3">
      <c r="A145" s="22">
        <f>'agrupamento - 3ciclo'!A144</f>
        <v>340169</v>
      </c>
      <c r="B145" s="21">
        <f>VLOOKUP(Tabela3[[#This Row],[id_escola]],H:I,2,FALSE)</f>
        <v>53.229299363057322</v>
      </c>
      <c r="C145" s="21">
        <f>VLOOKUP(Tabela3[[#This Row],[id_escola]],K:L,2,FALSE)</f>
        <v>24.890322580645162</v>
      </c>
      <c r="D145" s="21">
        <f>AVERAGE(Tabela3[[#This Row],[nota_media_portugues]],Tabela3[[#This Row],[nota_media_matematica]])</f>
        <v>39.059810971851242</v>
      </c>
      <c r="E145">
        <f t="shared" si="6"/>
        <v>901</v>
      </c>
      <c r="F145">
        <f>VLOOKUP(Tabela3[[#This Row],[id_escola]],N:P,3,FALSE)</f>
        <v>68</v>
      </c>
      <c r="H145" s="20">
        <v>340571</v>
      </c>
      <c r="I145" s="26">
        <v>50.112244897959187</v>
      </c>
      <c r="K145" s="16">
        <v>340571</v>
      </c>
      <c r="L145" s="15">
        <v>23.75</v>
      </c>
      <c r="N145">
        <v>343675</v>
      </c>
      <c r="O145">
        <v>59.780701754385966</v>
      </c>
      <c r="P145" s="27">
        <f t="shared" si="5"/>
        <v>18</v>
      </c>
    </row>
    <row r="146" spans="1:16" x14ac:dyDescent="0.3">
      <c r="A146" s="22">
        <f>'agrupamento - 3ciclo'!A145</f>
        <v>346858</v>
      </c>
      <c r="B146" s="21">
        <f>VLOOKUP(Tabela3[[#This Row],[id_escola]],H:I,2,FALSE)</f>
        <v>59.84375</v>
      </c>
      <c r="C146" s="21">
        <f>VLOOKUP(Tabela3[[#This Row],[id_escola]],K:L,2,FALSE)</f>
        <v>39.5</v>
      </c>
      <c r="D146" s="21">
        <f>AVERAGE(Tabela3[[#This Row],[nota_media_portugues]],Tabela3[[#This Row],[nota_media_matematica]])</f>
        <v>49.671875</v>
      </c>
      <c r="E146">
        <f t="shared" si="6"/>
        <v>479</v>
      </c>
      <c r="F146">
        <f>VLOOKUP(Tabela3[[#This Row],[id_escola]],N:P,3,FALSE)</f>
        <v>116</v>
      </c>
      <c r="H146" s="20">
        <v>340583</v>
      </c>
      <c r="I146" s="26">
        <v>51.32</v>
      </c>
      <c r="K146" s="16">
        <v>340583</v>
      </c>
      <c r="L146" s="15">
        <v>23.40625</v>
      </c>
      <c r="N146">
        <v>343687</v>
      </c>
      <c r="O146">
        <v>60.981651376146786</v>
      </c>
      <c r="P146" s="27">
        <f t="shared" si="5"/>
        <v>17</v>
      </c>
    </row>
    <row r="147" spans="1:16" x14ac:dyDescent="0.3">
      <c r="A147" s="22">
        <f>'agrupamento - 3ciclo'!A146</f>
        <v>330991</v>
      </c>
      <c r="B147" s="21">
        <f>VLOOKUP(Tabela3[[#This Row],[id_escola]],H:I,2,FALSE)</f>
        <v>61.1</v>
      </c>
      <c r="C147" s="21">
        <f>VLOOKUP(Tabela3[[#This Row],[id_escola]],K:L,2,FALSE)</f>
        <v>36.35</v>
      </c>
      <c r="D147" s="21">
        <f>AVERAGE(Tabela3[[#This Row],[nota_media_portugues]],Tabela3[[#This Row],[nota_media_matematica]])</f>
        <v>48.725000000000001</v>
      </c>
      <c r="E147">
        <f t="shared" si="6"/>
        <v>531</v>
      </c>
      <c r="F147">
        <f>VLOOKUP(Tabela3[[#This Row],[id_escola]],N:P,3,FALSE)</f>
        <v>10</v>
      </c>
      <c r="H147" s="20">
        <v>340595</v>
      </c>
      <c r="I147" s="26">
        <v>59.702380952380949</v>
      </c>
      <c r="K147" s="16">
        <v>340595</v>
      </c>
      <c r="L147" s="15">
        <v>43.085365853658537</v>
      </c>
      <c r="N147">
        <v>344461</v>
      </c>
      <c r="O147">
        <v>45.298387096774192</v>
      </c>
      <c r="P147" s="27">
        <f t="shared" si="5"/>
        <v>87</v>
      </c>
    </row>
    <row r="148" spans="1:16" x14ac:dyDescent="0.3">
      <c r="A148" s="22" t="e">
        <f>'agrupamento - 3ciclo'!A147</f>
        <v>#N/A</v>
      </c>
      <c r="C148" s="21"/>
      <c r="D148" s="21">
        <v>0</v>
      </c>
      <c r="E148">
        <f t="shared" si="6"/>
        <v>992</v>
      </c>
      <c r="F148" t="e">
        <f>VLOOKUP(Tabela3[[#This Row],[id_escola]],N:P,3,FALSE)</f>
        <v>#N/A</v>
      </c>
      <c r="H148" s="24">
        <v>340601</v>
      </c>
      <c r="I148" s="26">
        <v>63.80898876404494</v>
      </c>
      <c r="K148" s="16">
        <v>340601</v>
      </c>
      <c r="L148" s="15">
        <v>50.5</v>
      </c>
      <c r="N148">
        <v>344485</v>
      </c>
      <c r="O148">
        <v>55.289855072463766</v>
      </c>
      <c r="P148" s="27">
        <f t="shared" si="5"/>
        <v>44</v>
      </c>
    </row>
    <row r="149" spans="1:16" x14ac:dyDescent="0.3">
      <c r="A149" s="22">
        <f>'agrupamento - 3ciclo'!A148</f>
        <v>340224</v>
      </c>
      <c r="B149" s="21">
        <f>VLOOKUP(Tabela3[[#This Row],[id_escola]],H:I,2,FALSE)</f>
        <v>63.212871287128714</v>
      </c>
      <c r="C149" s="21">
        <f>VLOOKUP(Tabela3[[#This Row],[id_escola]],K:L,2,FALSE)</f>
        <v>47.773399014778327</v>
      </c>
      <c r="D149" s="21">
        <f>AVERAGE(Tabela3[[#This Row],[nota_media_portugues]],Tabela3[[#This Row],[nota_media_matematica]])</f>
        <v>55.49313515095352</v>
      </c>
      <c r="E149">
        <f t="shared" si="6"/>
        <v>184</v>
      </c>
      <c r="F149">
        <f>VLOOKUP(Tabela3[[#This Row],[id_escola]],N:P,3,FALSE)</f>
        <v>38</v>
      </c>
      <c r="H149" s="20">
        <v>340625</v>
      </c>
      <c r="I149" s="26">
        <v>62.50561797752809</v>
      </c>
      <c r="K149" s="16">
        <v>340625</v>
      </c>
      <c r="L149" s="15">
        <v>49.177777777777777</v>
      </c>
      <c r="N149">
        <v>345428</v>
      </c>
      <c r="O149">
        <v>49.910891089108908</v>
      </c>
      <c r="P149" s="27">
        <f t="shared" si="5"/>
        <v>66</v>
      </c>
    </row>
    <row r="150" spans="1:16" x14ac:dyDescent="0.3">
      <c r="A150" s="22">
        <f>'agrupamento - 3ciclo'!A149</f>
        <v>343948</v>
      </c>
      <c r="B150" s="21">
        <f>VLOOKUP(Tabela3[[#This Row],[id_escola]],H:I,2,FALSE)</f>
        <v>57.161764705882355</v>
      </c>
      <c r="C150" s="21">
        <f>VLOOKUP(Tabela3[[#This Row],[id_escola]],K:L,2,FALSE)</f>
        <v>43.628571428571426</v>
      </c>
      <c r="D150" s="21">
        <f>AVERAGE(Tabela3[[#This Row],[nota_media_portugues]],Tabela3[[#This Row],[nota_media_matematica]])</f>
        <v>50.395168067226891</v>
      </c>
      <c r="E150">
        <f t="shared" si="6"/>
        <v>439</v>
      </c>
      <c r="F150">
        <f>VLOOKUP(Tabela3[[#This Row],[id_escola]],N:P,3,FALSE)</f>
        <v>113</v>
      </c>
      <c r="H150" s="20">
        <v>340649</v>
      </c>
      <c r="I150" s="26">
        <v>53.456521739130437</v>
      </c>
      <c r="K150" s="16">
        <v>340649</v>
      </c>
      <c r="L150" s="15">
        <v>30.172413793103448</v>
      </c>
      <c r="N150">
        <v>345430</v>
      </c>
      <c r="O150">
        <v>55.774305555555557</v>
      </c>
      <c r="P150" s="27">
        <f t="shared" si="5"/>
        <v>37</v>
      </c>
    </row>
    <row r="151" spans="1:16" x14ac:dyDescent="0.3">
      <c r="A151" s="22">
        <f>'agrupamento - 3ciclo'!A150</f>
        <v>343535</v>
      </c>
      <c r="B151" s="21">
        <f>VLOOKUP(Tabela3[[#This Row],[id_escola]],H:I,2,FALSE)</f>
        <v>61.375</v>
      </c>
      <c r="C151" s="21">
        <f>VLOOKUP(Tabela3[[#This Row],[id_escola]],K:L,2,FALSE)</f>
        <v>40.095652173913045</v>
      </c>
      <c r="D151" s="21">
        <f>AVERAGE(Tabela3[[#This Row],[nota_media_portugues]],Tabela3[[#This Row],[nota_media_matematica]])</f>
        <v>50.735326086956519</v>
      </c>
      <c r="E151">
        <f t="shared" si="6"/>
        <v>412</v>
      </c>
      <c r="F151">
        <f>VLOOKUP(Tabela3[[#This Row],[id_escola]],N:P,3,FALSE)</f>
        <v>40</v>
      </c>
      <c r="H151" s="20">
        <v>340650</v>
      </c>
      <c r="I151" s="26">
        <v>61.25</v>
      </c>
      <c r="K151" s="16">
        <v>340650</v>
      </c>
      <c r="L151" s="15">
        <v>22.0625</v>
      </c>
      <c r="N151">
        <v>345453</v>
      </c>
      <c r="O151">
        <v>49.553191489361701</v>
      </c>
      <c r="P151" s="27">
        <f t="shared" si="5"/>
        <v>69</v>
      </c>
    </row>
    <row r="152" spans="1:16" x14ac:dyDescent="0.3">
      <c r="A152" s="22">
        <f>'agrupamento - 3ciclo'!A151</f>
        <v>340248</v>
      </c>
      <c r="B152" s="21">
        <f>VLOOKUP(Tabela3[[#This Row],[id_escola]],H:I,2,FALSE)</f>
        <v>64.272727272727266</v>
      </c>
      <c r="C152" s="21">
        <f>VLOOKUP(Tabela3[[#This Row],[id_escola]],K:L,2,FALSE)</f>
        <v>53.918518518518518</v>
      </c>
      <c r="D152" s="21">
        <f>AVERAGE(Tabela3[[#This Row],[nota_media_portugues]],Tabela3[[#This Row],[nota_media_matematica]])</f>
        <v>59.095622895622895</v>
      </c>
      <c r="E152">
        <f t="shared" si="6"/>
        <v>93</v>
      </c>
      <c r="F152">
        <f>VLOOKUP(Tabela3[[#This Row],[id_escola]],N:P,3,FALSE)</f>
        <v>22</v>
      </c>
      <c r="H152" s="20">
        <v>340662</v>
      </c>
      <c r="I152" s="26">
        <v>53.027777777777779</v>
      </c>
      <c r="K152" s="16">
        <v>340662</v>
      </c>
      <c r="L152" s="15">
        <v>33.75</v>
      </c>
      <c r="N152">
        <v>345465</v>
      </c>
      <c r="O152">
        <v>45.583333333333336</v>
      </c>
      <c r="P152" s="27">
        <f t="shared" si="5"/>
        <v>85</v>
      </c>
    </row>
    <row r="153" spans="1:16" x14ac:dyDescent="0.3">
      <c r="A153" s="22">
        <f>'agrupamento - 3ciclo'!A152</f>
        <v>340261</v>
      </c>
      <c r="B153" s="21">
        <f>VLOOKUP(Tabela3[[#This Row],[id_escola]],H:I,2,FALSE)</f>
        <v>62.393617021276597</v>
      </c>
      <c r="C153" s="21">
        <f>VLOOKUP(Tabela3[[#This Row],[id_escola]],K:L,2,FALSE)</f>
        <v>51.473684210526315</v>
      </c>
      <c r="D153" s="21">
        <f>AVERAGE(Tabela3[[#This Row],[nota_media_portugues]],Tabela3[[#This Row],[nota_media_matematica]])</f>
        <v>56.933650615901456</v>
      </c>
      <c r="E153">
        <f t="shared" si="6"/>
        <v>140</v>
      </c>
      <c r="F153">
        <f>VLOOKUP(Tabela3[[#This Row],[id_escola]],N:P,3,FALSE)</f>
        <v>8</v>
      </c>
      <c r="H153" s="20">
        <v>340674</v>
      </c>
      <c r="I153" s="26">
        <v>65.604651162790702</v>
      </c>
      <c r="K153" s="16">
        <v>340674</v>
      </c>
      <c r="L153" s="15">
        <v>41.418604651162788</v>
      </c>
      <c r="N153">
        <v>345556</v>
      </c>
      <c r="O153">
        <v>52.03846153846154</v>
      </c>
      <c r="P153" s="27">
        <f t="shared" si="5"/>
        <v>60</v>
      </c>
    </row>
    <row r="154" spans="1:16" x14ac:dyDescent="0.3">
      <c r="A154" s="22">
        <f>'agrupamento - 3ciclo'!A153</f>
        <v>340340</v>
      </c>
      <c r="B154" s="21">
        <f>VLOOKUP(Tabela3[[#This Row],[id_escola]],H:I,2,FALSE)</f>
        <v>62.333333333333336</v>
      </c>
      <c r="C154" s="21">
        <f>VLOOKUP(Tabela3[[#This Row],[id_escola]],K:L,2,FALSE)</f>
        <v>42.891719745222929</v>
      </c>
      <c r="D154" s="21">
        <f>AVERAGE(Tabela3[[#This Row],[nota_media_portugues]],Tabela3[[#This Row],[nota_media_matematica]])</f>
        <v>52.612526539278136</v>
      </c>
      <c r="E154">
        <f t="shared" si="6"/>
        <v>317</v>
      </c>
      <c r="F154">
        <f>VLOOKUP(Tabela3[[#This Row],[id_escola]],N:P,3,FALSE)</f>
        <v>93</v>
      </c>
      <c r="H154" s="20">
        <v>340686</v>
      </c>
      <c r="I154" s="26">
        <v>49.378048780487802</v>
      </c>
      <c r="K154" s="16">
        <v>340686</v>
      </c>
      <c r="L154" s="15">
        <v>28.904761904761905</v>
      </c>
      <c r="N154">
        <v>345568</v>
      </c>
      <c r="O154">
        <v>55.348993288590606</v>
      </c>
      <c r="P154" s="27">
        <f t="shared" si="5"/>
        <v>43</v>
      </c>
    </row>
    <row r="155" spans="1:16" x14ac:dyDescent="0.3">
      <c r="A155" s="22" t="e">
        <f>'agrupamento - 3ciclo'!A154</f>
        <v>#N/A</v>
      </c>
      <c r="C155" s="21"/>
      <c r="D155" s="21">
        <v>0</v>
      </c>
      <c r="E155">
        <f t="shared" si="6"/>
        <v>986</v>
      </c>
      <c r="F155" t="e">
        <f>VLOOKUP(Tabela3[[#This Row],[id_escola]],N:P,3,FALSE)</f>
        <v>#N/A</v>
      </c>
      <c r="H155" s="20">
        <v>340698</v>
      </c>
      <c r="I155" s="26">
        <v>55.390243902439025</v>
      </c>
      <c r="K155" s="16">
        <v>340698</v>
      </c>
      <c r="L155" s="15">
        <v>27.677165354330707</v>
      </c>
      <c r="N155">
        <v>345570</v>
      </c>
      <c r="O155">
        <v>45.908333333333331</v>
      </c>
      <c r="P155" s="27">
        <f t="shared" si="5"/>
        <v>83</v>
      </c>
    </row>
    <row r="156" spans="1:16" x14ac:dyDescent="0.3">
      <c r="A156" s="22">
        <f>'agrupamento - 3ciclo'!A155</f>
        <v>346810</v>
      </c>
      <c r="B156" s="21">
        <f>VLOOKUP(Tabela3[[#This Row],[id_escola]],H:I,2,FALSE)</f>
        <v>57.064516129032256</v>
      </c>
      <c r="C156" s="21">
        <f>VLOOKUP(Tabela3[[#This Row],[id_escola]],K:L,2,FALSE)</f>
        <v>46.19047619047619</v>
      </c>
      <c r="D156" s="21">
        <f>AVERAGE(Tabela3[[#This Row],[nota_media_portugues]],Tabela3[[#This Row],[nota_media_matematica]])</f>
        <v>51.627496159754223</v>
      </c>
      <c r="E156">
        <f t="shared" si="6"/>
        <v>363</v>
      </c>
      <c r="F156">
        <f>VLOOKUP(Tabela3[[#This Row],[id_escola]],N:P,3,FALSE)</f>
        <v>57</v>
      </c>
      <c r="H156" s="20">
        <v>340704</v>
      </c>
      <c r="I156" s="26">
        <v>51.857142857142854</v>
      </c>
      <c r="K156" s="16">
        <v>340704</v>
      </c>
      <c r="L156" s="15">
        <v>19.277777777777779</v>
      </c>
      <c r="N156">
        <v>345581</v>
      </c>
      <c r="O156">
        <v>43.809917355371901</v>
      </c>
      <c r="P156" s="27">
        <f t="shared" si="5"/>
        <v>90</v>
      </c>
    </row>
    <row r="157" spans="1:16" x14ac:dyDescent="0.3">
      <c r="A157" s="22">
        <f>'agrupamento - 3ciclo'!A156</f>
        <v>340285</v>
      </c>
      <c r="B157" s="21">
        <f>VLOOKUP(Tabela3[[#This Row],[id_escola]],H:I,2,FALSE)</f>
        <v>45.132653061224488</v>
      </c>
      <c r="C157" s="21">
        <f>VLOOKUP(Tabela3[[#This Row],[id_escola]],K:L,2,FALSE)</f>
        <v>18.896825396825395</v>
      </c>
      <c r="D157" s="21">
        <f>AVERAGE(Tabela3[[#This Row],[nota_media_portugues]],Tabela3[[#This Row],[nota_media_matematica]])</f>
        <v>32.01473922902494</v>
      </c>
      <c r="E157">
        <f t="shared" si="6"/>
        <v>968</v>
      </c>
      <c r="F157">
        <f>VLOOKUP(Tabela3[[#This Row],[id_escola]],N:P,3,FALSE)</f>
        <v>210</v>
      </c>
      <c r="H157" s="20">
        <v>340716</v>
      </c>
      <c r="I157" s="26">
        <v>61.418439716312058</v>
      </c>
      <c r="K157" s="16">
        <v>340716</v>
      </c>
      <c r="L157" s="15">
        <v>48.916083916083913</v>
      </c>
      <c r="N157">
        <v>345600</v>
      </c>
      <c r="O157">
        <v>47.980676328502419</v>
      </c>
      <c r="P157" s="27">
        <f t="shared" si="5"/>
        <v>76</v>
      </c>
    </row>
    <row r="158" spans="1:16" x14ac:dyDescent="0.3">
      <c r="A158" s="22" t="e">
        <f>'agrupamento - 3ciclo'!A157</f>
        <v>#N/A</v>
      </c>
      <c r="C158" s="21"/>
      <c r="D158" s="21">
        <v>0</v>
      </c>
      <c r="E158">
        <f t="shared" si="6"/>
        <v>984</v>
      </c>
      <c r="F158" t="e">
        <f>VLOOKUP(Tabela3[[#This Row],[id_escola]],N:P,3,FALSE)</f>
        <v>#N/A</v>
      </c>
      <c r="H158" s="20">
        <v>340730</v>
      </c>
      <c r="I158" s="26">
        <v>59.333333333333336</v>
      </c>
      <c r="K158" s="16">
        <v>340730</v>
      </c>
      <c r="L158" s="15">
        <v>43.307692307692307</v>
      </c>
      <c r="N158">
        <v>345611</v>
      </c>
      <c r="O158">
        <v>56.989932885906043</v>
      </c>
      <c r="P158" s="27">
        <f t="shared" si="5"/>
        <v>29</v>
      </c>
    </row>
    <row r="159" spans="1:16" x14ac:dyDescent="0.3">
      <c r="A159" s="22">
        <f>'agrupamento - 3ciclo'!A158</f>
        <v>330711</v>
      </c>
      <c r="B159" s="21">
        <f>VLOOKUP(Tabela3[[#This Row],[id_escola]],H:I,2,FALSE)</f>
        <v>56.111111111111114</v>
      </c>
      <c r="C159" s="21">
        <f>VLOOKUP(Tabela3[[#This Row],[id_escola]],K:L,2,FALSE)</f>
        <v>27.555555555555557</v>
      </c>
      <c r="D159" s="21">
        <f>AVERAGE(Tabela3[[#This Row],[nota_media_portugues]],Tabela3[[#This Row],[nota_media_matematica]])</f>
        <v>41.833333333333336</v>
      </c>
      <c r="E159">
        <f t="shared" si="6"/>
        <v>820</v>
      </c>
      <c r="F159">
        <f>VLOOKUP(Tabela3[[#This Row],[id_escola]],N:P,3,FALSE)</f>
        <v>47</v>
      </c>
      <c r="H159" s="20">
        <v>340741</v>
      </c>
      <c r="I159" s="26">
        <v>62.76</v>
      </c>
      <c r="K159" s="16">
        <v>340741</v>
      </c>
      <c r="L159" s="15">
        <v>32.902912621359221</v>
      </c>
      <c r="N159">
        <v>345623</v>
      </c>
      <c r="O159">
        <v>51.486187845303867</v>
      </c>
      <c r="P159" s="27">
        <f t="shared" si="5"/>
        <v>62</v>
      </c>
    </row>
    <row r="160" spans="1:16" x14ac:dyDescent="0.3">
      <c r="A160" s="22">
        <f>'agrupamento - 3ciclo'!A159</f>
        <v>345570</v>
      </c>
      <c r="B160" s="21">
        <f>VLOOKUP(Tabela3[[#This Row],[id_escola]],H:I,2,FALSE)</f>
        <v>55.884615384615387</v>
      </c>
      <c r="C160" s="21">
        <f>VLOOKUP(Tabela3[[#This Row],[id_escola]],K:L,2,FALSE)</f>
        <v>33.46153846153846</v>
      </c>
      <c r="D160" s="21">
        <f>AVERAGE(Tabela3[[#This Row],[nota_media_portugues]],Tabela3[[#This Row],[nota_media_matematica]])</f>
        <v>44.67307692307692</v>
      </c>
      <c r="E160">
        <f t="shared" si="6"/>
        <v>711</v>
      </c>
      <c r="F160">
        <f>VLOOKUP(Tabela3[[#This Row],[id_escola]],N:P,3,FALSE)</f>
        <v>83</v>
      </c>
      <c r="H160" s="20">
        <v>340753</v>
      </c>
      <c r="I160" s="26">
        <v>57.764705882352942</v>
      </c>
      <c r="K160" s="16">
        <v>340753</v>
      </c>
      <c r="L160" s="15">
        <v>42.838235294117645</v>
      </c>
      <c r="N160">
        <v>345635</v>
      </c>
      <c r="O160">
        <v>49.555194805194802</v>
      </c>
      <c r="P160" s="27">
        <f t="shared" si="5"/>
        <v>68</v>
      </c>
    </row>
    <row r="161" spans="1:16" x14ac:dyDescent="0.3">
      <c r="A161" s="22">
        <f>'agrupamento - 3ciclo'!A160</f>
        <v>340352</v>
      </c>
      <c r="B161" s="21">
        <f>VLOOKUP(Tabela3[[#This Row],[id_escola]],H:I,2,FALSE)</f>
        <v>50.323529411764703</v>
      </c>
      <c r="C161" s="21">
        <f>VLOOKUP(Tabela3[[#This Row],[id_escola]],K:L,2,FALSE)</f>
        <v>25.714285714285715</v>
      </c>
      <c r="D161" s="21">
        <f>AVERAGE(Tabela3[[#This Row],[nota_media_portugues]],Tabela3[[#This Row],[nota_media_matematica]])</f>
        <v>38.018907563025209</v>
      </c>
      <c r="E161">
        <f t="shared" si="6"/>
        <v>911</v>
      </c>
      <c r="F161">
        <f>VLOOKUP(Tabela3[[#This Row],[id_escola]],N:P,3,FALSE)</f>
        <v>187</v>
      </c>
      <c r="H161" s="20">
        <v>340765</v>
      </c>
      <c r="I161" s="26">
        <v>55.487804878048777</v>
      </c>
      <c r="K161" s="16">
        <v>340765</v>
      </c>
      <c r="L161" s="15">
        <v>36.974358974358971</v>
      </c>
      <c r="N161">
        <v>345647</v>
      </c>
      <c r="O161">
        <v>57.436974789915965</v>
      </c>
      <c r="P161" s="27">
        <f t="shared" si="5"/>
        <v>24</v>
      </c>
    </row>
    <row r="162" spans="1:16" x14ac:dyDescent="0.3">
      <c r="A162" s="22">
        <f>'agrupamento - 3ciclo'!A161</f>
        <v>343407</v>
      </c>
      <c r="B162" s="21">
        <f>VLOOKUP(Tabela3[[#This Row],[id_escola]],H:I,2,FALSE)</f>
        <v>58.236363636363635</v>
      </c>
      <c r="C162" s="21">
        <f>VLOOKUP(Tabela3[[#This Row],[id_escola]],K:L,2,FALSE)</f>
        <v>36.596330275229356</v>
      </c>
      <c r="D162" s="21">
        <f>AVERAGE(Tabela3[[#This Row],[nota_media_portugues]],Tabela3[[#This Row],[nota_media_matematica]])</f>
        <v>47.416346955796499</v>
      </c>
      <c r="E162">
        <f t="shared" si="6"/>
        <v>578</v>
      </c>
      <c r="F162">
        <f>VLOOKUP(Tabela3[[#This Row],[id_escola]],N:P,3,FALSE)</f>
        <v>137</v>
      </c>
      <c r="H162" s="20">
        <v>340777</v>
      </c>
      <c r="I162" s="26">
        <v>51.322916666666664</v>
      </c>
      <c r="K162" s="16">
        <v>340777</v>
      </c>
      <c r="L162" s="15">
        <v>28.846938775510203</v>
      </c>
      <c r="N162">
        <v>345659</v>
      </c>
      <c r="O162">
        <v>53.182432432432435</v>
      </c>
      <c r="P162" s="27">
        <f t="shared" si="5"/>
        <v>55</v>
      </c>
    </row>
    <row r="163" spans="1:16" x14ac:dyDescent="0.3">
      <c r="A163" s="22" t="e">
        <f>'agrupamento - 3ciclo'!A162</f>
        <v>#N/A</v>
      </c>
      <c r="C163" s="21"/>
      <c r="D163" s="21">
        <v>0</v>
      </c>
      <c r="E163">
        <f t="shared" si="6"/>
        <v>980</v>
      </c>
      <c r="F163" t="e">
        <f>VLOOKUP(Tabela3[[#This Row],[id_escola]],N:P,3,FALSE)</f>
        <v>#N/A</v>
      </c>
      <c r="H163" s="20">
        <v>340789</v>
      </c>
      <c r="I163" s="26">
        <v>49.914285714285711</v>
      </c>
      <c r="K163" s="16">
        <v>340789</v>
      </c>
      <c r="L163" s="15">
        <v>33.756756756756758</v>
      </c>
      <c r="N163">
        <v>345726</v>
      </c>
      <c r="O163">
        <v>42.892617449664428</v>
      </c>
      <c r="P163" s="27">
        <f t="shared" si="5"/>
        <v>92</v>
      </c>
    </row>
    <row r="164" spans="1:16" x14ac:dyDescent="0.3">
      <c r="A164" s="22">
        <f>'agrupamento - 3ciclo'!A163</f>
        <v>330668</v>
      </c>
      <c r="B164" s="21">
        <f>VLOOKUP(Tabela3[[#This Row],[id_escola]],H:I,2,FALSE)</f>
        <v>57.944444444444443</v>
      </c>
      <c r="C164" s="21">
        <f>VLOOKUP(Tabela3[[#This Row],[id_escola]],K:L,2,FALSE)</f>
        <v>26.555555555555557</v>
      </c>
      <c r="D164" s="21">
        <f>AVERAGE(Tabela3[[#This Row],[nota_media_portugues]],Tabela3[[#This Row],[nota_media_matematica]])</f>
        <v>42.25</v>
      </c>
      <c r="E164">
        <f t="shared" si="6"/>
        <v>801</v>
      </c>
      <c r="F164">
        <f>VLOOKUP(Tabela3[[#This Row],[id_escola]],N:P,3,FALSE)</f>
        <v>20</v>
      </c>
      <c r="H164" s="20">
        <v>340807</v>
      </c>
      <c r="I164" s="26">
        <v>52.796178343949045</v>
      </c>
      <c r="K164" s="16">
        <v>340807</v>
      </c>
      <c r="L164" s="15">
        <v>26.884848484848487</v>
      </c>
      <c r="N164">
        <v>345994</v>
      </c>
      <c r="O164">
        <v>42.606060606060609</v>
      </c>
      <c r="P164" s="27">
        <f t="shared" si="5"/>
        <v>93</v>
      </c>
    </row>
    <row r="165" spans="1:16" x14ac:dyDescent="0.3">
      <c r="A165" s="22">
        <f>'agrupamento - 3ciclo'!A164</f>
        <v>340431</v>
      </c>
      <c r="B165" s="21">
        <f>VLOOKUP(Tabela3[[#This Row],[id_escola]],H:I,2,FALSE)</f>
        <v>52.216494845360828</v>
      </c>
      <c r="C165" s="21">
        <f>VLOOKUP(Tabela3[[#This Row],[id_escola]],K:L,2,FALSE)</f>
        <v>28.396039603960396</v>
      </c>
      <c r="D165" s="21">
        <f>AVERAGE(Tabela3[[#This Row],[nota_media_portugues]],Tabela3[[#This Row],[nota_media_matematica]])</f>
        <v>40.306267224660616</v>
      </c>
      <c r="E165">
        <f t="shared" si="6"/>
        <v>861</v>
      </c>
      <c r="F165">
        <f>VLOOKUP(Tabela3[[#This Row],[id_escola]],N:P,3,FALSE)</f>
        <v>72</v>
      </c>
      <c r="H165" s="20">
        <v>340819</v>
      </c>
      <c r="I165" s="26">
        <v>52.064935064935064</v>
      </c>
      <c r="K165" s="16">
        <v>340819</v>
      </c>
      <c r="L165" s="15">
        <v>23.844155844155843</v>
      </c>
      <c r="N165">
        <v>346482</v>
      </c>
      <c r="O165">
        <v>44.744966442953022</v>
      </c>
      <c r="P165" s="27">
        <f t="shared" si="5"/>
        <v>89</v>
      </c>
    </row>
    <row r="166" spans="1:16" x14ac:dyDescent="0.3">
      <c r="A166" s="22">
        <f>'agrupamento - 3ciclo'!A165</f>
        <v>330450</v>
      </c>
      <c r="B166" s="21">
        <f>VLOOKUP(Tabela3[[#This Row],[id_escola]],H:I,2,FALSE)</f>
        <v>65.333333333333329</v>
      </c>
      <c r="C166" s="21">
        <f>VLOOKUP(Tabela3[[#This Row],[id_escola]],K:L,2,FALSE)</f>
        <v>36</v>
      </c>
      <c r="D166" s="21">
        <f>AVERAGE(Tabela3[[#This Row],[nota_media_portugues]],Tabela3[[#This Row],[nota_media_matematica]])</f>
        <v>50.666666666666664</v>
      </c>
      <c r="E166">
        <f t="shared" si="6"/>
        <v>411</v>
      </c>
      <c r="F166">
        <f>VLOOKUP(Tabela3[[#This Row],[id_escola]],N:P,3,FALSE)</f>
        <v>52</v>
      </c>
      <c r="H166" s="20">
        <v>340820</v>
      </c>
      <c r="I166" s="26">
        <v>65.5</v>
      </c>
      <c r="K166" s="16">
        <v>340820</v>
      </c>
      <c r="L166" s="15">
        <v>42.058823529411768</v>
      </c>
      <c r="N166">
        <v>346652</v>
      </c>
      <c r="O166">
        <v>57.38073394495413</v>
      </c>
      <c r="P166" s="27">
        <f t="shared" si="5"/>
        <v>25</v>
      </c>
    </row>
    <row r="167" spans="1:16" x14ac:dyDescent="0.3">
      <c r="A167" s="22" t="e">
        <f>'agrupamento - 3ciclo'!A166</f>
        <v>#N/A</v>
      </c>
      <c r="C167" s="21"/>
      <c r="D167" s="21">
        <v>0</v>
      </c>
      <c r="E167">
        <f t="shared" si="6"/>
        <v>977</v>
      </c>
      <c r="F167" t="e">
        <f>VLOOKUP(Tabela3[[#This Row],[id_escola]],N:P,3,FALSE)</f>
        <v>#N/A</v>
      </c>
      <c r="H167" s="20">
        <v>340832</v>
      </c>
      <c r="I167" s="26">
        <v>56</v>
      </c>
      <c r="K167" s="16">
        <v>340832</v>
      </c>
      <c r="L167" s="15">
        <v>40.896551724137929</v>
      </c>
      <c r="N167">
        <v>346755</v>
      </c>
      <c r="O167">
        <v>46.773584905660378</v>
      </c>
      <c r="P167" s="27">
        <f t="shared" si="5"/>
        <v>80</v>
      </c>
    </row>
    <row r="168" spans="1:16" x14ac:dyDescent="0.3">
      <c r="A168" s="22">
        <f>'agrupamento - 3ciclo'!A167</f>
        <v>340492</v>
      </c>
      <c r="B168" s="21">
        <f>VLOOKUP(Tabela3[[#This Row],[id_escola]],H:I,2,FALSE)</f>
        <v>63.020202020202021</v>
      </c>
      <c r="C168" s="21">
        <f>VLOOKUP(Tabela3[[#This Row],[id_escola]],K:L,2,FALSE)</f>
        <v>45.21</v>
      </c>
      <c r="D168" s="21">
        <f>AVERAGE(Tabela3[[#This Row],[nota_media_portugues]],Tabela3[[#This Row],[nota_media_matematica]])</f>
        <v>54.115101010101014</v>
      </c>
      <c r="E168">
        <f t="shared" si="6"/>
        <v>242</v>
      </c>
      <c r="F168">
        <f>VLOOKUP(Tabela3[[#This Row],[id_escola]],N:P,3,FALSE)</f>
        <v>86</v>
      </c>
      <c r="H168" s="20">
        <v>340844</v>
      </c>
      <c r="I168" s="26">
        <v>54.598484848484851</v>
      </c>
      <c r="K168" s="16">
        <v>340844</v>
      </c>
      <c r="L168" s="15">
        <v>30.213235294117649</v>
      </c>
      <c r="N168">
        <v>346810</v>
      </c>
      <c r="O168">
        <v>52.832167832167833</v>
      </c>
      <c r="P168" s="27">
        <f t="shared" si="5"/>
        <v>57</v>
      </c>
    </row>
    <row r="169" spans="1:16" x14ac:dyDescent="0.3">
      <c r="A169" s="22">
        <f>'agrupamento - 3ciclo'!A168</f>
        <v>340509</v>
      </c>
      <c r="B169" s="21">
        <f>VLOOKUP(Tabela3[[#This Row],[id_escola]],H:I,2,FALSE)</f>
        <v>67.037037037037038</v>
      </c>
      <c r="C169" s="21">
        <f>VLOOKUP(Tabela3[[#This Row],[id_escola]],K:L,2,FALSE)</f>
        <v>51.5</v>
      </c>
      <c r="D169" s="21">
        <f>AVERAGE(Tabela3[[#This Row],[nota_media_portugues]],Tabela3[[#This Row],[nota_media_matematica]])</f>
        <v>59.268518518518519</v>
      </c>
      <c r="E169">
        <f t="shared" si="6"/>
        <v>89</v>
      </c>
      <c r="F169">
        <f>VLOOKUP(Tabela3[[#This Row],[id_escola]],N:P,3,FALSE)</f>
        <v>11</v>
      </c>
      <c r="H169" s="20">
        <v>340856</v>
      </c>
      <c r="I169" s="26">
        <v>63.715277777777779</v>
      </c>
      <c r="K169" s="16">
        <v>340856</v>
      </c>
      <c r="L169" s="15">
        <v>44.047619047619051</v>
      </c>
      <c r="N169">
        <v>346822</v>
      </c>
      <c r="O169">
        <v>47</v>
      </c>
      <c r="P169" s="27">
        <f t="shared" si="5"/>
        <v>79</v>
      </c>
    </row>
    <row r="170" spans="1:16" x14ac:dyDescent="0.3">
      <c r="A170" s="22">
        <f>'agrupamento - 3ciclo'!A169</f>
        <v>330346</v>
      </c>
      <c r="B170" s="21">
        <f>VLOOKUP(Tabela3[[#This Row],[id_escola]],H:I,2,FALSE)</f>
        <v>62.758064516129032</v>
      </c>
      <c r="C170" s="21">
        <f>VLOOKUP(Tabela3[[#This Row],[id_escola]],K:L,2,FALSE)</f>
        <v>42.685483870967744</v>
      </c>
      <c r="D170" s="21">
        <f>AVERAGE(Tabela3[[#This Row],[nota_media_portugues]],Tabela3[[#This Row],[nota_media_matematica]])</f>
        <v>52.721774193548384</v>
      </c>
      <c r="E170">
        <f t="shared" si="6"/>
        <v>308</v>
      </c>
      <c r="F170">
        <f>VLOOKUP(Tabela3[[#This Row],[id_escola]],N:P,3,FALSE)</f>
        <v>18</v>
      </c>
      <c r="H170" s="20">
        <v>340868</v>
      </c>
      <c r="I170" s="26">
        <v>54.9873417721519</v>
      </c>
      <c r="K170" s="16">
        <v>340868</v>
      </c>
      <c r="L170" s="15">
        <v>29.835294117647059</v>
      </c>
      <c r="N170">
        <v>346834</v>
      </c>
      <c r="O170">
        <v>47.480769230769234</v>
      </c>
      <c r="P170" s="27">
        <f t="shared" si="5"/>
        <v>77</v>
      </c>
    </row>
    <row r="171" spans="1:16" x14ac:dyDescent="0.3">
      <c r="A171" s="22" t="e">
        <f>'agrupamento - 3ciclo'!A170</f>
        <v>#N/A</v>
      </c>
      <c r="C171" s="21"/>
      <c r="D171" s="21">
        <v>0</v>
      </c>
      <c r="E171">
        <f t="shared" si="6"/>
        <v>974</v>
      </c>
      <c r="F171" t="e">
        <f>VLOOKUP(Tabela3[[#This Row],[id_escola]],N:P,3,FALSE)</f>
        <v>#N/A</v>
      </c>
      <c r="H171" s="20">
        <v>340870</v>
      </c>
      <c r="I171" s="26">
        <v>54.817708333333336</v>
      </c>
      <c r="K171" s="16">
        <v>340870</v>
      </c>
      <c r="L171" s="15">
        <v>40.357512953367873</v>
      </c>
      <c r="N171">
        <v>346846</v>
      </c>
      <c r="O171">
        <v>57.165354330708659</v>
      </c>
      <c r="P171" s="27">
        <f t="shared" ref="P171:P200" si="7">RANK(O171, $O$106:$O$200, 0)</f>
        <v>28</v>
      </c>
    </row>
    <row r="172" spans="1:16" x14ac:dyDescent="0.3">
      <c r="A172" s="22">
        <f>'agrupamento - 3ciclo'!A171</f>
        <v>342634</v>
      </c>
      <c r="B172" s="21">
        <f>VLOOKUP(Tabela3[[#This Row],[id_escola]],H:I,2,FALSE)</f>
        <v>55.343137254901961</v>
      </c>
      <c r="C172" s="21">
        <f>VLOOKUP(Tabela3[[#This Row],[id_escola]],K:L,2,FALSE)</f>
        <v>34</v>
      </c>
      <c r="D172" s="21">
        <f>AVERAGE(Tabela3[[#This Row],[nota_media_portugues]],Tabela3[[#This Row],[nota_media_matematica]])</f>
        <v>44.671568627450981</v>
      </c>
      <c r="E172">
        <f t="shared" si="6"/>
        <v>706</v>
      </c>
      <c r="F172">
        <f>VLOOKUP(Tabela3[[#This Row],[id_escola]],N:P,3,FALSE)</f>
        <v>50</v>
      </c>
      <c r="H172" s="20">
        <v>340881</v>
      </c>
      <c r="I172" s="26">
        <v>60.064615384615387</v>
      </c>
      <c r="K172" s="16">
        <v>340881</v>
      </c>
      <c r="L172" s="15">
        <v>35.74404761904762</v>
      </c>
      <c r="N172">
        <v>400737</v>
      </c>
      <c r="O172">
        <v>56.826086956521742</v>
      </c>
      <c r="P172" s="27">
        <f t="shared" si="7"/>
        <v>32</v>
      </c>
    </row>
    <row r="173" spans="1:16" x14ac:dyDescent="0.3">
      <c r="A173" s="22" t="e">
        <f>'agrupamento - 3ciclo'!A172</f>
        <v>#N/A</v>
      </c>
      <c r="C173" s="21"/>
      <c r="D173" s="21">
        <v>0</v>
      </c>
      <c r="E173">
        <f t="shared" si="6"/>
        <v>973</v>
      </c>
      <c r="F173" t="e">
        <f>VLOOKUP(Tabela3[[#This Row],[id_escola]],N:P,3,FALSE)</f>
        <v>#N/A</v>
      </c>
      <c r="H173" s="20">
        <v>340893</v>
      </c>
      <c r="I173" s="26">
        <v>45.340425531914896</v>
      </c>
      <c r="K173" s="16">
        <v>340893</v>
      </c>
      <c r="L173" s="15">
        <v>20.875</v>
      </c>
      <c r="N173">
        <v>400750</v>
      </c>
      <c r="O173">
        <v>55.011869436201778</v>
      </c>
      <c r="P173" s="27">
        <f t="shared" si="7"/>
        <v>45</v>
      </c>
    </row>
    <row r="174" spans="1:16" x14ac:dyDescent="0.3">
      <c r="A174" s="22">
        <f>'agrupamento - 3ciclo'!A173</f>
        <v>346500</v>
      </c>
      <c r="B174" s="21">
        <f>VLOOKUP(Tabela3[[#This Row],[id_escola]],H:I,2,FALSE)</f>
        <v>67.392156862745097</v>
      </c>
      <c r="C174" s="21">
        <f>VLOOKUP(Tabela3[[#This Row],[id_escola]],K:L,2,FALSE)</f>
        <v>46.176470588235297</v>
      </c>
      <c r="D174" s="21">
        <f>AVERAGE(Tabela3[[#This Row],[nota_media_portugues]],Tabela3[[#This Row],[nota_media_matematica]])</f>
        <v>56.784313725490193</v>
      </c>
      <c r="E174">
        <f t="shared" si="6"/>
        <v>146</v>
      </c>
      <c r="F174">
        <f>VLOOKUP(Tabela3[[#This Row],[id_escola]],N:P,3,FALSE)</f>
        <v>2</v>
      </c>
      <c r="H174" s="20">
        <v>340900</v>
      </c>
      <c r="I174" s="26">
        <v>55.729166666666664</v>
      </c>
      <c r="K174" s="16">
        <v>340900</v>
      </c>
      <c r="L174" s="15">
        <v>36.03125</v>
      </c>
      <c r="N174">
        <v>401122</v>
      </c>
      <c r="O174">
        <v>66.162650602409641</v>
      </c>
      <c r="P174" s="27">
        <f t="shared" si="7"/>
        <v>11</v>
      </c>
    </row>
    <row r="175" spans="1:16" x14ac:dyDescent="0.3">
      <c r="A175" s="22">
        <f>'agrupamento - 3ciclo'!A174</f>
        <v>344473</v>
      </c>
      <c r="B175" s="21">
        <f>VLOOKUP(Tabela3[[#This Row],[id_escola]],H:I,2,FALSE)</f>
        <v>59.098360655737707</v>
      </c>
      <c r="C175" s="21">
        <f>VLOOKUP(Tabela3[[#This Row],[id_escola]],K:L,2,FALSE)</f>
        <v>33.307692307692307</v>
      </c>
      <c r="D175" s="21">
        <f>AVERAGE(Tabela3[[#This Row],[nota_media_portugues]],Tabela3[[#This Row],[nota_media_matematica]])</f>
        <v>46.203026481715007</v>
      </c>
      <c r="E175">
        <f t="shared" si="6"/>
        <v>646</v>
      </c>
      <c r="F175">
        <f>VLOOKUP(Tabela3[[#This Row],[id_escola]],N:P,3,FALSE)</f>
        <v>61</v>
      </c>
      <c r="H175" s="20">
        <v>340911</v>
      </c>
      <c r="I175" s="26">
        <v>54.036363636363639</v>
      </c>
      <c r="K175" s="16">
        <v>340911</v>
      </c>
      <c r="L175" s="15">
        <v>29.881818181818183</v>
      </c>
      <c r="N175">
        <v>401341</v>
      </c>
      <c r="O175">
        <v>46.276595744680854</v>
      </c>
      <c r="P175" s="27">
        <f t="shared" si="7"/>
        <v>81</v>
      </c>
    </row>
    <row r="176" spans="1:16" x14ac:dyDescent="0.3">
      <c r="A176" s="22">
        <f>'agrupamento - 3ciclo'!A175</f>
        <v>342610</v>
      </c>
      <c r="B176" s="21">
        <f>VLOOKUP(Tabela3[[#This Row],[id_escola]],H:I,2,FALSE)</f>
        <v>58.117117117117118</v>
      </c>
      <c r="C176" s="21">
        <f>VLOOKUP(Tabela3[[#This Row],[id_escola]],K:L,2,FALSE)</f>
        <v>31.522522522522522</v>
      </c>
      <c r="D176" s="21">
        <f>AVERAGE(Tabela3[[#This Row],[nota_media_portugues]],Tabela3[[#This Row],[nota_media_matematica]])</f>
        <v>44.81981981981982</v>
      </c>
      <c r="E176">
        <f t="shared" si="6"/>
        <v>700</v>
      </c>
      <c r="F176">
        <f>VLOOKUP(Tabela3[[#This Row],[id_escola]],N:P,3,FALSE)</f>
        <v>159</v>
      </c>
      <c r="H176" s="20">
        <v>340923</v>
      </c>
      <c r="I176" s="26">
        <v>60.948275862068968</v>
      </c>
      <c r="K176" s="16">
        <v>340923</v>
      </c>
      <c r="L176" s="15">
        <v>30.704347826086956</v>
      </c>
      <c r="N176">
        <v>401377</v>
      </c>
      <c r="O176">
        <v>46.078838174273862</v>
      </c>
      <c r="P176" s="27">
        <f t="shared" si="7"/>
        <v>82</v>
      </c>
    </row>
    <row r="177" spans="1:16" x14ac:dyDescent="0.3">
      <c r="A177" s="22">
        <f>'agrupamento - 3ciclo'!A176</f>
        <v>340595</v>
      </c>
      <c r="B177" s="21">
        <f>VLOOKUP(Tabela3[[#This Row],[id_escola]],H:I,2,FALSE)</f>
        <v>59.702380952380949</v>
      </c>
      <c r="C177" s="21">
        <f>VLOOKUP(Tabela3[[#This Row],[id_escola]],K:L,2,FALSE)</f>
        <v>43.085365853658537</v>
      </c>
      <c r="D177" s="21">
        <f>AVERAGE(Tabela3[[#This Row],[nota_media_portugues]],Tabela3[[#This Row],[nota_media_matematica]])</f>
        <v>51.393873403019739</v>
      </c>
      <c r="E177">
        <f t="shared" si="6"/>
        <v>367</v>
      </c>
      <c r="F177">
        <f>VLOOKUP(Tabela3[[#This Row],[id_escola]],N:P,3,FALSE)</f>
        <v>9</v>
      </c>
      <c r="H177" s="20">
        <v>340947</v>
      </c>
      <c r="I177" s="26">
        <v>62.81111111111111</v>
      </c>
      <c r="K177" s="16">
        <v>340947</v>
      </c>
      <c r="L177" s="15">
        <v>42.858823529411765</v>
      </c>
      <c r="N177">
        <v>401882</v>
      </c>
      <c r="O177">
        <v>56.158536585365852</v>
      </c>
      <c r="P177" s="27">
        <f t="shared" si="7"/>
        <v>34</v>
      </c>
    </row>
    <row r="178" spans="1:16" x14ac:dyDescent="0.3">
      <c r="A178" s="22">
        <f>'agrupamento - 3ciclo'!A177</f>
        <v>346603</v>
      </c>
      <c r="B178" s="21">
        <f>VLOOKUP(Tabela3[[#This Row],[id_escola]],H:I,2,FALSE)</f>
        <v>67.15384615384616</v>
      </c>
      <c r="C178" s="21">
        <f>VLOOKUP(Tabela3[[#This Row],[id_escola]],K:L,2,FALSE)</f>
        <v>48.5</v>
      </c>
      <c r="D178" s="21">
        <f>AVERAGE(Tabela3[[#This Row],[nota_media_portugues]],Tabela3[[#This Row],[nota_media_matematica]])</f>
        <v>57.82692307692308</v>
      </c>
      <c r="E178">
        <f t="shared" si="6"/>
        <v>108</v>
      </c>
      <c r="F178">
        <f>VLOOKUP(Tabela3[[#This Row],[id_escola]],N:P,3,FALSE)</f>
        <v>11</v>
      </c>
      <c r="H178" s="20">
        <v>340959</v>
      </c>
      <c r="I178" s="26">
        <v>58.915254237288138</v>
      </c>
      <c r="K178" s="16">
        <v>340959</v>
      </c>
      <c r="L178" s="15">
        <v>39.803278688524593</v>
      </c>
      <c r="N178">
        <v>402205</v>
      </c>
      <c r="O178">
        <v>43.269230769230766</v>
      </c>
      <c r="P178" s="27">
        <f t="shared" si="7"/>
        <v>91</v>
      </c>
    </row>
    <row r="179" spans="1:16" x14ac:dyDescent="0.3">
      <c r="A179" s="22">
        <f>'agrupamento - 3ciclo'!A178</f>
        <v>330000</v>
      </c>
      <c r="B179" s="21">
        <f>VLOOKUP(Tabela3[[#This Row],[id_escola]],H:I,2,FALSE)</f>
        <v>61.796296296296298</v>
      </c>
      <c r="C179" s="21">
        <f>VLOOKUP(Tabela3[[#This Row],[id_escola]],K:L,2,FALSE)</f>
        <v>50.981818181818184</v>
      </c>
      <c r="D179" s="21">
        <f>AVERAGE(Tabela3[[#This Row],[nota_media_portugues]],Tabela3[[#This Row],[nota_media_matematica]])</f>
        <v>56.389057239057237</v>
      </c>
      <c r="E179">
        <f t="shared" si="6"/>
        <v>158</v>
      </c>
      <c r="F179">
        <f>VLOOKUP(Tabela3[[#This Row],[id_escola]],N:P,3,FALSE)</f>
        <v>31</v>
      </c>
      <c r="H179" s="20">
        <v>340960</v>
      </c>
      <c r="I179" s="26">
        <v>61.912280701754383</v>
      </c>
      <c r="K179" s="16">
        <v>340960</v>
      </c>
      <c r="L179" s="15">
        <v>47.214285714285715</v>
      </c>
      <c r="N179">
        <v>402400</v>
      </c>
      <c r="O179">
        <v>54.545685279187815</v>
      </c>
      <c r="P179" s="27">
        <f t="shared" si="7"/>
        <v>47</v>
      </c>
    </row>
    <row r="180" spans="1:16" x14ac:dyDescent="0.3">
      <c r="A180" s="23">
        <f>'agrupamento - 3ciclo'!A179</f>
        <v>340601</v>
      </c>
      <c r="B180" s="21">
        <f>VLOOKUP(Tabela3[[#This Row],[id_escola]],H:I,2,FALSE)</f>
        <v>63.80898876404494</v>
      </c>
      <c r="C180" s="21">
        <f>VLOOKUP(Tabela3[[#This Row],[id_escola]],K:L,2,FALSE)</f>
        <v>50.5</v>
      </c>
      <c r="D180" s="21">
        <f>AVERAGE(Tabela3[[#This Row],[nota_media_portugues]],Tabela3[[#This Row],[nota_media_matematica]])</f>
        <v>57.15449438202247</v>
      </c>
      <c r="E180">
        <f t="shared" si="6"/>
        <v>130</v>
      </c>
      <c r="F180">
        <f>VLOOKUP(Tabela3[[#This Row],[id_escola]],N:P,3,FALSE)</f>
        <v>71</v>
      </c>
      <c r="H180" s="20">
        <v>340972</v>
      </c>
      <c r="I180" s="26">
        <v>56.290909090909089</v>
      </c>
      <c r="K180" s="16">
        <v>340972</v>
      </c>
      <c r="L180" s="15">
        <v>29.79032258064516</v>
      </c>
      <c r="N180">
        <v>402588</v>
      </c>
      <c r="O180">
        <v>49.794642857142854</v>
      </c>
      <c r="P180" s="27">
        <f t="shared" si="7"/>
        <v>67</v>
      </c>
    </row>
    <row r="181" spans="1:16" x14ac:dyDescent="0.3">
      <c r="A181" s="22">
        <f>'agrupamento - 3ciclo'!A180</f>
        <v>343456</v>
      </c>
      <c r="B181" s="21">
        <f>VLOOKUP(Tabela3[[#This Row],[id_escola]],H:I,2,FALSE)</f>
        <v>61.73</v>
      </c>
      <c r="C181" s="21">
        <f>VLOOKUP(Tabela3[[#This Row],[id_escola]],K:L,2,FALSE)</f>
        <v>41.24752475247525</v>
      </c>
      <c r="D181" s="21">
        <f>AVERAGE(Tabela3[[#This Row],[nota_media_portugues]],Tabela3[[#This Row],[nota_media_matematica]])</f>
        <v>51.488762376237624</v>
      </c>
      <c r="E181">
        <f t="shared" si="6"/>
        <v>361</v>
      </c>
      <c r="F181">
        <f>VLOOKUP(Tabela3[[#This Row],[id_escola]],N:P,3,FALSE)</f>
        <v>10</v>
      </c>
      <c r="H181" s="20">
        <v>340996</v>
      </c>
      <c r="I181" s="26">
        <v>57.914893617021278</v>
      </c>
      <c r="K181" s="16">
        <v>340996</v>
      </c>
      <c r="L181" s="15">
        <v>36.625</v>
      </c>
      <c r="N181">
        <v>402849</v>
      </c>
      <c r="O181">
        <v>53.776859504132233</v>
      </c>
      <c r="P181" s="27">
        <f t="shared" si="7"/>
        <v>51</v>
      </c>
    </row>
    <row r="182" spans="1:16" x14ac:dyDescent="0.3">
      <c r="A182" s="22">
        <f>'agrupamento - 3ciclo'!A181</f>
        <v>340662</v>
      </c>
      <c r="B182" s="21">
        <f>VLOOKUP(Tabela3[[#This Row],[id_escola]],H:I,2,FALSE)</f>
        <v>53.027777777777779</v>
      </c>
      <c r="C182" s="21">
        <f>VLOOKUP(Tabela3[[#This Row],[id_escola]],K:L,2,FALSE)</f>
        <v>33.75</v>
      </c>
      <c r="D182" s="21">
        <f>AVERAGE(Tabela3[[#This Row],[nota_media_portugues]],Tabela3[[#This Row],[nota_media_matematica]])</f>
        <v>43.388888888888886</v>
      </c>
      <c r="E182">
        <f t="shared" si="6"/>
        <v>746</v>
      </c>
      <c r="F182">
        <f>VLOOKUP(Tabela3[[#This Row],[id_escola]],N:P,3,FALSE)</f>
        <v>36</v>
      </c>
      <c r="H182" s="20">
        <v>341009</v>
      </c>
      <c r="I182" s="26">
        <v>43.28125</v>
      </c>
      <c r="K182" s="16">
        <v>341009</v>
      </c>
      <c r="L182" s="15">
        <v>13.65625</v>
      </c>
      <c r="N182">
        <v>403751</v>
      </c>
      <c r="O182">
        <v>45.54054054054054</v>
      </c>
      <c r="P182" s="27">
        <f t="shared" si="7"/>
        <v>86</v>
      </c>
    </row>
    <row r="183" spans="1:16" x14ac:dyDescent="0.3">
      <c r="A183" s="22">
        <f>'agrupamento - 3ciclo'!A182</f>
        <v>340674</v>
      </c>
      <c r="B183" s="21">
        <f>VLOOKUP(Tabela3[[#This Row],[id_escola]],H:I,2,FALSE)</f>
        <v>65.604651162790702</v>
      </c>
      <c r="C183" s="21">
        <f>VLOOKUP(Tabela3[[#This Row],[id_escola]],K:L,2,FALSE)</f>
        <v>41.418604651162788</v>
      </c>
      <c r="D183" s="21">
        <f>AVERAGE(Tabela3[[#This Row],[nota_media_portugues]],Tabela3[[#This Row],[nota_media_matematica]])</f>
        <v>53.511627906976742</v>
      </c>
      <c r="E183">
        <f t="shared" si="6"/>
        <v>262</v>
      </c>
      <c r="F183">
        <f>VLOOKUP(Tabela3[[#This Row],[id_escola]],N:P,3,FALSE)</f>
        <v>49</v>
      </c>
      <c r="H183" s="20">
        <v>341010</v>
      </c>
      <c r="I183" s="26">
        <v>53.368421052631582</v>
      </c>
      <c r="K183" s="16">
        <v>341010</v>
      </c>
      <c r="L183" s="15">
        <v>31.512820512820515</v>
      </c>
      <c r="N183">
        <v>403787</v>
      </c>
      <c r="O183">
        <v>53.702127659574465</v>
      </c>
      <c r="P183" s="27">
        <f t="shared" si="7"/>
        <v>52</v>
      </c>
    </row>
    <row r="184" spans="1:16" x14ac:dyDescent="0.3">
      <c r="A184" s="22">
        <f>'agrupamento - 3ciclo'!A183</f>
        <v>340686</v>
      </c>
      <c r="B184" s="21">
        <f>VLOOKUP(Tabela3[[#This Row],[id_escola]],H:I,2,FALSE)</f>
        <v>49.378048780487802</v>
      </c>
      <c r="C184" s="21">
        <f>VLOOKUP(Tabela3[[#This Row],[id_escola]],K:L,2,FALSE)</f>
        <v>28.904761904761905</v>
      </c>
      <c r="D184" s="21">
        <f>AVERAGE(Tabela3[[#This Row],[nota_media_portugues]],Tabela3[[#This Row],[nota_media_matematica]])</f>
        <v>39.14140534262485</v>
      </c>
      <c r="E184">
        <f t="shared" si="6"/>
        <v>869</v>
      </c>
      <c r="F184">
        <f>VLOOKUP(Tabela3[[#This Row],[id_escola]],N:P,3,FALSE)</f>
        <v>51</v>
      </c>
      <c r="H184" s="20">
        <v>341022</v>
      </c>
      <c r="I184" s="26">
        <v>61.028409090909093</v>
      </c>
      <c r="K184" s="16">
        <v>341022</v>
      </c>
      <c r="L184" s="15">
        <v>46.229050279329606</v>
      </c>
      <c r="N184">
        <v>403799</v>
      </c>
      <c r="O184">
        <v>55.560975609756099</v>
      </c>
      <c r="P184" s="27">
        <f t="shared" si="7"/>
        <v>41</v>
      </c>
    </row>
    <row r="185" spans="1:16" x14ac:dyDescent="0.3">
      <c r="A185" s="22">
        <f>'agrupamento - 3ciclo'!A184</f>
        <v>340698</v>
      </c>
      <c r="B185" s="21">
        <f>VLOOKUP(Tabela3[[#This Row],[id_escola]],H:I,2,FALSE)</f>
        <v>55.390243902439025</v>
      </c>
      <c r="C185" s="21">
        <f>VLOOKUP(Tabela3[[#This Row],[id_escola]],K:L,2,FALSE)</f>
        <v>27.677165354330707</v>
      </c>
      <c r="D185" s="21">
        <f>AVERAGE(Tabela3[[#This Row],[nota_media_portugues]],Tabela3[[#This Row],[nota_media_matematica]])</f>
        <v>41.533704628384868</v>
      </c>
      <c r="E185">
        <f t="shared" si="6"/>
        <v>812</v>
      </c>
      <c r="F185">
        <f>VLOOKUP(Tabela3[[#This Row],[id_escola]],N:P,3,FALSE)</f>
        <v>65</v>
      </c>
      <c r="H185" s="20">
        <v>341034</v>
      </c>
      <c r="I185" s="26">
        <v>55.867924528301884</v>
      </c>
      <c r="K185" s="16">
        <v>341034</v>
      </c>
      <c r="L185" s="15">
        <v>28.8135593220339</v>
      </c>
      <c r="N185">
        <v>403805</v>
      </c>
      <c r="O185">
        <v>48.717741935483872</v>
      </c>
      <c r="P185" s="27">
        <f t="shared" si="7"/>
        <v>72</v>
      </c>
    </row>
    <row r="186" spans="1:16" x14ac:dyDescent="0.3">
      <c r="A186" s="22">
        <f>'agrupamento - 3ciclo'!A185</f>
        <v>346639</v>
      </c>
      <c r="B186" s="21">
        <f>VLOOKUP(Tabela3[[#This Row],[id_escola]],H:I,2,FALSE)</f>
        <v>55.805555555555557</v>
      </c>
      <c r="C186" s="21">
        <f>VLOOKUP(Tabela3[[#This Row],[id_escola]],K:L,2,FALSE)</f>
        <v>30.558441558441558</v>
      </c>
      <c r="D186" s="21">
        <f>AVERAGE(Tabela3[[#This Row],[nota_media_portugues]],Tabela3[[#This Row],[nota_media_matematica]])</f>
        <v>43.181998556998558</v>
      </c>
      <c r="E186">
        <f t="shared" si="6"/>
        <v>752</v>
      </c>
      <c r="F186">
        <f>VLOOKUP(Tabela3[[#This Row],[id_escola]],N:P,3,FALSE)</f>
        <v>146</v>
      </c>
      <c r="H186" s="20">
        <v>341046</v>
      </c>
      <c r="I186" s="26">
        <v>50.606382978723403</v>
      </c>
      <c r="K186" s="16">
        <v>341046</v>
      </c>
      <c r="L186" s="15">
        <v>27.698924731182796</v>
      </c>
      <c r="N186">
        <v>404251</v>
      </c>
      <c r="O186">
        <v>74.4375</v>
      </c>
      <c r="P186" s="27">
        <f t="shared" si="7"/>
        <v>5</v>
      </c>
    </row>
    <row r="187" spans="1:16" x14ac:dyDescent="0.3">
      <c r="A187" s="22">
        <f>'agrupamento - 3ciclo'!A186</f>
        <v>340704</v>
      </c>
      <c r="B187" s="21">
        <f>VLOOKUP(Tabela3[[#This Row],[id_escola]],H:I,2,FALSE)</f>
        <v>51.857142857142854</v>
      </c>
      <c r="C187" s="21">
        <f>VLOOKUP(Tabela3[[#This Row],[id_escola]],K:L,2,FALSE)</f>
        <v>19.277777777777779</v>
      </c>
      <c r="D187" s="21">
        <f>AVERAGE(Tabela3[[#This Row],[nota_media_portugues]],Tabela3[[#This Row],[nota_media_matematica]])</f>
        <v>35.567460317460316</v>
      </c>
      <c r="E187">
        <f t="shared" si="6"/>
        <v>923</v>
      </c>
      <c r="F187" t="e">
        <f>VLOOKUP(Tabela3[[#This Row],[id_escola]],N:P,3,FALSE)</f>
        <v>#N/A</v>
      </c>
      <c r="H187" s="20">
        <v>341060</v>
      </c>
      <c r="I187" s="26">
        <v>55.882352941176471</v>
      </c>
      <c r="K187" s="16">
        <v>341060</v>
      </c>
      <c r="L187" s="15">
        <v>30.96153846153846</v>
      </c>
      <c r="N187">
        <v>500460</v>
      </c>
      <c r="O187">
        <v>65.472222222222229</v>
      </c>
      <c r="P187" s="27">
        <f t="shared" si="7"/>
        <v>13</v>
      </c>
    </row>
    <row r="188" spans="1:16" x14ac:dyDescent="0.3">
      <c r="A188" s="22">
        <f>'agrupamento - 3ciclo'!A187</f>
        <v>342592</v>
      </c>
      <c r="B188" s="21">
        <f>VLOOKUP(Tabela3[[#This Row],[id_escola]],H:I,2,FALSE)</f>
        <v>47.74647887323944</v>
      </c>
      <c r="C188" s="21">
        <f>VLOOKUP(Tabela3[[#This Row],[id_escola]],K:L,2,FALSE)</f>
        <v>32.178082191780824</v>
      </c>
      <c r="D188" s="21">
        <f>AVERAGE(Tabela3[[#This Row],[nota_media_portugues]],Tabela3[[#This Row],[nota_media_matematica]])</f>
        <v>39.962280532510135</v>
      </c>
      <c r="E188">
        <f t="shared" si="6"/>
        <v>851</v>
      </c>
      <c r="F188">
        <f>VLOOKUP(Tabela3[[#This Row],[id_escola]],N:P,3,FALSE)</f>
        <v>177</v>
      </c>
      <c r="H188" s="20">
        <v>341071</v>
      </c>
      <c r="I188" s="26">
        <v>51.924999999999997</v>
      </c>
      <c r="K188" s="16">
        <v>341071</v>
      </c>
      <c r="L188" s="15">
        <v>29.047619047619047</v>
      </c>
      <c r="N188">
        <v>500513</v>
      </c>
      <c r="O188">
        <v>66.02</v>
      </c>
      <c r="P188" s="27">
        <f t="shared" si="7"/>
        <v>12</v>
      </c>
    </row>
    <row r="189" spans="1:16" x14ac:dyDescent="0.3">
      <c r="A189" s="22">
        <f>'agrupamento - 3ciclo'!A188</f>
        <v>346792</v>
      </c>
      <c r="B189" s="21">
        <f>VLOOKUP(Tabela3[[#This Row],[id_escola]],H:I,2,FALSE)</f>
        <v>63.435374149659864</v>
      </c>
      <c r="C189" s="21">
        <f>VLOOKUP(Tabela3[[#This Row],[id_escola]],K:L,2,FALSE)</f>
        <v>38.771812080536911</v>
      </c>
      <c r="D189" s="21">
        <f>AVERAGE(Tabela3[[#This Row],[nota_media_portugues]],Tabela3[[#This Row],[nota_media_matematica]])</f>
        <v>51.103593115098391</v>
      </c>
      <c r="E189">
        <f t="shared" si="6"/>
        <v>380</v>
      </c>
      <c r="F189">
        <f>VLOOKUP(Tabela3[[#This Row],[id_escola]],N:P,3,FALSE)</f>
        <v>100</v>
      </c>
      <c r="H189" s="20">
        <v>341083</v>
      </c>
      <c r="I189" s="26">
        <v>57.163636363636364</v>
      </c>
      <c r="K189" s="16">
        <v>341083</v>
      </c>
      <c r="L189" s="15">
        <v>43.017543859649123</v>
      </c>
      <c r="N189">
        <v>500562</v>
      </c>
      <c r="O189">
        <v>61.625</v>
      </c>
      <c r="P189" s="27">
        <f t="shared" si="7"/>
        <v>16</v>
      </c>
    </row>
    <row r="190" spans="1:16" x14ac:dyDescent="0.3">
      <c r="A190" s="22">
        <f>'agrupamento - 3ciclo'!A189</f>
        <v>340716</v>
      </c>
      <c r="B190" s="21">
        <f>VLOOKUP(Tabela3[[#This Row],[id_escola]],H:I,2,FALSE)</f>
        <v>61.418439716312058</v>
      </c>
      <c r="C190" s="21">
        <f>VLOOKUP(Tabela3[[#This Row],[id_escola]],K:L,2,FALSE)</f>
        <v>48.916083916083913</v>
      </c>
      <c r="D190" s="21">
        <f>AVERAGE(Tabela3[[#This Row],[nota_media_portugues]],Tabela3[[#This Row],[nota_media_matematica]])</f>
        <v>55.167261816197986</v>
      </c>
      <c r="E190">
        <f t="shared" si="6"/>
        <v>192</v>
      </c>
      <c r="F190">
        <f>VLOOKUP(Tabela3[[#This Row],[id_escola]],N:P,3,FALSE)</f>
        <v>12</v>
      </c>
      <c r="H190" s="20">
        <v>341095</v>
      </c>
      <c r="I190" s="26">
        <v>47.604166666666664</v>
      </c>
      <c r="K190" s="16">
        <v>341095</v>
      </c>
      <c r="L190" s="15">
        <v>23.56989247311828</v>
      </c>
      <c r="N190">
        <v>500586</v>
      </c>
      <c r="O190">
        <v>83.369186046511629</v>
      </c>
      <c r="P190" s="27">
        <f t="shared" si="7"/>
        <v>1</v>
      </c>
    </row>
    <row r="191" spans="1:16" x14ac:dyDescent="0.3">
      <c r="A191" s="22">
        <f>'agrupamento - 3ciclo'!A190</f>
        <v>342660</v>
      </c>
      <c r="B191" s="21">
        <f>VLOOKUP(Tabela3[[#This Row],[id_escola]],H:I,2,FALSE)</f>
        <v>50.137254901960787</v>
      </c>
      <c r="C191" s="21">
        <f>VLOOKUP(Tabela3[[#This Row],[id_escola]],K:L,2,FALSE)</f>
        <v>24.427272727272726</v>
      </c>
      <c r="D191" s="21">
        <f>AVERAGE(Tabela3[[#This Row],[nota_media_portugues]],Tabela3[[#This Row],[nota_media_matematica]])</f>
        <v>37.282263814616755</v>
      </c>
      <c r="E191">
        <f t="shared" si="6"/>
        <v>895</v>
      </c>
      <c r="F191">
        <f>VLOOKUP(Tabela3[[#This Row],[id_escola]],N:P,3,FALSE)</f>
        <v>195</v>
      </c>
      <c r="H191" s="20">
        <v>341101</v>
      </c>
      <c r="I191" s="26">
        <v>62.527472527472526</v>
      </c>
      <c r="K191" s="16">
        <v>341101</v>
      </c>
      <c r="L191" s="15">
        <v>46.086956521739133</v>
      </c>
      <c r="N191">
        <v>500604</v>
      </c>
      <c r="O191">
        <v>69.578947368421055</v>
      </c>
      <c r="P191" s="27">
        <f t="shared" si="7"/>
        <v>9</v>
      </c>
    </row>
    <row r="192" spans="1:16" x14ac:dyDescent="0.3">
      <c r="A192" s="22">
        <f>'agrupamento - 3ciclo'!A191</f>
        <v>342865</v>
      </c>
      <c r="B192" s="21">
        <f>VLOOKUP(Tabela3[[#This Row],[id_escola]],H:I,2,FALSE)</f>
        <v>56.212121212121211</v>
      </c>
      <c r="C192" s="21">
        <f>VLOOKUP(Tabela3[[#This Row],[id_escola]],K:L,2,FALSE)</f>
        <v>39.952830188679243</v>
      </c>
      <c r="D192" s="21">
        <f>AVERAGE(Tabela3[[#This Row],[nota_media_portugues]],Tabela3[[#This Row],[nota_media_matematica]])</f>
        <v>48.082475700400224</v>
      </c>
      <c r="E192">
        <f t="shared" si="6"/>
        <v>534</v>
      </c>
      <c r="F192">
        <f>VLOOKUP(Tabela3[[#This Row],[id_escola]],N:P,3,FALSE)</f>
        <v>19</v>
      </c>
      <c r="H192" s="20">
        <v>341113</v>
      </c>
      <c r="I192" s="26">
        <v>57</v>
      </c>
      <c r="K192" s="16">
        <v>341113</v>
      </c>
      <c r="L192" s="15">
        <v>47.045454545454547</v>
      </c>
      <c r="N192">
        <v>523586</v>
      </c>
      <c r="O192">
        <v>80.90625</v>
      </c>
      <c r="P192" s="27">
        <f t="shared" si="7"/>
        <v>2</v>
      </c>
    </row>
    <row r="193" spans="1:16" x14ac:dyDescent="0.3">
      <c r="A193" s="22" t="e">
        <f>'agrupamento - 3ciclo'!A192</f>
        <v>#N/A</v>
      </c>
      <c r="C193" s="21"/>
      <c r="D193" s="21">
        <v>0</v>
      </c>
      <c r="E193">
        <f t="shared" si="6"/>
        <v>954</v>
      </c>
      <c r="F193" t="e">
        <f>VLOOKUP(Tabela3[[#This Row],[id_escola]],N:P,3,FALSE)</f>
        <v>#N/A</v>
      </c>
      <c r="H193" s="20">
        <v>341125</v>
      </c>
      <c r="I193" s="26">
        <v>58.96078431372549</v>
      </c>
      <c r="K193" s="16">
        <v>341125</v>
      </c>
      <c r="L193" s="15">
        <v>49.235294117647058</v>
      </c>
      <c r="N193">
        <v>800318</v>
      </c>
      <c r="O193">
        <v>70.29245283018868</v>
      </c>
      <c r="P193" s="27">
        <f t="shared" si="7"/>
        <v>8</v>
      </c>
    </row>
    <row r="194" spans="1:16" x14ac:dyDescent="0.3">
      <c r="A194" s="22">
        <f>'agrupamento - 3ciclo'!A193</f>
        <v>340730</v>
      </c>
      <c r="B194" s="21">
        <f>VLOOKUP(Tabela3[[#This Row],[id_escola]],H:I,2,FALSE)</f>
        <v>59.333333333333336</v>
      </c>
      <c r="C194" s="21">
        <f>VLOOKUP(Tabela3[[#This Row],[id_escola]],K:L,2,FALSE)</f>
        <v>43.307692307692307</v>
      </c>
      <c r="D194" s="21">
        <f>AVERAGE(Tabela3[[#This Row],[nota_media_portugues]],Tabela3[[#This Row],[nota_media_matematica]])</f>
        <v>51.320512820512818</v>
      </c>
      <c r="E194">
        <f t="shared" ref="E194:E257" si="8">RANK(D194, (D194:D1427), 0)</f>
        <v>364</v>
      </c>
      <c r="F194">
        <f>VLOOKUP(Tabela3[[#This Row],[id_escola]],N:P,3,FALSE)</f>
        <v>29</v>
      </c>
      <c r="H194" s="20">
        <v>341137</v>
      </c>
      <c r="I194" s="26">
        <v>54.663636363636364</v>
      </c>
      <c r="K194" s="16">
        <v>341137</v>
      </c>
      <c r="L194" s="15">
        <v>46.518867924528301</v>
      </c>
      <c r="N194">
        <v>800379</v>
      </c>
      <c r="O194">
        <v>71.122448979591837</v>
      </c>
      <c r="P194" s="27">
        <f t="shared" si="7"/>
        <v>7</v>
      </c>
    </row>
    <row r="195" spans="1:16" x14ac:dyDescent="0.3">
      <c r="A195" s="22">
        <f>'agrupamento - 3ciclo'!A194</f>
        <v>340741</v>
      </c>
      <c r="B195" s="21">
        <f>VLOOKUP(Tabela3[[#This Row],[id_escola]],H:I,2,FALSE)</f>
        <v>62.76</v>
      </c>
      <c r="C195" s="21">
        <f>VLOOKUP(Tabela3[[#This Row],[id_escola]],K:L,2,FALSE)</f>
        <v>32.902912621359221</v>
      </c>
      <c r="D195" s="21">
        <f>AVERAGE(Tabela3[[#This Row],[nota_media_portugues]],Tabela3[[#This Row],[nota_media_matematica]])</f>
        <v>47.831456310679613</v>
      </c>
      <c r="E195">
        <f t="shared" si="8"/>
        <v>548</v>
      </c>
      <c r="F195">
        <f>VLOOKUP(Tabela3[[#This Row],[id_escola]],N:P,3,FALSE)</f>
        <v>123</v>
      </c>
      <c r="H195" s="20">
        <v>341150</v>
      </c>
      <c r="I195" s="26">
        <v>65.867816091954026</v>
      </c>
      <c r="K195" s="16">
        <v>341150</v>
      </c>
      <c r="L195" s="15">
        <v>48.691428571428574</v>
      </c>
      <c r="N195">
        <v>800469</v>
      </c>
      <c r="O195">
        <v>72.329545454545453</v>
      </c>
      <c r="P195" s="27">
        <f t="shared" si="7"/>
        <v>6</v>
      </c>
    </row>
    <row r="196" spans="1:16" x14ac:dyDescent="0.3">
      <c r="A196" s="22" t="e">
        <f>'agrupamento - 3ciclo'!A195</f>
        <v>#N/A</v>
      </c>
      <c r="C196" s="21"/>
      <c r="D196" s="21">
        <v>0</v>
      </c>
      <c r="E196">
        <f t="shared" si="8"/>
        <v>952</v>
      </c>
      <c r="F196" t="e">
        <f>VLOOKUP(Tabela3[[#This Row],[id_escola]],N:P,3,FALSE)</f>
        <v>#N/A</v>
      </c>
      <c r="H196" s="20">
        <v>341186</v>
      </c>
      <c r="I196" s="26">
        <v>67.402439024390247</v>
      </c>
      <c r="K196" s="16">
        <v>341186</v>
      </c>
      <c r="L196" s="15">
        <v>57.347560975609753</v>
      </c>
      <c r="N196">
        <v>800479</v>
      </c>
      <c r="O196">
        <v>76.060975609756099</v>
      </c>
      <c r="P196" s="27">
        <f t="shared" si="7"/>
        <v>3</v>
      </c>
    </row>
    <row r="197" spans="1:16" x14ac:dyDescent="0.3">
      <c r="A197" s="22">
        <f>'agrupamento - 3ciclo'!A196</f>
        <v>340777</v>
      </c>
      <c r="B197" s="21">
        <f>VLOOKUP(Tabela3[[#This Row],[id_escola]],H:I,2,FALSE)</f>
        <v>51.322916666666664</v>
      </c>
      <c r="C197" s="21">
        <f>VLOOKUP(Tabela3[[#This Row],[id_escola]],K:L,2,FALSE)</f>
        <v>28.846938775510203</v>
      </c>
      <c r="D197" s="21">
        <f>AVERAGE(Tabela3[[#This Row],[nota_media_portugues]],Tabela3[[#This Row],[nota_media_matematica]])</f>
        <v>40.084927721088434</v>
      </c>
      <c r="E197">
        <f t="shared" si="8"/>
        <v>843</v>
      </c>
      <c r="F197">
        <f>VLOOKUP(Tabela3[[#This Row],[id_escola]],N:P,3,FALSE)</f>
        <v>69</v>
      </c>
      <c r="H197" s="20">
        <v>341198</v>
      </c>
      <c r="I197" s="26">
        <v>60.29059829059829</v>
      </c>
      <c r="K197" s="16">
        <v>341198</v>
      </c>
      <c r="L197" s="15">
        <v>55.408333333333331</v>
      </c>
      <c r="N197">
        <v>800534</v>
      </c>
      <c r="O197">
        <v>75.257575757575751</v>
      </c>
      <c r="P197" s="27">
        <f t="shared" si="7"/>
        <v>4</v>
      </c>
    </row>
    <row r="198" spans="1:16" x14ac:dyDescent="0.3">
      <c r="A198" s="22">
        <f>'agrupamento - 3ciclo'!A197</f>
        <v>340789</v>
      </c>
      <c r="B198" s="21">
        <f>VLOOKUP(Tabela3[[#This Row],[id_escola]],H:I,2,FALSE)</f>
        <v>49.914285714285711</v>
      </c>
      <c r="C198" s="21">
        <f>VLOOKUP(Tabela3[[#This Row],[id_escola]],K:L,2,FALSE)</f>
        <v>33.756756756756758</v>
      </c>
      <c r="D198" s="21">
        <f>AVERAGE(Tabela3[[#This Row],[nota_media_portugues]],Tabela3[[#This Row],[nota_media_matematica]])</f>
        <v>41.835521235521234</v>
      </c>
      <c r="E198">
        <f t="shared" si="8"/>
        <v>794</v>
      </c>
      <c r="F198">
        <f>VLOOKUP(Tabela3[[#This Row],[id_escola]],N:P,3,FALSE)</f>
        <v>46</v>
      </c>
      <c r="H198" s="20">
        <v>341216</v>
      </c>
      <c r="I198" s="26">
        <v>60.292682926829265</v>
      </c>
      <c r="K198" s="16">
        <v>341216</v>
      </c>
      <c r="L198" s="15">
        <v>45.297297297297298</v>
      </c>
      <c r="N198">
        <v>800536</v>
      </c>
      <c r="O198">
        <v>68.224999999999994</v>
      </c>
      <c r="P198" s="27">
        <f t="shared" si="7"/>
        <v>10</v>
      </c>
    </row>
    <row r="199" spans="1:16" x14ac:dyDescent="0.3">
      <c r="A199" s="22">
        <f>'agrupamento - 3ciclo'!A198</f>
        <v>340807</v>
      </c>
      <c r="B199" s="21">
        <f>VLOOKUP(Tabela3[[#This Row],[id_escola]],H:I,2,FALSE)</f>
        <v>52.796178343949045</v>
      </c>
      <c r="C199" s="21">
        <f>VLOOKUP(Tabela3[[#This Row],[id_escola]],K:L,2,FALSE)</f>
        <v>26.884848484848487</v>
      </c>
      <c r="D199" s="21">
        <f>AVERAGE(Tabela3[[#This Row],[nota_media_portugues]],Tabela3[[#This Row],[nota_media_matematica]])</f>
        <v>39.840513414398764</v>
      </c>
      <c r="E199">
        <f t="shared" si="8"/>
        <v>844</v>
      </c>
      <c r="F199">
        <f>VLOOKUP(Tabela3[[#This Row],[id_escola]],N:P,3,FALSE)</f>
        <v>50</v>
      </c>
      <c r="H199" s="20">
        <v>341228</v>
      </c>
      <c r="I199" s="26">
        <v>62.424242424242422</v>
      </c>
      <c r="K199" s="16">
        <v>341228</v>
      </c>
      <c r="L199" s="15">
        <v>42.85</v>
      </c>
      <c r="N199">
        <v>803198</v>
      </c>
      <c r="O199">
        <v>57.8125</v>
      </c>
      <c r="P199" s="27">
        <f t="shared" si="7"/>
        <v>23</v>
      </c>
    </row>
    <row r="200" spans="1:16" x14ac:dyDescent="0.3">
      <c r="A200" s="22" t="e">
        <f>'agrupamento - 3ciclo'!A199</f>
        <v>#N/A</v>
      </c>
      <c r="C200" s="21"/>
      <c r="D200" s="21">
        <v>0</v>
      </c>
      <c r="E200">
        <f t="shared" si="8"/>
        <v>949</v>
      </c>
      <c r="F200" t="e">
        <f>VLOOKUP(Tabela3[[#This Row],[id_escola]],N:P,3,FALSE)</f>
        <v>#N/A</v>
      </c>
      <c r="H200" s="20">
        <v>341230</v>
      </c>
      <c r="I200" s="26">
        <v>58.680555555555557</v>
      </c>
      <c r="K200" s="16">
        <v>341230</v>
      </c>
      <c r="L200" s="15">
        <v>42.80821917808219</v>
      </c>
      <c r="N200">
        <v>803205</v>
      </c>
      <c r="O200">
        <v>59.090425531914896</v>
      </c>
      <c r="P200" s="27">
        <f t="shared" si="7"/>
        <v>20</v>
      </c>
    </row>
    <row r="201" spans="1:16" x14ac:dyDescent="0.3">
      <c r="A201" s="22" t="e">
        <f>'agrupamento - 3ciclo'!A200</f>
        <v>#N/A</v>
      </c>
      <c r="C201" s="21"/>
      <c r="D201" s="21">
        <v>0</v>
      </c>
      <c r="E201">
        <f t="shared" si="8"/>
        <v>949</v>
      </c>
      <c r="F201" t="e">
        <f>VLOOKUP(Tabela3[[#This Row],[id_escola]],N:P,3,FALSE)</f>
        <v>#N/A</v>
      </c>
      <c r="H201" s="20">
        <v>341265</v>
      </c>
      <c r="I201" s="26">
        <v>48.89473684210526</v>
      </c>
      <c r="K201" s="16">
        <v>341265</v>
      </c>
      <c r="L201" s="15">
        <v>22.2</v>
      </c>
      <c r="N201" t="s">
        <v>1267</v>
      </c>
    </row>
    <row r="202" spans="1:16" x14ac:dyDescent="0.3">
      <c r="A202" s="22">
        <f>'agrupamento - 3ciclo'!A201</f>
        <v>340753</v>
      </c>
      <c r="B202" s="21">
        <f>VLOOKUP(Tabela3[[#This Row],[id_escola]],H:I,2,FALSE)</f>
        <v>57.764705882352942</v>
      </c>
      <c r="C202" s="21">
        <f>VLOOKUP(Tabela3[[#This Row],[id_escola]],K:L,2,FALSE)</f>
        <v>42.838235294117645</v>
      </c>
      <c r="D202" s="21">
        <f>AVERAGE(Tabela3[[#This Row],[nota_media_portugues]],Tabela3[[#This Row],[nota_media_matematica]])</f>
        <v>50.30147058823529</v>
      </c>
      <c r="E202">
        <f t="shared" si="8"/>
        <v>426</v>
      </c>
      <c r="F202">
        <f>VLOOKUP(Tabela3[[#This Row],[id_escola]],N:P,3,FALSE)</f>
        <v>14</v>
      </c>
      <c r="H202" s="20">
        <v>341289</v>
      </c>
      <c r="I202" s="26">
        <v>64</v>
      </c>
      <c r="K202" s="16">
        <v>341289</v>
      </c>
      <c r="L202" s="15">
        <v>55.370370370370374</v>
      </c>
      <c r="N202">
        <v>343420</v>
      </c>
      <c r="O202">
        <v>47.281690140845072</v>
      </c>
      <c r="P202" s="27">
        <f>RANK(O202, $O$202:$O$216, 0)</f>
        <v>11</v>
      </c>
    </row>
    <row r="203" spans="1:16" x14ac:dyDescent="0.3">
      <c r="A203" s="22">
        <f>'agrupamento - 3ciclo'!A202</f>
        <v>340819</v>
      </c>
      <c r="B203" s="21">
        <f>VLOOKUP(Tabela3[[#This Row],[id_escola]],H:I,2,FALSE)</f>
        <v>52.064935064935064</v>
      </c>
      <c r="C203" s="21">
        <f>VLOOKUP(Tabela3[[#This Row],[id_escola]],K:L,2,FALSE)</f>
        <v>23.844155844155843</v>
      </c>
      <c r="D203" s="21">
        <f>AVERAGE(Tabela3[[#This Row],[nota_media_portugues]],Tabela3[[#This Row],[nota_media_matematica]])</f>
        <v>37.954545454545453</v>
      </c>
      <c r="E203">
        <f t="shared" si="8"/>
        <v>880</v>
      </c>
      <c r="F203">
        <f>VLOOKUP(Tabela3[[#This Row],[id_escola]],N:P,3,FALSE)</f>
        <v>51</v>
      </c>
      <c r="H203" s="20">
        <v>341307</v>
      </c>
      <c r="I203" s="26">
        <v>58.644230769230766</v>
      </c>
      <c r="K203" s="16">
        <v>341307</v>
      </c>
      <c r="L203" s="15">
        <v>34.179245283018865</v>
      </c>
      <c r="N203">
        <v>345374</v>
      </c>
      <c r="O203">
        <v>55.659090909090907</v>
      </c>
      <c r="P203" s="27">
        <f t="shared" ref="P203:P216" si="9">RANK(O203, $O$202:$O$216, 0)</f>
        <v>2</v>
      </c>
    </row>
    <row r="204" spans="1:16" x14ac:dyDescent="0.3">
      <c r="A204" s="22">
        <f>'agrupamento - 3ciclo'!A203</f>
        <v>310086</v>
      </c>
      <c r="B204" s="21">
        <f>VLOOKUP(Tabela3[[#This Row],[id_escola]],H:I,2,FALSE)</f>
        <v>54.303278688524593</v>
      </c>
      <c r="C204" s="21">
        <f>VLOOKUP(Tabela3[[#This Row],[id_escola]],K:L,2,FALSE)</f>
        <v>28.527999999999999</v>
      </c>
      <c r="D204" s="21">
        <f>AVERAGE(Tabela3[[#This Row],[nota_media_portugues]],Tabela3[[#This Row],[nota_media_matematica]])</f>
        <v>41.415639344262296</v>
      </c>
      <c r="E204">
        <f t="shared" si="8"/>
        <v>806</v>
      </c>
      <c r="F204">
        <f>VLOOKUP(Tabela3[[#This Row],[id_escola]],N:P,3,FALSE)</f>
        <v>63</v>
      </c>
      <c r="H204" s="20">
        <v>341319</v>
      </c>
      <c r="I204" s="26">
        <v>62.31782945736434</v>
      </c>
      <c r="K204" s="16">
        <v>341319</v>
      </c>
      <c r="L204" s="15">
        <v>39.545454545454547</v>
      </c>
      <c r="N204">
        <v>345386</v>
      </c>
      <c r="O204">
        <v>50.795454545454547</v>
      </c>
      <c r="P204" s="27">
        <f t="shared" si="9"/>
        <v>4</v>
      </c>
    </row>
    <row r="205" spans="1:16" x14ac:dyDescent="0.3">
      <c r="A205" s="22">
        <f>'agrupamento - 3ciclo'!A204</f>
        <v>340820</v>
      </c>
      <c r="B205" s="21">
        <f>VLOOKUP(Tabela3[[#This Row],[id_escola]],H:I,2,FALSE)</f>
        <v>65.5</v>
      </c>
      <c r="C205" s="21">
        <f>VLOOKUP(Tabela3[[#This Row],[id_escola]],K:L,2,FALSE)</f>
        <v>42.058823529411768</v>
      </c>
      <c r="D205" s="21">
        <f>AVERAGE(Tabela3[[#This Row],[nota_media_portugues]],Tabela3[[#This Row],[nota_media_matematica]])</f>
        <v>53.779411764705884</v>
      </c>
      <c r="E205">
        <f t="shared" si="8"/>
        <v>253</v>
      </c>
      <c r="F205">
        <f>VLOOKUP(Tabela3[[#This Row],[id_escola]],N:P,3,FALSE)</f>
        <v>13</v>
      </c>
      <c r="H205" s="20">
        <v>341344</v>
      </c>
      <c r="I205" s="26">
        <v>58.935483870967744</v>
      </c>
      <c r="K205" s="16">
        <v>341344</v>
      </c>
      <c r="L205" s="15">
        <v>54.829787234042556</v>
      </c>
      <c r="N205">
        <v>345398</v>
      </c>
      <c r="O205">
        <v>47.576719576719576</v>
      </c>
      <c r="P205" s="27">
        <f t="shared" si="9"/>
        <v>9</v>
      </c>
    </row>
    <row r="206" spans="1:16" x14ac:dyDescent="0.3">
      <c r="A206" s="22">
        <f>'agrupamento - 3ciclo'!A205</f>
        <v>310098</v>
      </c>
      <c r="B206" s="21">
        <f>VLOOKUP(Tabela3[[#This Row],[id_escola]],H:I,2,FALSE)</f>
        <v>64.75</v>
      </c>
      <c r="C206" s="21">
        <f>VLOOKUP(Tabela3[[#This Row],[id_escola]],K:L,2,FALSE)</f>
        <v>49.56666666666667</v>
      </c>
      <c r="D206" s="21">
        <f>AVERAGE(Tabela3[[#This Row],[nota_media_portugues]],Tabela3[[#This Row],[nota_media_matematica]])</f>
        <v>57.158333333333331</v>
      </c>
      <c r="E206">
        <f t="shared" si="8"/>
        <v>129</v>
      </c>
      <c r="F206">
        <f>VLOOKUP(Tabela3[[#This Row],[id_escola]],N:P,3,FALSE)</f>
        <v>64</v>
      </c>
      <c r="H206" s="20">
        <v>341368</v>
      </c>
      <c r="I206" s="26">
        <v>64.670329670329664</v>
      </c>
      <c r="K206" s="16">
        <v>341368</v>
      </c>
      <c r="L206" s="15">
        <v>44.934065934065934</v>
      </c>
      <c r="N206">
        <v>345404</v>
      </c>
      <c r="O206">
        <v>36.774193548387096</v>
      </c>
      <c r="P206" s="27">
        <f t="shared" si="9"/>
        <v>15</v>
      </c>
    </row>
    <row r="207" spans="1:16" x14ac:dyDescent="0.3">
      <c r="A207" s="22">
        <f>'agrupamento - 3ciclo'!A206</f>
        <v>340832</v>
      </c>
      <c r="B207" s="21">
        <f>VLOOKUP(Tabela3[[#This Row],[id_escola]],H:I,2,FALSE)</f>
        <v>56</v>
      </c>
      <c r="C207" s="21">
        <f>VLOOKUP(Tabela3[[#This Row],[id_escola]],K:L,2,FALSE)</f>
        <v>40.896551724137929</v>
      </c>
      <c r="D207" s="21">
        <f>AVERAGE(Tabela3[[#This Row],[nota_media_portugues]],Tabela3[[#This Row],[nota_media_matematica]])</f>
        <v>48.448275862068968</v>
      </c>
      <c r="E207">
        <f t="shared" si="8"/>
        <v>515</v>
      </c>
      <c r="F207">
        <f>VLOOKUP(Tabela3[[#This Row],[id_escola]],N:P,3,FALSE)</f>
        <v>17</v>
      </c>
      <c r="H207" s="20">
        <v>341370</v>
      </c>
      <c r="I207" s="26">
        <v>58.883720930232556</v>
      </c>
      <c r="K207" s="16">
        <v>341370</v>
      </c>
      <c r="L207" s="15">
        <v>39.715384615384615</v>
      </c>
      <c r="N207">
        <v>346160</v>
      </c>
      <c r="O207">
        <v>43.192307692307693</v>
      </c>
      <c r="P207" s="27">
        <f t="shared" si="9"/>
        <v>13</v>
      </c>
    </row>
    <row r="208" spans="1:16" x14ac:dyDescent="0.3">
      <c r="A208" s="22">
        <f>'agrupamento - 3ciclo'!A207</f>
        <v>340844</v>
      </c>
      <c r="B208" s="21">
        <f>VLOOKUP(Tabela3[[#This Row],[id_escola]],H:I,2,FALSE)</f>
        <v>54.598484848484851</v>
      </c>
      <c r="C208" s="21">
        <f>VLOOKUP(Tabela3[[#This Row],[id_escola]],K:L,2,FALSE)</f>
        <v>30.213235294117649</v>
      </c>
      <c r="D208" s="21">
        <f>AVERAGE(Tabela3[[#This Row],[nota_media_portugues]],Tabela3[[#This Row],[nota_media_matematica]])</f>
        <v>42.405860071301248</v>
      </c>
      <c r="E208">
        <f t="shared" si="8"/>
        <v>766</v>
      </c>
      <c r="F208">
        <f>VLOOKUP(Tabela3[[#This Row],[id_escola]],N:P,3,FALSE)</f>
        <v>44</v>
      </c>
      <c r="H208" s="20">
        <v>341381</v>
      </c>
      <c r="I208" s="26">
        <v>50.3</v>
      </c>
      <c r="K208" s="16">
        <v>341381</v>
      </c>
      <c r="L208" s="15">
        <v>28.666666666666668</v>
      </c>
      <c r="N208">
        <v>346172</v>
      </c>
      <c r="O208">
        <v>41.268292682926827</v>
      </c>
      <c r="P208" s="27">
        <f t="shared" si="9"/>
        <v>14</v>
      </c>
    </row>
    <row r="209" spans="1:16" x14ac:dyDescent="0.3">
      <c r="A209" s="22">
        <f>'agrupamento - 3ciclo'!A208</f>
        <v>340856</v>
      </c>
      <c r="B209" s="21">
        <f>VLOOKUP(Tabela3[[#This Row],[id_escola]],H:I,2,FALSE)</f>
        <v>63.715277777777779</v>
      </c>
      <c r="C209" s="21">
        <f>VLOOKUP(Tabela3[[#This Row],[id_escola]],K:L,2,FALSE)</f>
        <v>44.047619047619051</v>
      </c>
      <c r="D209" s="21">
        <f>AVERAGE(Tabela3[[#This Row],[nota_media_portugues]],Tabela3[[#This Row],[nota_media_matematica]])</f>
        <v>53.881448412698418</v>
      </c>
      <c r="E209">
        <f t="shared" si="8"/>
        <v>243</v>
      </c>
      <c r="F209">
        <f>VLOOKUP(Tabela3[[#This Row],[id_escola]],N:P,3,FALSE)</f>
        <v>50</v>
      </c>
      <c r="H209" s="20">
        <v>341393</v>
      </c>
      <c r="I209" s="26">
        <v>66.048387096774192</v>
      </c>
      <c r="K209" s="16">
        <v>341393</v>
      </c>
      <c r="L209" s="15">
        <v>49.761904761904759</v>
      </c>
      <c r="N209">
        <v>346184</v>
      </c>
      <c r="O209">
        <v>45.862499999999997</v>
      </c>
      <c r="P209" s="27">
        <f t="shared" si="9"/>
        <v>12</v>
      </c>
    </row>
    <row r="210" spans="1:16" x14ac:dyDescent="0.3">
      <c r="A210" s="22">
        <f>'agrupamento - 3ciclo'!A209</f>
        <v>340868</v>
      </c>
      <c r="B210" s="21">
        <f>VLOOKUP(Tabela3[[#This Row],[id_escola]],H:I,2,FALSE)</f>
        <v>54.9873417721519</v>
      </c>
      <c r="C210" s="21">
        <f>VLOOKUP(Tabela3[[#This Row],[id_escola]],K:L,2,FALSE)</f>
        <v>29.835294117647059</v>
      </c>
      <c r="D210" s="21">
        <f>AVERAGE(Tabela3[[#This Row],[nota_media_portugues]],Tabela3[[#This Row],[nota_media_matematica]])</f>
        <v>42.41131794489948</v>
      </c>
      <c r="E210">
        <f t="shared" si="8"/>
        <v>764</v>
      </c>
      <c r="F210">
        <f>VLOOKUP(Tabela3[[#This Row],[id_escola]],N:P,3,FALSE)</f>
        <v>43</v>
      </c>
      <c r="H210" s="20">
        <v>341400</v>
      </c>
      <c r="I210" s="26">
        <v>58.198630136986303</v>
      </c>
      <c r="K210" s="16">
        <v>341400</v>
      </c>
      <c r="L210" s="15">
        <v>37.867549668874169</v>
      </c>
      <c r="N210">
        <v>400671</v>
      </c>
      <c r="O210">
        <v>48.821705426356587</v>
      </c>
      <c r="P210" s="27">
        <f t="shared" si="9"/>
        <v>8</v>
      </c>
    </row>
    <row r="211" spans="1:16" x14ac:dyDescent="0.3">
      <c r="A211" s="22">
        <f>'agrupamento - 3ciclo'!A210</f>
        <v>340870</v>
      </c>
      <c r="B211" s="21">
        <f>VLOOKUP(Tabela3[[#This Row],[id_escola]],H:I,2,FALSE)</f>
        <v>54.817708333333336</v>
      </c>
      <c r="C211" s="21">
        <f>VLOOKUP(Tabela3[[#This Row],[id_escola]],K:L,2,FALSE)</f>
        <v>40.357512953367873</v>
      </c>
      <c r="D211" s="21">
        <f>AVERAGE(Tabela3[[#This Row],[nota_media_portugues]],Tabela3[[#This Row],[nota_media_matematica]])</f>
        <v>47.587610643350601</v>
      </c>
      <c r="E211">
        <f t="shared" si="8"/>
        <v>550</v>
      </c>
      <c r="F211">
        <f>VLOOKUP(Tabela3[[#This Row],[id_escola]],N:P,3,FALSE)</f>
        <v>28</v>
      </c>
      <c r="H211" s="20">
        <v>341411</v>
      </c>
      <c r="I211" s="26">
        <v>61.203703703703702</v>
      </c>
      <c r="K211" s="16">
        <v>341411</v>
      </c>
      <c r="L211" s="15">
        <v>52.628930817610062</v>
      </c>
      <c r="N211">
        <v>401638</v>
      </c>
      <c r="O211">
        <v>58.591503267973856</v>
      </c>
      <c r="P211" s="27">
        <f t="shared" si="9"/>
        <v>1</v>
      </c>
    </row>
    <row r="212" spans="1:16" x14ac:dyDescent="0.3">
      <c r="A212" s="22" t="e">
        <f>'agrupamento - 3ciclo'!A211</f>
        <v>#N/A</v>
      </c>
      <c r="C212" s="21"/>
      <c r="D212" s="21">
        <v>0</v>
      </c>
      <c r="E212">
        <f t="shared" si="8"/>
        <v>939</v>
      </c>
      <c r="F212" t="e">
        <f>VLOOKUP(Tabela3[[#This Row],[id_escola]],N:P,3,FALSE)</f>
        <v>#N/A</v>
      </c>
      <c r="H212" s="20">
        <v>341423</v>
      </c>
      <c r="I212" s="26">
        <v>60.410526315789475</v>
      </c>
      <c r="K212" s="16">
        <v>341423</v>
      </c>
      <c r="L212" s="15">
        <v>44.360824742268044</v>
      </c>
      <c r="N212">
        <v>402230</v>
      </c>
      <c r="O212">
        <v>51.754098360655739</v>
      </c>
      <c r="P212" s="27">
        <f t="shared" si="9"/>
        <v>3</v>
      </c>
    </row>
    <row r="213" spans="1:16" x14ac:dyDescent="0.3">
      <c r="A213" s="22">
        <f>'agrupamento - 3ciclo'!A212</f>
        <v>340911</v>
      </c>
      <c r="B213" s="21">
        <f>VLOOKUP(Tabela3[[#This Row],[id_escola]],H:I,2,FALSE)</f>
        <v>54.036363636363639</v>
      </c>
      <c r="C213" s="21">
        <f>VLOOKUP(Tabela3[[#This Row],[id_escola]],K:L,2,FALSE)</f>
        <v>29.881818181818183</v>
      </c>
      <c r="D213" s="21">
        <f>AVERAGE(Tabela3[[#This Row],[nota_media_portugues]],Tabela3[[#This Row],[nota_media_matematica]])</f>
        <v>41.959090909090911</v>
      </c>
      <c r="E213">
        <f t="shared" si="8"/>
        <v>782</v>
      </c>
      <c r="F213">
        <f>VLOOKUP(Tabela3[[#This Row],[id_escola]],N:P,3,FALSE)</f>
        <v>45</v>
      </c>
      <c r="H213" s="20">
        <v>341435</v>
      </c>
      <c r="I213" s="26">
        <v>59.673469387755105</v>
      </c>
      <c r="K213" s="16">
        <v>341435</v>
      </c>
      <c r="L213" s="15">
        <v>46.785234899328856</v>
      </c>
      <c r="N213">
        <v>403672</v>
      </c>
      <c r="O213">
        <v>48.895833333333336</v>
      </c>
      <c r="P213" s="27">
        <f t="shared" si="9"/>
        <v>7</v>
      </c>
    </row>
    <row r="214" spans="1:16" x14ac:dyDescent="0.3">
      <c r="A214" s="22">
        <f>'agrupamento - 3ciclo'!A213</f>
        <v>343924</v>
      </c>
      <c r="B214" s="21">
        <f>VLOOKUP(Tabela3[[#This Row],[id_escola]],H:I,2,FALSE)</f>
        <v>62.449541284403672</v>
      </c>
      <c r="C214" s="21">
        <f>VLOOKUP(Tabela3[[#This Row],[id_escola]],K:L,2,FALSE)</f>
        <v>44.743119266055047</v>
      </c>
      <c r="D214" s="21">
        <f>AVERAGE(Tabela3[[#This Row],[nota_media_portugues]],Tabela3[[#This Row],[nota_media_matematica]])</f>
        <v>53.596330275229363</v>
      </c>
      <c r="E214">
        <f t="shared" si="8"/>
        <v>255</v>
      </c>
      <c r="F214">
        <f>VLOOKUP(Tabela3[[#This Row],[id_escola]],N:P,3,FALSE)</f>
        <v>82</v>
      </c>
      <c r="H214" s="20">
        <v>341460</v>
      </c>
      <c r="I214" s="26">
        <v>58.662251655629142</v>
      </c>
      <c r="K214" s="16">
        <v>341460</v>
      </c>
      <c r="L214" s="15">
        <v>35.231788079470199</v>
      </c>
      <c r="N214">
        <v>403684</v>
      </c>
      <c r="O214">
        <v>49.982456140350877</v>
      </c>
      <c r="P214" s="27">
        <f t="shared" si="9"/>
        <v>5</v>
      </c>
    </row>
    <row r="215" spans="1:16" x14ac:dyDescent="0.3">
      <c r="A215" s="22">
        <f>'agrupamento - 3ciclo'!A214</f>
        <v>340923</v>
      </c>
      <c r="B215" s="21">
        <f>VLOOKUP(Tabela3[[#This Row],[id_escola]],H:I,2,FALSE)</f>
        <v>60.948275862068968</v>
      </c>
      <c r="C215" s="21">
        <f>VLOOKUP(Tabela3[[#This Row],[id_escola]],K:L,2,FALSE)</f>
        <v>30.704347826086956</v>
      </c>
      <c r="D215" s="21">
        <f>AVERAGE(Tabela3[[#This Row],[nota_media_portugues]],Tabela3[[#This Row],[nota_media_matematica]])</f>
        <v>45.826311844077964</v>
      </c>
      <c r="E215">
        <f t="shared" si="8"/>
        <v>648</v>
      </c>
      <c r="F215">
        <f>VLOOKUP(Tabela3[[#This Row],[id_escola]],N:P,3,FALSE)</f>
        <v>45</v>
      </c>
      <c r="H215" s="20">
        <v>341472</v>
      </c>
      <c r="I215" s="26">
        <v>66.979695431472081</v>
      </c>
      <c r="K215" s="16">
        <v>341472</v>
      </c>
      <c r="L215" s="15">
        <v>54.18781725888325</v>
      </c>
      <c r="N215">
        <v>403702</v>
      </c>
      <c r="O215">
        <v>49.452095808383234</v>
      </c>
      <c r="P215" s="27">
        <f t="shared" si="9"/>
        <v>6</v>
      </c>
    </row>
    <row r="216" spans="1:16" x14ac:dyDescent="0.3">
      <c r="A216" s="22">
        <f>'agrupamento - 3ciclo'!A215</f>
        <v>340947</v>
      </c>
      <c r="B216" s="21">
        <f>VLOOKUP(Tabela3[[#This Row],[id_escola]],H:I,2,FALSE)</f>
        <v>62.81111111111111</v>
      </c>
      <c r="C216" s="21">
        <f>VLOOKUP(Tabela3[[#This Row],[id_escola]],K:L,2,FALSE)</f>
        <v>42.858823529411765</v>
      </c>
      <c r="D216" s="21">
        <f>AVERAGE(Tabela3[[#This Row],[nota_media_portugues]],Tabela3[[#This Row],[nota_media_matematica]])</f>
        <v>52.834967320261441</v>
      </c>
      <c r="E216">
        <f t="shared" si="8"/>
        <v>292</v>
      </c>
      <c r="F216">
        <f>VLOOKUP(Tabela3[[#This Row],[id_escola]],N:P,3,FALSE)</f>
        <v>81</v>
      </c>
      <c r="H216" s="20">
        <v>341502</v>
      </c>
      <c r="I216" s="26">
        <v>55.279816513761467</v>
      </c>
      <c r="K216" s="16">
        <v>341502</v>
      </c>
      <c r="L216" s="15">
        <v>30.358078602620086</v>
      </c>
      <c r="N216">
        <v>403738</v>
      </c>
      <c r="O216">
        <v>47.428571428571431</v>
      </c>
      <c r="P216" s="27">
        <f t="shared" si="9"/>
        <v>10</v>
      </c>
    </row>
    <row r="217" spans="1:16" x14ac:dyDescent="0.3">
      <c r="A217" s="22" t="e">
        <f>'agrupamento - 3ciclo'!A216</f>
        <v>#N/A</v>
      </c>
      <c r="C217" s="21"/>
      <c r="D217" s="21">
        <v>0</v>
      </c>
      <c r="E217">
        <f t="shared" si="8"/>
        <v>935</v>
      </c>
      <c r="F217" t="e">
        <f>VLOOKUP(Tabela3[[#This Row],[id_escola]],N:P,3,FALSE)</f>
        <v>#N/A</v>
      </c>
      <c r="H217" s="20">
        <v>341526</v>
      </c>
      <c r="I217" s="26">
        <v>35.022727272727273</v>
      </c>
      <c r="K217" s="16">
        <v>341526</v>
      </c>
      <c r="L217" s="15">
        <v>12.660377358490566</v>
      </c>
      <c r="N217" t="s">
        <v>1268</v>
      </c>
    </row>
    <row r="218" spans="1:16" x14ac:dyDescent="0.3">
      <c r="A218" s="22">
        <f>'agrupamento - 3ciclo'!A217</f>
        <v>310438</v>
      </c>
      <c r="B218" s="21">
        <f>VLOOKUP(Tabela3[[#This Row],[id_escola]],H:I,2,FALSE)</f>
        <v>37.799999999999997</v>
      </c>
      <c r="C218" s="21">
        <f>VLOOKUP(Tabela3[[#This Row],[id_escola]],K:L,2,FALSE)</f>
        <v>12.075471698113208</v>
      </c>
      <c r="D218" s="21">
        <f>AVERAGE(Tabela3[[#This Row],[nota_media_portugues]],Tabela3[[#This Row],[nota_media_matematica]])</f>
        <v>24.937735849056601</v>
      </c>
      <c r="E218">
        <f t="shared" si="8"/>
        <v>932</v>
      </c>
      <c r="F218">
        <f>VLOOKUP(Tabela3[[#This Row],[id_escola]],N:P,3,FALSE)</f>
        <v>84</v>
      </c>
      <c r="H218" s="20">
        <v>341540</v>
      </c>
      <c r="I218" s="26">
        <v>58.375886524822697</v>
      </c>
      <c r="K218" s="16">
        <v>341540</v>
      </c>
      <c r="L218" s="15">
        <v>34.818791946308728</v>
      </c>
      <c r="N218">
        <v>330036</v>
      </c>
      <c r="O218">
        <v>45.62222222222222</v>
      </c>
      <c r="P218" s="27">
        <f>RANK(O218, $O$218:$O$243, 0)</f>
        <v>21</v>
      </c>
    </row>
    <row r="219" spans="1:16" x14ac:dyDescent="0.3">
      <c r="A219" s="22">
        <f>'agrupamento - 3ciclo'!A218</f>
        <v>345295</v>
      </c>
      <c r="B219" s="21">
        <f>VLOOKUP(Tabela3[[#This Row],[id_escola]],H:I,2,FALSE)</f>
        <v>55.474576271186443</v>
      </c>
      <c r="C219" s="21">
        <f>VLOOKUP(Tabela3[[#This Row],[id_escola]],K:L,2,FALSE)</f>
        <v>38.333333333333336</v>
      </c>
      <c r="D219" s="21">
        <f>AVERAGE(Tabela3[[#This Row],[nota_media_portugues]],Tabela3[[#This Row],[nota_media_matematica]])</f>
        <v>46.903954802259889</v>
      </c>
      <c r="E219">
        <f t="shared" si="8"/>
        <v>577</v>
      </c>
      <c r="F219">
        <f>VLOOKUP(Tabela3[[#This Row],[id_escola]],N:P,3,FALSE)</f>
        <v>20</v>
      </c>
      <c r="H219" s="20">
        <v>341551</v>
      </c>
      <c r="I219" s="26">
        <v>68.532467532467535</v>
      </c>
      <c r="K219" s="16">
        <v>341551</v>
      </c>
      <c r="L219" s="15">
        <v>65.766233766233768</v>
      </c>
      <c r="N219">
        <v>330115</v>
      </c>
      <c r="O219">
        <v>48.268292682926827</v>
      </c>
      <c r="P219" s="27">
        <f t="shared" ref="P219:P243" si="10">RANK(O219, $O$218:$O$243, 0)</f>
        <v>14</v>
      </c>
    </row>
    <row r="220" spans="1:16" x14ac:dyDescent="0.3">
      <c r="A220" s="22">
        <f>'agrupamento - 3ciclo'!A219</f>
        <v>343365</v>
      </c>
      <c r="B220" s="21">
        <f>VLOOKUP(Tabela3[[#This Row],[id_escola]],H:I,2,FALSE)</f>
        <v>61.287128712871286</v>
      </c>
      <c r="C220" s="21">
        <f>VLOOKUP(Tabela3[[#This Row],[id_escola]],K:L,2,FALSE)</f>
        <v>52.41346153846154</v>
      </c>
      <c r="D220" s="21">
        <f>AVERAGE(Tabela3[[#This Row],[nota_media_portugues]],Tabela3[[#This Row],[nota_media_matematica]])</f>
        <v>56.850295125666413</v>
      </c>
      <c r="E220">
        <f t="shared" si="8"/>
        <v>139</v>
      </c>
      <c r="F220">
        <f>VLOOKUP(Tabela3[[#This Row],[id_escola]],N:P,3,FALSE)</f>
        <v>9</v>
      </c>
      <c r="H220" s="20">
        <v>341575</v>
      </c>
      <c r="I220" s="26">
        <v>68.412587412587413</v>
      </c>
      <c r="K220" s="16">
        <v>341575</v>
      </c>
      <c r="L220" s="15">
        <v>57.302013422818789</v>
      </c>
      <c r="N220">
        <v>340029</v>
      </c>
      <c r="O220">
        <v>51.3756345177665</v>
      </c>
      <c r="P220" s="27">
        <f t="shared" si="10"/>
        <v>10</v>
      </c>
    </row>
    <row r="221" spans="1:16" x14ac:dyDescent="0.3">
      <c r="A221" s="22">
        <f>'agrupamento - 3ciclo'!A220</f>
        <v>346550</v>
      </c>
      <c r="B221" s="21">
        <f>VLOOKUP(Tabela3[[#This Row],[id_escola]],H:I,2,FALSE)</f>
        <v>64.436363636363637</v>
      </c>
      <c r="C221" s="21">
        <f>VLOOKUP(Tabela3[[#This Row],[id_escola]],K:L,2,FALSE)</f>
        <v>44.18181818181818</v>
      </c>
      <c r="D221" s="21">
        <f>AVERAGE(Tabela3[[#This Row],[nota_media_portugues]],Tabela3[[#This Row],[nota_media_matematica]])</f>
        <v>54.309090909090912</v>
      </c>
      <c r="E221">
        <f t="shared" si="8"/>
        <v>219</v>
      </c>
      <c r="F221">
        <f>VLOOKUP(Tabela3[[#This Row],[id_escola]],N:P,3,FALSE)</f>
        <v>74</v>
      </c>
      <c r="H221" s="20">
        <v>341587</v>
      </c>
      <c r="I221" s="26">
        <v>58.42</v>
      </c>
      <c r="K221" s="16">
        <v>341587</v>
      </c>
      <c r="L221" s="15">
        <v>34.020000000000003</v>
      </c>
      <c r="N221">
        <v>340595</v>
      </c>
      <c r="O221">
        <v>51.660714285714285</v>
      </c>
      <c r="P221" s="27">
        <f t="shared" si="10"/>
        <v>9</v>
      </c>
    </row>
    <row r="222" spans="1:16" x14ac:dyDescent="0.3">
      <c r="A222" s="22">
        <f>'agrupamento - 3ciclo'!A221</f>
        <v>340327</v>
      </c>
      <c r="B222" s="21">
        <f>VLOOKUP(Tabela3[[#This Row],[id_escola]],H:I,2,FALSE)</f>
        <v>60.466666666666669</v>
      </c>
      <c r="C222" s="21">
        <f>VLOOKUP(Tabela3[[#This Row],[id_escola]],K:L,2,FALSE)</f>
        <v>43.12903225806452</v>
      </c>
      <c r="D222" s="21">
        <f>AVERAGE(Tabela3[[#This Row],[nota_media_portugues]],Tabela3[[#This Row],[nota_media_matematica]])</f>
        <v>51.797849462365591</v>
      </c>
      <c r="E222">
        <f t="shared" si="8"/>
        <v>336</v>
      </c>
      <c r="F222" t="e">
        <f>VLOOKUP(Tabela3[[#This Row],[id_escola]],N:P,3,FALSE)</f>
        <v>#N/A</v>
      </c>
      <c r="H222" s="20">
        <v>341599</v>
      </c>
      <c r="I222" s="26">
        <v>64.239130434782609</v>
      </c>
      <c r="K222" s="16">
        <v>341599</v>
      </c>
      <c r="L222" s="15">
        <v>42.770833333333336</v>
      </c>
      <c r="N222">
        <v>342464</v>
      </c>
      <c r="O222">
        <v>50.011834319526628</v>
      </c>
      <c r="P222" s="27">
        <f t="shared" si="10"/>
        <v>12</v>
      </c>
    </row>
    <row r="223" spans="1:16" x14ac:dyDescent="0.3">
      <c r="A223" s="22">
        <f>'agrupamento - 3ciclo'!A222</f>
        <v>331041</v>
      </c>
      <c r="B223" s="21">
        <f>VLOOKUP(Tabela3[[#This Row],[id_escola]],H:I,2,FALSE)</f>
        <v>50.5</v>
      </c>
      <c r="C223" s="21">
        <f>VLOOKUP(Tabela3[[#This Row],[id_escola]],K:L,2,FALSE)</f>
        <v>30.869918699186993</v>
      </c>
      <c r="D223" s="21">
        <f>AVERAGE(Tabela3[[#This Row],[nota_media_portugues]],Tabela3[[#This Row],[nota_media_matematica]])</f>
        <v>40.684959349593498</v>
      </c>
      <c r="E223">
        <f t="shared" si="8"/>
        <v>810</v>
      </c>
      <c r="F223">
        <f>VLOOKUP(Tabela3[[#This Row],[id_escola]],N:P,3,FALSE)</f>
        <v>66</v>
      </c>
      <c r="H223" s="20">
        <v>341605</v>
      </c>
      <c r="I223" s="26">
        <v>60.226130653266331</v>
      </c>
      <c r="K223" s="16">
        <v>341605</v>
      </c>
      <c r="L223" s="15">
        <v>38.92537313432836</v>
      </c>
      <c r="N223">
        <v>342956</v>
      </c>
      <c r="O223">
        <v>43.32</v>
      </c>
      <c r="P223" s="27">
        <f t="shared" si="10"/>
        <v>22</v>
      </c>
    </row>
    <row r="224" spans="1:16" x14ac:dyDescent="0.3">
      <c r="A224" s="22">
        <f>'agrupamento - 3ciclo'!A223</f>
        <v>344667</v>
      </c>
      <c r="B224" s="21">
        <f>VLOOKUP(Tabela3[[#This Row],[id_escola]],H:I,2,FALSE)</f>
        <v>60.102362204724407</v>
      </c>
      <c r="C224" s="21">
        <f>VLOOKUP(Tabela3[[#This Row],[id_escola]],K:L,2,FALSE)</f>
        <v>34.166666666666664</v>
      </c>
      <c r="D224" s="21">
        <f>AVERAGE(Tabela3[[#This Row],[nota_media_portugues]],Tabela3[[#This Row],[nota_media_matematica]])</f>
        <v>47.134514435695536</v>
      </c>
      <c r="E224">
        <f t="shared" si="8"/>
        <v>565</v>
      </c>
      <c r="F224">
        <f>VLOOKUP(Tabela3[[#This Row],[id_escola]],N:P,3,FALSE)</f>
        <v>130</v>
      </c>
      <c r="H224" s="20">
        <v>341617</v>
      </c>
      <c r="I224" s="26">
        <v>49.177419354838712</v>
      </c>
      <c r="K224" s="16">
        <v>341617</v>
      </c>
      <c r="L224" s="15">
        <v>31.838709677419356</v>
      </c>
      <c r="N224">
        <v>345064</v>
      </c>
      <c r="O224">
        <v>38.222222222222221</v>
      </c>
      <c r="P224" s="27">
        <f t="shared" si="10"/>
        <v>26</v>
      </c>
    </row>
    <row r="225" spans="1:16" x14ac:dyDescent="0.3">
      <c r="A225" s="22">
        <f>'agrupamento - 3ciclo'!A224</f>
        <v>346573</v>
      </c>
      <c r="B225" s="21">
        <f>VLOOKUP(Tabela3[[#This Row],[id_escola]],H:I,2,FALSE)</f>
        <v>69.075757575757578</v>
      </c>
      <c r="C225" s="21">
        <f>VLOOKUP(Tabela3[[#This Row],[id_escola]],K:L,2,FALSE)</f>
        <v>53.712121212121211</v>
      </c>
      <c r="D225" s="21">
        <f>AVERAGE(Tabela3[[#This Row],[nota_media_portugues]],Tabela3[[#This Row],[nota_media_matematica]])</f>
        <v>61.393939393939391</v>
      </c>
      <c r="E225">
        <f t="shared" si="8"/>
        <v>60</v>
      </c>
      <c r="F225">
        <f>VLOOKUP(Tabela3[[#This Row],[id_escola]],N:P,3,FALSE)</f>
        <v>2</v>
      </c>
      <c r="H225" s="20">
        <v>341629</v>
      </c>
      <c r="I225" s="26">
        <v>58.524999999999999</v>
      </c>
      <c r="K225" s="16">
        <v>341629</v>
      </c>
      <c r="L225" s="15">
        <v>41.774999999999999</v>
      </c>
      <c r="N225">
        <v>345313</v>
      </c>
      <c r="O225">
        <v>55.266666666666666</v>
      </c>
      <c r="P225" s="27">
        <f t="shared" si="10"/>
        <v>3</v>
      </c>
    </row>
    <row r="226" spans="1:16" x14ac:dyDescent="0.3">
      <c r="A226" s="22">
        <f>'agrupamento - 3ciclo'!A225</f>
        <v>345222</v>
      </c>
      <c r="B226" s="21">
        <f>VLOOKUP(Tabela3[[#This Row],[id_escola]],H:I,2,FALSE)</f>
        <v>51.674418604651166</v>
      </c>
      <c r="C226" s="21">
        <f>VLOOKUP(Tabela3[[#This Row],[id_escola]],K:L,2,FALSE)</f>
        <v>31.267175572519083</v>
      </c>
      <c r="D226" s="21">
        <f>AVERAGE(Tabela3[[#This Row],[nota_media_portugues]],Tabela3[[#This Row],[nota_media_matematica]])</f>
        <v>41.470797088585122</v>
      </c>
      <c r="E226">
        <f t="shared" si="8"/>
        <v>787</v>
      </c>
      <c r="F226">
        <f>VLOOKUP(Tabela3[[#This Row],[id_escola]],N:P,3,FALSE)</f>
        <v>57</v>
      </c>
      <c r="H226" s="20">
        <v>341630</v>
      </c>
      <c r="I226" s="26">
        <v>50.487804878048777</v>
      </c>
      <c r="K226" s="16">
        <v>341630</v>
      </c>
      <c r="L226" s="15">
        <v>27.476190476190474</v>
      </c>
      <c r="N226">
        <v>345325</v>
      </c>
      <c r="O226">
        <v>60.342105263157897</v>
      </c>
      <c r="P226" s="27">
        <f t="shared" si="10"/>
        <v>1</v>
      </c>
    </row>
    <row r="227" spans="1:16" x14ac:dyDescent="0.3">
      <c r="A227" s="22">
        <f>'agrupamento - 3ciclo'!A226</f>
        <v>340649</v>
      </c>
      <c r="B227" s="21">
        <f>VLOOKUP(Tabela3[[#This Row],[id_escola]],H:I,2,FALSE)</f>
        <v>53.456521739130437</v>
      </c>
      <c r="C227" s="21">
        <f>VLOOKUP(Tabela3[[#This Row],[id_escola]],K:L,2,FALSE)</f>
        <v>30.172413793103448</v>
      </c>
      <c r="D227" s="21">
        <f>AVERAGE(Tabela3[[#This Row],[nota_media_portugues]],Tabela3[[#This Row],[nota_media_matematica]])</f>
        <v>41.814467766116941</v>
      </c>
      <c r="E227">
        <f t="shared" si="8"/>
        <v>778</v>
      </c>
      <c r="F227">
        <f>VLOOKUP(Tabela3[[#This Row],[id_escola]],N:P,3,FALSE)</f>
        <v>47</v>
      </c>
      <c r="H227" s="20">
        <v>341642</v>
      </c>
      <c r="I227" s="26">
        <v>62.647058823529413</v>
      </c>
      <c r="K227" s="16">
        <v>341642</v>
      </c>
      <c r="L227" s="15">
        <v>36.732142857142854</v>
      </c>
      <c r="N227">
        <v>345337</v>
      </c>
      <c r="O227">
        <v>47.194444444444443</v>
      </c>
      <c r="P227" s="27">
        <f t="shared" si="10"/>
        <v>19</v>
      </c>
    </row>
    <row r="228" spans="1:16" x14ac:dyDescent="0.3">
      <c r="A228" s="22">
        <f>'agrupamento - 3ciclo'!A227</f>
        <v>343808</v>
      </c>
      <c r="B228" s="21">
        <f>VLOOKUP(Tabela3[[#This Row],[id_escola]],H:I,2,FALSE)</f>
        <v>56.2</v>
      </c>
      <c r="C228" s="21">
        <f>VLOOKUP(Tabela3[[#This Row],[id_escola]],K:L,2,FALSE)</f>
        <v>28.48</v>
      </c>
      <c r="D228" s="21">
        <f>AVERAGE(Tabela3[[#This Row],[nota_media_portugues]],Tabela3[[#This Row],[nota_media_matematica]])</f>
        <v>42.34</v>
      </c>
      <c r="E228">
        <f t="shared" si="8"/>
        <v>759</v>
      </c>
      <c r="F228">
        <f>VLOOKUP(Tabela3[[#This Row],[id_escola]],N:P,3,FALSE)</f>
        <v>23</v>
      </c>
      <c r="H228" s="20">
        <v>341654</v>
      </c>
      <c r="I228" s="26">
        <v>53.912087912087912</v>
      </c>
      <c r="K228" s="16">
        <v>341654</v>
      </c>
      <c r="L228" s="15">
        <v>22.880434782608695</v>
      </c>
      <c r="N228">
        <v>345349</v>
      </c>
      <c r="O228">
        <v>47.97</v>
      </c>
      <c r="P228" s="27">
        <f t="shared" si="10"/>
        <v>16</v>
      </c>
    </row>
    <row r="229" spans="1:16" x14ac:dyDescent="0.3">
      <c r="A229" s="22">
        <f>'agrupamento - 3ciclo'!A228</f>
        <v>310499</v>
      </c>
      <c r="B229" s="21">
        <f>VLOOKUP(Tabela3[[#This Row],[id_escola]],H:I,2,FALSE)</f>
        <v>54.263157894736842</v>
      </c>
      <c r="C229" s="21">
        <f>VLOOKUP(Tabela3[[#This Row],[id_escola]],K:L,2,FALSE)</f>
        <v>30.452380952380953</v>
      </c>
      <c r="D229" s="21">
        <f>AVERAGE(Tabela3[[#This Row],[nota_media_portugues]],Tabela3[[#This Row],[nota_media_matematica]])</f>
        <v>42.357769423558899</v>
      </c>
      <c r="E229">
        <f t="shared" si="8"/>
        <v>757</v>
      </c>
      <c r="F229">
        <f>VLOOKUP(Tabela3[[#This Row],[id_escola]],N:P,3,FALSE)</f>
        <v>47</v>
      </c>
      <c r="H229" s="20">
        <v>341680</v>
      </c>
      <c r="I229" s="26">
        <v>66.158730158730165</v>
      </c>
      <c r="K229" s="16">
        <v>341680</v>
      </c>
      <c r="L229" s="15">
        <v>51.904000000000003</v>
      </c>
      <c r="N229">
        <v>345350</v>
      </c>
      <c r="O229">
        <v>54.328125</v>
      </c>
      <c r="P229" s="27">
        <f t="shared" si="10"/>
        <v>6</v>
      </c>
    </row>
    <row r="230" spans="1:16" x14ac:dyDescent="0.3">
      <c r="A230" s="22">
        <f>'agrupamento - 3ciclo'!A229</f>
        <v>346561</v>
      </c>
      <c r="B230" s="21">
        <f>VLOOKUP(Tabela3[[#This Row],[id_escola]],H:I,2,FALSE)</f>
        <v>54.083333333333336</v>
      </c>
      <c r="C230" s="21">
        <f>VLOOKUP(Tabela3[[#This Row],[id_escola]],K:L,2,FALSE)</f>
        <v>32.469387755102041</v>
      </c>
      <c r="D230" s="21">
        <f>AVERAGE(Tabela3[[#This Row],[nota_media_portugues]],Tabela3[[#This Row],[nota_media_matematica]])</f>
        <v>43.276360544217688</v>
      </c>
      <c r="E230">
        <f t="shared" si="8"/>
        <v>730</v>
      </c>
      <c r="F230">
        <f>VLOOKUP(Tabela3[[#This Row],[id_escola]],N:P,3,FALSE)</f>
        <v>170</v>
      </c>
      <c r="H230" s="20">
        <v>341691</v>
      </c>
      <c r="I230" s="26">
        <v>41.764705882352942</v>
      </c>
      <c r="K230" s="16">
        <v>341691</v>
      </c>
      <c r="L230" s="15">
        <v>19.457142857142856</v>
      </c>
      <c r="N230">
        <v>345880</v>
      </c>
      <c r="O230">
        <v>38.487499999999997</v>
      </c>
      <c r="P230" s="27">
        <f t="shared" si="10"/>
        <v>25</v>
      </c>
    </row>
    <row r="231" spans="1:16" x14ac:dyDescent="0.3">
      <c r="A231" s="22">
        <f>'agrupamento - 3ciclo'!A230</f>
        <v>342282</v>
      </c>
      <c r="B231" s="21">
        <f>VLOOKUP(Tabela3[[#This Row],[id_escola]],H:I,2,FALSE)</f>
        <v>48.4</v>
      </c>
      <c r="C231" s="21">
        <f>VLOOKUP(Tabela3[[#This Row],[id_escola]],K:L,2,FALSE)</f>
        <v>32.685714285714283</v>
      </c>
      <c r="D231" s="21">
        <f>AVERAGE(Tabela3[[#This Row],[nota_media_portugues]],Tabela3[[#This Row],[nota_media_matematica]])</f>
        <v>40.542857142857144</v>
      </c>
      <c r="E231">
        <f t="shared" si="8"/>
        <v>809</v>
      </c>
      <c r="F231">
        <f>VLOOKUP(Tabela3[[#This Row],[id_escola]],N:P,3,FALSE)</f>
        <v>94</v>
      </c>
      <c r="H231" s="20">
        <v>341710</v>
      </c>
      <c r="I231" s="26">
        <v>66.575129533678762</v>
      </c>
      <c r="K231" s="16">
        <v>341710</v>
      </c>
      <c r="L231" s="15">
        <v>59.825641025641026</v>
      </c>
      <c r="N231">
        <v>345970</v>
      </c>
      <c r="O231">
        <v>54.672413793103445</v>
      </c>
      <c r="P231" s="27">
        <f t="shared" si="10"/>
        <v>5</v>
      </c>
    </row>
    <row r="232" spans="1:16" x14ac:dyDescent="0.3">
      <c r="A232" s="22">
        <f>'agrupamento - 3ciclo'!A231</f>
        <v>330838</v>
      </c>
      <c r="B232" s="21">
        <f>VLOOKUP(Tabela3[[#This Row],[id_escola]],H:I,2,FALSE)</f>
        <v>79.333333333333329</v>
      </c>
      <c r="C232" s="21">
        <f>VLOOKUP(Tabela3[[#This Row],[id_escola]],K:L,2,FALSE)</f>
        <v>49.1</v>
      </c>
      <c r="D232" s="21">
        <f>AVERAGE(Tabela3[[#This Row],[nota_media_portugues]],Tabela3[[#This Row],[nota_media_matematica]])</f>
        <v>64.216666666666669</v>
      </c>
      <c r="E232">
        <f t="shared" si="8"/>
        <v>37</v>
      </c>
      <c r="F232">
        <f>VLOOKUP(Tabela3[[#This Row],[id_escola]],N:P,3,FALSE)</f>
        <v>35</v>
      </c>
      <c r="H232" s="20">
        <v>341721</v>
      </c>
      <c r="I232" s="26">
        <v>54.641975308641975</v>
      </c>
      <c r="K232" s="16">
        <v>341721</v>
      </c>
      <c r="L232" s="15">
        <v>36.53012048192771</v>
      </c>
      <c r="N232">
        <v>346007</v>
      </c>
      <c r="O232">
        <v>41.966292134831463</v>
      </c>
      <c r="P232" s="27">
        <f t="shared" si="10"/>
        <v>23</v>
      </c>
    </row>
    <row r="233" spans="1:16" x14ac:dyDescent="0.3">
      <c r="A233" s="22" t="e">
        <f>'agrupamento - 3ciclo'!A232</f>
        <v>#N/A</v>
      </c>
      <c r="C233" s="21"/>
      <c r="D233" s="21">
        <v>0</v>
      </c>
      <c r="E233">
        <f t="shared" si="8"/>
        <v>920</v>
      </c>
      <c r="F233" t="e">
        <f>VLOOKUP(Tabela3[[#This Row],[id_escola]],N:P,3,FALSE)</f>
        <v>#N/A</v>
      </c>
      <c r="H233" s="20">
        <v>341745</v>
      </c>
      <c r="I233" s="26">
        <v>61.4921875</v>
      </c>
      <c r="K233" s="16">
        <v>341745</v>
      </c>
      <c r="L233" s="15">
        <v>49.4375</v>
      </c>
      <c r="N233">
        <v>346100</v>
      </c>
      <c r="O233">
        <v>53.987804878048777</v>
      </c>
      <c r="P233" s="27">
        <f t="shared" si="10"/>
        <v>7</v>
      </c>
    </row>
    <row r="234" spans="1:16" x14ac:dyDescent="0.3">
      <c r="A234" s="22">
        <f>'agrupamento - 3ciclo'!A233</f>
        <v>342889</v>
      </c>
      <c r="B234" s="21">
        <f>VLOOKUP(Tabela3[[#This Row],[id_escola]],H:I,2,FALSE)</f>
        <v>62.771929824561404</v>
      </c>
      <c r="C234" s="21">
        <f>VLOOKUP(Tabela3[[#This Row],[id_escola]],K:L,2,FALSE)</f>
        <v>41.728813559322035</v>
      </c>
      <c r="D234" s="21">
        <f>AVERAGE(Tabela3[[#This Row],[nota_media_portugues]],Tabela3[[#This Row],[nota_media_matematica]])</f>
        <v>52.250371691941723</v>
      </c>
      <c r="E234">
        <f t="shared" si="8"/>
        <v>318</v>
      </c>
      <c r="F234">
        <f>VLOOKUP(Tabela3[[#This Row],[id_escola]],N:P,3,FALSE)</f>
        <v>21</v>
      </c>
      <c r="H234" s="20">
        <v>341757</v>
      </c>
      <c r="I234" s="26">
        <v>63.670103092783506</v>
      </c>
      <c r="K234" s="16">
        <v>341757</v>
      </c>
      <c r="L234" s="15">
        <v>49.443298969072167</v>
      </c>
      <c r="N234">
        <v>400830</v>
      </c>
      <c r="O234">
        <v>53.298755186721991</v>
      </c>
      <c r="P234" s="27">
        <f t="shared" si="10"/>
        <v>8</v>
      </c>
    </row>
    <row r="235" spans="1:16" x14ac:dyDescent="0.3">
      <c r="A235" s="22">
        <f>'agrupamento - 3ciclo'!A234</f>
        <v>342890</v>
      </c>
      <c r="B235" s="21">
        <f>VLOOKUP(Tabela3[[#This Row],[id_escola]],H:I,2,FALSE)</f>
        <v>59.732142857142854</v>
      </c>
      <c r="C235" s="21">
        <f>VLOOKUP(Tabela3[[#This Row],[id_escola]],K:L,2,FALSE)</f>
        <v>38.837606837606835</v>
      </c>
      <c r="D235" s="21">
        <f>AVERAGE(Tabela3[[#This Row],[nota_media_portugues]],Tabela3[[#This Row],[nota_media_matematica]])</f>
        <v>49.284874847374844</v>
      </c>
      <c r="E235">
        <f t="shared" si="8"/>
        <v>462</v>
      </c>
      <c r="F235">
        <f>VLOOKUP(Tabela3[[#This Row],[id_escola]],N:P,3,FALSE)</f>
        <v>106</v>
      </c>
      <c r="H235" s="20">
        <v>341769</v>
      </c>
      <c r="I235" s="26">
        <v>53.421052631578945</v>
      </c>
      <c r="K235" s="16">
        <v>341769</v>
      </c>
      <c r="L235" s="15">
        <v>33.60526315789474</v>
      </c>
      <c r="N235">
        <v>401092</v>
      </c>
      <c r="O235">
        <v>48.072727272727271</v>
      </c>
      <c r="P235" s="27">
        <f t="shared" si="10"/>
        <v>15</v>
      </c>
    </row>
    <row r="236" spans="1:16" x14ac:dyDescent="0.3">
      <c r="A236" s="22">
        <f>'agrupamento - 3ciclo'!A235</f>
        <v>330334</v>
      </c>
      <c r="B236" s="21">
        <f>VLOOKUP(Tabela3[[#This Row],[id_escola]],H:I,2,FALSE)</f>
        <v>54.74285714285714</v>
      </c>
      <c r="C236" s="21">
        <f>VLOOKUP(Tabela3[[#This Row],[id_escola]],K:L,2,FALSE)</f>
        <v>35.766355140186917</v>
      </c>
      <c r="D236" s="21">
        <f>AVERAGE(Tabela3[[#This Row],[nota_media_portugues]],Tabela3[[#This Row],[nota_media_matematica]])</f>
        <v>45.254606141522032</v>
      </c>
      <c r="E236">
        <f t="shared" si="8"/>
        <v>654</v>
      </c>
      <c r="F236">
        <f>VLOOKUP(Tabela3[[#This Row],[id_escola]],N:P,3,FALSE)</f>
        <v>44</v>
      </c>
      <c r="H236" s="20">
        <v>341770</v>
      </c>
      <c r="I236" s="26">
        <v>60.33098591549296</v>
      </c>
      <c r="K236" s="16">
        <v>341770</v>
      </c>
      <c r="L236" s="15">
        <v>45.23776223776224</v>
      </c>
      <c r="N236">
        <v>401821</v>
      </c>
      <c r="O236">
        <v>47.789473684210527</v>
      </c>
      <c r="P236" s="27">
        <f t="shared" si="10"/>
        <v>17</v>
      </c>
    </row>
    <row r="237" spans="1:16" x14ac:dyDescent="0.3">
      <c r="A237" s="22" t="e">
        <f>'agrupamento - 3ciclo'!A236</f>
        <v>#N/A</v>
      </c>
      <c r="C237" s="21"/>
      <c r="D237" s="21">
        <v>0</v>
      </c>
      <c r="E237">
        <f t="shared" si="8"/>
        <v>917</v>
      </c>
      <c r="F237" t="e">
        <f>VLOOKUP(Tabela3[[#This Row],[id_escola]],N:P,3,FALSE)</f>
        <v>#N/A</v>
      </c>
      <c r="H237" s="20">
        <v>341800</v>
      </c>
      <c r="I237" s="26">
        <v>58.411111111111111</v>
      </c>
      <c r="K237" s="16">
        <v>341800</v>
      </c>
      <c r="L237" s="15">
        <v>43.688172043010752</v>
      </c>
      <c r="N237">
        <v>402321</v>
      </c>
      <c r="O237">
        <v>54.963302752293579</v>
      </c>
      <c r="P237" s="27">
        <f t="shared" si="10"/>
        <v>4</v>
      </c>
    </row>
    <row r="238" spans="1:16" x14ac:dyDescent="0.3">
      <c r="A238" s="22">
        <f>'agrupamento - 3ciclo'!A237</f>
        <v>344205</v>
      </c>
      <c r="B238" s="21">
        <f>VLOOKUP(Tabela3[[#This Row],[id_escola]],H:I,2,FALSE)</f>
        <v>58.881578947368418</v>
      </c>
      <c r="C238" s="21">
        <f>VLOOKUP(Tabela3[[#This Row],[id_escola]],K:L,2,FALSE)</f>
        <v>42.373333333333335</v>
      </c>
      <c r="D238" s="21">
        <f>AVERAGE(Tabela3[[#This Row],[nota_media_portugues]],Tabela3[[#This Row],[nota_media_matematica]])</f>
        <v>50.627456140350873</v>
      </c>
      <c r="E238">
        <f t="shared" si="8"/>
        <v>388</v>
      </c>
      <c r="F238">
        <f>VLOOKUP(Tabela3[[#This Row],[id_escola]],N:P,3,FALSE)</f>
        <v>97</v>
      </c>
      <c r="H238" s="20">
        <v>341812</v>
      </c>
      <c r="I238" s="26">
        <v>54.096153846153847</v>
      </c>
      <c r="K238" s="16">
        <v>341812</v>
      </c>
      <c r="L238" s="15">
        <v>24.715686274509803</v>
      </c>
      <c r="N238">
        <v>402576</v>
      </c>
      <c r="O238">
        <v>40.587301587301589</v>
      </c>
      <c r="P238" s="27">
        <f t="shared" si="10"/>
        <v>24</v>
      </c>
    </row>
    <row r="239" spans="1:16" x14ac:dyDescent="0.3">
      <c r="A239" s="22">
        <f>'agrupamento - 3ciclo'!A238</f>
        <v>345234</v>
      </c>
      <c r="B239" s="21">
        <f>VLOOKUP(Tabela3[[#This Row],[id_escola]],H:I,2,FALSE)</f>
        <v>44.027027027027025</v>
      </c>
      <c r="C239" s="21">
        <f>VLOOKUP(Tabela3[[#This Row],[id_escola]],K:L,2,FALSE)</f>
        <v>19.675675675675677</v>
      </c>
      <c r="D239" s="21">
        <f>AVERAGE(Tabela3[[#This Row],[nota_media_portugues]],Tabela3[[#This Row],[nota_media_matematica]])</f>
        <v>31.851351351351351</v>
      </c>
      <c r="E239">
        <f t="shared" si="8"/>
        <v>901</v>
      </c>
      <c r="F239">
        <f>VLOOKUP(Tabela3[[#This Row],[id_escola]],N:P,3,FALSE)</f>
        <v>81</v>
      </c>
      <c r="H239" s="20">
        <v>341824</v>
      </c>
      <c r="I239" s="26">
        <v>58</v>
      </c>
      <c r="K239" s="16">
        <v>341824</v>
      </c>
      <c r="L239" s="15">
        <v>36.46153846153846</v>
      </c>
      <c r="N239">
        <v>403659</v>
      </c>
      <c r="O239">
        <v>47.560869565217388</v>
      </c>
      <c r="P239" s="27">
        <f t="shared" si="10"/>
        <v>18</v>
      </c>
    </row>
    <row r="240" spans="1:16" x14ac:dyDescent="0.3">
      <c r="A240" s="22">
        <f>'agrupamento - 3ciclo'!A239</f>
        <v>344588</v>
      </c>
      <c r="B240" s="21">
        <f>VLOOKUP(Tabela3[[#This Row],[id_escola]],H:I,2,FALSE)</f>
        <v>61.229729729729726</v>
      </c>
      <c r="C240" s="21">
        <f>VLOOKUP(Tabela3[[#This Row],[id_escola]],K:L,2,FALSE)</f>
        <v>44.421524663677133</v>
      </c>
      <c r="D240" s="21">
        <f>AVERAGE(Tabela3[[#This Row],[nota_media_portugues]],Tabela3[[#This Row],[nota_media_matematica]])</f>
        <v>52.825627196703429</v>
      </c>
      <c r="E240">
        <f t="shared" si="8"/>
        <v>289</v>
      </c>
      <c r="F240">
        <f>VLOOKUP(Tabela3[[#This Row],[id_escola]],N:P,3,FALSE)</f>
        <v>96</v>
      </c>
      <c r="H240" s="20">
        <v>341836</v>
      </c>
      <c r="I240" s="26">
        <v>50.764705882352942</v>
      </c>
      <c r="K240" s="16">
        <v>341836</v>
      </c>
      <c r="L240" s="15">
        <v>33.088235294117645</v>
      </c>
      <c r="N240">
        <v>403660</v>
      </c>
      <c r="O240">
        <v>49.091836734693878</v>
      </c>
      <c r="P240" s="27">
        <f t="shared" si="10"/>
        <v>13</v>
      </c>
    </row>
    <row r="241" spans="1:16" x14ac:dyDescent="0.3">
      <c r="A241" s="22">
        <f>'agrupamento - 3ciclo'!A240</f>
        <v>310104</v>
      </c>
      <c r="B241" s="21">
        <f>VLOOKUP(Tabela3[[#This Row],[id_escola]],H:I,2,FALSE)</f>
        <v>48.615384615384613</v>
      </c>
      <c r="C241" s="21">
        <f>VLOOKUP(Tabela3[[#This Row],[id_escola]],K:L,2,FALSE)</f>
        <v>19.976744186046513</v>
      </c>
      <c r="D241" s="21">
        <f>AVERAGE(Tabela3[[#This Row],[nota_media_portugues]],Tabela3[[#This Row],[nota_media_matematica]])</f>
        <v>34.296064400715565</v>
      </c>
      <c r="E241">
        <f t="shared" si="8"/>
        <v>889</v>
      </c>
      <c r="F241" t="e">
        <f>VLOOKUP(Tabela3[[#This Row],[id_escola]],N:P,3,FALSE)</f>
        <v>#N/A</v>
      </c>
      <c r="H241" s="20">
        <v>341848</v>
      </c>
      <c r="I241" s="26">
        <v>56.049382716049379</v>
      </c>
      <c r="K241" s="16">
        <v>341848</v>
      </c>
      <c r="L241" s="15">
        <v>34.594936708860757</v>
      </c>
      <c r="N241">
        <v>404676</v>
      </c>
      <c r="O241">
        <v>58.68181818181818</v>
      </c>
      <c r="P241" s="27">
        <f t="shared" si="10"/>
        <v>2</v>
      </c>
    </row>
    <row r="242" spans="1:16" x14ac:dyDescent="0.3">
      <c r="A242" s="22">
        <f>'agrupamento - 3ciclo'!A241</f>
        <v>340972</v>
      </c>
      <c r="B242" s="21">
        <f>VLOOKUP(Tabela3[[#This Row],[id_escola]],H:I,2,FALSE)</f>
        <v>56.290909090909089</v>
      </c>
      <c r="C242" s="21">
        <f>VLOOKUP(Tabela3[[#This Row],[id_escola]],K:L,2,FALSE)</f>
        <v>29.79032258064516</v>
      </c>
      <c r="D242" s="21">
        <f>AVERAGE(Tabela3[[#This Row],[nota_media_portugues]],Tabela3[[#This Row],[nota_media_matematica]])</f>
        <v>43.040615835777125</v>
      </c>
      <c r="E242">
        <f t="shared" si="8"/>
        <v>730</v>
      </c>
      <c r="F242">
        <f>VLOOKUP(Tabela3[[#This Row],[id_escola]],N:P,3,FALSE)</f>
        <v>21</v>
      </c>
      <c r="H242" s="20">
        <v>341861</v>
      </c>
      <c r="I242" s="26">
        <v>61.892473118279568</v>
      </c>
      <c r="K242" s="16">
        <v>341861</v>
      </c>
      <c r="L242" s="15">
        <v>50.627659574468083</v>
      </c>
      <c r="N242">
        <v>803197</v>
      </c>
      <c r="O242">
        <v>45.823529411764703</v>
      </c>
      <c r="P242" s="27">
        <f t="shared" si="10"/>
        <v>20</v>
      </c>
    </row>
    <row r="243" spans="1:16" x14ac:dyDescent="0.3">
      <c r="A243" s="22">
        <f>'agrupamento - 3ciclo'!A242</f>
        <v>340960</v>
      </c>
      <c r="B243" s="21">
        <f>VLOOKUP(Tabela3[[#This Row],[id_escola]],H:I,2,FALSE)</f>
        <v>61.912280701754383</v>
      </c>
      <c r="C243" s="21">
        <f>VLOOKUP(Tabela3[[#This Row],[id_escola]],K:L,2,FALSE)</f>
        <v>47.214285714285715</v>
      </c>
      <c r="D243" s="21">
        <f>AVERAGE(Tabela3[[#This Row],[nota_media_portugues]],Tabela3[[#This Row],[nota_media_matematica]])</f>
        <v>54.563283208020053</v>
      </c>
      <c r="E243">
        <f t="shared" si="8"/>
        <v>206</v>
      </c>
      <c r="F243" t="e">
        <f>VLOOKUP(Tabela3[[#This Row],[id_escola]],N:P,3,FALSE)</f>
        <v>#N/A</v>
      </c>
      <c r="H243" s="20">
        <v>341873</v>
      </c>
      <c r="I243" s="26">
        <v>66.122580645161293</v>
      </c>
      <c r="K243" s="16">
        <v>341873</v>
      </c>
      <c r="L243" s="15">
        <v>58.716129032258067</v>
      </c>
      <c r="N243">
        <v>803320</v>
      </c>
      <c r="O243">
        <v>51.350877192982459</v>
      </c>
      <c r="P243" s="27">
        <f t="shared" si="10"/>
        <v>11</v>
      </c>
    </row>
    <row r="244" spans="1:16" x14ac:dyDescent="0.3">
      <c r="A244" s="22" t="e">
        <f>'agrupamento - 3ciclo'!A243</f>
        <v>#N/A</v>
      </c>
      <c r="C244" s="21"/>
      <c r="D244" s="21">
        <v>0</v>
      </c>
      <c r="E244">
        <f t="shared" si="8"/>
        <v>911</v>
      </c>
      <c r="F244" t="e">
        <f>VLOOKUP(Tabela3[[#This Row],[id_escola]],N:P,3,FALSE)</f>
        <v>#N/A</v>
      </c>
      <c r="H244" s="20">
        <v>341915</v>
      </c>
      <c r="I244" s="26">
        <v>66.062686567164178</v>
      </c>
      <c r="K244" s="16">
        <v>341915</v>
      </c>
      <c r="L244" s="15">
        <v>48.617910447761197</v>
      </c>
      <c r="N244" t="s">
        <v>1269</v>
      </c>
    </row>
    <row r="245" spans="1:16" x14ac:dyDescent="0.3">
      <c r="A245" s="22">
        <f>'agrupamento - 3ciclo'!A244</f>
        <v>340583</v>
      </c>
      <c r="B245" s="21">
        <f>VLOOKUP(Tabela3[[#This Row],[id_escola]],H:I,2,FALSE)</f>
        <v>51.32</v>
      </c>
      <c r="C245" s="21">
        <f>VLOOKUP(Tabela3[[#This Row],[id_escola]],K:L,2,FALSE)</f>
        <v>23.40625</v>
      </c>
      <c r="D245" s="21">
        <f>AVERAGE(Tabela3[[#This Row],[nota_media_portugues]],Tabela3[[#This Row],[nota_media_matematica]])</f>
        <v>37.363124999999997</v>
      </c>
      <c r="E245">
        <f t="shared" si="8"/>
        <v>852</v>
      </c>
      <c r="F245">
        <f>VLOOKUP(Tabela3[[#This Row],[id_escola]],N:P,3,FALSE)</f>
        <v>204</v>
      </c>
      <c r="H245" s="20">
        <v>341964</v>
      </c>
      <c r="I245" s="26">
        <v>56.443609022556394</v>
      </c>
      <c r="K245" s="16">
        <v>341964</v>
      </c>
      <c r="L245" s="15">
        <v>37.589928057553955</v>
      </c>
      <c r="N245">
        <v>330048</v>
      </c>
      <c r="O245">
        <v>54.735294117647058</v>
      </c>
      <c r="P245" s="27">
        <f>RANK(O245, $O$245:$O$300, 0)</f>
        <v>24</v>
      </c>
    </row>
    <row r="246" spans="1:16" x14ac:dyDescent="0.3">
      <c r="A246" s="22">
        <f>'agrupamento - 3ciclo'!A245</f>
        <v>340455</v>
      </c>
      <c r="B246" s="21">
        <f>VLOOKUP(Tabela3[[#This Row],[id_escola]],H:I,2,FALSE)</f>
        <v>59.182481751824817</v>
      </c>
      <c r="C246" s="21">
        <f>VLOOKUP(Tabela3[[#This Row],[id_escola]],K:L,2,FALSE)</f>
        <v>54.092857142857142</v>
      </c>
      <c r="D246" s="21">
        <f>AVERAGE(Tabela3[[#This Row],[nota_media_portugues]],Tabela3[[#This Row],[nota_media_matematica]])</f>
        <v>56.637669447340983</v>
      </c>
      <c r="E246">
        <f t="shared" si="8"/>
        <v>146</v>
      </c>
      <c r="F246">
        <f>VLOOKUP(Tabela3[[#This Row],[id_escola]],N:P,3,FALSE)</f>
        <v>21</v>
      </c>
      <c r="H246" s="20">
        <v>341976</v>
      </c>
      <c r="I246" s="26">
        <v>59.327433628318587</v>
      </c>
      <c r="K246" s="16">
        <v>341976</v>
      </c>
      <c r="L246" s="15">
        <v>34.347107438016529</v>
      </c>
      <c r="N246">
        <v>330085</v>
      </c>
      <c r="O246">
        <v>54.666666666666664</v>
      </c>
      <c r="P246" s="27">
        <f t="shared" ref="P246:P300" si="11">RANK(O246, $O$245:$O$300, 0)</f>
        <v>26</v>
      </c>
    </row>
    <row r="247" spans="1:16" x14ac:dyDescent="0.3">
      <c r="A247" s="22">
        <f>'agrupamento - 3ciclo'!A246</f>
        <v>346846</v>
      </c>
      <c r="B247" s="21">
        <f>VLOOKUP(Tabela3[[#This Row],[id_escola]],H:I,2,FALSE)</f>
        <v>65.034482758620683</v>
      </c>
      <c r="C247" s="21">
        <f>VLOOKUP(Tabela3[[#This Row],[id_escola]],K:L,2,FALSE)</f>
        <v>46.677966101694913</v>
      </c>
      <c r="D247" s="21">
        <f>AVERAGE(Tabela3[[#This Row],[nota_media_portugues]],Tabela3[[#This Row],[nota_media_matematica]])</f>
        <v>55.856224430157795</v>
      </c>
      <c r="E247">
        <f t="shared" si="8"/>
        <v>163</v>
      </c>
      <c r="F247">
        <f>VLOOKUP(Tabela3[[#This Row],[id_escola]],N:P,3,FALSE)</f>
        <v>28</v>
      </c>
      <c r="H247" s="20">
        <v>341988</v>
      </c>
      <c r="I247" s="26">
        <v>57.201754385964911</v>
      </c>
      <c r="K247" s="16">
        <v>341988</v>
      </c>
      <c r="L247" s="15">
        <v>38.517543859649123</v>
      </c>
      <c r="N247">
        <v>330190</v>
      </c>
      <c r="O247">
        <v>49.023809523809526</v>
      </c>
      <c r="P247" s="27">
        <f t="shared" si="11"/>
        <v>45</v>
      </c>
    </row>
    <row r="248" spans="1:16" x14ac:dyDescent="0.3">
      <c r="A248" s="22">
        <f>'agrupamento - 3ciclo'!A247</f>
        <v>330413</v>
      </c>
      <c r="B248" s="21">
        <f>VLOOKUP(Tabela3[[#This Row],[id_escola]],H:I,2,FALSE)</f>
        <v>59.178571428571431</v>
      </c>
      <c r="C248" s="21">
        <f>VLOOKUP(Tabela3[[#This Row],[id_escola]],K:L,2,FALSE)</f>
        <v>30.666666666666668</v>
      </c>
      <c r="D248" s="21">
        <f>AVERAGE(Tabela3[[#This Row],[nota_media_portugues]],Tabela3[[#This Row],[nota_media_matematica]])</f>
        <v>44.922619047619051</v>
      </c>
      <c r="E248">
        <f t="shared" si="8"/>
        <v>661</v>
      </c>
      <c r="F248">
        <f>VLOOKUP(Tabela3[[#This Row],[id_escola]],N:P,3,FALSE)</f>
        <v>13</v>
      </c>
      <c r="H248" s="20">
        <v>341990</v>
      </c>
      <c r="I248" s="26">
        <v>53.464285714285715</v>
      </c>
      <c r="K248" s="16">
        <v>341990</v>
      </c>
      <c r="L248" s="15">
        <v>39.142857142857146</v>
      </c>
      <c r="N248">
        <v>330206</v>
      </c>
      <c r="O248">
        <v>52.6875</v>
      </c>
      <c r="P248" s="27">
        <f t="shared" si="11"/>
        <v>33</v>
      </c>
    </row>
    <row r="249" spans="1:16" x14ac:dyDescent="0.3">
      <c r="A249" s="22">
        <f>'agrupamento - 3ciclo'!A248</f>
        <v>330231</v>
      </c>
      <c r="B249" s="21">
        <f>VLOOKUP(Tabela3[[#This Row],[id_escola]],H:I,2,FALSE)</f>
        <v>64.095238095238102</v>
      </c>
      <c r="C249" s="21">
        <f>VLOOKUP(Tabela3[[#This Row],[id_escola]],K:L,2,FALSE)</f>
        <v>45.655737704918032</v>
      </c>
      <c r="D249" s="21">
        <f>AVERAGE(Tabela3[[#This Row],[nota_media_portugues]],Tabela3[[#This Row],[nota_media_matematica]])</f>
        <v>54.87548790007807</v>
      </c>
      <c r="E249">
        <f t="shared" si="8"/>
        <v>190</v>
      </c>
      <c r="F249">
        <f>VLOOKUP(Tabela3[[#This Row],[id_escola]],N:P,3,FALSE)</f>
        <v>83</v>
      </c>
      <c r="H249" s="20">
        <v>342014</v>
      </c>
      <c r="I249" s="26">
        <v>50.575000000000003</v>
      </c>
      <c r="K249" s="16">
        <v>342014</v>
      </c>
      <c r="L249" s="15">
        <v>18.522727272727273</v>
      </c>
      <c r="N249">
        <v>330577</v>
      </c>
      <c r="O249">
        <v>56.714285714285715</v>
      </c>
      <c r="P249" s="27">
        <f t="shared" si="11"/>
        <v>18</v>
      </c>
    </row>
    <row r="250" spans="1:16" x14ac:dyDescent="0.3">
      <c r="A250" s="22">
        <f>'agrupamento - 3ciclo'!A249</f>
        <v>345672</v>
      </c>
      <c r="B250" s="21">
        <f>VLOOKUP(Tabela3[[#This Row],[id_escola]],H:I,2,FALSE)</f>
        <v>49.861111111111114</v>
      </c>
      <c r="C250" s="21">
        <f>VLOOKUP(Tabela3[[#This Row],[id_escola]],K:L,2,FALSE)</f>
        <v>30.444444444444443</v>
      </c>
      <c r="D250" s="21">
        <f>AVERAGE(Tabela3[[#This Row],[nota_media_portugues]],Tabela3[[#This Row],[nota_media_matematica]])</f>
        <v>40.152777777777779</v>
      </c>
      <c r="E250">
        <f t="shared" si="8"/>
        <v>803</v>
      </c>
      <c r="F250">
        <f>VLOOKUP(Tabela3[[#This Row],[id_escola]],N:P,3,FALSE)</f>
        <v>73</v>
      </c>
      <c r="H250" s="20">
        <v>342026</v>
      </c>
      <c r="I250" s="26">
        <v>53.439024390243901</v>
      </c>
      <c r="K250" s="16">
        <v>342026</v>
      </c>
      <c r="L250" s="15">
        <v>35.878048780487802</v>
      </c>
      <c r="N250">
        <v>330840</v>
      </c>
      <c r="O250">
        <v>59.916666666666664</v>
      </c>
      <c r="P250" s="27">
        <f t="shared" si="11"/>
        <v>13</v>
      </c>
    </row>
    <row r="251" spans="1:16" x14ac:dyDescent="0.3">
      <c r="A251" s="22">
        <f>'agrupamento - 3ciclo'!A250</f>
        <v>340042</v>
      </c>
      <c r="B251" s="21">
        <f>VLOOKUP(Tabela3[[#This Row],[id_escola]],H:I,2,FALSE)</f>
        <v>51.488888888888887</v>
      </c>
      <c r="C251" s="21">
        <f>VLOOKUP(Tabela3[[#This Row],[id_escola]],K:L,2,FALSE)</f>
        <v>28.496503496503497</v>
      </c>
      <c r="D251" s="21">
        <f>AVERAGE(Tabela3[[#This Row],[nota_media_portugues]],Tabela3[[#This Row],[nota_media_matematica]])</f>
        <v>39.992696192696194</v>
      </c>
      <c r="E251">
        <f t="shared" si="8"/>
        <v>804</v>
      </c>
      <c r="F251">
        <f>VLOOKUP(Tabela3[[#This Row],[id_escola]],N:P,3,FALSE)</f>
        <v>182</v>
      </c>
      <c r="H251" s="20">
        <v>342038</v>
      </c>
      <c r="I251" s="26">
        <v>63.1505376344086</v>
      </c>
      <c r="K251" s="16">
        <v>342038</v>
      </c>
      <c r="L251" s="15">
        <v>34.436170212765958</v>
      </c>
      <c r="N251">
        <v>330851</v>
      </c>
      <c r="O251">
        <v>50.428571428571431</v>
      </c>
      <c r="P251" s="27">
        <f t="shared" si="11"/>
        <v>42</v>
      </c>
    </row>
    <row r="252" spans="1:16" x14ac:dyDescent="0.3">
      <c r="A252" s="22">
        <f>'agrupamento - 3ciclo'!A251</f>
        <v>330620</v>
      </c>
      <c r="B252" s="21">
        <f>VLOOKUP(Tabela3[[#This Row],[id_escola]],H:I,2,FALSE)</f>
        <v>63.375</v>
      </c>
      <c r="C252" s="21">
        <f>VLOOKUP(Tabela3[[#This Row],[id_escola]],K:L,2,FALSE)</f>
        <v>51</v>
      </c>
      <c r="D252" s="21">
        <f>AVERAGE(Tabela3[[#This Row],[nota_media_portugues]],Tabela3[[#This Row],[nota_media_matematica]])</f>
        <v>57.1875</v>
      </c>
      <c r="E252">
        <f t="shared" si="8"/>
        <v>125</v>
      </c>
      <c r="F252">
        <f>VLOOKUP(Tabela3[[#This Row],[id_escola]],N:P,3,FALSE)</f>
        <v>4</v>
      </c>
      <c r="H252" s="20">
        <v>342051</v>
      </c>
      <c r="I252" s="26">
        <v>62.25</v>
      </c>
      <c r="K252" s="16">
        <v>342051</v>
      </c>
      <c r="L252" s="15">
        <v>49.916666666666664</v>
      </c>
      <c r="N252">
        <v>330863</v>
      </c>
      <c r="O252">
        <v>46</v>
      </c>
      <c r="P252" s="27">
        <f t="shared" si="11"/>
        <v>50</v>
      </c>
    </row>
    <row r="253" spans="1:16" x14ac:dyDescent="0.3">
      <c r="A253" s="22">
        <f>'agrupamento - 3ciclo'!A252</f>
        <v>340078</v>
      </c>
      <c r="B253" s="21">
        <f>VLOOKUP(Tabela3[[#This Row],[id_escola]],H:I,2,FALSE)</f>
        <v>60.8</v>
      </c>
      <c r="C253" s="21">
        <f>VLOOKUP(Tabela3[[#This Row],[id_escola]],K:L,2,FALSE)</f>
        <v>45.333333333333336</v>
      </c>
      <c r="D253" s="21">
        <f>AVERAGE(Tabela3[[#This Row],[nota_media_portugues]],Tabela3[[#This Row],[nota_media_matematica]])</f>
        <v>53.066666666666663</v>
      </c>
      <c r="E253">
        <f t="shared" si="8"/>
        <v>275</v>
      </c>
      <c r="F253">
        <f>VLOOKUP(Tabela3[[#This Row],[id_escola]],N:P,3,FALSE)</f>
        <v>8</v>
      </c>
      <c r="H253" s="20">
        <v>342063</v>
      </c>
      <c r="I253" s="26">
        <v>60.823529411764703</v>
      </c>
      <c r="K253" s="16">
        <v>342063</v>
      </c>
      <c r="L253" s="15">
        <v>55.411764705882355</v>
      </c>
      <c r="N253">
        <v>340509</v>
      </c>
      <c r="O253">
        <v>60.233333333333334</v>
      </c>
      <c r="P253" s="27">
        <f t="shared" si="11"/>
        <v>11</v>
      </c>
    </row>
    <row r="254" spans="1:16" x14ac:dyDescent="0.3">
      <c r="A254" s="22" t="e">
        <f>'agrupamento - 3ciclo'!A253</f>
        <v>#N/A</v>
      </c>
      <c r="C254" s="21"/>
      <c r="D254" s="21">
        <v>0</v>
      </c>
      <c r="E254">
        <f t="shared" si="8"/>
        <v>902</v>
      </c>
      <c r="F254" t="e">
        <f>VLOOKUP(Tabela3[[#This Row],[id_escola]],N:P,3,FALSE)</f>
        <v>#N/A</v>
      </c>
      <c r="H254" s="20">
        <v>342075</v>
      </c>
      <c r="I254" s="26">
        <v>45.666666666666664</v>
      </c>
      <c r="K254" s="16">
        <v>342075</v>
      </c>
      <c r="L254" s="15">
        <v>14.035714285714286</v>
      </c>
      <c r="N254">
        <v>341216</v>
      </c>
      <c r="O254">
        <v>53.719512195121951</v>
      </c>
      <c r="P254" s="27">
        <f t="shared" si="11"/>
        <v>30</v>
      </c>
    </row>
    <row r="255" spans="1:16" x14ac:dyDescent="0.3">
      <c r="A255" s="22" t="e">
        <f>'agrupamento - 3ciclo'!A254</f>
        <v>#N/A</v>
      </c>
      <c r="C255" s="21"/>
      <c r="D255" s="21">
        <v>0</v>
      </c>
      <c r="E255">
        <f t="shared" si="8"/>
        <v>902</v>
      </c>
      <c r="F255" t="e">
        <f>VLOOKUP(Tabela3[[#This Row],[id_escola]],N:P,3,FALSE)</f>
        <v>#N/A</v>
      </c>
      <c r="H255" s="20">
        <v>342099</v>
      </c>
      <c r="I255" s="26">
        <v>56.322033898305087</v>
      </c>
      <c r="K255" s="16">
        <v>342099</v>
      </c>
      <c r="L255" s="15">
        <v>31.622950819672131</v>
      </c>
      <c r="N255">
        <v>341230</v>
      </c>
      <c r="O255">
        <v>51.366666666666667</v>
      </c>
      <c r="P255" s="27">
        <f t="shared" si="11"/>
        <v>36</v>
      </c>
    </row>
    <row r="256" spans="1:16" x14ac:dyDescent="0.3">
      <c r="A256" s="22">
        <f>'agrupamento - 3ciclo'!A255</f>
        <v>344515</v>
      </c>
      <c r="B256" s="21">
        <f>VLOOKUP(Tabela3[[#This Row],[id_escola]],H:I,2,FALSE)</f>
        <v>52.173913043478258</v>
      </c>
      <c r="C256" s="21">
        <f>VLOOKUP(Tabela3[[#This Row],[id_escola]],K:L,2,FALSE)</f>
        <v>39.581196581196579</v>
      </c>
      <c r="D256" s="21">
        <f>AVERAGE(Tabela3[[#This Row],[nota_media_portugues]],Tabela3[[#This Row],[nota_media_matematica]])</f>
        <v>45.877554812337422</v>
      </c>
      <c r="E256">
        <f t="shared" si="8"/>
        <v>624</v>
      </c>
      <c r="F256">
        <f>VLOOKUP(Tabela3[[#This Row],[id_escola]],N:P,3,FALSE)</f>
        <v>133</v>
      </c>
      <c r="H256" s="20">
        <v>342105</v>
      </c>
      <c r="I256" s="26">
        <v>50.89473684210526</v>
      </c>
      <c r="K256" s="16">
        <v>342105</v>
      </c>
      <c r="L256" s="15">
        <v>19.75</v>
      </c>
      <c r="N256">
        <v>341344</v>
      </c>
      <c r="O256">
        <v>54.220149253731343</v>
      </c>
      <c r="P256" s="27">
        <f t="shared" si="11"/>
        <v>28</v>
      </c>
    </row>
    <row r="257" spans="1:16" x14ac:dyDescent="0.3">
      <c r="A257" s="22">
        <f>'agrupamento - 3ciclo'!A256</f>
        <v>344813</v>
      </c>
      <c r="B257" s="21">
        <f>VLOOKUP(Tabela3[[#This Row],[id_escola]],H:I,2,FALSE)</f>
        <v>52.145833333333336</v>
      </c>
      <c r="C257" s="21">
        <f>VLOOKUP(Tabela3[[#This Row],[id_escola]],K:L,2,FALSE)</f>
        <v>34.04081632653061</v>
      </c>
      <c r="D257" s="21">
        <f>AVERAGE(Tabela3[[#This Row],[nota_media_portugues]],Tabela3[[#This Row],[nota_media_matematica]])</f>
        <v>43.093324829931973</v>
      </c>
      <c r="E257">
        <f t="shared" si="8"/>
        <v>720</v>
      </c>
      <c r="F257">
        <f>VLOOKUP(Tabela3[[#This Row],[id_escola]],N:P,3,FALSE)</f>
        <v>41</v>
      </c>
      <c r="H257" s="20">
        <v>342117</v>
      </c>
      <c r="I257" s="26">
        <v>61.457142857142856</v>
      </c>
      <c r="K257" s="16">
        <v>342117</v>
      </c>
      <c r="L257" s="15">
        <v>36.008849557522126</v>
      </c>
      <c r="N257">
        <v>341411</v>
      </c>
      <c r="O257">
        <v>56.820121951219512</v>
      </c>
      <c r="P257" s="27">
        <f t="shared" si="11"/>
        <v>17</v>
      </c>
    </row>
    <row r="258" spans="1:16" x14ac:dyDescent="0.3">
      <c r="A258" s="22" t="e">
        <f>'agrupamento - 3ciclo'!A257</f>
        <v>#N/A</v>
      </c>
      <c r="C258" s="21"/>
      <c r="D258" s="21">
        <v>0</v>
      </c>
      <c r="E258">
        <f t="shared" ref="E258:E321" si="12">RANK(D258, (D258:D1491), 0)</f>
        <v>900</v>
      </c>
      <c r="F258" t="e">
        <f>VLOOKUP(Tabela3[[#This Row],[id_escola]],N:P,3,FALSE)</f>
        <v>#N/A</v>
      </c>
      <c r="H258" s="20">
        <v>342129</v>
      </c>
      <c r="I258" s="26">
        <v>50.494252873563219</v>
      </c>
      <c r="K258" s="16">
        <v>342129</v>
      </c>
      <c r="L258" s="15">
        <v>27.86315789473684</v>
      </c>
      <c r="N258">
        <v>341757</v>
      </c>
      <c r="O258">
        <v>56.423809523809524</v>
      </c>
      <c r="P258" s="27">
        <f t="shared" si="11"/>
        <v>19</v>
      </c>
    </row>
    <row r="259" spans="1:16" x14ac:dyDescent="0.3">
      <c r="A259" s="22">
        <f>'agrupamento - 3ciclo'!A258</f>
        <v>330644</v>
      </c>
      <c r="B259" s="21">
        <f>VLOOKUP(Tabela3[[#This Row],[id_escola]],H:I,2,FALSE)</f>
        <v>58</v>
      </c>
      <c r="C259" s="21">
        <f>VLOOKUP(Tabela3[[#This Row],[id_escola]],K:L,2,FALSE)</f>
        <v>23.620689655172413</v>
      </c>
      <c r="D259" s="21">
        <f>AVERAGE(Tabela3[[#This Row],[nota_media_portugues]],Tabela3[[#This Row],[nota_media_matematica]])</f>
        <v>40.810344827586206</v>
      </c>
      <c r="E259">
        <f t="shared" si="12"/>
        <v>785</v>
      </c>
      <c r="F259">
        <f>VLOOKUP(Tabela3[[#This Row],[id_escola]],N:P,3,FALSE)</f>
        <v>16</v>
      </c>
      <c r="H259" s="20">
        <v>342142</v>
      </c>
      <c r="I259" s="26">
        <v>63.67832167832168</v>
      </c>
      <c r="K259" s="16">
        <v>342142</v>
      </c>
      <c r="L259" s="15">
        <v>61.173611111111114</v>
      </c>
      <c r="N259">
        <v>342142</v>
      </c>
      <c r="O259">
        <v>62.015974440894567</v>
      </c>
      <c r="P259" s="27">
        <f t="shared" si="11"/>
        <v>8</v>
      </c>
    </row>
    <row r="260" spans="1:16" x14ac:dyDescent="0.3">
      <c r="A260" s="22" t="e">
        <f>'agrupamento - 3ciclo'!A259</f>
        <v>#N/A</v>
      </c>
      <c r="C260" s="21"/>
      <c r="D260" s="21">
        <v>0</v>
      </c>
      <c r="E260">
        <f t="shared" si="12"/>
        <v>899</v>
      </c>
      <c r="F260" t="e">
        <f>VLOOKUP(Tabela3[[#This Row],[id_escola]],N:P,3,FALSE)</f>
        <v>#N/A</v>
      </c>
      <c r="H260" s="20">
        <v>342154</v>
      </c>
      <c r="I260" s="26">
        <v>48.208333333333336</v>
      </c>
      <c r="K260" s="16">
        <v>342154</v>
      </c>
      <c r="L260" s="15">
        <v>19.76923076923077</v>
      </c>
      <c r="N260">
        <v>342580</v>
      </c>
      <c r="O260">
        <v>43.650684931506852</v>
      </c>
      <c r="P260" s="27">
        <f t="shared" si="11"/>
        <v>52</v>
      </c>
    </row>
    <row r="261" spans="1:16" x14ac:dyDescent="0.3">
      <c r="A261" s="22" t="e">
        <f>'agrupamento - 3ciclo'!A260</f>
        <v>#N/A</v>
      </c>
      <c r="C261" s="21"/>
      <c r="D261" s="21">
        <v>0</v>
      </c>
      <c r="E261">
        <f t="shared" si="12"/>
        <v>899</v>
      </c>
      <c r="F261" t="e">
        <f>VLOOKUP(Tabela3[[#This Row],[id_escola]],N:P,3,FALSE)</f>
        <v>#N/A</v>
      </c>
      <c r="H261" s="20">
        <v>342178</v>
      </c>
      <c r="I261" s="26">
        <v>49.711111111111109</v>
      </c>
      <c r="K261" s="16">
        <v>342178</v>
      </c>
      <c r="L261" s="15">
        <v>25.022388059701491</v>
      </c>
      <c r="N261">
        <v>342658</v>
      </c>
      <c r="O261">
        <v>41.96153846153846</v>
      </c>
      <c r="P261" s="27">
        <f t="shared" si="11"/>
        <v>55</v>
      </c>
    </row>
    <row r="262" spans="1:16" x14ac:dyDescent="0.3">
      <c r="A262" s="22">
        <f>'agrupamento - 3ciclo'!A261</f>
        <v>330371</v>
      </c>
      <c r="B262" s="21">
        <f>VLOOKUP(Tabela3[[#This Row],[id_escola]],H:I,2,FALSE)</f>
        <v>48.9375</v>
      </c>
      <c r="C262" s="21">
        <f>VLOOKUP(Tabela3[[#This Row],[id_escola]],K:L,2,FALSE)</f>
        <v>15.105263157894736</v>
      </c>
      <c r="D262" s="21">
        <f>AVERAGE(Tabela3[[#This Row],[nota_media_portugues]],Tabela3[[#This Row],[nota_media_matematica]])</f>
        <v>32.02138157894737</v>
      </c>
      <c r="E262">
        <f t="shared" si="12"/>
        <v>884</v>
      </c>
      <c r="F262">
        <f>VLOOKUP(Tabela3[[#This Row],[id_escola]],N:P,3,FALSE)</f>
        <v>208</v>
      </c>
      <c r="H262" s="20">
        <v>342180</v>
      </c>
      <c r="I262" s="26">
        <v>55.065573770491802</v>
      </c>
      <c r="K262" s="16">
        <v>342180</v>
      </c>
      <c r="L262" s="15">
        <v>34.065573770491802</v>
      </c>
      <c r="N262">
        <v>344928</v>
      </c>
      <c r="O262">
        <v>54.676470588235297</v>
      </c>
      <c r="P262" s="27">
        <f t="shared" si="11"/>
        <v>25</v>
      </c>
    </row>
    <row r="263" spans="1:16" x14ac:dyDescent="0.3">
      <c r="A263" s="22">
        <f>'agrupamento - 3ciclo'!A262</f>
        <v>330980</v>
      </c>
      <c r="B263" s="21">
        <f>VLOOKUP(Tabela3[[#This Row],[id_escola]],H:I,2,FALSE)</f>
        <v>62.891304347826086</v>
      </c>
      <c r="C263" s="21">
        <f>VLOOKUP(Tabela3[[#This Row],[id_escola]],K:L,2,FALSE)</f>
        <v>48.195652173913047</v>
      </c>
      <c r="D263" s="21">
        <f>AVERAGE(Tabela3[[#This Row],[nota_media_portugues]],Tabela3[[#This Row],[nota_media_matematica]])</f>
        <v>55.543478260869563</v>
      </c>
      <c r="E263">
        <f t="shared" si="12"/>
        <v>167</v>
      </c>
      <c r="F263">
        <f>VLOOKUP(Tabela3[[#This Row],[id_escola]],N:P,3,FALSE)</f>
        <v>40</v>
      </c>
      <c r="H263" s="20">
        <v>342191</v>
      </c>
      <c r="I263" s="26">
        <v>54.702127659574465</v>
      </c>
      <c r="K263" s="16">
        <v>342191</v>
      </c>
      <c r="L263" s="15">
        <v>37.6</v>
      </c>
      <c r="N263">
        <v>344930</v>
      </c>
      <c r="O263">
        <v>50.870078740157481</v>
      </c>
      <c r="P263" s="27">
        <f t="shared" si="11"/>
        <v>37</v>
      </c>
    </row>
    <row r="264" spans="1:16" x14ac:dyDescent="0.3">
      <c r="A264" s="22">
        <f>'agrupamento - 3ciclo'!A263</f>
        <v>343511</v>
      </c>
      <c r="B264" s="21">
        <f>VLOOKUP(Tabela3[[#This Row],[id_escola]],H:I,2,FALSE)</f>
        <v>52.607843137254903</v>
      </c>
      <c r="C264" s="21">
        <f>VLOOKUP(Tabela3[[#This Row],[id_escola]],K:L,2,FALSE)</f>
        <v>44.294117647058826</v>
      </c>
      <c r="D264" s="21">
        <f>AVERAGE(Tabela3[[#This Row],[nota_media_portugues]],Tabela3[[#This Row],[nota_media_matematica]])</f>
        <v>48.450980392156865</v>
      </c>
      <c r="E264">
        <f t="shared" si="12"/>
        <v>495</v>
      </c>
      <c r="F264">
        <f>VLOOKUP(Tabela3[[#This Row],[id_escola]],N:P,3,FALSE)</f>
        <v>49</v>
      </c>
      <c r="H264" s="20">
        <v>342208</v>
      </c>
      <c r="I264" s="26">
        <v>53.030612244897959</v>
      </c>
      <c r="K264" s="16">
        <v>342208</v>
      </c>
      <c r="L264" s="15">
        <v>24.271028037383179</v>
      </c>
      <c r="N264">
        <v>344941</v>
      </c>
      <c r="O264">
        <v>57</v>
      </c>
      <c r="P264" s="27">
        <f t="shared" si="11"/>
        <v>16</v>
      </c>
    </row>
    <row r="265" spans="1:16" x14ac:dyDescent="0.3">
      <c r="A265" s="22">
        <f>'agrupamento - 3ciclo'!A264</f>
        <v>340303</v>
      </c>
      <c r="B265" s="21">
        <f>VLOOKUP(Tabela3[[#This Row],[id_escola]],H:I,2,FALSE)</f>
        <v>59.378640776699029</v>
      </c>
      <c r="C265" s="21">
        <f>VLOOKUP(Tabela3[[#This Row],[id_escola]],K:L,2,FALSE)</f>
        <v>32.370370370370374</v>
      </c>
      <c r="D265" s="21">
        <f>AVERAGE(Tabela3[[#This Row],[nota_media_portugues]],Tabela3[[#This Row],[nota_media_matematica]])</f>
        <v>45.874505573534705</v>
      </c>
      <c r="E265">
        <f t="shared" si="12"/>
        <v>622</v>
      </c>
      <c r="F265">
        <f>VLOOKUP(Tabela3[[#This Row],[id_escola]],N:P,3,FALSE)</f>
        <v>41</v>
      </c>
      <c r="H265" s="20">
        <v>342221</v>
      </c>
      <c r="I265" s="26">
        <v>59.418367346938773</v>
      </c>
      <c r="K265" s="16">
        <v>342221</v>
      </c>
      <c r="L265" s="15">
        <v>30.920792079207921</v>
      </c>
      <c r="N265">
        <v>344965</v>
      </c>
      <c r="O265">
        <v>50.733333333333334</v>
      </c>
      <c r="P265" s="27">
        <f t="shared" si="11"/>
        <v>40</v>
      </c>
    </row>
    <row r="266" spans="1:16" x14ac:dyDescent="0.3">
      <c r="A266" s="22">
        <f>'agrupamento - 3ciclo'!A265</f>
        <v>344941</v>
      </c>
      <c r="B266" s="21">
        <f>VLOOKUP(Tabela3[[#This Row],[id_escola]],H:I,2,FALSE)</f>
        <v>67.958333333333329</v>
      </c>
      <c r="C266" s="21">
        <f>VLOOKUP(Tabela3[[#This Row],[id_escola]],K:L,2,FALSE)</f>
        <v>45.565217391304351</v>
      </c>
      <c r="D266" s="21">
        <f>AVERAGE(Tabela3[[#This Row],[nota_media_portugues]],Tabela3[[#This Row],[nota_media_matematica]])</f>
        <v>56.761775362318843</v>
      </c>
      <c r="E266">
        <f t="shared" si="12"/>
        <v>140</v>
      </c>
      <c r="F266">
        <f>VLOOKUP(Tabela3[[#This Row],[id_escola]],N:P,3,FALSE)</f>
        <v>16</v>
      </c>
      <c r="H266" s="20">
        <v>342245</v>
      </c>
      <c r="I266" s="26">
        <v>59.362637362637365</v>
      </c>
      <c r="K266" s="16">
        <v>342245</v>
      </c>
      <c r="L266" s="15">
        <v>33.696969696969695</v>
      </c>
      <c r="N266">
        <v>344977</v>
      </c>
      <c r="O266">
        <v>48.378947368421052</v>
      </c>
      <c r="P266" s="27">
        <f t="shared" si="11"/>
        <v>47</v>
      </c>
    </row>
    <row r="267" spans="1:16" x14ac:dyDescent="0.3">
      <c r="A267" s="22">
        <f>'agrupamento - 3ciclo'!A266</f>
        <v>343602</v>
      </c>
      <c r="B267" s="21">
        <f>VLOOKUP(Tabela3[[#This Row],[id_escola]],H:I,2,FALSE)</f>
        <v>57.764705882352942</v>
      </c>
      <c r="C267" s="21">
        <f>VLOOKUP(Tabela3[[#This Row],[id_escola]],K:L,2,FALSE)</f>
        <v>40.867647058823529</v>
      </c>
      <c r="D267" s="21">
        <f>AVERAGE(Tabela3[[#This Row],[nota_media_portugues]],Tabela3[[#This Row],[nota_media_matematica]])</f>
        <v>49.316176470588232</v>
      </c>
      <c r="E267">
        <f t="shared" si="12"/>
        <v>447</v>
      </c>
      <c r="F267">
        <f>VLOOKUP(Tabela3[[#This Row],[id_escola]],N:P,3,FALSE)</f>
        <v>48</v>
      </c>
      <c r="H267" s="20">
        <v>342257</v>
      </c>
      <c r="I267" s="26">
        <v>47.170454545454547</v>
      </c>
      <c r="K267" s="16">
        <v>342257</v>
      </c>
      <c r="L267" s="15">
        <v>24.659340659340661</v>
      </c>
      <c r="N267">
        <v>344989</v>
      </c>
      <c r="O267">
        <v>42.069767441860463</v>
      </c>
      <c r="P267" s="27">
        <f t="shared" si="11"/>
        <v>54</v>
      </c>
    </row>
    <row r="268" spans="1:16" x14ac:dyDescent="0.3">
      <c r="A268" s="22">
        <f>'agrupamento - 3ciclo'!A267</f>
        <v>346755</v>
      </c>
      <c r="B268" s="21">
        <f>VLOOKUP(Tabela3[[#This Row],[id_escola]],H:I,2,FALSE)</f>
        <v>55.117647058823529</v>
      </c>
      <c r="C268" s="21">
        <f>VLOOKUP(Tabela3[[#This Row],[id_escola]],K:L,2,FALSE)</f>
        <v>38.230769230769234</v>
      </c>
      <c r="D268" s="21">
        <f>AVERAGE(Tabela3[[#This Row],[nota_media_portugues]],Tabela3[[#This Row],[nota_media_matematica]])</f>
        <v>46.674208144796381</v>
      </c>
      <c r="E268">
        <f t="shared" si="12"/>
        <v>577</v>
      </c>
      <c r="F268">
        <f>VLOOKUP(Tabela3[[#This Row],[id_escola]],N:P,3,FALSE)</f>
        <v>80</v>
      </c>
      <c r="H268" s="20">
        <v>342269</v>
      </c>
      <c r="I268" s="26">
        <v>50.161904761904765</v>
      </c>
      <c r="K268" s="16">
        <v>342269</v>
      </c>
      <c r="L268" s="15">
        <v>39.13084112149533</v>
      </c>
      <c r="N268">
        <v>344990</v>
      </c>
      <c r="O268">
        <v>50.756756756756758</v>
      </c>
      <c r="P268" s="27">
        <f t="shared" si="11"/>
        <v>39</v>
      </c>
    </row>
    <row r="269" spans="1:16" x14ac:dyDescent="0.3">
      <c r="A269" s="22">
        <f>'agrupamento - 3ciclo'!A268</f>
        <v>344710</v>
      </c>
      <c r="B269" s="21">
        <f>VLOOKUP(Tabela3[[#This Row],[id_escola]],H:I,2,FALSE)</f>
        <v>55.036363636363639</v>
      </c>
      <c r="C269" s="21">
        <f>VLOOKUP(Tabela3[[#This Row],[id_escola]],K:L,2,FALSE)</f>
        <v>41.715596330275233</v>
      </c>
      <c r="D269" s="21">
        <f>AVERAGE(Tabela3[[#This Row],[nota_media_portugues]],Tabela3[[#This Row],[nota_media_matematica]])</f>
        <v>48.375979983319439</v>
      </c>
      <c r="E269">
        <f t="shared" si="12"/>
        <v>495</v>
      </c>
      <c r="F269">
        <f>VLOOKUP(Tabela3[[#This Row],[id_escola]],N:P,3,FALSE)</f>
        <v>37</v>
      </c>
      <c r="H269" s="20">
        <v>342270</v>
      </c>
      <c r="I269" s="26">
        <v>59.572519083969468</v>
      </c>
      <c r="K269" s="16">
        <v>342270</v>
      </c>
      <c r="L269" s="15">
        <v>42.839694656488547</v>
      </c>
      <c r="N269">
        <v>345015</v>
      </c>
      <c r="O269">
        <v>55.268041237113401</v>
      </c>
      <c r="P269" s="27">
        <f t="shared" si="11"/>
        <v>21</v>
      </c>
    </row>
    <row r="270" spans="1:16" x14ac:dyDescent="0.3">
      <c r="A270" s="22">
        <f>'agrupamento - 3ciclo'!A269</f>
        <v>344023</v>
      </c>
      <c r="B270" s="21">
        <f>VLOOKUP(Tabela3[[#This Row],[id_escola]],H:I,2,FALSE)</f>
        <v>60.875</v>
      </c>
      <c r="C270" s="21">
        <f>VLOOKUP(Tabela3[[#This Row],[id_escola]],K:L,2,FALSE)</f>
        <v>35.156716417910445</v>
      </c>
      <c r="D270" s="21">
        <f>AVERAGE(Tabela3[[#This Row],[nota_media_portugues]],Tabela3[[#This Row],[nota_media_matematica]])</f>
        <v>48.015858208955223</v>
      </c>
      <c r="E270">
        <f t="shared" si="12"/>
        <v>509</v>
      </c>
      <c r="F270">
        <f>VLOOKUP(Tabela3[[#This Row],[id_escola]],N:P,3,FALSE)</f>
        <v>126</v>
      </c>
      <c r="H270" s="20">
        <v>342282</v>
      </c>
      <c r="I270" s="26">
        <v>48.4</v>
      </c>
      <c r="K270" s="16">
        <v>342282</v>
      </c>
      <c r="L270" s="15">
        <v>32.685714285714283</v>
      </c>
      <c r="N270">
        <v>345027</v>
      </c>
      <c r="O270">
        <v>48.161538461538463</v>
      </c>
      <c r="P270" s="27">
        <f t="shared" si="11"/>
        <v>48</v>
      </c>
    </row>
    <row r="271" spans="1:16" x14ac:dyDescent="0.3">
      <c r="A271" s="22" t="e">
        <f>'agrupamento - 3ciclo'!A270</f>
        <v>#N/A</v>
      </c>
      <c r="C271" s="21"/>
      <c r="D271" s="21">
        <v>0</v>
      </c>
      <c r="E271">
        <f t="shared" si="12"/>
        <v>890</v>
      </c>
      <c r="F271" t="e">
        <f>VLOOKUP(Tabela3[[#This Row],[id_escola]],N:P,3,FALSE)</f>
        <v>#N/A</v>
      </c>
      <c r="H271" s="20">
        <v>342300</v>
      </c>
      <c r="I271" s="26">
        <v>57.231999999999999</v>
      </c>
      <c r="K271" s="16">
        <v>342300</v>
      </c>
      <c r="L271" s="15">
        <v>25.410852713178294</v>
      </c>
      <c r="N271">
        <v>345039</v>
      </c>
      <c r="O271">
        <v>57.921875</v>
      </c>
      <c r="P271" s="27">
        <f t="shared" si="11"/>
        <v>15</v>
      </c>
    </row>
    <row r="272" spans="1:16" x14ac:dyDescent="0.3">
      <c r="A272" s="22">
        <f>'agrupamento - 3ciclo'!A271</f>
        <v>340388</v>
      </c>
      <c r="B272" s="21">
        <f>VLOOKUP(Tabela3[[#This Row],[id_escola]],H:I,2,FALSE)</f>
        <v>59.151515151515149</v>
      </c>
      <c r="C272" s="21">
        <f>VLOOKUP(Tabela3[[#This Row],[id_escola]],K:L,2,FALSE)</f>
        <v>41.370588235294115</v>
      </c>
      <c r="D272" s="21">
        <f>AVERAGE(Tabela3[[#This Row],[nota_media_portugues]],Tabela3[[#This Row],[nota_media_matematica]])</f>
        <v>50.261051693404632</v>
      </c>
      <c r="E272">
        <f t="shared" si="12"/>
        <v>405</v>
      </c>
      <c r="F272">
        <f>VLOOKUP(Tabela3[[#This Row],[id_escola]],N:P,3,FALSE)</f>
        <v>23</v>
      </c>
      <c r="H272" s="20">
        <v>342312</v>
      </c>
      <c r="I272" s="26">
        <v>53.126436781609193</v>
      </c>
      <c r="K272" s="16">
        <v>342312</v>
      </c>
      <c r="L272" s="15">
        <v>31.348314606741575</v>
      </c>
      <c r="N272">
        <v>345040</v>
      </c>
      <c r="O272">
        <v>54.370370370370374</v>
      </c>
      <c r="P272" s="27">
        <f t="shared" si="11"/>
        <v>27</v>
      </c>
    </row>
    <row r="273" spans="1:16" x14ac:dyDescent="0.3">
      <c r="A273" s="22">
        <f>'agrupamento - 3ciclo'!A272</f>
        <v>344126</v>
      </c>
      <c r="B273" s="21">
        <f>VLOOKUP(Tabela3[[#This Row],[id_escola]],H:I,2,FALSE)</f>
        <v>58.5</v>
      </c>
      <c r="C273" s="21">
        <f>VLOOKUP(Tabela3[[#This Row],[id_escola]],K:L,2,FALSE)</f>
        <v>38.039473684210527</v>
      </c>
      <c r="D273" s="21">
        <f>AVERAGE(Tabela3[[#This Row],[nota_media_portugues]],Tabela3[[#This Row],[nota_media_matematica]])</f>
        <v>48.26973684210526</v>
      </c>
      <c r="E273">
        <f t="shared" si="12"/>
        <v>499</v>
      </c>
      <c r="F273" t="e">
        <f>VLOOKUP(Tabela3[[#This Row],[id_escola]],N:P,3,FALSE)</f>
        <v>#N/A</v>
      </c>
      <c r="H273" s="20">
        <v>342324</v>
      </c>
      <c r="I273" s="26">
        <v>48.88</v>
      </c>
      <c r="K273" s="16">
        <v>342324</v>
      </c>
      <c r="L273" s="15">
        <v>27.282051282051281</v>
      </c>
      <c r="N273">
        <v>345052</v>
      </c>
      <c r="O273">
        <v>46.537878787878789</v>
      </c>
      <c r="P273" s="27">
        <f t="shared" si="11"/>
        <v>49</v>
      </c>
    </row>
    <row r="274" spans="1:16" x14ac:dyDescent="0.3">
      <c r="A274" s="22">
        <f>'agrupamento - 3ciclo'!A273</f>
        <v>330449</v>
      </c>
      <c r="B274" s="21">
        <f>VLOOKUP(Tabela3[[#This Row],[id_escola]],H:I,2,FALSE)</f>
        <v>51.75</v>
      </c>
      <c r="C274" s="21">
        <f>VLOOKUP(Tabela3[[#This Row],[id_escola]],K:L,2,FALSE)</f>
        <v>36.25</v>
      </c>
      <c r="D274" s="21">
        <f>AVERAGE(Tabela3[[#This Row],[nota_media_portugues]],Tabela3[[#This Row],[nota_media_matematica]])</f>
        <v>44</v>
      </c>
      <c r="E274">
        <f t="shared" si="12"/>
        <v>680</v>
      </c>
      <c r="F274">
        <f>VLOOKUP(Tabela3[[#This Row],[id_escola]],N:P,3,FALSE)</f>
        <v>18</v>
      </c>
      <c r="H274" s="20">
        <v>342348</v>
      </c>
      <c r="I274" s="26">
        <v>46.6</v>
      </c>
      <c r="K274" s="16">
        <v>342348</v>
      </c>
      <c r="L274" s="15">
        <v>14.8</v>
      </c>
      <c r="N274">
        <v>345751</v>
      </c>
      <c r="O274">
        <v>53.226890756302524</v>
      </c>
      <c r="P274" s="27">
        <f t="shared" si="11"/>
        <v>31</v>
      </c>
    </row>
    <row r="275" spans="1:16" x14ac:dyDescent="0.3">
      <c r="A275" s="22">
        <f>'agrupamento - 3ciclo'!A274</f>
        <v>343640</v>
      </c>
      <c r="B275" s="21">
        <f>VLOOKUP(Tabela3[[#This Row],[id_escola]],H:I,2,FALSE)</f>
        <v>60.786666666666669</v>
      </c>
      <c r="C275" s="21">
        <f>VLOOKUP(Tabela3[[#This Row],[id_escola]],K:L,2,FALSE)</f>
        <v>52.907894736842103</v>
      </c>
      <c r="D275" s="21">
        <f>AVERAGE(Tabela3[[#This Row],[nota_media_portugues]],Tabela3[[#This Row],[nota_media_matematica]])</f>
        <v>56.847280701754386</v>
      </c>
      <c r="E275">
        <f t="shared" si="12"/>
        <v>136</v>
      </c>
      <c r="F275">
        <f>VLOOKUP(Tabela3[[#This Row],[id_escola]],N:P,3,FALSE)</f>
        <v>30</v>
      </c>
      <c r="H275" s="20">
        <v>342350</v>
      </c>
      <c r="I275" s="26">
        <v>59.941176470588232</v>
      </c>
      <c r="K275" s="16">
        <v>342350</v>
      </c>
      <c r="L275" s="15">
        <v>33.540229885057471</v>
      </c>
      <c r="N275">
        <v>345866</v>
      </c>
      <c r="O275">
        <v>56.308510638297875</v>
      </c>
      <c r="P275" s="27">
        <f t="shared" si="11"/>
        <v>20</v>
      </c>
    </row>
    <row r="276" spans="1:16" x14ac:dyDescent="0.3">
      <c r="A276" s="22">
        <f>'agrupamento - 3ciclo'!A275</f>
        <v>344497</v>
      </c>
      <c r="B276" s="21">
        <f>VLOOKUP(Tabela3[[#This Row],[id_escola]],H:I,2,FALSE)</f>
        <v>61.764705882352942</v>
      </c>
      <c r="C276" s="21">
        <f>VLOOKUP(Tabela3[[#This Row],[id_escola]],K:L,2,FALSE)</f>
        <v>52.807692307692307</v>
      </c>
      <c r="D276" s="21">
        <f>AVERAGE(Tabela3[[#This Row],[nota_media_portugues]],Tabela3[[#This Row],[nota_media_matematica]])</f>
        <v>57.286199095022624</v>
      </c>
      <c r="E276">
        <f t="shared" si="12"/>
        <v>121</v>
      </c>
      <c r="F276">
        <f>VLOOKUP(Tabela3[[#This Row],[id_escola]],N:P,3,FALSE)</f>
        <v>14</v>
      </c>
      <c r="H276" s="20">
        <v>342373</v>
      </c>
      <c r="I276" s="26">
        <v>57.710526315789473</v>
      </c>
      <c r="K276" s="16">
        <v>342373</v>
      </c>
      <c r="L276" s="15">
        <v>41.636363636363633</v>
      </c>
      <c r="N276">
        <v>345908</v>
      </c>
      <c r="O276">
        <v>54.865546218487395</v>
      </c>
      <c r="P276" s="27">
        <f t="shared" si="11"/>
        <v>23</v>
      </c>
    </row>
    <row r="277" spans="1:16" x14ac:dyDescent="0.3">
      <c r="A277" s="22">
        <f>'agrupamento - 3ciclo'!A276</f>
        <v>340443</v>
      </c>
      <c r="B277" s="21">
        <f>VLOOKUP(Tabela3[[#This Row],[id_escola]],H:I,2,FALSE)</f>
        <v>61.323076923076925</v>
      </c>
      <c r="C277" s="21">
        <f>VLOOKUP(Tabela3[[#This Row],[id_escola]],K:L,2,FALSE)</f>
        <v>46.909090909090907</v>
      </c>
      <c r="D277" s="21">
        <f>AVERAGE(Tabela3[[#This Row],[nota_media_portugues]],Tabela3[[#This Row],[nota_media_matematica]])</f>
        <v>54.116083916083916</v>
      </c>
      <c r="E277">
        <f t="shared" si="12"/>
        <v>221</v>
      </c>
      <c r="F277">
        <f>VLOOKUP(Tabela3[[#This Row],[id_escola]],N:P,3,FALSE)</f>
        <v>39</v>
      </c>
      <c r="H277" s="20">
        <v>342385</v>
      </c>
      <c r="I277" s="26">
        <v>60.987499999999997</v>
      </c>
      <c r="K277" s="16">
        <v>342385</v>
      </c>
      <c r="L277" s="15">
        <v>44.048780487804876</v>
      </c>
      <c r="N277">
        <v>400075</v>
      </c>
      <c r="O277">
        <v>52.411764705882355</v>
      </c>
      <c r="P277" s="27">
        <f t="shared" si="11"/>
        <v>34</v>
      </c>
    </row>
    <row r="278" spans="1:16" x14ac:dyDescent="0.3">
      <c r="A278" s="22">
        <f>'agrupamento - 3ciclo'!A277</f>
        <v>330383</v>
      </c>
      <c r="B278" s="21">
        <f>VLOOKUP(Tabela3[[#This Row],[id_escola]],H:I,2,FALSE)</f>
        <v>57.170731707317074</v>
      </c>
      <c r="C278" s="21">
        <f>VLOOKUP(Tabela3[[#This Row],[id_escola]],K:L,2,FALSE)</f>
        <v>40.31707317073171</v>
      </c>
      <c r="D278" s="21">
        <f>AVERAGE(Tabela3[[#This Row],[nota_media_portugues]],Tabela3[[#This Row],[nota_media_matematica]])</f>
        <v>48.743902439024396</v>
      </c>
      <c r="E278">
        <f t="shared" si="12"/>
        <v>478</v>
      </c>
      <c r="F278">
        <f>VLOOKUP(Tabela3[[#This Row],[id_escola]],N:P,3,FALSE)</f>
        <v>118</v>
      </c>
      <c r="H278" s="20">
        <v>342397</v>
      </c>
      <c r="I278" s="26">
        <v>51.912500000000001</v>
      </c>
      <c r="K278" s="16">
        <v>342397</v>
      </c>
      <c r="L278" s="15">
        <v>32.855421686746986</v>
      </c>
      <c r="N278">
        <v>400257</v>
      </c>
      <c r="O278">
        <v>73.617424242424249</v>
      </c>
      <c r="P278" s="27">
        <f t="shared" si="11"/>
        <v>2</v>
      </c>
    </row>
    <row r="279" spans="1:16" x14ac:dyDescent="0.3">
      <c r="A279" s="22">
        <f>'agrupamento - 3ciclo'!A278</f>
        <v>340467</v>
      </c>
      <c r="B279" s="21">
        <f>VLOOKUP(Tabela3[[#This Row],[id_escola]],H:I,2,FALSE)</f>
        <v>62.285714285714285</v>
      </c>
      <c r="C279" s="21">
        <f>VLOOKUP(Tabela3[[#This Row],[id_escola]],K:L,2,FALSE)</f>
        <v>45.8125</v>
      </c>
      <c r="D279" s="21">
        <f>AVERAGE(Tabela3[[#This Row],[nota_media_portugues]],Tabela3[[#This Row],[nota_media_matematica]])</f>
        <v>54.049107142857139</v>
      </c>
      <c r="E279">
        <f t="shared" si="12"/>
        <v>224</v>
      </c>
      <c r="F279">
        <f>VLOOKUP(Tabela3[[#This Row],[id_escola]],N:P,3,FALSE)</f>
        <v>58</v>
      </c>
      <c r="H279" s="20">
        <v>342403</v>
      </c>
      <c r="I279" s="26">
        <v>63.117647058823529</v>
      </c>
      <c r="K279" s="16">
        <v>342403</v>
      </c>
      <c r="L279" s="15">
        <v>34.81818181818182</v>
      </c>
      <c r="N279">
        <v>400294</v>
      </c>
      <c r="O279">
        <v>55.121951219512198</v>
      </c>
      <c r="P279" s="27">
        <f t="shared" si="11"/>
        <v>22</v>
      </c>
    </row>
    <row r="280" spans="1:16" x14ac:dyDescent="0.3">
      <c r="A280" s="22">
        <f>'agrupamento - 3ciclo'!A279</f>
        <v>342324</v>
      </c>
      <c r="B280" s="21">
        <f>VLOOKUP(Tabela3[[#This Row],[id_escola]],H:I,2,FALSE)</f>
        <v>48.88</v>
      </c>
      <c r="C280" s="21">
        <f>VLOOKUP(Tabela3[[#This Row],[id_escola]],K:L,2,FALSE)</f>
        <v>27.282051282051281</v>
      </c>
      <c r="D280" s="21">
        <f>AVERAGE(Tabela3[[#This Row],[nota_media_portugues]],Tabela3[[#This Row],[nota_media_matematica]])</f>
        <v>38.08102564102564</v>
      </c>
      <c r="E280">
        <f t="shared" si="12"/>
        <v>818</v>
      </c>
      <c r="F280">
        <f>VLOOKUP(Tabela3[[#This Row],[id_escola]],N:P,3,FALSE)</f>
        <v>184</v>
      </c>
      <c r="H280" s="20">
        <v>342415</v>
      </c>
      <c r="I280" s="26">
        <v>50.038888888888891</v>
      </c>
      <c r="K280" s="16">
        <v>342415</v>
      </c>
      <c r="L280" s="15">
        <v>29.22099447513812</v>
      </c>
      <c r="N280">
        <v>400350</v>
      </c>
      <c r="O280">
        <v>50.673170731707316</v>
      </c>
      <c r="P280" s="27">
        <f t="shared" si="11"/>
        <v>41</v>
      </c>
    </row>
    <row r="281" spans="1:16" x14ac:dyDescent="0.3">
      <c r="A281" s="22">
        <f>'agrupamento - 3ciclo'!A280</f>
        <v>330292</v>
      </c>
      <c r="B281" s="21">
        <f>VLOOKUP(Tabela3[[#This Row],[id_escola]],H:I,2,FALSE)</f>
        <v>60</v>
      </c>
      <c r="C281" s="21">
        <f>VLOOKUP(Tabela3[[#This Row],[id_escola]],K:L,2,FALSE)</f>
        <v>50.93333333333333</v>
      </c>
      <c r="D281" s="21">
        <f>AVERAGE(Tabela3[[#This Row],[nota_media_portugues]],Tabela3[[#This Row],[nota_media_matematica]])</f>
        <v>55.466666666666669</v>
      </c>
      <c r="E281">
        <f t="shared" si="12"/>
        <v>168</v>
      </c>
      <c r="F281">
        <f>VLOOKUP(Tabela3[[#This Row],[id_escola]],N:P,3,FALSE)</f>
        <v>16</v>
      </c>
      <c r="H281" s="20">
        <v>342427</v>
      </c>
      <c r="I281" s="26">
        <v>55.029411764705884</v>
      </c>
      <c r="K281" s="16">
        <v>342427</v>
      </c>
      <c r="L281" s="15">
        <v>32.984848484848484</v>
      </c>
      <c r="N281">
        <v>400520</v>
      </c>
      <c r="O281">
        <v>61.266666666666666</v>
      </c>
      <c r="P281" s="27">
        <f t="shared" si="11"/>
        <v>9</v>
      </c>
    </row>
    <row r="282" spans="1:16" x14ac:dyDescent="0.3">
      <c r="A282" s="22">
        <f>'agrupamento - 3ciclo'!A281</f>
        <v>345090</v>
      </c>
      <c r="B282" s="21">
        <f>VLOOKUP(Tabela3[[#This Row],[id_escola]],H:I,2,FALSE)</f>
        <v>64.810810810810807</v>
      </c>
      <c r="C282" s="21">
        <f>VLOOKUP(Tabela3[[#This Row],[id_escola]],K:L,2,FALSE)</f>
        <v>49.810810810810814</v>
      </c>
      <c r="D282" s="21">
        <f>AVERAGE(Tabela3[[#This Row],[nota_media_portugues]],Tabela3[[#This Row],[nota_media_matematica]])</f>
        <v>57.310810810810807</v>
      </c>
      <c r="E282">
        <f t="shared" si="12"/>
        <v>120</v>
      </c>
      <c r="F282">
        <f>VLOOKUP(Tabela3[[#This Row],[id_escola]],N:P,3,FALSE)</f>
        <v>10</v>
      </c>
      <c r="H282" s="20">
        <v>342439</v>
      </c>
      <c r="I282" s="26">
        <v>53.901960784313722</v>
      </c>
      <c r="K282" s="16">
        <v>342439</v>
      </c>
      <c r="L282" s="15">
        <v>30.576923076923077</v>
      </c>
      <c r="N282">
        <v>400660</v>
      </c>
      <c r="O282">
        <v>51.7</v>
      </c>
      <c r="P282" s="27">
        <f t="shared" si="11"/>
        <v>35</v>
      </c>
    </row>
    <row r="283" spans="1:16" x14ac:dyDescent="0.3">
      <c r="A283" s="22">
        <f>'agrupamento - 3ciclo'!A282</f>
        <v>343584</v>
      </c>
      <c r="B283" s="21">
        <f>VLOOKUP(Tabela3[[#This Row],[id_escola]],H:I,2,FALSE)</f>
        <v>55.455882352941174</v>
      </c>
      <c r="C283" s="21">
        <f>VLOOKUP(Tabela3[[#This Row],[id_escola]],K:L,2,FALSE)</f>
        <v>43.385714285714286</v>
      </c>
      <c r="D283" s="21">
        <f>AVERAGE(Tabela3[[#This Row],[nota_media_portugues]],Tabela3[[#This Row],[nota_media_matematica]])</f>
        <v>49.42079831932773</v>
      </c>
      <c r="E283">
        <f t="shared" si="12"/>
        <v>437</v>
      </c>
      <c r="F283">
        <f>VLOOKUP(Tabela3[[#This Row],[id_escola]],N:P,3,FALSE)</f>
        <v>47</v>
      </c>
      <c r="H283" s="20">
        <v>342440</v>
      </c>
      <c r="I283" s="26">
        <v>53.971428571428568</v>
      </c>
      <c r="K283" s="16">
        <v>342440</v>
      </c>
      <c r="L283" s="15">
        <v>28.309734513274336</v>
      </c>
      <c r="N283">
        <v>400993</v>
      </c>
      <c r="O283">
        <v>42.128571428571426</v>
      </c>
      <c r="P283" s="27">
        <f t="shared" si="11"/>
        <v>53</v>
      </c>
    </row>
    <row r="284" spans="1:16" x14ac:dyDescent="0.3">
      <c r="A284" s="22">
        <f>'agrupamento - 3ciclo'!A283</f>
        <v>340480</v>
      </c>
      <c r="B284" s="21">
        <f>VLOOKUP(Tabela3[[#This Row],[id_escola]],H:I,2,FALSE)</f>
        <v>55.333333333333336</v>
      </c>
      <c r="C284" s="21">
        <f>VLOOKUP(Tabela3[[#This Row],[id_escola]],K:L,2,FALSE)</f>
        <v>50.916666666666664</v>
      </c>
      <c r="D284" s="21">
        <f>AVERAGE(Tabela3[[#This Row],[nota_media_portugues]],Tabela3[[#This Row],[nota_media_matematica]])</f>
        <v>53.125</v>
      </c>
      <c r="E284">
        <f t="shared" si="12"/>
        <v>263</v>
      </c>
      <c r="F284">
        <f>VLOOKUP(Tabela3[[#This Row],[id_escola]],N:P,3,FALSE)</f>
        <v>28</v>
      </c>
      <c r="H284" s="20">
        <v>342452</v>
      </c>
      <c r="I284" s="26">
        <v>59.420634920634917</v>
      </c>
      <c r="K284" s="16">
        <v>342452</v>
      </c>
      <c r="L284" s="15">
        <v>32.685039370078741</v>
      </c>
      <c r="N284">
        <v>401225</v>
      </c>
      <c r="O284">
        <v>49.485436893203882</v>
      </c>
      <c r="P284" s="27">
        <f t="shared" si="11"/>
        <v>44</v>
      </c>
    </row>
    <row r="285" spans="1:16" x14ac:dyDescent="0.3">
      <c r="A285" s="22" t="e">
        <f>'agrupamento - 3ciclo'!A284</f>
        <v>#N/A</v>
      </c>
      <c r="C285" s="21"/>
      <c r="D285" s="21">
        <v>0</v>
      </c>
      <c r="E285">
        <f t="shared" si="12"/>
        <v>877</v>
      </c>
      <c r="F285" t="e">
        <f>VLOOKUP(Tabela3[[#This Row],[id_escola]],N:P,3,FALSE)</f>
        <v>#N/A</v>
      </c>
      <c r="H285" s="20">
        <v>342464</v>
      </c>
      <c r="I285" s="26">
        <v>58.272727272727273</v>
      </c>
      <c r="K285" s="16">
        <v>342464</v>
      </c>
      <c r="L285" s="15">
        <v>42.844155844155843</v>
      </c>
      <c r="N285">
        <v>401249</v>
      </c>
      <c r="O285">
        <v>38.503816793893129</v>
      </c>
      <c r="P285" s="27">
        <f t="shared" si="11"/>
        <v>56</v>
      </c>
    </row>
    <row r="286" spans="1:16" x14ac:dyDescent="0.3">
      <c r="A286" s="22">
        <f>'agrupamento - 3ciclo'!A285</f>
        <v>346597</v>
      </c>
      <c r="B286" s="21">
        <f>VLOOKUP(Tabela3[[#This Row],[id_escola]],H:I,2,FALSE)</f>
        <v>51.058823529411768</v>
      </c>
      <c r="C286" s="21">
        <f>VLOOKUP(Tabela3[[#This Row],[id_escola]],K:L,2,FALSE)</f>
        <v>39.472222222222221</v>
      </c>
      <c r="D286" s="21">
        <f>AVERAGE(Tabela3[[#This Row],[nota_media_portugues]],Tabela3[[#This Row],[nota_media_matematica]])</f>
        <v>45.265522875816998</v>
      </c>
      <c r="E286">
        <f t="shared" si="12"/>
        <v>624</v>
      </c>
      <c r="F286">
        <f>VLOOKUP(Tabela3[[#This Row],[id_escola]],N:P,3,FALSE)</f>
        <v>64</v>
      </c>
      <c r="H286" s="20">
        <v>342476</v>
      </c>
      <c r="I286" s="26">
        <v>64.526315789473685</v>
      </c>
      <c r="K286" s="16">
        <v>342476</v>
      </c>
      <c r="L286" s="15">
        <v>40.236842105263158</v>
      </c>
      <c r="N286">
        <v>401470</v>
      </c>
      <c r="O286">
        <v>61.25</v>
      </c>
      <c r="P286" s="27">
        <f t="shared" si="11"/>
        <v>10</v>
      </c>
    </row>
    <row r="287" spans="1:16" x14ac:dyDescent="0.3">
      <c r="A287" s="22">
        <f>'agrupamento - 3ciclo'!A286</f>
        <v>342725</v>
      </c>
      <c r="B287" s="21">
        <f>VLOOKUP(Tabela3[[#This Row],[id_escola]],H:I,2,FALSE)</f>
        <v>56.74647887323944</v>
      </c>
      <c r="C287" s="21">
        <f>VLOOKUP(Tabela3[[#This Row],[id_escola]],K:L,2,FALSE)</f>
        <v>33.972602739726028</v>
      </c>
      <c r="D287" s="21">
        <f>AVERAGE(Tabela3[[#This Row],[nota_media_portugues]],Tabela3[[#This Row],[nota_media_matematica]])</f>
        <v>45.359540806482734</v>
      </c>
      <c r="E287">
        <f t="shared" si="12"/>
        <v>622</v>
      </c>
      <c r="F287">
        <f>VLOOKUP(Tabela3[[#This Row],[id_escola]],N:P,3,FALSE)</f>
        <v>140</v>
      </c>
      <c r="H287" s="20">
        <v>342506</v>
      </c>
      <c r="I287" s="26">
        <v>55.904761904761905</v>
      </c>
      <c r="K287" s="16">
        <v>342506</v>
      </c>
      <c r="L287" s="15">
        <v>45.754098360655739</v>
      </c>
      <c r="N287">
        <v>402590</v>
      </c>
      <c r="O287">
        <v>69.901041666666671</v>
      </c>
      <c r="P287" s="27">
        <f t="shared" si="11"/>
        <v>5</v>
      </c>
    </row>
    <row r="288" spans="1:16" x14ac:dyDescent="0.3">
      <c r="A288" s="22" t="e">
        <f>'agrupamento - 3ciclo'!A287</f>
        <v>#N/A</v>
      </c>
      <c r="C288" s="21"/>
      <c r="D288" s="21">
        <v>0</v>
      </c>
      <c r="E288">
        <f t="shared" si="12"/>
        <v>875</v>
      </c>
      <c r="F288" t="e">
        <f>VLOOKUP(Tabela3[[#This Row],[id_escola]],N:P,3,FALSE)</f>
        <v>#N/A</v>
      </c>
      <c r="H288" s="20">
        <v>342518</v>
      </c>
      <c r="I288" s="26">
        <v>47.227272727272727</v>
      </c>
      <c r="K288" s="16">
        <v>342518</v>
      </c>
      <c r="L288" s="15">
        <v>19.541666666666668</v>
      </c>
      <c r="N288">
        <v>403647</v>
      </c>
      <c r="O288">
        <v>48.87341772151899</v>
      </c>
      <c r="P288" s="27">
        <f t="shared" si="11"/>
        <v>46</v>
      </c>
    </row>
    <row r="289" spans="1:16" x14ac:dyDescent="0.3">
      <c r="A289" s="22">
        <f>'agrupamento - 3ciclo'!A288</f>
        <v>344862</v>
      </c>
      <c r="B289" s="21">
        <f>VLOOKUP(Tabela3[[#This Row],[id_escola]],H:I,2,FALSE)</f>
        <v>55.80952380952381</v>
      </c>
      <c r="C289" s="21">
        <f>VLOOKUP(Tabela3[[#This Row],[id_escola]],K:L,2,FALSE)</f>
        <v>36.720930232558139</v>
      </c>
      <c r="D289" s="21">
        <f>AVERAGE(Tabela3[[#This Row],[nota_media_portugues]],Tabela3[[#This Row],[nota_media_matematica]])</f>
        <v>46.265227021040971</v>
      </c>
      <c r="E289">
        <f t="shared" si="12"/>
        <v>587</v>
      </c>
      <c r="F289">
        <f>VLOOKUP(Tabela3[[#This Row],[id_escola]],N:P,3,FALSE)</f>
        <v>31</v>
      </c>
      <c r="H289" s="20">
        <v>342531</v>
      </c>
      <c r="I289" s="26">
        <v>57.378640776699029</v>
      </c>
      <c r="K289" s="16">
        <v>342531</v>
      </c>
      <c r="L289" s="15">
        <v>30.919642857142858</v>
      </c>
      <c r="N289">
        <v>403817</v>
      </c>
      <c r="O289">
        <v>50.80952380952381</v>
      </c>
      <c r="P289" s="27">
        <f t="shared" si="11"/>
        <v>38</v>
      </c>
    </row>
    <row r="290" spans="1:16" x14ac:dyDescent="0.3">
      <c r="A290" s="22">
        <f>'agrupamento - 3ciclo'!A289</f>
        <v>345003</v>
      </c>
      <c r="B290" s="21">
        <f>VLOOKUP(Tabela3[[#This Row],[id_escola]],H:I,2,FALSE)</f>
        <v>55.411764705882355</v>
      </c>
      <c r="C290" s="21">
        <f>VLOOKUP(Tabela3[[#This Row],[id_escola]],K:L,2,FALSE)</f>
        <v>36.735294117647058</v>
      </c>
      <c r="D290" s="21">
        <f>AVERAGE(Tabela3[[#This Row],[nota_media_portugues]],Tabela3[[#This Row],[nota_media_matematica]])</f>
        <v>46.07352941176471</v>
      </c>
      <c r="E290">
        <f t="shared" si="12"/>
        <v>599</v>
      </c>
      <c r="F290" t="e">
        <f>VLOOKUP(Tabela3[[#This Row],[id_escola]],N:P,3,FALSE)</f>
        <v>#N/A</v>
      </c>
      <c r="H290" s="20">
        <v>342555</v>
      </c>
      <c r="I290" s="26">
        <v>21.5</v>
      </c>
      <c r="K290" s="16">
        <v>342567</v>
      </c>
      <c r="L290" s="15">
        <v>26.904109589041095</v>
      </c>
      <c r="N290">
        <v>403830</v>
      </c>
      <c r="O290">
        <v>52.860869565217392</v>
      </c>
      <c r="P290" s="27">
        <f t="shared" si="11"/>
        <v>32</v>
      </c>
    </row>
    <row r="291" spans="1:16" x14ac:dyDescent="0.3">
      <c r="A291" s="22">
        <f>'agrupamento - 3ciclo'!A290</f>
        <v>345623</v>
      </c>
      <c r="B291" s="21">
        <f>VLOOKUP(Tabela3[[#This Row],[id_escola]],H:I,2,FALSE)</f>
        <v>58.160919540229884</v>
      </c>
      <c r="C291" s="21">
        <f>VLOOKUP(Tabela3[[#This Row],[id_escola]],K:L,2,FALSE)</f>
        <v>45.206896551724135</v>
      </c>
      <c r="D291" s="21">
        <f>AVERAGE(Tabela3[[#This Row],[nota_media_portugues]],Tabela3[[#This Row],[nota_media_matematica]])</f>
        <v>51.683908045977006</v>
      </c>
      <c r="E291">
        <f t="shared" si="12"/>
        <v>323</v>
      </c>
      <c r="F291">
        <f>VLOOKUP(Tabela3[[#This Row],[id_escola]],N:P,3,FALSE)</f>
        <v>62</v>
      </c>
      <c r="H291" s="20">
        <v>342567</v>
      </c>
      <c r="I291" s="26">
        <v>57.026315789473685</v>
      </c>
      <c r="K291" s="16">
        <v>342580</v>
      </c>
      <c r="L291" s="15">
        <v>35.278688524590166</v>
      </c>
      <c r="N291">
        <v>403842</v>
      </c>
      <c r="O291">
        <v>45.94736842105263</v>
      </c>
      <c r="P291" s="27">
        <f t="shared" si="11"/>
        <v>51</v>
      </c>
    </row>
    <row r="292" spans="1:16" x14ac:dyDescent="0.3">
      <c r="A292" s="22">
        <f>'agrupamento - 3ciclo'!A291</f>
        <v>343754</v>
      </c>
      <c r="B292" s="21">
        <f>VLOOKUP(Tabela3[[#This Row],[id_escola]],H:I,2,FALSE)</f>
        <v>45.958333333333336</v>
      </c>
      <c r="C292" s="21">
        <f>VLOOKUP(Tabela3[[#This Row],[id_escola]],K:L,2,FALSE)</f>
        <v>27.625</v>
      </c>
      <c r="D292" s="21">
        <f>AVERAGE(Tabela3[[#This Row],[nota_media_portugues]],Tabela3[[#This Row],[nota_media_matematica]])</f>
        <v>36.791666666666671</v>
      </c>
      <c r="E292">
        <f t="shared" si="12"/>
        <v>827</v>
      </c>
      <c r="F292">
        <f>VLOOKUP(Tabela3[[#This Row],[id_escola]],N:P,3,FALSE)</f>
        <v>26</v>
      </c>
      <c r="H292" s="20">
        <v>342580</v>
      </c>
      <c r="I292" s="26">
        <v>55.73770491803279</v>
      </c>
      <c r="K292" s="16">
        <v>342592</v>
      </c>
      <c r="L292" s="15">
        <v>32.178082191780824</v>
      </c>
      <c r="N292">
        <v>404457</v>
      </c>
      <c r="O292">
        <v>53.738028169014086</v>
      </c>
      <c r="P292" s="27">
        <f t="shared" si="11"/>
        <v>29</v>
      </c>
    </row>
    <row r="293" spans="1:16" x14ac:dyDescent="0.3">
      <c r="A293" s="22">
        <f>'agrupamento - 3ciclo'!A292</f>
        <v>346081</v>
      </c>
      <c r="B293" s="21">
        <f>VLOOKUP(Tabela3[[#This Row],[id_escola]],H:I,2,FALSE)</f>
        <v>53.72941176470588</v>
      </c>
      <c r="C293" s="21">
        <f>VLOOKUP(Tabela3[[#This Row],[id_escola]],K:L,2,FALSE)</f>
        <v>34.142857142857146</v>
      </c>
      <c r="D293" s="21">
        <f>AVERAGE(Tabela3[[#This Row],[nota_media_portugues]],Tabela3[[#This Row],[nota_media_matematica]])</f>
        <v>43.936134453781513</v>
      </c>
      <c r="E293">
        <f t="shared" si="12"/>
        <v>669</v>
      </c>
      <c r="F293">
        <f>VLOOKUP(Tabela3[[#This Row],[id_escola]],N:P,3,FALSE)</f>
        <v>143</v>
      </c>
      <c r="H293" s="20">
        <v>342592</v>
      </c>
      <c r="I293" s="26">
        <v>47.74647887323944</v>
      </c>
      <c r="K293" s="16">
        <v>342610</v>
      </c>
      <c r="L293" s="15">
        <v>31.522522522522522</v>
      </c>
      <c r="N293">
        <v>500811</v>
      </c>
      <c r="O293">
        <v>77.5</v>
      </c>
      <c r="P293" s="27">
        <f t="shared" si="11"/>
        <v>1</v>
      </c>
    </row>
    <row r="294" spans="1:16" x14ac:dyDescent="0.3">
      <c r="A294" s="22">
        <f>'agrupamento - 3ciclo'!A293</f>
        <v>330243</v>
      </c>
      <c r="B294" s="21">
        <f>VLOOKUP(Tabela3[[#This Row],[id_escola]],H:I,2,FALSE)</f>
        <v>59.229508196721312</v>
      </c>
      <c r="C294" s="21">
        <f>VLOOKUP(Tabela3[[#This Row],[id_escola]],K:L,2,FALSE)</f>
        <v>34.625</v>
      </c>
      <c r="D294" s="21">
        <f>AVERAGE(Tabela3[[#This Row],[nota_media_portugues]],Tabela3[[#This Row],[nota_media_matematica]])</f>
        <v>46.927254098360656</v>
      </c>
      <c r="E294">
        <f t="shared" si="12"/>
        <v>542</v>
      </c>
      <c r="F294">
        <f>VLOOKUP(Tabela3[[#This Row],[id_escola]],N:P,3,FALSE)</f>
        <v>41</v>
      </c>
      <c r="H294" s="20">
        <v>342610</v>
      </c>
      <c r="I294" s="26">
        <v>58.117117117117118</v>
      </c>
      <c r="K294" s="16">
        <v>342622</v>
      </c>
      <c r="L294" s="15">
        <v>47.717171717171716</v>
      </c>
      <c r="N294">
        <v>500859</v>
      </c>
      <c r="O294">
        <v>58.58064516129032</v>
      </c>
      <c r="P294" s="27">
        <f t="shared" si="11"/>
        <v>14</v>
      </c>
    </row>
    <row r="295" spans="1:16" x14ac:dyDescent="0.3">
      <c r="A295" s="22">
        <f>'agrupamento - 3ciclo'!A294</f>
        <v>330048</v>
      </c>
      <c r="B295" s="21">
        <f>VLOOKUP(Tabela3[[#This Row],[id_escola]],H:I,2,FALSE)</f>
        <v>60.142857142857146</v>
      </c>
      <c r="C295" s="21">
        <f>VLOOKUP(Tabela3[[#This Row],[id_escola]],K:L,2,FALSE)</f>
        <v>46.214285714285715</v>
      </c>
      <c r="D295" s="21">
        <f>AVERAGE(Tabela3[[#This Row],[nota_media_portugues]],Tabela3[[#This Row],[nota_media_matematica]])</f>
        <v>53.178571428571431</v>
      </c>
      <c r="E295">
        <f t="shared" si="12"/>
        <v>262</v>
      </c>
      <c r="F295">
        <f>VLOOKUP(Tabela3[[#This Row],[id_escola]],N:P,3,FALSE)</f>
        <v>24</v>
      </c>
      <c r="H295" s="20">
        <v>342622</v>
      </c>
      <c r="I295" s="26">
        <v>64.55</v>
      </c>
      <c r="K295" s="16">
        <v>342634</v>
      </c>
      <c r="L295" s="15">
        <v>34</v>
      </c>
      <c r="N295">
        <v>500940</v>
      </c>
      <c r="O295">
        <v>71.400000000000006</v>
      </c>
      <c r="P295" s="27">
        <f t="shared" si="11"/>
        <v>3</v>
      </c>
    </row>
    <row r="296" spans="1:16" x14ac:dyDescent="0.3">
      <c r="A296" s="22">
        <f>'agrupamento - 3ciclo'!A295</f>
        <v>340625</v>
      </c>
      <c r="B296" s="21">
        <f>VLOOKUP(Tabela3[[#This Row],[id_escola]],H:I,2,FALSE)</f>
        <v>62.50561797752809</v>
      </c>
      <c r="C296" s="21">
        <f>VLOOKUP(Tabela3[[#This Row],[id_escola]],K:L,2,FALSE)</f>
        <v>49.177777777777777</v>
      </c>
      <c r="D296" s="21">
        <f>AVERAGE(Tabela3[[#This Row],[nota_media_portugues]],Tabela3[[#This Row],[nota_media_matematica]])</f>
        <v>55.841697877652933</v>
      </c>
      <c r="E296">
        <f t="shared" si="12"/>
        <v>158</v>
      </c>
      <c r="F296">
        <f>VLOOKUP(Tabela3[[#This Row],[id_escola]],N:P,3,FALSE)</f>
        <v>17</v>
      </c>
      <c r="H296" s="20">
        <v>342634</v>
      </c>
      <c r="I296" s="26">
        <v>55.343137254901961</v>
      </c>
      <c r="K296" s="16">
        <v>342646</v>
      </c>
      <c r="L296" s="15">
        <v>13.511111111111111</v>
      </c>
      <c r="N296">
        <v>523677</v>
      </c>
      <c r="O296">
        <v>60.05</v>
      </c>
      <c r="P296" s="27">
        <f t="shared" si="11"/>
        <v>12</v>
      </c>
    </row>
    <row r="297" spans="1:16" x14ac:dyDescent="0.3">
      <c r="A297" s="22">
        <f>'agrupamento - 3ciclo'!A296</f>
        <v>343869</v>
      </c>
      <c r="B297" s="21">
        <f>VLOOKUP(Tabela3[[#This Row],[id_escola]],H:I,2,FALSE)</f>
        <v>53.47</v>
      </c>
      <c r="C297" s="21">
        <f>VLOOKUP(Tabela3[[#This Row],[id_escola]],K:L,2,FALSE)</f>
        <v>30.82905982905983</v>
      </c>
      <c r="D297" s="21">
        <f>AVERAGE(Tabela3[[#This Row],[nota_media_portugues]],Tabela3[[#This Row],[nota_media_matematica]])</f>
        <v>42.149529914529914</v>
      </c>
      <c r="E297">
        <f t="shared" si="12"/>
        <v>719</v>
      </c>
      <c r="F297">
        <f>VLOOKUP(Tabela3[[#This Row],[id_escola]],N:P,3,FALSE)</f>
        <v>54</v>
      </c>
      <c r="H297" s="20">
        <v>342646</v>
      </c>
      <c r="I297" s="26">
        <v>37.051282051282051</v>
      </c>
      <c r="K297" s="16">
        <v>342658</v>
      </c>
      <c r="L297" s="15">
        <v>28.903846153846153</v>
      </c>
      <c r="N297">
        <v>523707</v>
      </c>
      <c r="O297">
        <v>70.81481481481481</v>
      </c>
      <c r="P297" s="27">
        <f t="shared" si="11"/>
        <v>4</v>
      </c>
    </row>
    <row r="298" spans="1:16" x14ac:dyDescent="0.3">
      <c r="A298" s="22">
        <f>'agrupamento - 3ciclo'!A297</f>
        <v>346688</v>
      </c>
      <c r="B298" s="21">
        <f>VLOOKUP(Tabela3[[#This Row],[id_escola]],H:I,2,FALSE)</f>
        <v>58.8125</v>
      </c>
      <c r="C298" s="21">
        <f>VLOOKUP(Tabela3[[#This Row],[id_escola]],K:L,2,FALSE)</f>
        <v>40.625</v>
      </c>
      <c r="D298" s="21">
        <f>AVERAGE(Tabela3[[#This Row],[nota_media_portugues]],Tabela3[[#This Row],[nota_media_matematica]])</f>
        <v>49.71875</v>
      </c>
      <c r="E298">
        <f t="shared" si="12"/>
        <v>422</v>
      </c>
      <c r="F298">
        <f>VLOOKUP(Tabela3[[#This Row],[id_escola]],N:P,3,FALSE)</f>
        <v>44</v>
      </c>
      <c r="H298" s="20">
        <v>342658</v>
      </c>
      <c r="I298" s="26">
        <v>55.021739130434781</v>
      </c>
      <c r="K298" s="16">
        <v>342660</v>
      </c>
      <c r="L298" s="15">
        <v>24.427272727272726</v>
      </c>
      <c r="N298">
        <v>800339</v>
      </c>
      <c r="O298">
        <v>66.875</v>
      </c>
      <c r="P298" s="27">
        <f t="shared" si="11"/>
        <v>6</v>
      </c>
    </row>
    <row r="299" spans="1:16" x14ac:dyDescent="0.3">
      <c r="A299" s="22">
        <f>'agrupamento - 3ciclo'!A298</f>
        <v>343079</v>
      </c>
      <c r="B299" s="21">
        <f>VLOOKUP(Tabela3[[#This Row],[id_escola]],H:I,2,FALSE)</f>
        <v>53.083333333333336</v>
      </c>
      <c r="C299" s="21">
        <f>VLOOKUP(Tabela3[[#This Row],[id_escola]],K:L,2,FALSE)</f>
        <v>32.893617021276597</v>
      </c>
      <c r="D299" s="21">
        <f>AVERAGE(Tabela3[[#This Row],[nota_media_portugues]],Tabela3[[#This Row],[nota_media_matematica]])</f>
        <v>42.988475177304963</v>
      </c>
      <c r="E299">
        <f t="shared" si="12"/>
        <v>692</v>
      </c>
      <c r="F299">
        <f>VLOOKUP(Tabela3[[#This Row],[id_escola]],N:P,3,FALSE)</f>
        <v>168</v>
      </c>
      <c r="H299" s="20">
        <v>342660</v>
      </c>
      <c r="I299" s="26">
        <v>50.137254901960787</v>
      </c>
      <c r="K299" s="16">
        <v>342671</v>
      </c>
      <c r="L299" s="15">
        <v>37.382978723404257</v>
      </c>
      <c r="N299">
        <v>800475</v>
      </c>
      <c r="O299">
        <v>66.3</v>
      </c>
      <c r="P299" s="27">
        <f t="shared" si="11"/>
        <v>7</v>
      </c>
    </row>
    <row r="300" spans="1:16" x14ac:dyDescent="0.3">
      <c r="A300" s="22">
        <f>'agrupamento - 3ciclo'!A299</f>
        <v>340510</v>
      </c>
      <c r="B300" s="21">
        <f>VLOOKUP(Tabela3[[#This Row],[id_escola]],H:I,2,FALSE)</f>
        <v>46.72</v>
      </c>
      <c r="C300" s="21">
        <f>VLOOKUP(Tabela3[[#This Row],[id_escola]],K:L,2,FALSE)</f>
        <v>26.38</v>
      </c>
      <c r="D300" s="21">
        <f>AVERAGE(Tabela3[[#This Row],[nota_media_portugues]],Tabela3[[#This Row],[nota_media_matematica]])</f>
        <v>36.549999999999997</v>
      </c>
      <c r="E300">
        <f t="shared" si="12"/>
        <v>820</v>
      </c>
      <c r="F300">
        <f>VLOOKUP(Tabela3[[#This Row],[id_escola]],N:P,3,FALSE)</f>
        <v>22</v>
      </c>
      <c r="H300" s="20">
        <v>342671</v>
      </c>
      <c r="I300" s="26">
        <v>57.031914893617021</v>
      </c>
      <c r="K300" s="16">
        <v>342683</v>
      </c>
      <c r="L300" s="15">
        <v>30.196428571428573</v>
      </c>
      <c r="N300">
        <v>803318</v>
      </c>
      <c r="O300">
        <v>49.579710144927539</v>
      </c>
      <c r="P300" s="27">
        <f t="shared" si="11"/>
        <v>43</v>
      </c>
    </row>
    <row r="301" spans="1:16" x14ac:dyDescent="0.3">
      <c r="A301" s="22">
        <f>'agrupamento - 3ciclo'!A300</f>
        <v>344394</v>
      </c>
      <c r="B301" s="21">
        <f>VLOOKUP(Tabela3[[#This Row],[id_escola]],H:I,2,FALSE)</f>
        <v>53.545454545454547</v>
      </c>
      <c r="C301" s="21">
        <f>VLOOKUP(Tabela3[[#This Row],[id_escola]],K:L,2,FALSE)</f>
        <v>25.568181818181817</v>
      </c>
      <c r="D301" s="21">
        <f>AVERAGE(Tabela3[[#This Row],[nota_media_portugues]],Tabela3[[#This Row],[nota_media_matematica]])</f>
        <v>39.55681818181818</v>
      </c>
      <c r="E301">
        <f t="shared" si="12"/>
        <v>772</v>
      </c>
      <c r="F301">
        <f>VLOOKUP(Tabela3[[#This Row],[id_escola]],N:P,3,FALSE)</f>
        <v>186</v>
      </c>
      <c r="H301" s="20">
        <v>342683</v>
      </c>
      <c r="I301" s="26">
        <v>53.470588235294116</v>
      </c>
      <c r="K301" s="16">
        <v>342695</v>
      </c>
      <c r="L301" s="15">
        <v>48.168539325842694</v>
      </c>
      <c r="N301" t="s">
        <v>1270</v>
      </c>
      <c r="P301" s="27"/>
    </row>
    <row r="302" spans="1:16" x14ac:dyDescent="0.3">
      <c r="A302" s="22">
        <f>'agrupamento - 3ciclo'!A301</f>
        <v>344138</v>
      </c>
      <c r="B302" s="21">
        <f>VLOOKUP(Tabela3[[#This Row],[id_escola]],H:I,2,FALSE)</f>
        <v>60.756521739130434</v>
      </c>
      <c r="C302" s="21">
        <f>VLOOKUP(Tabela3[[#This Row],[id_escola]],K:L,2,FALSE)</f>
        <v>30.860869565217392</v>
      </c>
      <c r="D302" s="21">
        <f>AVERAGE(Tabela3[[#This Row],[nota_media_portugues]],Tabela3[[#This Row],[nota_media_matematica]])</f>
        <v>45.80869565217391</v>
      </c>
      <c r="E302">
        <f t="shared" si="12"/>
        <v>603</v>
      </c>
      <c r="F302">
        <f>VLOOKUP(Tabela3[[#This Row],[id_escola]],N:P,3,FALSE)</f>
        <v>143</v>
      </c>
      <c r="H302" s="20">
        <v>342695</v>
      </c>
      <c r="I302" s="26">
        <v>64.663157894736841</v>
      </c>
      <c r="K302" s="16">
        <v>342701</v>
      </c>
      <c r="L302" s="15">
        <v>26.027777777777779</v>
      </c>
      <c r="N302">
        <v>330474</v>
      </c>
      <c r="O302">
        <v>47.446428571428569</v>
      </c>
      <c r="P302" s="27">
        <f>RANK(O302, $O$302:$O$323, 0)</f>
        <v>15</v>
      </c>
    </row>
    <row r="303" spans="1:16" x14ac:dyDescent="0.3">
      <c r="A303" s="22">
        <f>'agrupamento - 3ciclo'!A302</f>
        <v>330176</v>
      </c>
      <c r="B303" s="21">
        <f>VLOOKUP(Tabela3[[#This Row],[id_escola]],H:I,2,FALSE)</f>
        <v>57.787234042553195</v>
      </c>
      <c r="C303" s="21">
        <f>VLOOKUP(Tabela3[[#This Row],[id_escola]],K:L,2,FALSE)</f>
        <v>42.458333333333336</v>
      </c>
      <c r="D303" s="21">
        <f>AVERAGE(Tabela3[[#This Row],[nota_media_portugues]],Tabela3[[#This Row],[nota_media_matematica]])</f>
        <v>50.122783687943269</v>
      </c>
      <c r="E303">
        <f t="shared" si="12"/>
        <v>401</v>
      </c>
      <c r="F303">
        <f>VLOOKUP(Tabela3[[#This Row],[id_escola]],N:P,3,FALSE)</f>
        <v>46</v>
      </c>
      <c r="H303" s="20">
        <v>342701</v>
      </c>
      <c r="I303" s="26">
        <v>51.428571428571431</v>
      </c>
      <c r="K303" s="16">
        <v>342725</v>
      </c>
      <c r="L303" s="15">
        <v>33.972602739726028</v>
      </c>
      <c r="N303">
        <v>330620</v>
      </c>
      <c r="O303">
        <v>56.35</v>
      </c>
      <c r="P303" s="27">
        <f t="shared" ref="P303:P323" si="13">RANK(O303, $O$302:$O$323, 0)</f>
        <v>4</v>
      </c>
    </row>
    <row r="304" spans="1:16" x14ac:dyDescent="0.3">
      <c r="A304" s="22">
        <f>'agrupamento - 3ciclo'!A303</f>
        <v>343882</v>
      </c>
      <c r="B304" s="21">
        <f>VLOOKUP(Tabela3[[#This Row],[id_escola]],H:I,2,FALSE)</f>
        <v>58.44736842105263</v>
      </c>
      <c r="C304" s="21">
        <f>VLOOKUP(Tabela3[[#This Row],[id_escola]],K:L,2,FALSE)</f>
        <v>43.592105263157897</v>
      </c>
      <c r="D304" s="21">
        <f>AVERAGE(Tabela3[[#This Row],[nota_media_portugues]],Tabela3[[#This Row],[nota_media_matematica]])</f>
        <v>51.01973684210526</v>
      </c>
      <c r="E304">
        <f t="shared" si="12"/>
        <v>352</v>
      </c>
      <c r="F304">
        <f>VLOOKUP(Tabela3[[#This Row],[id_escola]],N:P,3,FALSE)</f>
        <v>13</v>
      </c>
      <c r="H304" s="20">
        <v>342725</v>
      </c>
      <c r="I304" s="26">
        <v>56.74647887323944</v>
      </c>
      <c r="K304" s="16">
        <v>342737</v>
      </c>
      <c r="L304" s="15">
        <v>35.4765625</v>
      </c>
      <c r="N304">
        <v>330632</v>
      </c>
      <c r="O304">
        <v>36.928571428571431</v>
      </c>
      <c r="P304" s="27">
        <f t="shared" si="13"/>
        <v>21</v>
      </c>
    </row>
    <row r="305" spans="1:16" x14ac:dyDescent="0.3">
      <c r="A305" s="22">
        <f>'agrupamento - 3ciclo'!A304</f>
        <v>345118</v>
      </c>
      <c r="B305" s="21">
        <f>VLOOKUP(Tabela3[[#This Row],[id_escola]],H:I,2,FALSE)</f>
        <v>61.888888888888886</v>
      </c>
      <c r="C305" s="21">
        <f>VLOOKUP(Tabela3[[#This Row],[id_escola]],K:L,2,FALSE)</f>
        <v>36.666666666666664</v>
      </c>
      <c r="D305" s="21">
        <f>AVERAGE(Tabela3[[#This Row],[nota_media_portugues]],Tabela3[[#This Row],[nota_media_matematica]])</f>
        <v>49.277777777777771</v>
      </c>
      <c r="E305">
        <f t="shared" si="12"/>
        <v>436</v>
      </c>
      <c r="F305" t="e">
        <f>VLOOKUP(Tabela3[[#This Row],[id_escola]],N:P,3,FALSE)</f>
        <v>#N/A</v>
      </c>
      <c r="H305" s="20">
        <v>342737</v>
      </c>
      <c r="I305" s="26">
        <v>57.033898305084747</v>
      </c>
      <c r="K305" s="16">
        <v>342749</v>
      </c>
      <c r="L305" s="15">
        <v>48.868421052631582</v>
      </c>
      <c r="N305">
        <v>330929</v>
      </c>
      <c r="O305">
        <v>36.481927710843372</v>
      </c>
      <c r="P305" s="27">
        <f t="shared" si="13"/>
        <v>22</v>
      </c>
    </row>
    <row r="306" spans="1:16" x14ac:dyDescent="0.3">
      <c r="A306" s="22">
        <f>'agrupamento - 3ciclo'!A305</f>
        <v>344898</v>
      </c>
      <c r="B306" s="21">
        <f>VLOOKUP(Tabela3[[#This Row],[id_escola]],H:I,2,FALSE)</f>
        <v>61.963636363636361</v>
      </c>
      <c r="C306" s="21">
        <f>VLOOKUP(Tabela3[[#This Row],[id_escola]],K:L,2,FALSE)</f>
        <v>41.714285714285715</v>
      </c>
      <c r="D306" s="21">
        <f>AVERAGE(Tabela3[[#This Row],[nota_media_portugues]],Tabela3[[#This Row],[nota_media_matematica]])</f>
        <v>51.838961038961038</v>
      </c>
      <c r="E306">
        <f t="shared" si="12"/>
        <v>312</v>
      </c>
      <c r="F306">
        <f>VLOOKUP(Tabela3[[#This Row],[id_escola]],N:P,3,FALSE)</f>
        <v>12</v>
      </c>
      <c r="H306" s="20">
        <v>342749</v>
      </c>
      <c r="I306" s="26">
        <v>60.828947368421055</v>
      </c>
      <c r="K306" s="16">
        <v>342750</v>
      </c>
      <c r="L306" s="15">
        <v>43.357615894039732</v>
      </c>
      <c r="N306">
        <v>340765</v>
      </c>
      <c r="O306">
        <v>46.677419354838712</v>
      </c>
      <c r="P306" s="27">
        <f t="shared" si="13"/>
        <v>16</v>
      </c>
    </row>
    <row r="307" spans="1:16" x14ac:dyDescent="0.3">
      <c r="A307" s="22">
        <f>'agrupamento - 3ciclo'!A306</f>
        <v>330954</v>
      </c>
      <c r="B307" s="21">
        <f>VLOOKUP(Tabela3[[#This Row],[id_escola]],H:I,2,FALSE)</f>
        <v>66.666666666666671</v>
      </c>
      <c r="C307" s="21">
        <f>VLOOKUP(Tabela3[[#This Row],[id_escola]],K:L,2,FALSE)</f>
        <v>46.935483870967744</v>
      </c>
      <c r="D307" s="21">
        <f>AVERAGE(Tabela3[[#This Row],[nota_media_portugues]],Tabela3[[#This Row],[nota_media_matematica]])</f>
        <v>56.801075268817208</v>
      </c>
      <c r="E307">
        <f t="shared" si="12"/>
        <v>135</v>
      </c>
      <c r="F307">
        <f>VLOOKUP(Tabela3[[#This Row],[id_escola]],N:P,3,FALSE)</f>
        <v>35</v>
      </c>
      <c r="H307" s="20">
        <v>342750</v>
      </c>
      <c r="I307" s="26">
        <v>60.455782312925173</v>
      </c>
      <c r="K307" s="16">
        <v>342762</v>
      </c>
      <c r="L307" s="15">
        <v>37.111111111111114</v>
      </c>
      <c r="N307">
        <v>342476</v>
      </c>
      <c r="O307">
        <v>52.616279069767444</v>
      </c>
      <c r="P307" s="27">
        <f t="shared" si="13"/>
        <v>6</v>
      </c>
    </row>
    <row r="308" spans="1:16" x14ac:dyDescent="0.3">
      <c r="A308" s="22">
        <f>'agrupamento - 3ciclo'!A307</f>
        <v>342221</v>
      </c>
      <c r="B308" s="21">
        <f>VLOOKUP(Tabela3[[#This Row],[id_escola]],H:I,2,FALSE)</f>
        <v>59.418367346938773</v>
      </c>
      <c r="C308" s="21">
        <f>VLOOKUP(Tabela3[[#This Row],[id_escola]],K:L,2,FALSE)</f>
        <v>30.920792079207921</v>
      </c>
      <c r="D308" s="21">
        <f>AVERAGE(Tabela3[[#This Row],[nota_media_portugues]],Tabela3[[#This Row],[nota_media_matematica]])</f>
        <v>45.169579713073347</v>
      </c>
      <c r="E308">
        <f t="shared" si="12"/>
        <v>612</v>
      </c>
      <c r="F308">
        <f>VLOOKUP(Tabela3[[#This Row],[id_escola]],N:P,3,FALSE)</f>
        <v>42</v>
      </c>
      <c r="H308" s="20">
        <v>342762</v>
      </c>
      <c r="I308" s="26">
        <v>61</v>
      </c>
      <c r="K308" s="16">
        <v>342774</v>
      </c>
      <c r="L308" s="15">
        <v>44.96</v>
      </c>
      <c r="N308">
        <v>343020</v>
      </c>
      <c r="O308">
        <v>48.446428571428569</v>
      </c>
      <c r="P308" s="27">
        <f t="shared" si="13"/>
        <v>13</v>
      </c>
    </row>
    <row r="309" spans="1:16" x14ac:dyDescent="0.3">
      <c r="A309" s="22">
        <f>'agrupamento - 3ciclo'!A308</f>
        <v>330681</v>
      </c>
      <c r="B309" s="21">
        <f>VLOOKUP(Tabela3[[#This Row],[id_escola]],H:I,2,FALSE)</f>
        <v>56.269230769230766</v>
      </c>
      <c r="C309" s="21">
        <f>VLOOKUP(Tabela3[[#This Row],[id_escola]],K:L,2,FALSE)</f>
        <v>49.92307692307692</v>
      </c>
      <c r="D309" s="21">
        <f>AVERAGE(Tabela3[[#This Row],[nota_media_portugues]],Tabela3[[#This Row],[nota_media_matematica]])</f>
        <v>53.09615384615384</v>
      </c>
      <c r="E309">
        <f t="shared" si="12"/>
        <v>262</v>
      </c>
      <c r="F309">
        <f>VLOOKUP(Tabela3[[#This Row],[id_escola]],N:P,3,FALSE)</f>
        <v>53</v>
      </c>
      <c r="H309" s="20">
        <v>342774</v>
      </c>
      <c r="I309" s="26">
        <v>57.43</v>
      </c>
      <c r="K309" s="16">
        <v>342786</v>
      </c>
      <c r="L309" s="15">
        <v>37.77570093457944</v>
      </c>
      <c r="N309">
        <v>343109</v>
      </c>
      <c r="O309">
        <v>43.055555555555557</v>
      </c>
      <c r="P309" s="27">
        <f t="shared" si="13"/>
        <v>19</v>
      </c>
    </row>
    <row r="310" spans="1:16" x14ac:dyDescent="0.3">
      <c r="A310" s="22">
        <f>'agrupamento - 3ciclo'!A309</f>
        <v>344140</v>
      </c>
      <c r="B310" s="21">
        <f>VLOOKUP(Tabela3[[#This Row],[id_escola]],H:I,2,FALSE)</f>
        <v>61.763440860215056</v>
      </c>
      <c r="C310" s="21">
        <f>VLOOKUP(Tabela3[[#This Row],[id_escola]],K:L,2,FALSE)</f>
        <v>36.268817204301072</v>
      </c>
      <c r="D310" s="21">
        <f>AVERAGE(Tabela3[[#This Row],[nota_media_portugues]],Tabela3[[#This Row],[nota_media_matematica]])</f>
        <v>49.016129032258064</v>
      </c>
      <c r="E310">
        <f t="shared" si="12"/>
        <v>449</v>
      </c>
      <c r="F310">
        <f>VLOOKUP(Tabela3[[#This Row],[id_escola]],N:P,3,FALSE)</f>
        <v>127</v>
      </c>
      <c r="H310" s="20">
        <v>342786</v>
      </c>
      <c r="I310" s="26">
        <v>57.616822429906541</v>
      </c>
      <c r="K310" s="16">
        <v>342798</v>
      </c>
      <c r="L310" s="15">
        <v>32.613793103448273</v>
      </c>
      <c r="N310">
        <v>343456</v>
      </c>
      <c r="O310">
        <v>50.057142857142857</v>
      </c>
      <c r="P310" s="27">
        <f t="shared" si="13"/>
        <v>10</v>
      </c>
    </row>
    <row r="311" spans="1:16" x14ac:dyDescent="0.3">
      <c r="A311" s="22">
        <f>'agrupamento - 3ciclo'!A310</f>
        <v>344552</v>
      </c>
      <c r="B311" s="21">
        <f>VLOOKUP(Tabela3[[#This Row],[id_escola]],H:I,2,FALSE)</f>
        <v>51.305882352941175</v>
      </c>
      <c r="C311" s="21">
        <f>VLOOKUP(Tabela3[[#This Row],[id_escola]],K:L,2,FALSE)</f>
        <v>29.783132530120483</v>
      </c>
      <c r="D311" s="21">
        <f>AVERAGE(Tabela3[[#This Row],[nota_media_portugues]],Tabela3[[#This Row],[nota_media_matematica]])</f>
        <v>40.544507441530826</v>
      </c>
      <c r="E311">
        <f t="shared" si="12"/>
        <v>750</v>
      </c>
      <c r="F311">
        <f>VLOOKUP(Tabela3[[#This Row],[id_escola]],N:P,3,FALSE)</f>
        <v>167</v>
      </c>
      <c r="H311" s="20">
        <v>342798</v>
      </c>
      <c r="I311" s="26">
        <v>56.239130434782609</v>
      </c>
      <c r="K311" s="16">
        <v>342816</v>
      </c>
      <c r="L311" s="15">
        <v>31.792307692307691</v>
      </c>
      <c r="N311">
        <v>345738</v>
      </c>
      <c r="O311">
        <v>50.419642857142854</v>
      </c>
      <c r="P311" s="27">
        <f t="shared" si="13"/>
        <v>9</v>
      </c>
    </row>
    <row r="312" spans="1:16" x14ac:dyDescent="0.3">
      <c r="A312" s="22">
        <f>'agrupamento - 3ciclo'!A311</f>
        <v>345258</v>
      </c>
      <c r="B312" s="21">
        <f>VLOOKUP(Tabela3[[#This Row],[id_escola]],H:I,2,FALSE)</f>
        <v>74.304347826086953</v>
      </c>
      <c r="C312" s="21">
        <f>VLOOKUP(Tabela3[[#This Row],[id_escola]],K:L,2,FALSE)</f>
        <v>57.782608695652172</v>
      </c>
      <c r="D312" s="21">
        <f>AVERAGE(Tabela3[[#This Row],[nota_media_portugues]],Tabela3[[#This Row],[nota_media_matematica]])</f>
        <v>66.043478260869563</v>
      </c>
      <c r="E312">
        <f t="shared" si="12"/>
        <v>30</v>
      </c>
      <c r="F312">
        <f>VLOOKUP(Tabela3[[#This Row],[id_escola]],N:P,3,FALSE)</f>
        <v>1</v>
      </c>
      <c r="H312" s="20">
        <v>342816</v>
      </c>
      <c r="I312" s="26">
        <v>54.109243697478995</v>
      </c>
      <c r="K312" s="16">
        <v>342828</v>
      </c>
      <c r="L312" s="15">
        <v>40.435897435897438</v>
      </c>
      <c r="N312">
        <v>345775</v>
      </c>
      <c r="O312">
        <v>49.577586206896555</v>
      </c>
      <c r="P312" s="27">
        <f t="shared" si="13"/>
        <v>11</v>
      </c>
    </row>
    <row r="313" spans="1:16" x14ac:dyDescent="0.3">
      <c r="A313" s="22">
        <f>'agrupamento - 3ciclo'!A312</f>
        <v>343821</v>
      </c>
      <c r="B313" s="21">
        <f>VLOOKUP(Tabela3[[#This Row],[id_escola]],H:I,2,FALSE)</f>
        <v>58.160714285714285</v>
      </c>
      <c r="C313" s="21">
        <f>VLOOKUP(Tabela3[[#This Row],[id_escola]],K:L,2,FALSE)</f>
        <v>42.696428571428569</v>
      </c>
      <c r="D313" s="21">
        <f>AVERAGE(Tabela3[[#This Row],[nota_media_portugues]],Tabela3[[#This Row],[nota_media_matematica]])</f>
        <v>50.428571428571431</v>
      </c>
      <c r="E313">
        <f t="shared" si="12"/>
        <v>379</v>
      </c>
      <c r="F313">
        <f>VLOOKUP(Tabela3[[#This Row],[id_escola]],N:P,3,FALSE)</f>
        <v>19</v>
      </c>
      <c r="H313" s="20">
        <v>342828</v>
      </c>
      <c r="I313" s="26">
        <v>55.524999999999999</v>
      </c>
      <c r="K313" s="16">
        <v>342830</v>
      </c>
      <c r="L313" s="15">
        <v>36.38356164383562</v>
      </c>
      <c r="N313">
        <v>345787</v>
      </c>
      <c r="O313">
        <v>51.407894736842103</v>
      </c>
      <c r="P313" s="27">
        <f t="shared" si="13"/>
        <v>8</v>
      </c>
    </row>
    <row r="314" spans="1:16" x14ac:dyDescent="0.3">
      <c r="A314" s="22">
        <f>'agrupamento - 3ciclo'!A313</f>
        <v>343560</v>
      </c>
      <c r="B314" s="21">
        <f>VLOOKUP(Tabela3[[#This Row],[id_escola]],H:I,2,FALSE)</f>
        <v>60.549019607843135</v>
      </c>
      <c r="C314" s="21">
        <f>VLOOKUP(Tabela3[[#This Row],[id_escola]],K:L,2,FALSE)</f>
        <v>35.547169811320757</v>
      </c>
      <c r="D314" s="21">
        <f>AVERAGE(Tabela3[[#This Row],[nota_media_portugues]],Tabela3[[#This Row],[nota_media_matematica]])</f>
        <v>48.048094709581946</v>
      </c>
      <c r="E314">
        <f t="shared" si="12"/>
        <v>483</v>
      </c>
      <c r="F314">
        <f>VLOOKUP(Tabela3[[#This Row],[id_escola]],N:P,3,FALSE)</f>
        <v>54</v>
      </c>
      <c r="H314" s="20">
        <v>342830</v>
      </c>
      <c r="I314" s="26">
        <v>52.597222222222221</v>
      </c>
      <c r="K314" s="16">
        <v>342853</v>
      </c>
      <c r="L314" s="15">
        <v>30.365079365079364</v>
      </c>
      <c r="N314">
        <v>346410</v>
      </c>
      <c r="O314">
        <v>41.714285714285715</v>
      </c>
      <c r="P314" s="27">
        <f t="shared" si="13"/>
        <v>20</v>
      </c>
    </row>
    <row r="315" spans="1:16" x14ac:dyDescent="0.3">
      <c r="A315" s="22">
        <f>'agrupamento - 3ciclo'!A314</f>
        <v>341629</v>
      </c>
      <c r="B315" s="21">
        <f>VLOOKUP(Tabela3[[#This Row],[id_escola]],H:I,2,FALSE)</f>
        <v>58.524999999999999</v>
      </c>
      <c r="C315" s="21">
        <f>VLOOKUP(Tabela3[[#This Row],[id_escola]],K:L,2,FALSE)</f>
        <v>41.774999999999999</v>
      </c>
      <c r="D315" s="21">
        <f>AVERAGE(Tabela3[[#This Row],[nota_media_portugues]],Tabela3[[#This Row],[nota_media_matematica]])</f>
        <v>50.15</v>
      </c>
      <c r="E315">
        <f t="shared" si="12"/>
        <v>393</v>
      </c>
      <c r="F315">
        <f>VLOOKUP(Tabela3[[#This Row],[id_escola]],N:P,3,FALSE)</f>
        <v>65</v>
      </c>
      <c r="H315" s="20">
        <v>342853</v>
      </c>
      <c r="I315" s="26">
        <v>59.887096774193552</v>
      </c>
      <c r="K315" s="16">
        <v>342865</v>
      </c>
      <c r="L315" s="15">
        <v>39.952830188679243</v>
      </c>
      <c r="N315">
        <v>400210</v>
      </c>
      <c r="O315">
        <v>56.85</v>
      </c>
      <c r="P315" s="27">
        <f t="shared" si="13"/>
        <v>3</v>
      </c>
    </row>
    <row r="316" spans="1:16" x14ac:dyDescent="0.3">
      <c r="A316" s="22">
        <f>'agrupamento - 3ciclo'!A315</f>
        <v>344965</v>
      </c>
      <c r="B316" s="21">
        <f>VLOOKUP(Tabela3[[#This Row],[id_escola]],H:I,2,FALSE)</f>
        <v>64.400000000000006</v>
      </c>
      <c r="C316" s="21">
        <f>VLOOKUP(Tabela3[[#This Row],[id_escola]],K:L,2,FALSE)</f>
        <v>40.9</v>
      </c>
      <c r="D316" s="21">
        <f>AVERAGE(Tabela3[[#This Row],[nota_media_portugues]],Tabela3[[#This Row],[nota_media_matematica]])</f>
        <v>52.650000000000006</v>
      </c>
      <c r="E316">
        <f t="shared" si="12"/>
        <v>274</v>
      </c>
      <c r="F316">
        <f>VLOOKUP(Tabela3[[#This Row],[id_escola]],N:P,3,FALSE)</f>
        <v>40</v>
      </c>
      <c r="H316" s="20">
        <v>342865</v>
      </c>
      <c r="I316" s="26">
        <v>56.212121212121211</v>
      </c>
      <c r="K316" s="16">
        <v>342889</v>
      </c>
      <c r="L316" s="15">
        <v>41.728813559322035</v>
      </c>
      <c r="N316">
        <v>400853</v>
      </c>
      <c r="O316">
        <v>44.511111111111113</v>
      </c>
      <c r="P316" s="27">
        <f t="shared" si="13"/>
        <v>17</v>
      </c>
    </row>
    <row r="317" spans="1:16" x14ac:dyDescent="0.3">
      <c r="A317" s="22">
        <f>'agrupamento - 3ciclo'!A316</f>
        <v>330395</v>
      </c>
      <c r="B317" s="21">
        <f>VLOOKUP(Tabela3[[#This Row],[id_escola]],H:I,2,FALSE)</f>
        <v>61.756097560975611</v>
      </c>
      <c r="C317" s="21">
        <f>VLOOKUP(Tabela3[[#This Row],[id_escola]],K:L,2,FALSE)</f>
        <v>54.804878048780488</v>
      </c>
      <c r="D317" s="21">
        <f>AVERAGE(Tabela3[[#This Row],[nota_media_portugues]],Tabela3[[#This Row],[nota_media_matematica]])</f>
        <v>58.280487804878049</v>
      </c>
      <c r="E317">
        <f t="shared" si="12"/>
        <v>96</v>
      </c>
      <c r="F317">
        <f>VLOOKUP(Tabela3[[#This Row],[id_escola]],N:P,3,FALSE)</f>
        <v>19</v>
      </c>
      <c r="H317" s="20">
        <v>342889</v>
      </c>
      <c r="I317" s="26">
        <v>62.771929824561404</v>
      </c>
      <c r="K317" s="16">
        <v>342890</v>
      </c>
      <c r="L317" s="15">
        <v>38.837606837606835</v>
      </c>
      <c r="N317">
        <v>401900</v>
      </c>
      <c r="O317">
        <v>49.306666666666665</v>
      </c>
      <c r="P317" s="27">
        <f t="shared" si="13"/>
        <v>12</v>
      </c>
    </row>
    <row r="318" spans="1:16" x14ac:dyDescent="0.3">
      <c r="A318" s="22">
        <f>'agrupamento - 3ciclo'!A317</f>
        <v>345659</v>
      </c>
      <c r="B318" s="21">
        <f>VLOOKUP(Tabela3[[#This Row],[id_escola]],H:I,2,FALSE)</f>
        <v>59.4</v>
      </c>
      <c r="C318" s="21">
        <f>VLOOKUP(Tabela3[[#This Row],[id_escola]],K:L,2,FALSE)</f>
        <v>43.147058823529413</v>
      </c>
      <c r="D318" s="21">
        <f>AVERAGE(Tabela3[[#This Row],[nota_media_portugues]],Tabela3[[#This Row],[nota_media_matematica]])</f>
        <v>51.273529411764706</v>
      </c>
      <c r="E318">
        <f t="shared" si="12"/>
        <v>331</v>
      </c>
      <c r="F318">
        <f>VLOOKUP(Tabela3[[#This Row],[id_escola]],N:P,3,FALSE)</f>
        <v>55</v>
      </c>
      <c r="H318" s="20">
        <v>342890</v>
      </c>
      <c r="I318" s="26">
        <v>59.732142857142854</v>
      </c>
      <c r="K318" s="16">
        <v>342919</v>
      </c>
      <c r="L318" s="15">
        <v>28.037878787878789</v>
      </c>
      <c r="N318">
        <v>402280</v>
      </c>
      <c r="O318">
        <v>51.946619217081853</v>
      </c>
      <c r="P318" s="27">
        <f t="shared" si="13"/>
        <v>7</v>
      </c>
    </row>
    <row r="319" spans="1:16" x14ac:dyDescent="0.3">
      <c r="A319" s="22">
        <f>'agrupamento - 3ciclo'!A318</f>
        <v>344254</v>
      </c>
      <c r="B319" s="21">
        <f>VLOOKUP(Tabela3[[#This Row],[id_escola]],H:I,2,FALSE)</f>
        <v>61.595890410958901</v>
      </c>
      <c r="C319" s="21">
        <f>VLOOKUP(Tabela3[[#This Row],[id_escola]],K:L,2,FALSE)</f>
        <v>47.851063829787236</v>
      </c>
      <c r="D319" s="21">
        <f>AVERAGE(Tabela3[[#This Row],[nota_media_portugues]],Tabela3[[#This Row],[nota_media_matematica]])</f>
        <v>54.723477120373069</v>
      </c>
      <c r="E319">
        <f t="shared" si="12"/>
        <v>186</v>
      </c>
      <c r="F319">
        <f>VLOOKUP(Tabela3[[#This Row],[id_escola]],N:P,3,FALSE)</f>
        <v>68</v>
      </c>
      <c r="H319" s="20">
        <v>342919</v>
      </c>
      <c r="I319" s="26">
        <v>53.172131147540981</v>
      </c>
      <c r="K319" s="16">
        <v>342920</v>
      </c>
      <c r="L319" s="15">
        <v>40.706422018348626</v>
      </c>
      <c r="N319">
        <v>402643</v>
      </c>
      <c r="O319">
        <v>57.245283018867923</v>
      </c>
      <c r="P319" s="27">
        <f t="shared" si="13"/>
        <v>2</v>
      </c>
    </row>
    <row r="320" spans="1:16" x14ac:dyDescent="0.3">
      <c r="A320" s="22" t="e">
        <f>'agrupamento - 3ciclo'!A319</f>
        <v>#N/A</v>
      </c>
      <c r="C320" s="21"/>
      <c r="D320" s="21">
        <v>0</v>
      </c>
      <c r="E320">
        <f t="shared" si="12"/>
        <v>844</v>
      </c>
      <c r="F320" t="e">
        <f>VLOOKUP(Tabela3[[#This Row],[id_escola]],N:P,3,FALSE)</f>
        <v>#N/A</v>
      </c>
      <c r="H320" s="20">
        <v>342920</v>
      </c>
      <c r="I320" s="26">
        <v>62.435185185185183</v>
      </c>
      <c r="K320" s="16">
        <v>342944</v>
      </c>
      <c r="L320" s="15">
        <v>38.388888888888886</v>
      </c>
      <c r="N320">
        <v>402795</v>
      </c>
      <c r="O320">
        <v>57.861607142857146</v>
      </c>
      <c r="P320" s="27">
        <f t="shared" si="13"/>
        <v>1</v>
      </c>
    </row>
    <row r="321" spans="1:16" x14ac:dyDescent="0.3">
      <c r="A321" s="22">
        <f>'agrupamento - 3ciclo'!A320</f>
        <v>344310</v>
      </c>
      <c r="B321" s="21">
        <f>VLOOKUP(Tabela3[[#This Row],[id_escola]],H:I,2,FALSE)</f>
        <v>54.821428571428569</v>
      </c>
      <c r="C321" s="21">
        <f>VLOOKUP(Tabela3[[#This Row],[id_escola]],K:L,2,FALSE)</f>
        <v>36.142857142857146</v>
      </c>
      <c r="D321" s="21">
        <f>AVERAGE(Tabela3[[#This Row],[nota_media_portugues]],Tabela3[[#This Row],[nota_media_matematica]])</f>
        <v>45.482142857142861</v>
      </c>
      <c r="E321">
        <f t="shared" si="12"/>
        <v>597</v>
      </c>
      <c r="F321">
        <f>VLOOKUP(Tabela3[[#This Row],[id_escola]],N:P,3,FALSE)</f>
        <v>128</v>
      </c>
      <c r="H321" s="20">
        <v>342944</v>
      </c>
      <c r="I321" s="26">
        <v>58.083333333333336</v>
      </c>
      <c r="K321" s="16">
        <v>342956</v>
      </c>
      <c r="L321" s="15">
        <v>38.64</v>
      </c>
      <c r="N321">
        <v>403635</v>
      </c>
      <c r="O321">
        <v>47.827777777777776</v>
      </c>
      <c r="P321" s="27">
        <f t="shared" si="13"/>
        <v>14</v>
      </c>
    </row>
    <row r="322" spans="1:16" x14ac:dyDescent="0.3">
      <c r="A322" s="22">
        <f>'agrupamento - 3ciclo'!A321</f>
        <v>330206</v>
      </c>
      <c r="B322" s="21">
        <f>VLOOKUP(Tabela3[[#This Row],[id_escola]],H:I,2,FALSE)</f>
        <v>54.428571428571431</v>
      </c>
      <c r="C322" s="21">
        <f>VLOOKUP(Tabela3[[#This Row],[id_escola]],K:L,2,FALSE)</f>
        <v>46.625</v>
      </c>
      <c r="D322" s="21">
        <f>AVERAGE(Tabela3[[#This Row],[nota_media_portugues]],Tabela3[[#This Row],[nota_media_matematica]])</f>
        <v>50.526785714285715</v>
      </c>
      <c r="E322">
        <f t="shared" ref="E322:E385" si="14">RANK(D322, (D322:D1555), 0)</f>
        <v>368</v>
      </c>
      <c r="F322">
        <f>VLOOKUP(Tabela3[[#This Row],[id_escola]],N:P,3,FALSE)</f>
        <v>33</v>
      </c>
      <c r="H322" s="20">
        <v>342956</v>
      </c>
      <c r="I322" s="26">
        <v>49.208333333333336</v>
      </c>
      <c r="K322" s="16">
        <v>342968</v>
      </c>
      <c r="L322" s="15">
        <v>46.155555555555559</v>
      </c>
      <c r="N322">
        <v>404639</v>
      </c>
      <c r="O322">
        <v>43.306722689075627</v>
      </c>
      <c r="P322" s="27">
        <f t="shared" si="13"/>
        <v>18</v>
      </c>
    </row>
    <row r="323" spans="1:16" x14ac:dyDescent="0.3">
      <c r="A323" s="22">
        <f>'agrupamento - 3ciclo'!A322</f>
        <v>344370</v>
      </c>
      <c r="B323" s="21">
        <f>VLOOKUP(Tabela3[[#This Row],[id_escola]],H:I,2,FALSE)</f>
        <v>52.203703703703702</v>
      </c>
      <c r="C323" s="21">
        <f>VLOOKUP(Tabela3[[#This Row],[id_escola]],K:L,2,FALSE)</f>
        <v>38.796296296296298</v>
      </c>
      <c r="D323" s="21">
        <f>AVERAGE(Tabela3[[#This Row],[nota_media_portugues]],Tabela3[[#This Row],[nota_media_matematica]])</f>
        <v>45.5</v>
      </c>
      <c r="E323">
        <f t="shared" si="14"/>
        <v>594</v>
      </c>
      <c r="F323">
        <f>VLOOKUP(Tabela3[[#This Row],[id_escola]],N:P,3,FALSE)</f>
        <v>152</v>
      </c>
      <c r="H323" s="20">
        <v>342968</v>
      </c>
      <c r="I323" s="26">
        <v>62.348314606741575</v>
      </c>
      <c r="K323" s="16">
        <v>342970</v>
      </c>
      <c r="L323" s="15">
        <v>49.621212121212125</v>
      </c>
      <c r="N323">
        <v>800429</v>
      </c>
      <c r="O323">
        <v>55.297872340425535</v>
      </c>
      <c r="P323" s="27">
        <f t="shared" si="13"/>
        <v>5</v>
      </c>
    </row>
    <row r="324" spans="1:16" x14ac:dyDescent="0.3">
      <c r="A324" s="22">
        <f>'agrupamento - 3ciclo'!A323</f>
        <v>345611</v>
      </c>
      <c r="B324" s="21">
        <f>VLOOKUP(Tabela3[[#This Row],[id_escola]],H:I,2,FALSE)</f>
        <v>65.574468085106389</v>
      </c>
      <c r="C324" s="21">
        <f>VLOOKUP(Tabela3[[#This Row],[id_escola]],K:L,2,FALSE)</f>
        <v>48.171232876712331</v>
      </c>
      <c r="D324" s="21">
        <f>AVERAGE(Tabela3[[#This Row],[nota_media_portugues]],Tabela3[[#This Row],[nota_media_matematica]])</f>
        <v>56.872850480909364</v>
      </c>
      <c r="E324">
        <f t="shared" si="14"/>
        <v>131</v>
      </c>
      <c r="F324">
        <f>VLOOKUP(Tabela3[[#This Row],[id_escola]],N:P,3,FALSE)</f>
        <v>29</v>
      </c>
      <c r="H324" s="20">
        <v>342970</v>
      </c>
      <c r="I324" s="26">
        <v>58.691729323308273</v>
      </c>
      <c r="K324" s="16">
        <v>342981</v>
      </c>
      <c r="L324" s="15">
        <v>44.960526315789473</v>
      </c>
      <c r="N324" t="s">
        <v>1271</v>
      </c>
    </row>
    <row r="325" spans="1:16" x14ac:dyDescent="0.3">
      <c r="A325" s="22" t="e">
        <f>'agrupamento - 3ciclo'!A324</f>
        <v>#N/A</v>
      </c>
      <c r="C325" s="21"/>
      <c r="D325" s="21">
        <v>0</v>
      </c>
      <c r="E325">
        <f t="shared" si="14"/>
        <v>840</v>
      </c>
      <c r="F325" t="e">
        <f>VLOOKUP(Tabela3[[#This Row],[id_escola]],N:P,3,FALSE)</f>
        <v>#N/A</v>
      </c>
      <c r="H325" s="20">
        <v>342981</v>
      </c>
      <c r="I325" s="26">
        <v>63.723684210526315</v>
      </c>
      <c r="K325" s="16">
        <v>342993</v>
      </c>
      <c r="L325" s="15">
        <v>41.382352941176471</v>
      </c>
      <c r="N325">
        <v>310499</v>
      </c>
      <c r="O325">
        <v>41.914634146341463</v>
      </c>
      <c r="P325" s="27">
        <f>RANK(O325, $O$325:$O$381, 0)</f>
        <v>47</v>
      </c>
    </row>
    <row r="326" spans="1:16" x14ac:dyDescent="0.3">
      <c r="A326" s="22">
        <f>'agrupamento - 3ciclo'!A325</f>
        <v>344175</v>
      </c>
      <c r="B326" s="21">
        <f>VLOOKUP(Tabela3[[#This Row],[id_escola]],H:I,2,FALSE)</f>
        <v>60.406779661016948</v>
      </c>
      <c r="C326" s="21">
        <f>VLOOKUP(Tabela3[[#This Row],[id_escola]],K:L,2,FALSE)</f>
        <v>40.474576271186443</v>
      </c>
      <c r="D326" s="21">
        <f>AVERAGE(Tabela3[[#This Row],[nota_media_portugues]],Tabela3[[#This Row],[nota_media_matematica]])</f>
        <v>50.440677966101696</v>
      </c>
      <c r="E326">
        <f t="shared" si="14"/>
        <v>369</v>
      </c>
      <c r="F326">
        <f>VLOOKUP(Tabela3[[#This Row],[id_escola]],N:P,3,FALSE)</f>
        <v>106</v>
      </c>
      <c r="H326" s="20">
        <v>342993</v>
      </c>
      <c r="I326" s="26">
        <v>59.03921568627451</v>
      </c>
      <c r="K326" s="16">
        <v>343006</v>
      </c>
      <c r="L326" s="15">
        <v>29.09375</v>
      </c>
      <c r="N326">
        <v>330267</v>
      </c>
      <c r="O326">
        <v>49.792000000000002</v>
      </c>
      <c r="P326" s="27">
        <f t="shared" ref="P326:P381" si="15">RANK(O326, $O$325:$O$381, 0)</f>
        <v>18</v>
      </c>
    </row>
    <row r="327" spans="1:16" x14ac:dyDescent="0.3">
      <c r="A327" s="22">
        <f>'agrupamento - 3ciclo'!A326</f>
        <v>330188</v>
      </c>
      <c r="B327" s="21">
        <f>VLOOKUP(Tabela3[[#This Row],[id_escola]],H:I,2,FALSE)</f>
        <v>52.255813953488371</v>
      </c>
      <c r="C327" s="21">
        <f>VLOOKUP(Tabela3[[#This Row],[id_escola]],K:L,2,FALSE)</f>
        <v>35.116279069767444</v>
      </c>
      <c r="D327" s="21">
        <f>AVERAGE(Tabela3[[#This Row],[nota_media_portugues]],Tabela3[[#This Row],[nota_media_matematica]])</f>
        <v>43.686046511627907</v>
      </c>
      <c r="E327">
        <f t="shared" si="14"/>
        <v>646</v>
      </c>
      <c r="F327">
        <f>VLOOKUP(Tabela3[[#This Row],[id_escola]],N:P,3,FALSE)</f>
        <v>60</v>
      </c>
      <c r="H327" s="20">
        <v>343006</v>
      </c>
      <c r="I327" s="26">
        <v>57.349206349206348</v>
      </c>
      <c r="K327" s="16">
        <v>343020</v>
      </c>
      <c r="L327" s="15">
        <v>39.6875</v>
      </c>
      <c r="N327">
        <v>330279</v>
      </c>
      <c r="O327">
        <v>44.178571428571431</v>
      </c>
      <c r="P327" s="27">
        <f t="shared" si="15"/>
        <v>40</v>
      </c>
    </row>
    <row r="328" spans="1:16" x14ac:dyDescent="0.3">
      <c r="A328" s="22">
        <f>'agrupamento - 3ciclo'!A327</f>
        <v>341990</v>
      </c>
      <c r="B328" s="21">
        <f>VLOOKUP(Tabela3[[#This Row],[id_escola]],H:I,2,FALSE)</f>
        <v>53.464285714285715</v>
      </c>
      <c r="C328" s="21">
        <f>VLOOKUP(Tabela3[[#This Row],[id_escola]],K:L,2,FALSE)</f>
        <v>39.142857142857146</v>
      </c>
      <c r="D328" s="21">
        <f>AVERAGE(Tabela3[[#This Row],[nota_media_portugues]],Tabela3[[#This Row],[nota_media_matematica]])</f>
        <v>46.303571428571431</v>
      </c>
      <c r="E328">
        <f t="shared" si="14"/>
        <v>561</v>
      </c>
      <c r="F328">
        <f>VLOOKUP(Tabela3[[#This Row],[id_escola]],N:P,3,FALSE)</f>
        <v>136</v>
      </c>
      <c r="H328" s="20">
        <v>343020</v>
      </c>
      <c r="I328" s="26">
        <v>58.586956521739133</v>
      </c>
      <c r="K328" s="16">
        <v>343031</v>
      </c>
      <c r="L328" s="15">
        <v>36.361702127659576</v>
      </c>
      <c r="N328">
        <v>330693</v>
      </c>
      <c r="O328">
        <v>38.363636363636367</v>
      </c>
      <c r="P328" s="27">
        <f t="shared" si="15"/>
        <v>52</v>
      </c>
    </row>
    <row r="329" spans="1:16" x14ac:dyDescent="0.3">
      <c r="A329" s="22">
        <f>'agrupamento - 3ciclo'!A328</f>
        <v>344308</v>
      </c>
      <c r="B329" s="21">
        <f>VLOOKUP(Tabela3[[#This Row],[id_escola]],H:I,2,FALSE)</f>
        <v>57.154929577464792</v>
      </c>
      <c r="C329" s="21">
        <f>VLOOKUP(Tabela3[[#This Row],[id_escola]],K:L,2,FALSE)</f>
        <v>35.605633802816904</v>
      </c>
      <c r="D329" s="21">
        <f>AVERAGE(Tabela3[[#This Row],[nota_media_portugues]],Tabela3[[#This Row],[nota_media_matematica]])</f>
        <v>46.380281690140848</v>
      </c>
      <c r="E329">
        <f t="shared" si="14"/>
        <v>556</v>
      </c>
      <c r="F329">
        <f>VLOOKUP(Tabela3[[#This Row],[id_escola]],N:P,3,FALSE)</f>
        <v>132</v>
      </c>
      <c r="H329" s="20">
        <v>343031</v>
      </c>
      <c r="I329" s="26">
        <v>55</v>
      </c>
      <c r="K329" s="16">
        <v>343043</v>
      </c>
      <c r="L329" s="15">
        <v>26.7</v>
      </c>
      <c r="N329">
        <v>330905</v>
      </c>
      <c r="O329">
        <v>46.805309734513273</v>
      </c>
      <c r="P329" s="27">
        <f t="shared" si="15"/>
        <v>29</v>
      </c>
    </row>
    <row r="330" spans="1:16" x14ac:dyDescent="0.3">
      <c r="A330" s="22">
        <f>'agrupamento - 3ciclo'!A329</f>
        <v>345507</v>
      </c>
      <c r="B330" s="21">
        <f>VLOOKUP(Tabela3[[#This Row],[id_escola]],H:I,2,FALSE)</f>
        <v>58.128205128205131</v>
      </c>
      <c r="C330" s="21">
        <f>VLOOKUP(Tabela3[[#This Row],[id_escola]],K:L,2,FALSE)</f>
        <v>43.024999999999999</v>
      </c>
      <c r="D330" s="21">
        <f>AVERAGE(Tabela3[[#This Row],[nota_media_portugues]],Tabela3[[#This Row],[nota_media_matematica]])</f>
        <v>50.576602564102565</v>
      </c>
      <c r="E330">
        <f t="shared" si="14"/>
        <v>364</v>
      </c>
      <c r="F330" t="e">
        <f>VLOOKUP(Tabela3[[#This Row],[id_escola]],N:P,3,FALSE)</f>
        <v>#N/A</v>
      </c>
      <c r="H330" s="20">
        <v>343043</v>
      </c>
      <c r="I330" s="26">
        <v>50.621621621621621</v>
      </c>
      <c r="K330" s="16">
        <v>343055</v>
      </c>
      <c r="L330" s="15">
        <v>32.444444444444443</v>
      </c>
      <c r="N330">
        <v>330917</v>
      </c>
      <c r="O330">
        <v>57.157894736842103</v>
      </c>
      <c r="P330" s="27">
        <f t="shared" si="15"/>
        <v>7</v>
      </c>
    </row>
    <row r="331" spans="1:16" x14ac:dyDescent="0.3">
      <c r="A331" s="22">
        <f>'agrupamento - 3ciclo'!A330</f>
        <v>344590</v>
      </c>
      <c r="B331" s="21">
        <f>VLOOKUP(Tabela3[[#This Row],[id_escola]],H:I,2,FALSE)</f>
        <v>62.02</v>
      </c>
      <c r="C331" s="21">
        <f>VLOOKUP(Tabela3[[#This Row],[id_escola]],K:L,2,FALSE)</f>
        <v>44.42</v>
      </c>
      <c r="D331" s="21">
        <f>AVERAGE(Tabela3[[#This Row],[nota_media_portugues]],Tabela3[[#This Row],[nota_media_matematica]])</f>
        <v>53.22</v>
      </c>
      <c r="E331">
        <f t="shared" si="14"/>
        <v>253</v>
      </c>
      <c r="F331">
        <f>VLOOKUP(Tabela3[[#This Row],[id_escola]],N:P,3,FALSE)</f>
        <v>91</v>
      </c>
      <c r="H331" s="20">
        <v>343055</v>
      </c>
      <c r="I331" s="26">
        <v>59.944444444444443</v>
      </c>
      <c r="K331" s="16">
        <v>343079</v>
      </c>
      <c r="L331" s="15">
        <v>32.893617021276597</v>
      </c>
      <c r="N331">
        <v>340066</v>
      </c>
      <c r="O331">
        <v>47.933774834437088</v>
      </c>
      <c r="P331" s="27">
        <f t="shared" si="15"/>
        <v>25</v>
      </c>
    </row>
    <row r="332" spans="1:16" x14ac:dyDescent="0.3">
      <c r="A332" s="22">
        <f>'agrupamento - 3ciclo'!A331</f>
        <v>343663</v>
      </c>
      <c r="B332" s="21">
        <f>VLOOKUP(Tabela3[[#This Row],[id_escola]],H:I,2,FALSE)</f>
        <v>57.939393939393938</v>
      </c>
      <c r="C332" s="21">
        <f>VLOOKUP(Tabela3[[#This Row],[id_escola]],K:L,2,FALSE)</f>
        <v>45.443298969072167</v>
      </c>
      <c r="D332" s="21">
        <f>AVERAGE(Tabela3[[#This Row],[nota_media_portugues]],Tabela3[[#This Row],[nota_media_matematica]])</f>
        <v>51.691346454233056</v>
      </c>
      <c r="E332">
        <f t="shared" si="14"/>
        <v>311</v>
      </c>
      <c r="F332">
        <f>VLOOKUP(Tabela3[[#This Row],[id_escola]],N:P,3,FALSE)</f>
        <v>59</v>
      </c>
      <c r="H332" s="20">
        <v>343079</v>
      </c>
      <c r="I332" s="26">
        <v>53.083333333333336</v>
      </c>
      <c r="K332" s="16">
        <v>343080</v>
      </c>
      <c r="L332" s="15">
        <v>37.220338983050844</v>
      </c>
      <c r="N332">
        <v>340686</v>
      </c>
      <c r="O332">
        <v>38.922155688622752</v>
      </c>
      <c r="P332" s="27">
        <f t="shared" si="15"/>
        <v>51</v>
      </c>
    </row>
    <row r="333" spans="1:16" x14ac:dyDescent="0.3">
      <c r="A333" s="22">
        <f>'agrupamento - 3ciclo'!A332</f>
        <v>342051</v>
      </c>
      <c r="B333" s="21">
        <f>VLOOKUP(Tabela3[[#This Row],[id_escola]],H:I,2,FALSE)</f>
        <v>62.25</v>
      </c>
      <c r="C333" s="21">
        <f>VLOOKUP(Tabela3[[#This Row],[id_escola]],K:L,2,FALSE)</f>
        <v>49.916666666666664</v>
      </c>
      <c r="D333" s="21">
        <f>AVERAGE(Tabela3[[#This Row],[nota_media_portugues]],Tabela3[[#This Row],[nota_media_matematica]])</f>
        <v>56.083333333333329</v>
      </c>
      <c r="E333">
        <f t="shared" si="14"/>
        <v>149</v>
      </c>
      <c r="F333">
        <f>VLOOKUP(Tabela3[[#This Row],[id_escola]],N:P,3,FALSE)</f>
        <v>80</v>
      </c>
      <c r="H333" s="20">
        <v>343080</v>
      </c>
      <c r="I333" s="26">
        <v>56.982758620689658</v>
      </c>
      <c r="K333" s="16">
        <v>343092</v>
      </c>
      <c r="L333" s="15">
        <v>46.102564102564102</v>
      </c>
      <c r="N333">
        <v>340753</v>
      </c>
      <c r="O333">
        <v>50.884892086330936</v>
      </c>
      <c r="P333" s="27">
        <f t="shared" si="15"/>
        <v>14</v>
      </c>
    </row>
    <row r="334" spans="1:16" x14ac:dyDescent="0.3">
      <c r="A334" s="22">
        <f>'agrupamento - 3ciclo'!A333</f>
        <v>345271</v>
      </c>
      <c r="B334" s="21">
        <f>VLOOKUP(Tabela3[[#This Row],[id_escola]],H:I,2,FALSE)</f>
        <v>56.488372093023258</v>
      </c>
      <c r="C334" s="21">
        <f>VLOOKUP(Tabela3[[#This Row],[id_escola]],K:L,2,FALSE)</f>
        <v>29.709302325581394</v>
      </c>
      <c r="D334" s="21">
        <f>AVERAGE(Tabela3[[#This Row],[nota_media_portugues]],Tabela3[[#This Row],[nota_media_matematica]])</f>
        <v>43.098837209302324</v>
      </c>
      <c r="E334">
        <f t="shared" si="14"/>
        <v>660</v>
      </c>
      <c r="F334">
        <f>VLOOKUP(Tabela3[[#This Row],[id_escola]],N:P,3,FALSE)</f>
        <v>37</v>
      </c>
      <c r="H334" s="20">
        <v>343092</v>
      </c>
      <c r="I334" s="26">
        <v>63.918918918918919</v>
      </c>
      <c r="K334" s="16">
        <v>343109</v>
      </c>
      <c r="L334" s="15">
        <v>35.162162162162161</v>
      </c>
      <c r="N334">
        <v>340789</v>
      </c>
      <c r="O334">
        <v>41.973333333333336</v>
      </c>
      <c r="P334" s="27">
        <f t="shared" si="15"/>
        <v>46</v>
      </c>
    </row>
    <row r="335" spans="1:16" x14ac:dyDescent="0.3">
      <c r="A335" s="22">
        <f>'agrupamento - 3ciclo'!A334</f>
        <v>330358</v>
      </c>
      <c r="B335" s="21">
        <f>VLOOKUP(Tabela3[[#This Row],[id_escola]],H:I,2,FALSE)</f>
        <v>58.486111111111114</v>
      </c>
      <c r="C335" s="21">
        <f>VLOOKUP(Tabela3[[#This Row],[id_escola]],K:L,2,FALSE)</f>
        <v>50.041095890410958</v>
      </c>
      <c r="D335" s="21">
        <f>AVERAGE(Tabela3[[#This Row],[nota_media_portugues]],Tabela3[[#This Row],[nota_media_matematica]])</f>
        <v>54.263603500761036</v>
      </c>
      <c r="E335">
        <f t="shared" si="14"/>
        <v>203</v>
      </c>
      <c r="F335">
        <f>VLOOKUP(Tabela3[[#This Row],[id_escola]],N:P,3,FALSE)</f>
        <v>5</v>
      </c>
      <c r="H335" s="20">
        <v>343109</v>
      </c>
      <c r="I335" s="26">
        <v>54.722222222222221</v>
      </c>
      <c r="K335" s="16">
        <v>343110</v>
      </c>
      <c r="L335" s="15">
        <v>29.5</v>
      </c>
      <c r="N335">
        <v>340844</v>
      </c>
      <c r="O335">
        <v>42.526881720430104</v>
      </c>
      <c r="P335" s="27">
        <f t="shared" si="15"/>
        <v>44</v>
      </c>
    </row>
    <row r="336" spans="1:16" x14ac:dyDescent="0.3">
      <c r="A336" s="22">
        <f>'agrupamento - 3ciclo'!A335</f>
        <v>342154</v>
      </c>
      <c r="B336" s="21">
        <f>VLOOKUP(Tabela3[[#This Row],[id_escola]],H:I,2,FALSE)</f>
        <v>48.208333333333336</v>
      </c>
      <c r="C336" s="21">
        <f>VLOOKUP(Tabela3[[#This Row],[id_escola]],K:L,2,FALSE)</f>
        <v>19.76923076923077</v>
      </c>
      <c r="D336" s="21">
        <f>AVERAGE(Tabela3[[#This Row],[nota_media_portugues]],Tabela3[[#This Row],[nota_media_matematica]])</f>
        <v>33.988782051282051</v>
      </c>
      <c r="E336">
        <f t="shared" si="14"/>
        <v>809</v>
      </c>
      <c r="F336" t="e">
        <f>VLOOKUP(Tabela3[[#This Row],[id_escola]],N:P,3,FALSE)</f>
        <v>#N/A</v>
      </c>
      <c r="H336" s="20">
        <v>343110</v>
      </c>
      <c r="I336" s="26">
        <v>57.791666666666664</v>
      </c>
      <c r="K336" s="16">
        <v>343122</v>
      </c>
      <c r="L336" s="15">
        <v>40.058823529411768</v>
      </c>
      <c r="N336">
        <v>340868</v>
      </c>
      <c r="O336">
        <v>42.648809523809526</v>
      </c>
      <c r="P336" s="27">
        <f t="shared" si="15"/>
        <v>43</v>
      </c>
    </row>
    <row r="337" spans="1:16" x14ac:dyDescent="0.3">
      <c r="A337" s="22">
        <f>'agrupamento - 3ciclo'!A336</f>
        <v>344229</v>
      </c>
      <c r="B337" s="21">
        <f>VLOOKUP(Tabela3[[#This Row],[id_escola]],H:I,2,FALSE)</f>
        <v>50.773333333333333</v>
      </c>
      <c r="C337" s="21">
        <f>VLOOKUP(Tabela3[[#This Row],[id_escola]],K:L,2,FALSE)</f>
        <v>26.935064935064936</v>
      </c>
      <c r="D337" s="21">
        <f>AVERAGE(Tabela3[[#This Row],[nota_media_portugues]],Tabela3[[#This Row],[nota_media_matematica]])</f>
        <v>38.854199134199135</v>
      </c>
      <c r="E337">
        <f t="shared" si="14"/>
        <v>753</v>
      </c>
      <c r="F337">
        <f>VLOOKUP(Tabela3[[#This Row],[id_escola]],N:P,3,FALSE)</f>
        <v>182</v>
      </c>
      <c r="H337" s="20">
        <v>343122</v>
      </c>
      <c r="I337" s="26">
        <v>56.735294117647058</v>
      </c>
      <c r="K337" s="16">
        <v>343134</v>
      </c>
      <c r="L337" s="15">
        <v>42.444444444444443</v>
      </c>
      <c r="N337">
        <v>340870</v>
      </c>
      <c r="O337">
        <v>47.535802469135803</v>
      </c>
      <c r="P337" s="27">
        <f t="shared" si="15"/>
        <v>28</v>
      </c>
    </row>
    <row r="338" spans="1:16" x14ac:dyDescent="0.3">
      <c r="A338" s="22">
        <f>'agrupamento - 3ciclo'!A337</f>
        <v>343596</v>
      </c>
      <c r="B338" s="21">
        <f>VLOOKUP(Tabela3[[#This Row],[id_escola]],H:I,2,FALSE)</f>
        <v>59.70967741935484</v>
      </c>
      <c r="C338" s="21">
        <f>VLOOKUP(Tabela3[[#This Row],[id_escola]],K:L,2,FALSE)</f>
        <v>41.166666666666664</v>
      </c>
      <c r="D338" s="21">
        <f>AVERAGE(Tabela3[[#This Row],[nota_media_portugues]],Tabela3[[#This Row],[nota_media_matematica]])</f>
        <v>50.438172043010752</v>
      </c>
      <c r="E338">
        <f t="shared" si="14"/>
        <v>364</v>
      </c>
      <c r="F338" t="e">
        <f>VLOOKUP(Tabela3[[#This Row],[id_escola]],N:P,3,FALSE)</f>
        <v>#N/A</v>
      </c>
      <c r="H338" s="20">
        <v>343134</v>
      </c>
      <c r="I338" s="26">
        <v>63.587412587412587</v>
      </c>
      <c r="K338" s="16">
        <v>343146</v>
      </c>
      <c r="L338" s="15">
        <v>44.943396226415096</v>
      </c>
      <c r="N338">
        <v>340911</v>
      </c>
      <c r="O338">
        <v>42.35807860262009</v>
      </c>
      <c r="P338" s="27">
        <f t="shared" si="15"/>
        <v>45</v>
      </c>
    </row>
    <row r="339" spans="1:16" x14ac:dyDescent="0.3">
      <c r="A339" s="22">
        <f>'agrupamento - 3ciclo'!A338</f>
        <v>343894</v>
      </c>
      <c r="B339" s="21">
        <f>VLOOKUP(Tabela3[[#This Row],[id_escola]],H:I,2,FALSE)</f>
        <v>60.95</v>
      </c>
      <c r="C339" s="21">
        <f>VLOOKUP(Tabela3[[#This Row],[id_escola]],K:L,2,FALSE)</f>
        <v>55.6</v>
      </c>
      <c r="D339" s="21">
        <f>AVERAGE(Tabela3[[#This Row],[nota_media_portugues]],Tabela3[[#This Row],[nota_media_matematica]])</f>
        <v>58.275000000000006</v>
      </c>
      <c r="E339">
        <f t="shared" si="14"/>
        <v>96</v>
      </c>
      <c r="F339">
        <f>VLOOKUP(Tabela3[[#This Row],[id_escola]],N:P,3,FALSE)</f>
        <v>2</v>
      </c>
      <c r="H339" s="20">
        <v>343146</v>
      </c>
      <c r="I339" s="26">
        <v>65.476635514018696</v>
      </c>
      <c r="K339" s="16">
        <v>343158</v>
      </c>
      <c r="L339" s="15">
        <v>36.019801980198018</v>
      </c>
      <c r="N339">
        <v>341046</v>
      </c>
      <c r="O339">
        <v>39.388297872340424</v>
      </c>
      <c r="P339" s="27">
        <f t="shared" si="15"/>
        <v>50</v>
      </c>
    </row>
    <row r="340" spans="1:16" x14ac:dyDescent="0.3">
      <c r="A340" s="22">
        <f>'agrupamento - 3ciclo'!A339</f>
        <v>330322</v>
      </c>
      <c r="B340" s="21">
        <f>VLOOKUP(Tabela3[[#This Row],[id_escola]],H:I,2,FALSE)</f>
        <v>64.82352941176471</v>
      </c>
      <c r="C340" s="21">
        <f>VLOOKUP(Tabela3[[#This Row],[id_escola]],K:L,2,FALSE)</f>
        <v>49.114285714285714</v>
      </c>
      <c r="D340" s="21">
        <f>AVERAGE(Tabela3[[#This Row],[nota_media_portugues]],Tabela3[[#This Row],[nota_media_matematica]])</f>
        <v>56.968907563025212</v>
      </c>
      <c r="E340">
        <f t="shared" si="14"/>
        <v>127</v>
      </c>
      <c r="F340">
        <f>VLOOKUP(Tabela3[[#This Row],[id_escola]],N:P,3,FALSE)</f>
        <v>11</v>
      </c>
      <c r="H340" s="20">
        <v>343158</v>
      </c>
      <c r="I340" s="26">
        <v>59.114583333333336</v>
      </c>
      <c r="K340" s="16">
        <v>343171</v>
      </c>
      <c r="L340" s="15">
        <v>22</v>
      </c>
      <c r="N340">
        <v>341083</v>
      </c>
      <c r="O340">
        <v>50.504237288135592</v>
      </c>
      <c r="P340" s="27">
        <f t="shared" si="15"/>
        <v>16</v>
      </c>
    </row>
    <row r="341" spans="1:16" x14ac:dyDescent="0.3">
      <c r="A341" s="22">
        <f>'agrupamento - 3ciclo'!A340</f>
        <v>341770</v>
      </c>
      <c r="B341" s="21">
        <f>VLOOKUP(Tabela3[[#This Row],[id_escola]],H:I,2,FALSE)</f>
        <v>60.33098591549296</v>
      </c>
      <c r="C341" s="21">
        <f>VLOOKUP(Tabela3[[#This Row],[id_escola]],K:L,2,FALSE)</f>
        <v>45.23776223776224</v>
      </c>
      <c r="D341" s="21">
        <f>AVERAGE(Tabela3[[#This Row],[nota_media_portugues]],Tabela3[[#This Row],[nota_media_matematica]])</f>
        <v>52.7843740766276</v>
      </c>
      <c r="E341">
        <f t="shared" si="14"/>
        <v>262</v>
      </c>
      <c r="F341">
        <f>VLOOKUP(Tabela3[[#This Row],[id_escola]],N:P,3,FALSE)</f>
        <v>95</v>
      </c>
      <c r="H341" s="20">
        <v>343171</v>
      </c>
      <c r="I341" s="26">
        <v>51.869565217391305</v>
      </c>
      <c r="K341" s="16">
        <v>343183</v>
      </c>
      <c r="L341" s="15">
        <v>40.428571428571431</v>
      </c>
      <c r="N341">
        <v>341186</v>
      </c>
      <c r="O341">
        <v>62.392097264437687</v>
      </c>
      <c r="P341" s="27">
        <f t="shared" si="15"/>
        <v>4</v>
      </c>
    </row>
    <row r="342" spans="1:16" x14ac:dyDescent="0.3">
      <c r="A342" s="22">
        <f>'agrupamento - 3ciclo'!A341</f>
        <v>342257</v>
      </c>
      <c r="B342" s="21">
        <f>VLOOKUP(Tabela3[[#This Row],[id_escola]],H:I,2,FALSE)</f>
        <v>47.170454545454547</v>
      </c>
      <c r="C342" s="21">
        <f>VLOOKUP(Tabela3[[#This Row],[id_escola]],K:L,2,FALSE)</f>
        <v>24.659340659340661</v>
      </c>
      <c r="D342" s="21">
        <f>AVERAGE(Tabela3[[#This Row],[nota_media_portugues]],Tabela3[[#This Row],[nota_media_matematica]])</f>
        <v>35.914897602397602</v>
      </c>
      <c r="E342">
        <f t="shared" si="14"/>
        <v>787</v>
      </c>
      <c r="F342">
        <f>VLOOKUP(Tabela3[[#This Row],[id_escola]],N:P,3,FALSE)</f>
        <v>77</v>
      </c>
      <c r="H342" s="20">
        <v>343183</v>
      </c>
      <c r="I342" s="26">
        <v>58.901098901098898</v>
      </c>
      <c r="K342" s="16">
        <v>343195</v>
      </c>
      <c r="L342" s="15">
        <v>35.527777777777779</v>
      </c>
      <c r="N342">
        <v>341198</v>
      </c>
      <c r="O342">
        <v>57.233870967741936</v>
      </c>
      <c r="P342" s="27">
        <f t="shared" si="15"/>
        <v>6</v>
      </c>
    </row>
    <row r="343" spans="1:16" x14ac:dyDescent="0.3">
      <c r="A343" s="22">
        <f>'agrupamento - 3ciclo'!A342</f>
        <v>344783</v>
      </c>
      <c r="B343" s="21">
        <f>VLOOKUP(Tabela3[[#This Row],[id_escola]],H:I,2,FALSE)</f>
        <v>52.891891891891895</v>
      </c>
      <c r="C343" s="21">
        <f>VLOOKUP(Tabela3[[#This Row],[id_escola]],K:L,2,FALSE)</f>
        <v>20.697674418604652</v>
      </c>
      <c r="D343" s="21">
        <f>AVERAGE(Tabela3[[#This Row],[nota_media_portugues]],Tabela3[[#This Row],[nota_media_matematica]])</f>
        <v>36.794783155248275</v>
      </c>
      <c r="E343">
        <f t="shared" si="14"/>
        <v>781</v>
      </c>
      <c r="F343">
        <f>VLOOKUP(Tabela3[[#This Row],[id_escola]],N:P,3,FALSE)</f>
        <v>53</v>
      </c>
      <c r="H343" s="20">
        <v>343195</v>
      </c>
      <c r="I343" s="26">
        <v>56.230769230769234</v>
      </c>
      <c r="K343" s="16">
        <v>343225</v>
      </c>
      <c r="L343" s="15">
        <v>48.61165048543689</v>
      </c>
      <c r="N343">
        <v>341400</v>
      </c>
      <c r="O343">
        <v>48.003289473684212</v>
      </c>
      <c r="P343" s="27">
        <f t="shared" si="15"/>
        <v>24</v>
      </c>
    </row>
    <row r="344" spans="1:16" x14ac:dyDescent="0.3">
      <c r="A344" s="22">
        <f>'agrupamento - 3ciclo'!A343</f>
        <v>342269</v>
      </c>
      <c r="B344" s="21">
        <f>VLOOKUP(Tabela3[[#This Row],[id_escola]],H:I,2,FALSE)</f>
        <v>50.161904761904765</v>
      </c>
      <c r="C344" s="21">
        <f>VLOOKUP(Tabela3[[#This Row],[id_escola]],K:L,2,FALSE)</f>
        <v>39.13084112149533</v>
      </c>
      <c r="D344" s="21">
        <f>AVERAGE(Tabela3[[#This Row],[nota_media_portugues]],Tabela3[[#This Row],[nota_media_matematica]])</f>
        <v>44.646372941700051</v>
      </c>
      <c r="E344">
        <f t="shared" si="14"/>
        <v>604</v>
      </c>
      <c r="F344">
        <f>VLOOKUP(Tabela3[[#This Row],[id_escola]],N:P,3,FALSE)</f>
        <v>84</v>
      </c>
      <c r="H344" s="20">
        <v>343225</v>
      </c>
      <c r="I344" s="26">
        <v>58.564356435643568</v>
      </c>
      <c r="K344" s="16">
        <v>343237</v>
      </c>
      <c r="L344" s="15">
        <v>32.058823529411768</v>
      </c>
      <c r="N344">
        <v>341435</v>
      </c>
      <c r="O344">
        <v>53.38926174496644</v>
      </c>
      <c r="P344" s="27">
        <f t="shared" si="15"/>
        <v>8</v>
      </c>
    </row>
    <row r="345" spans="1:16" x14ac:dyDescent="0.3">
      <c r="A345" s="22">
        <f>'agrupamento - 3ciclo'!A344</f>
        <v>344850</v>
      </c>
      <c r="B345" s="21">
        <f>VLOOKUP(Tabela3[[#This Row],[id_escola]],H:I,2,FALSE)</f>
        <v>59.246575342465754</v>
      </c>
      <c r="C345" s="21">
        <f>VLOOKUP(Tabela3[[#This Row],[id_escola]],K:L,2,FALSE)</f>
        <v>43.083333333333336</v>
      </c>
      <c r="D345" s="21">
        <f>AVERAGE(Tabela3[[#This Row],[nota_media_portugues]],Tabela3[[#This Row],[nota_media_matematica]])</f>
        <v>51.164954337899545</v>
      </c>
      <c r="E345">
        <f t="shared" si="14"/>
        <v>329</v>
      </c>
      <c r="F345">
        <f>VLOOKUP(Tabela3[[#This Row],[id_escola]],N:P,3,FALSE)</f>
        <v>13</v>
      </c>
      <c r="H345" s="20">
        <v>343237</v>
      </c>
      <c r="I345" s="26">
        <v>68.125</v>
      </c>
      <c r="K345" s="16">
        <v>343249</v>
      </c>
      <c r="L345" s="15">
        <v>47.94318181818182</v>
      </c>
      <c r="N345">
        <v>341964</v>
      </c>
      <c r="O345">
        <v>47.594594594594597</v>
      </c>
      <c r="P345" s="27">
        <f t="shared" si="15"/>
        <v>27</v>
      </c>
    </row>
    <row r="346" spans="1:16" x14ac:dyDescent="0.3">
      <c r="A346" s="22">
        <f>'agrupamento - 3ciclo'!A345</f>
        <v>346652</v>
      </c>
      <c r="B346" s="21">
        <f>VLOOKUP(Tabela3[[#This Row],[id_escola]],H:I,2,FALSE)</f>
        <v>66.029411764705884</v>
      </c>
      <c r="C346" s="21">
        <f>VLOOKUP(Tabela3[[#This Row],[id_escola]],K:L,2,FALSE)</f>
        <v>48.774509803921568</v>
      </c>
      <c r="D346" s="21">
        <f>AVERAGE(Tabela3[[#This Row],[nota_media_portugues]],Tabela3[[#This Row],[nota_media_matematica]])</f>
        <v>57.401960784313729</v>
      </c>
      <c r="E346">
        <f t="shared" si="14"/>
        <v>113</v>
      </c>
      <c r="F346">
        <f>VLOOKUP(Tabela3[[#This Row],[id_escola]],N:P,3,FALSE)</f>
        <v>25</v>
      </c>
      <c r="H346" s="20">
        <v>343249</v>
      </c>
      <c r="I346" s="26">
        <v>61.418604651162788</v>
      </c>
      <c r="K346" s="16">
        <v>343262</v>
      </c>
      <c r="L346" s="15">
        <v>38.670886075949369</v>
      </c>
      <c r="N346">
        <v>342373</v>
      </c>
      <c r="O346">
        <v>50.479532163742689</v>
      </c>
      <c r="P346" s="27">
        <f t="shared" si="15"/>
        <v>17</v>
      </c>
    </row>
    <row r="347" spans="1:16" x14ac:dyDescent="0.3">
      <c r="A347" s="22">
        <f>'agrupamento - 3ciclo'!A346</f>
        <v>330632</v>
      </c>
      <c r="B347" s="21">
        <f>VLOOKUP(Tabela3[[#This Row],[id_escola]],H:I,2,FALSE)</f>
        <v>53.714285714285715</v>
      </c>
      <c r="C347" s="21">
        <f>VLOOKUP(Tabela3[[#This Row],[id_escola]],K:L,2,FALSE)</f>
        <v>20.142857142857142</v>
      </c>
      <c r="D347" s="21">
        <f>AVERAGE(Tabela3[[#This Row],[nota_media_portugues]],Tabela3[[#This Row],[nota_media_matematica]])</f>
        <v>36.928571428571431</v>
      </c>
      <c r="E347">
        <f t="shared" si="14"/>
        <v>773</v>
      </c>
      <c r="F347">
        <f>VLOOKUP(Tabela3[[#This Row],[id_escola]],N:P,3,FALSE)</f>
        <v>21</v>
      </c>
      <c r="H347" s="20">
        <v>343262</v>
      </c>
      <c r="I347" s="26">
        <v>59.07741935483871</v>
      </c>
      <c r="K347" s="16">
        <v>343274</v>
      </c>
      <c r="L347" s="15">
        <v>54.755102040816325</v>
      </c>
      <c r="N347">
        <v>342385</v>
      </c>
      <c r="O347">
        <v>52.804597701149426</v>
      </c>
      <c r="P347" s="27">
        <f t="shared" si="15"/>
        <v>11</v>
      </c>
    </row>
    <row r="348" spans="1:16" x14ac:dyDescent="0.3">
      <c r="A348" s="22">
        <f>'agrupamento - 3ciclo'!A347</f>
        <v>345428</v>
      </c>
      <c r="B348" s="21">
        <f>VLOOKUP(Tabela3[[#This Row],[id_escola]],H:I,2,FALSE)</f>
        <v>60.170212765957444</v>
      </c>
      <c r="C348" s="21">
        <f>VLOOKUP(Tabela3[[#This Row],[id_escola]],K:L,2,FALSE)</f>
        <v>38</v>
      </c>
      <c r="D348" s="21">
        <f>AVERAGE(Tabela3[[#This Row],[nota_media_portugues]],Tabela3[[#This Row],[nota_media_matematica]])</f>
        <v>49.085106382978722</v>
      </c>
      <c r="E348">
        <f t="shared" si="14"/>
        <v>425</v>
      </c>
      <c r="F348">
        <f>VLOOKUP(Tabela3[[#This Row],[id_escola]],N:P,3,FALSE)</f>
        <v>66</v>
      </c>
      <c r="H348" s="20">
        <v>343274</v>
      </c>
      <c r="I348" s="26">
        <v>68.65625</v>
      </c>
      <c r="K348" s="16">
        <v>343286</v>
      </c>
      <c r="L348" s="15">
        <v>32.25</v>
      </c>
      <c r="N348">
        <v>342671</v>
      </c>
      <c r="O348">
        <v>47.632653061224488</v>
      </c>
      <c r="P348" s="27">
        <f t="shared" si="15"/>
        <v>26</v>
      </c>
    </row>
    <row r="349" spans="1:16" x14ac:dyDescent="0.3">
      <c r="A349" s="22">
        <f>'agrupamento - 3ciclo'!A348</f>
        <v>345647</v>
      </c>
      <c r="B349" s="21">
        <f>VLOOKUP(Tabela3[[#This Row],[id_escola]],H:I,2,FALSE)</f>
        <v>64.356521739130429</v>
      </c>
      <c r="C349" s="21">
        <f>VLOOKUP(Tabela3[[#This Row],[id_escola]],K:L,2,FALSE)</f>
        <v>49.843478260869567</v>
      </c>
      <c r="D349" s="21">
        <f>AVERAGE(Tabela3[[#This Row],[nota_media_portugues]],Tabela3[[#This Row],[nota_media_matematica]])</f>
        <v>57.099999999999994</v>
      </c>
      <c r="E349">
        <f t="shared" si="14"/>
        <v>121</v>
      </c>
      <c r="F349">
        <f>VLOOKUP(Tabela3[[#This Row],[id_escola]],N:P,3,FALSE)</f>
        <v>24</v>
      </c>
      <c r="H349" s="20">
        <v>343286</v>
      </c>
      <c r="I349" s="26">
        <v>54.375</v>
      </c>
      <c r="K349" s="16">
        <v>343298</v>
      </c>
      <c r="L349" s="15">
        <v>41.045454545454547</v>
      </c>
      <c r="N349">
        <v>342816</v>
      </c>
      <c r="O349">
        <v>45.051194539249146</v>
      </c>
      <c r="P349" s="27">
        <f t="shared" si="15"/>
        <v>35</v>
      </c>
    </row>
    <row r="350" spans="1:16" x14ac:dyDescent="0.3">
      <c r="A350" s="22">
        <f>'agrupamento - 3ciclo'!A349</f>
        <v>344072</v>
      </c>
      <c r="B350" s="21">
        <f>VLOOKUP(Tabela3[[#This Row],[id_escola]],H:I,2,FALSE)</f>
        <v>52.178571428571431</v>
      </c>
      <c r="C350" s="21">
        <f>VLOOKUP(Tabela3[[#This Row],[id_escola]],K:L,2,FALSE)</f>
        <v>28.178571428571427</v>
      </c>
      <c r="D350" s="21">
        <f>AVERAGE(Tabela3[[#This Row],[nota_media_portugues]],Tabela3[[#This Row],[nota_media_matematica]])</f>
        <v>40.178571428571431</v>
      </c>
      <c r="E350">
        <f t="shared" si="14"/>
        <v>724</v>
      </c>
      <c r="F350">
        <f>VLOOKUP(Tabela3[[#This Row],[id_escola]],N:P,3,FALSE)</f>
        <v>178</v>
      </c>
      <c r="H350" s="20">
        <v>343298</v>
      </c>
      <c r="I350" s="26">
        <v>56.409090909090907</v>
      </c>
      <c r="K350" s="16">
        <v>343328</v>
      </c>
      <c r="L350" s="15">
        <v>47.720338983050844</v>
      </c>
      <c r="N350">
        <v>342830</v>
      </c>
      <c r="O350">
        <v>44.96078431372549</v>
      </c>
      <c r="P350" s="27">
        <f t="shared" si="15"/>
        <v>36</v>
      </c>
    </row>
    <row r="351" spans="1:16" x14ac:dyDescent="0.3">
      <c r="A351" s="22">
        <f>'agrupamento - 3ciclo'!A350</f>
        <v>343523</v>
      </c>
      <c r="B351" s="21">
        <f>VLOOKUP(Tabela3[[#This Row],[id_escola]],H:I,2,FALSE)</f>
        <v>57.754385964912281</v>
      </c>
      <c r="C351" s="21">
        <f>VLOOKUP(Tabela3[[#This Row],[id_escola]],K:L,2,FALSE)</f>
        <v>42.956140350877192</v>
      </c>
      <c r="D351" s="21">
        <f>AVERAGE(Tabela3[[#This Row],[nota_media_portugues]],Tabela3[[#This Row],[nota_media_matematica]])</f>
        <v>50.35526315789474</v>
      </c>
      <c r="E351">
        <f t="shared" si="14"/>
        <v>366</v>
      </c>
      <c r="F351">
        <f>VLOOKUP(Tabela3[[#This Row],[id_escola]],N:P,3,FALSE)</f>
        <v>45</v>
      </c>
      <c r="H351" s="20">
        <v>343328</v>
      </c>
      <c r="I351" s="26">
        <v>61.111111111111114</v>
      </c>
      <c r="K351" s="16">
        <v>343330</v>
      </c>
      <c r="L351" s="15">
        <v>46.759493670886073</v>
      </c>
      <c r="N351">
        <v>342865</v>
      </c>
      <c r="O351">
        <v>48.91549295774648</v>
      </c>
      <c r="P351" s="27">
        <f t="shared" si="15"/>
        <v>19</v>
      </c>
    </row>
    <row r="352" spans="1:16" x14ac:dyDescent="0.3">
      <c r="A352" s="22">
        <f>'agrupamento - 3ciclo'!A351</f>
        <v>344151</v>
      </c>
      <c r="B352" s="21">
        <f>VLOOKUP(Tabela3[[#This Row],[id_escola]],H:I,2,FALSE)</f>
        <v>54.46</v>
      </c>
      <c r="C352" s="21">
        <f>VLOOKUP(Tabela3[[#This Row],[id_escola]],K:L,2,FALSE)</f>
        <v>34.679611650485434</v>
      </c>
      <c r="D352" s="21">
        <f>AVERAGE(Tabela3[[#This Row],[nota_media_portugues]],Tabela3[[#This Row],[nota_media_matematica]])</f>
        <v>44.569805825242717</v>
      </c>
      <c r="E352">
        <f t="shared" si="14"/>
        <v>600</v>
      </c>
      <c r="F352">
        <f>VLOOKUP(Tabela3[[#This Row],[id_escola]],N:P,3,FALSE)</f>
        <v>151</v>
      </c>
      <c r="H352" s="20">
        <v>343330</v>
      </c>
      <c r="I352" s="26">
        <v>62.844155844155843</v>
      </c>
      <c r="K352" s="16">
        <v>343341</v>
      </c>
      <c r="L352" s="15">
        <v>32.666666666666664</v>
      </c>
      <c r="N352">
        <v>343195</v>
      </c>
      <c r="O352">
        <v>45.986486486486484</v>
      </c>
      <c r="P352" s="27">
        <f t="shared" si="15"/>
        <v>32</v>
      </c>
    </row>
    <row r="353" spans="1:16" x14ac:dyDescent="0.3">
      <c r="A353" s="22">
        <f>'agrupamento - 3ciclo'!A352</f>
        <v>330917</v>
      </c>
      <c r="B353" s="21">
        <f>VLOOKUP(Tabela3[[#This Row],[id_escola]],H:I,2,FALSE)</f>
        <v>61.535714285714285</v>
      </c>
      <c r="C353" s="21">
        <f>VLOOKUP(Tabela3[[#This Row],[id_escola]],K:L,2,FALSE)</f>
        <v>53.035714285714285</v>
      </c>
      <c r="D353" s="21">
        <f>AVERAGE(Tabela3[[#This Row],[nota_media_portugues]],Tabela3[[#This Row],[nota_media_matematica]])</f>
        <v>57.285714285714285</v>
      </c>
      <c r="E353">
        <f t="shared" si="14"/>
        <v>116</v>
      </c>
      <c r="F353">
        <f>VLOOKUP(Tabela3[[#This Row],[id_escola]],N:P,3,FALSE)</f>
        <v>7</v>
      </c>
      <c r="H353" s="20">
        <v>343341</v>
      </c>
      <c r="I353" s="26">
        <v>59.979166666666664</v>
      </c>
      <c r="K353" s="16">
        <v>343353</v>
      </c>
      <c r="L353" s="15">
        <v>68.694444444444443</v>
      </c>
      <c r="N353">
        <v>344448</v>
      </c>
      <c r="O353">
        <v>45.65</v>
      </c>
      <c r="P353" s="27">
        <f t="shared" si="15"/>
        <v>33</v>
      </c>
    </row>
    <row r="354" spans="1:16" x14ac:dyDescent="0.3">
      <c r="A354" s="22">
        <f>'agrupamento - 3ciclo'!A353</f>
        <v>343470</v>
      </c>
      <c r="B354" s="21">
        <f>VLOOKUP(Tabela3[[#This Row],[id_escola]],H:I,2,FALSE)</f>
        <v>60.25</v>
      </c>
      <c r="C354" s="21">
        <f>VLOOKUP(Tabela3[[#This Row],[id_escola]],K:L,2,FALSE)</f>
        <v>41</v>
      </c>
      <c r="D354" s="21">
        <f>AVERAGE(Tabela3[[#This Row],[nota_media_portugues]],Tabela3[[#This Row],[nota_media_matematica]])</f>
        <v>50.625</v>
      </c>
      <c r="E354">
        <f t="shared" si="14"/>
        <v>348</v>
      </c>
      <c r="F354">
        <f>VLOOKUP(Tabela3[[#This Row],[id_escola]],N:P,3,FALSE)</f>
        <v>63</v>
      </c>
      <c r="H354" s="20">
        <v>343353</v>
      </c>
      <c r="I354" s="26">
        <v>65.671232876712324</v>
      </c>
      <c r="K354" s="16">
        <v>343365</v>
      </c>
      <c r="L354" s="15">
        <v>52.41346153846154</v>
      </c>
      <c r="N354">
        <v>344450</v>
      </c>
      <c r="O354">
        <v>44.662162162162161</v>
      </c>
      <c r="P354" s="27">
        <f t="shared" si="15"/>
        <v>38</v>
      </c>
    </row>
    <row r="355" spans="1:16" x14ac:dyDescent="0.3">
      <c r="A355" s="22">
        <f>'agrupamento - 3ciclo'!A354</f>
        <v>330590</v>
      </c>
      <c r="B355" s="21">
        <f>VLOOKUP(Tabela3[[#This Row],[id_escola]],H:I,2,FALSE)</f>
        <v>54.424242424242422</v>
      </c>
      <c r="C355" s="21">
        <f>VLOOKUP(Tabela3[[#This Row],[id_escola]],K:L,2,FALSE)</f>
        <v>36.029411764705884</v>
      </c>
      <c r="D355" s="21">
        <f>AVERAGE(Tabela3[[#This Row],[nota_media_portugues]],Tabela3[[#This Row],[nota_media_matematica]])</f>
        <v>45.226827094474153</v>
      </c>
      <c r="E355">
        <f t="shared" si="14"/>
        <v>578</v>
      </c>
      <c r="F355">
        <f>VLOOKUP(Tabela3[[#This Row],[id_escola]],N:P,3,FALSE)</f>
        <v>65</v>
      </c>
      <c r="H355" s="20">
        <v>343365</v>
      </c>
      <c r="I355" s="26">
        <v>61.287128712871286</v>
      </c>
      <c r="K355" s="16">
        <v>343389</v>
      </c>
      <c r="L355" s="15">
        <v>43.41935483870968</v>
      </c>
      <c r="N355">
        <v>344783</v>
      </c>
      <c r="O355">
        <v>37.204545454545453</v>
      </c>
      <c r="P355" s="27">
        <f t="shared" si="15"/>
        <v>53</v>
      </c>
    </row>
    <row r="356" spans="1:16" x14ac:dyDescent="0.3">
      <c r="A356" s="22">
        <f>'agrupamento - 3ciclo'!A355</f>
        <v>344734</v>
      </c>
      <c r="B356" s="21">
        <f>VLOOKUP(Tabela3[[#This Row],[id_escola]],H:I,2,FALSE)</f>
        <v>60.22</v>
      </c>
      <c r="C356" s="21">
        <f>VLOOKUP(Tabela3[[#This Row],[id_escola]],K:L,2,FALSE)</f>
        <v>46.24</v>
      </c>
      <c r="D356" s="21">
        <f>AVERAGE(Tabela3[[#This Row],[nota_media_portugues]],Tabela3[[#This Row],[nota_media_matematica]])</f>
        <v>53.230000000000004</v>
      </c>
      <c r="E356">
        <f t="shared" si="14"/>
        <v>244</v>
      </c>
      <c r="F356">
        <f>VLOOKUP(Tabela3[[#This Row],[id_escola]],N:P,3,FALSE)</f>
        <v>13</v>
      </c>
      <c r="H356" s="20">
        <v>343389</v>
      </c>
      <c r="I356" s="26">
        <v>59.239130434782609</v>
      </c>
      <c r="K356" s="16">
        <v>343390</v>
      </c>
      <c r="L356" s="15">
        <v>28.720588235294116</v>
      </c>
      <c r="N356">
        <v>344795</v>
      </c>
      <c r="O356">
        <v>33.964285714285715</v>
      </c>
      <c r="P356" s="27">
        <f t="shared" si="15"/>
        <v>57</v>
      </c>
    </row>
    <row r="357" spans="1:16" x14ac:dyDescent="0.3">
      <c r="A357" s="22" t="e">
        <f>'agrupamento - 3ciclo'!A356</f>
        <v>#N/A</v>
      </c>
      <c r="C357" s="21"/>
      <c r="D357" s="21">
        <v>0</v>
      </c>
      <c r="E357">
        <f t="shared" si="14"/>
        <v>809</v>
      </c>
      <c r="F357" t="e">
        <f>VLOOKUP(Tabela3[[#This Row],[id_escola]],N:P,3,FALSE)</f>
        <v>#N/A</v>
      </c>
      <c r="H357" s="20">
        <v>343390</v>
      </c>
      <c r="I357" s="26">
        <v>53.194029850746269</v>
      </c>
      <c r="K357" s="16">
        <v>343407</v>
      </c>
      <c r="L357" s="15">
        <v>36.596330275229356</v>
      </c>
      <c r="N357">
        <v>344801</v>
      </c>
      <c r="O357">
        <v>41.748815165876778</v>
      </c>
      <c r="P357" s="27">
        <f t="shared" si="15"/>
        <v>49</v>
      </c>
    </row>
    <row r="358" spans="1:16" x14ac:dyDescent="0.3">
      <c r="A358" s="22">
        <f>'agrupamento - 3ciclo'!A357</f>
        <v>331028</v>
      </c>
      <c r="B358" s="21">
        <f>VLOOKUP(Tabela3[[#This Row],[id_escola]],H:I,2,FALSE)</f>
        <v>61.571428571428569</v>
      </c>
      <c r="C358" s="21">
        <f>VLOOKUP(Tabela3[[#This Row],[id_escola]],K:L,2,FALSE)</f>
        <v>50.93333333333333</v>
      </c>
      <c r="D358" s="21">
        <f>AVERAGE(Tabela3[[#This Row],[nota_media_portugues]],Tabela3[[#This Row],[nota_media_matematica]])</f>
        <v>56.252380952380946</v>
      </c>
      <c r="E358">
        <f t="shared" si="14"/>
        <v>140</v>
      </c>
      <c r="F358">
        <f>VLOOKUP(Tabela3[[#This Row],[id_escola]],N:P,3,FALSE)</f>
        <v>6</v>
      </c>
      <c r="H358" s="20">
        <v>343407</v>
      </c>
      <c r="I358" s="26">
        <v>58.236363636363635</v>
      </c>
      <c r="K358" s="16">
        <v>343419</v>
      </c>
      <c r="L358" s="15">
        <v>28.555555555555557</v>
      </c>
      <c r="N358">
        <v>344813</v>
      </c>
      <c r="O358">
        <v>43.893203883495147</v>
      </c>
      <c r="P358" s="27">
        <f t="shared" si="15"/>
        <v>41</v>
      </c>
    </row>
    <row r="359" spans="1:16" x14ac:dyDescent="0.3">
      <c r="A359" s="22">
        <f>'agrupamento - 3ciclo'!A358</f>
        <v>345192</v>
      </c>
      <c r="B359" s="21">
        <f>VLOOKUP(Tabela3[[#This Row],[id_escola]],H:I,2,FALSE)</f>
        <v>62</v>
      </c>
      <c r="C359" s="21">
        <f>VLOOKUP(Tabela3[[#This Row],[id_escola]],K:L,2,FALSE)</f>
        <v>37.764705882352942</v>
      </c>
      <c r="D359" s="21">
        <f>AVERAGE(Tabela3[[#This Row],[nota_media_portugues]],Tabela3[[#This Row],[nota_media_matematica]])</f>
        <v>49.882352941176471</v>
      </c>
      <c r="E359">
        <f t="shared" si="14"/>
        <v>379</v>
      </c>
      <c r="F359">
        <f>VLOOKUP(Tabela3[[#This Row],[id_escola]],N:P,3,FALSE)</f>
        <v>27</v>
      </c>
      <c r="H359" s="20">
        <v>343419</v>
      </c>
      <c r="I359" s="26">
        <v>46.468085106382979</v>
      </c>
      <c r="K359" s="16">
        <v>343420</v>
      </c>
      <c r="L359" s="15">
        <v>40.514285714285712</v>
      </c>
      <c r="N359">
        <v>344825</v>
      </c>
      <c r="O359">
        <v>46.223214285714285</v>
      </c>
      <c r="P359" s="27">
        <f t="shared" si="15"/>
        <v>30</v>
      </c>
    </row>
    <row r="360" spans="1:16" x14ac:dyDescent="0.3">
      <c r="A360" s="22">
        <f>'agrupamento - 3ciclo'!A359</f>
        <v>346512</v>
      </c>
      <c r="B360" s="21">
        <f>VLOOKUP(Tabela3[[#This Row],[id_escola]],H:I,2,FALSE)</f>
        <v>56.89855072463768</v>
      </c>
      <c r="C360" s="21">
        <f>VLOOKUP(Tabela3[[#This Row],[id_escola]],K:L,2,FALSE)</f>
        <v>43.028985507246375</v>
      </c>
      <c r="D360" s="21">
        <f>AVERAGE(Tabela3[[#This Row],[nota_media_portugues]],Tabela3[[#This Row],[nota_media_matematica]])</f>
        <v>49.963768115942031</v>
      </c>
      <c r="E360">
        <f t="shared" si="14"/>
        <v>378</v>
      </c>
      <c r="F360">
        <f>VLOOKUP(Tabela3[[#This Row],[id_escola]],N:P,3,FALSE)</f>
        <v>103</v>
      </c>
      <c r="H360" s="20">
        <v>343420</v>
      </c>
      <c r="I360" s="26">
        <v>53.861111111111114</v>
      </c>
      <c r="K360" s="16">
        <v>343432</v>
      </c>
      <c r="L360" s="15">
        <v>29.46153846153846</v>
      </c>
      <c r="N360">
        <v>344837</v>
      </c>
      <c r="O360">
        <v>52.945205479452056</v>
      </c>
      <c r="P360" s="27">
        <f t="shared" si="15"/>
        <v>10</v>
      </c>
    </row>
    <row r="361" spans="1:16" x14ac:dyDescent="0.3">
      <c r="A361" s="22" t="e">
        <f>'agrupamento - 3ciclo'!A360</f>
        <v>#N/A</v>
      </c>
      <c r="C361" s="21"/>
      <c r="D361" s="21">
        <v>0</v>
      </c>
      <c r="E361">
        <f t="shared" si="14"/>
        <v>806</v>
      </c>
      <c r="F361" t="e">
        <f>VLOOKUP(Tabela3[[#This Row],[id_escola]],N:P,3,FALSE)</f>
        <v>#N/A</v>
      </c>
      <c r="H361" s="20">
        <v>343432</v>
      </c>
      <c r="I361" s="26">
        <v>59.122448979591837</v>
      </c>
      <c r="K361" s="16">
        <v>343444</v>
      </c>
      <c r="L361" s="15">
        <v>47.531531531531535</v>
      </c>
      <c r="N361">
        <v>344849</v>
      </c>
      <c r="O361">
        <v>48.572727272727271</v>
      </c>
      <c r="P361" s="27">
        <f t="shared" si="15"/>
        <v>23</v>
      </c>
    </row>
    <row r="362" spans="1:16" x14ac:dyDescent="0.3">
      <c r="A362" s="22">
        <f>'agrupamento - 3ciclo'!A361</f>
        <v>330103</v>
      </c>
      <c r="B362" s="21">
        <f>VLOOKUP(Tabela3[[#This Row],[id_escola]],H:I,2,FALSE)</f>
        <v>59.52</v>
      </c>
      <c r="C362" s="21">
        <f>VLOOKUP(Tabela3[[#This Row],[id_escola]],K:L,2,FALSE)</f>
        <v>47.07692307692308</v>
      </c>
      <c r="D362" s="21">
        <f>AVERAGE(Tabela3[[#This Row],[nota_media_portugues]],Tabela3[[#This Row],[nota_media_matematica]])</f>
        <v>53.298461538461538</v>
      </c>
      <c r="E362">
        <f t="shared" si="14"/>
        <v>239</v>
      </c>
      <c r="F362">
        <f>VLOOKUP(Tabela3[[#This Row],[id_escola]],N:P,3,FALSE)</f>
        <v>15</v>
      </c>
      <c r="H362" s="20">
        <v>343444</v>
      </c>
      <c r="I362" s="26">
        <v>64.618181818181824</v>
      </c>
      <c r="K362" s="16">
        <v>343456</v>
      </c>
      <c r="L362" s="15">
        <v>41.24752475247525</v>
      </c>
      <c r="N362">
        <v>344850</v>
      </c>
      <c r="O362">
        <v>51.302013422818789</v>
      </c>
      <c r="P362" s="27">
        <f t="shared" si="15"/>
        <v>13</v>
      </c>
    </row>
    <row r="363" spans="1:16" x14ac:dyDescent="0.3">
      <c r="A363" s="22">
        <f>'agrupamento - 3ciclo'!A362</f>
        <v>344163</v>
      </c>
      <c r="B363" s="21">
        <f>VLOOKUP(Tabela3[[#This Row],[id_escola]],H:I,2,FALSE)</f>
        <v>53.75</v>
      </c>
      <c r="C363" s="21">
        <f>VLOOKUP(Tabela3[[#This Row],[id_escola]],K:L,2,FALSE)</f>
        <v>26.920454545454547</v>
      </c>
      <c r="D363" s="21">
        <f>AVERAGE(Tabela3[[#This Row],[nota_media_portugues]],Tabela3[[#This Row],[nota_media_matematica]])</f>
        <v>40.335227272727273</v>
      </c>
      <c r="E363">
        <f t="shared" si="14"/>
        <v>711</v>
      </c>
      <c r="F363">
        <f>VLOOKUP(Tabela3[[#This Row],[id_escola]],N:P,3,FALSE)</f>
        <v>181</v>
      </c>
      <c r="H363" s="20">
        <v>343456</v>
      </c>
      <c r="I363" s="26">
        <v>61.73</v>
      </c>
      <c r="K363" s="16">
        <v>343470</v>
      </c>
      <c r="L363" s="15">
        <v>41</v>
      </c>
      <c r="N363">
        <v>344862</v>
      </c>
      <c r="O363">
        <v>46.034090909090907</v>
      </c>
      <c r="P363" s="27">
        <f t="shared" si="15"/>
        <v>31</v>
      </c>
    </row>
    <row r="364" spans="1:16" x14ac:dyDescent="0.3">
      <c r="A364" s="22">
        <f>'agrupamento - 3ciclo'!A363</f>
        <v>330840</v>
      </c>
      <c r="B364" s="21">
        <f>VLOOKUP(Tabela3[[#This Row],[id_escola]],H:I,2,FALSE)</f>
        <v>65.777777777777771</v>
      </c>
      <c r="C364" s="21">
        <f>VLOOKUP(Tabela3[[#This Row],[id_escola]],K:L,2,FALSE)</f>
        <v>54.055555555555557</v>
      </c>
      <c r="D364" s="21">
        <f>AVERAGE(Tabela3[[#This Row],[nota_media_portugues]],Tabela3[[#This Row],[nota_media_matematica]])</f>
        <v>59.916666666666664</v>
      </c>
      <c r="E364">
        <f t="shared" si="14"/>
        <v>74</v>
      </c>
      <c r="F364">
        <f>VLOOKUP(Tabela3[[#This Row],[id_escola]],N:P,3,FALSE)</f>
        <v>13</v>
      </c>
      <c r="H364" s="20">
        <v>343470</v>
      </c>
      <c r="I364" s="26">
        <v>60.25</v>
      </c>
      <c r="K364" s="16">
        <v>343481</v>
      </c>
      <c r="L364" s="15">
        <v>37.098901098901102</v>
      </c>
      <c r="N364">
        <v>344898</v>
      </c>
      <c r="O364">
        <v>51.973451327433629</v>
      </c>
      <c r="P364" s="27">
        <f t="shared" si="15"/>
        <v>12</v>
      </c>
    </row>
    <row r="365" spans="1:16" x14ac:dyDescent="0.3">
      <c r="A365" s="22">
        <f>'agrupamento - 3ciclo'!A364</f>
        <v>343766</v>
      </c>
      <c r="B365" s="21">
        <f>VLOOKUP(Tabela3[[#This Row],[id_escola]],H:I,2,FALSE)</f>
        <v>51.4</v>
      </c>
      <c r="C365" s="21">
        <f>VLOOKUP(Tabela3[[#This Row],[id_escola]],K:L,2,FALSE)</f>
        <v>23.32</v>
      </c>
      <c r="D365" s="21">
        <f>AVERAGE(Tabela3[[#This Row],[nota_media_portugues]],Tabela3[[#This Row],[nota_media_matematica]])</f>
        <v>37.36</v>
      </c>
      <c r="E365">
        <f t="shared" si="14"/>
        <v>752</v>
      </c>
      <c r="F365">
        <f>VLOOKUP(Tabela3[[#This Row],[id_escola]],N:P,3,FALSE)</f>
        <v>24</v>
      </c>
      <c r="H365" s="20">
        <v>343481</v>
      </c>
      <c r="I365" s="26">
        <v>55.629213483146067</v>
      </c>
      <c r="K365" s="16">
        <v>343493</v>
      </c>
      <c r="L365" s="15">
        <v>38.568627450980394</v>
      </c>
      <c r="N365">
        <v>345817</v>
      </c>
      <c r="O365">
        <v>41.796296296296298</v>
      </c>
      <c r="P365" s="27">
        <f t="shared" si="15"/>
        <v>48</v>
      </c>
    </row>
    <row r="366" spans="1:16" x14ac:dyDescent="0.3">
      <c r="A366" s="22">
        <f>'agrupamento - 3ciclo'!A365</f>
        <v>342622</v>
      </c>
      <c r="B366" s="21">
        <f>VLOOKUP(Tabela3[[#This Row],[id_escola]],H:I,2,FALSE)</f>
        <v>64.55</v>
      </c>
      <c r="C366" s="21">
        <f>VLOOKUP(Tabela3[[#This Row],[id_escola]],K:L,2,FALSE)</f>
        <v>47.717171717171716</v>
      </c>
      <c r="D366" s="21">
        <f>AVERAGE(Tabela3[[#This Row],[nota_media_portugues]],Tabela3[[#This Row],[nota_media_matematica]])</f>
        <v>56.13358585858586</v>
      </c>
      <c r="E366">
        <f t="shared" si="14"/>
        <v>140</v>
      </c>
      <c r="F366">
        <f>VLOOKUP(Tabela3[[#This Row],[id_escola]],N:P,3,FALSE)</f>
        <v>36</v>
      </c>
      <c r="H366" s="20">
        <v>343493</v>
      </c>
      <c r="I366" s="26">
        <v>48.270833333333336</v>
      </c>
      <c r="K366" s="16">
        <v>343500</v>
      </c>
      <c r="L366" s="15">
        <v>43.517241379310342</v>
      </c>
      <c r="N366">
        <v>345891</v>
      </c>
      <c r="O366">
        <v>42.793103448275865</v>
      </c>
      <c r="P366" s="27">
        <f t="shared" si="15"/>
        <v>42</v>
      </c>
    </row>
    <row r="367" spans="1:16" x14ac:dyDescent="0.3">
      <c r="A367" s="22">
        <f>'agrupamento - 3ciclo'!A366</f>
        <v>330656</v>
      </c>
      <c r="B367" s="21">
        <f>VLOOKUP(Tabela3[[#This Row],[id_escola]],H:I,2,FALSE)</f>
        <v>55.047619047619051</v>
      </c>
      <c r="C367" s="21">
        <f>VLOOKUP(Tabela3[[#This Row],[id_escola]],K:L,2,FALSE)</f>
        <v>29.681818181818183</v>
      </c>
      <c r="D367" s="21">
        <f>AVERAGE(Tabela3[[#This Row],[nota_media_portugues]],Tabela3[[#This Row],[nota_media_matematica]])</f>
        <v>42.364718614718619</v>
      </c>
      <c r="E367">
        <f t="shared" si="14"/>
        <v>656</v>
      </c>
      <c r="F367">
        <f>VLOOKUP(Tabela3[[#This Row],[id_escola]],N:P,3,FALSE)</f>
        <v>15</v>
      </c>
      <c r="H367" s="20">
        <v>343500</v>
      </c>
      <c r="I367" s="26">
        <v>58.271929824561404</v>
      </c>
      <c r="K367" s="16">
        <v>343511</v>
      </c>
      <c r="L367" s="15">
        <v>44.294117647058826</v>
      </c>
      <c r="N367">
        <v>346494</v>
      </c>
      <c r="O367">
        <v>50.783505154639172</v>
      </c>
      <c r="P367" s="27">
        <f t="shared" si="15"/>
        <v>15</v>
      </c>
    </row>
    <row r="368" spans="1:16" x14ac:dyDescent="0.3">
      <c r="A368" s="22">
        <f>'agrupamento - 3ciclo'!A367</f>
        <v>346706</v>
      </c>
      <c r="B368" s="21">
        <f>VLOOKUP(Tabela3[[#This Row],[id_escola]],H:I,2,FALSE)</f>
        <v>57.421052631578945</v>
      </c>
      <c r="C368" s="21">
        <f>VLOOKUP(Tabela3[[#This Row],[id_escola]],K:L,2,FALSE)</f>
        <v>30.451923076923077</v>
      </c>
      <c r="D368" s="21">
        <f>AVERAGE(Tabela3[[#This Row],[nota_media_portugues]],Tabela3[[#This Row],[nota_media_matematica]])</f>
        <v>43.936487854251013</v>
      </c>
      <c r="E368">
        <f t="shared" si="14"/>
        <v>614</v>
      </c>
      <c r="F368">
        <f>VLOOKUP(Tabela3[[#This Row],[id_escola]],N:P,3,FALSE)</f>
        <v>157</v>
      </c>
      <c r="H368" s="20">
        <v>343511</v>
      </c>
      <c r="I368" s="26">
        <v>52.607843137254903</v>
      </c>
      <c r="K368" s="16">
        <v>343523</v>
      </c>
      <c r="L368" s="15">
        <v>42.956140350877192</v>
      </c>
      <c r="N368">
        <v>346536</v>
      </c>
      <c r="O368">
        <v>35.435483870967744</v>
      </c>
      <c r="P368" s="27">
        <f t="shared" si="15"/>
        <v>55</v>
      </c>
    </row>
    <row r="369" spans="1:16" x14ac:dyDescent="0.3">
      <c r="A369" s="22">
        <f>'agrupamento - 3ciclo'!A368</f>
        <v>330851</v>
      </c>
      <c r="B369" s="21">
        <f>VLOOKUP(Tabela3[[#This Row],[id_escola]],H:I,2,FALSE)</f>
        <v>53.307692307692307</v>
      </c>
      <c r="C369" s="21">
        <f>VLOOKUP(Tabela3[[#This Row],[id_escola]],K:L,2,FALSE)</f>
        <v>45.153846153846153</v>
      </c>
      <c r="D369" s="21">
        <f>AVERAGE(Tabela3[[#This Row],[nota_media_portugues]],Tabela3[[#This Row],[nota_media_matematica]])</f>
        <v>49.230769230769226</v>
      </c>
      <c r="E369">
        <f t="shared" si="14"/>
        <v>405</v>
      </c>
      <c r="F369">
        <f>VLOOKUP(Tabela3[[#This Row],[id_escola]],N:P,3,FALSE)</f>
        <v>42</v>
      </c>
      <c r="H369" s="20">
        <v>343523</v>
      </c>
      <c r="I369" s="26">
        <v>57.754385964912281</v>
      </c>
      <c r="K369" s="16">
        <v>343535</v>
      </c>
      <c r="L369" s="15">
        <v>40.095652173913045</v>
      </c>
      <c r="N369">
        <v>346615</v>
      </c>
      <c r="O369">
        <v>34.792000000000002</v>
      </c>
      <c r="P369" s="27">
        <f t="shared" si="15"/>
        <v>56</v>
      </c>
    </row>
    <row r="370" spans="1:16" x14ac:dyDescent="0.3">
      <c r="A370" s="22">
        <f>'agrupamento - 3ciclo'!A369</f>
        <v>342683</v>
      </c>
      <c r="B370" s="21">
        <f>VLOOKUP(Tabela3[[#This Row],[id_escola]],H:I,2,FALSE)</f>
        <v>53.470588235294116</v>
      </c>
      <c r="C370" s="21">
        <f>VLOOKUP(Tabela3[[#This Row],[id_escola]],K:L,2,FALSE)</f>
        <v>30.196428571428573</v>
      </c>
      <c r="D370" s="21">
        <f>AVERAGE(Tabela3[[#This Row],[nota_media_portugues]],Tabela3[[#This Row],[nota_media_matematica]])</f>
        <v>41.833508403361343</v>
      </c>
      <c r="E370">
        <f t="shared" si="14"/>
        <v>670</v>
      </c>
      <c r="F370">
        <f>VLOOKUP(Tabela3[[#This Row],[id_escola]],N:P,3,FALSE)</f>
        <v>42</v>
      </c>
      <c r="H370" s="20">
        <v>343535</v>
      </c>
      <c r="I370" s="26">
        <v>61.375</v>
      </c>
      <c r="K370" s="16">
        <v>343547</v>
      </c>
      <c r="L370" s="15">
        <v>50.771428571428572</v>
      </c>
      <c r="N370">
        <v>346627</v>
      </c>
      <c r="O370">
        <v>48.75</v>
      </c>
      <c r="P370" s="27">
        <f t="shared" si="15"/>
        <v>22</v>
      </c>
    </row>
    <row r="371" spans="1:16" x14ac:dyDescent="0.3">
      <c r="A371" s="22">
        <f>'agrupamento - 3ciclo'!A370</f>
        <v>342695</v>
      </c>
      <c r="B371" s="21">
        <f>VLOOKUP(Tabela3[[#This Row],[id_escola]],H:I,2,FALSE)</f>
        <v>64.663157894736841</v>
      </c>
      <c r="C371" s="21">
        <f>VLOOKUP(Tabela3[[#This Row],[id_escola]],K:L,2,FALSE)</f>
        <v>48.168539325842694</v>
      </c>
      <c r="D371" s="21">
        <f>AVERAGE(Tabela3[[#This Row],[nota_media_portugues]],Tabela3[[#This Row],[nota_media_matematica]])</f>
        <v>56.415848610289771</v>
      </c>
      <c r="E371">
        <f t="shared" si="14"/>
        <v>136</v>
      </c>
      <c r="F371">
        <f>VLOOKUP(Tabela3[[#This Row],[id_escola]],N:P,3,FALSE)</f>
        <v>33</v>
      </c>
      <c r="H371" s="20">
        <v>343547</v>
      </c>
      <c r="I371" s="26">
        <v>58.885714285714286</v>
      </c>
      <c r="K371" s="16">
        <v>343560</v>
      </c>
      <c r="L371" s="15">
        <v>35.547169811320757</v>
      </c>
      <c r="N371">
        <v>346883</v>
      </c>
      <c r="O371">
        <v>44.823333333333331</v>
      </c>
      <c r="P371" s="27">
        <f t="shared" si="15"/>
        <v>37</v>
      </c>
    </row>
    <row r="372" spans="1:16" x14ac:dyDescent="0.3">
      <c r="A372" s="22">
        <f>'agrupamento - 3ciclo'!A371</f>
        <v>344035</v>
      </c>
      <c r="B372" s="21">
        <f>VLOOKUP(Tabela3[[#This Row],[id_escola]],H:I,2,FALSE)</f>
        <v>63.323943661971832</v>
      </c>
      <c r="C372" s="21">
        <f>VLOOKUP(Tabela3[[#This Row],[id_escola]],K:L,2,FALSE)</f>
        <v>52.61643835616438</v>
      </c>
      <c r="D372" s="21">
        <f>AVERAGE(Tabela3[[#This Row],[nota_media_portugues]],Tabela3[[#This Row],[nota_media_matematica]])</f>
        <v>57.970191009068103</v>
      </c>
      <c r="E372">
        <f t="shared" si="14"/>
        <v>97</v>
      </c>
      <c r="F372">
        <f>VLOOKUP(Tabela3[[#This Row],[id_escola]],N:P,3,FALSE)</f>
        <v>42</v>
      </c>
      <c r="H372" s="20">
        <v>343560</v>
      </c>
      <c r="I372" s="26">
        <v>60.549019607843135</v>
      </c>
      <c r="K372" s="16">
        <v>343584</v>
      </c>
      <c r="L372" s="15">
        <v>43.385714285714286</v>
      </c>
      <c r="N372">
        <v>346895</v>
      </c>
      <c r="O372">
        <v>53.207048458149778</v>
      </c>
      <c r="P372" s="27">
        <f t="shared" si="15"/>
        <v>9</v>
      </c>
    </row>
    <row r="373" spans="1:16" x14ac:dyDescent="0.3">
      <c r="A373" s="22">
        <f>'agrupamento - 3ciclo'!A372</f>
        <v>345635</v>
      </c>
      <c r="B373" s="21">
        <f>VLOOKUP(Tabela3[[#This Row],[id_escola]],H:I,2,FALSE)</f>
        <v>57.609589041095887</v>
      </c>
      <c r="C373" s="21">
        <f>VLOOKUP(Tabela3[[#This Row],[id_escola]],K:L,2,FALSE)</f>
        <v>40.857142857142854</v>
      </c>
      <c r="D373" s="21">
        <f>AVERAGE(Tabela3[[#This Row],[nota_media_portugues]],Tabela3[[#This Row],[nota_media_matematica]])</f>
        <v>49.233365949119374</v>
      </c>
      <c r="E373">
        <f t="shared" si="14"/>
        <v>402</v>
      </c>
      <c r="F373">
        <f>VLOOKUP(Tabela3[[#This Row],[id_escola]],N:P,3,FALSE)</f>
        <v>68</v>
      </c>
      <c r="H373" s="20">
        <v>343584</v>
      </c>
      <c r="I373" s="26">
        <v>55.455882352941174</v>
      </c>
      <c r="K373" s="16">
        <v>343596</v>
      </c>
      <c r="L373" s="15">
        <v>41.166666666666664</v>
      </c>
      <c r="N373">
        <v>400233</v>
      </c>
      <c r="O373">
        <v>44.60702875399361</v>
      </c>
      <c r="P373" s="27">
        <f t="shared" si="15"/>
        <v>39</v>
      </c>
    </row>
    <row r="374" spans="1:16" x14ac:dyDescent="0.3">
      <c r="A374" s="22">
        <f>'agrupamento - 3ciclo'!A373</f>
        <v>344606</v>
      </c>
      <c r="B374" s="21">
        <f>VLOOKUP(Tabela3[[#This Row],[id_escola]],H:I,2,FALSE)</f>
        <v>57.266666666666666</v>
      </c>
      <c r="C374" s="21">
        <f>VLOOKUP(Tabela3[[#This Row],[id_escola]],K:L,2,FALSE)</f>
        <v>36.409836065573771</v>
      </c>
      <c r="D374" s="21">
        <f>AVERAGE(Tabela3[[#This Row],[nota_media_portugues]],Tabela3[[#This Row],[nota_media_matematica]])</f>
        <v>46.838251366120218</v>
      </c>
      <c r="E374">
        <f t="shared" si="14"/>
        <v>499</v>
      </c>
      <c r="F374">
        <f>VLOOKUP(Tabela3[[#This Row],[id_escola]],N:P,3,FALSE)</f>
        <v>131</v>
      </c>
      <c r="H374" s="20">
        <v>343596</v>
      </c>
      <c r="I374" s="26">
        <v>59.70967741935484</v>
      </c>
      <c r="K374" s="16">
        <v>343602</v>
      </c>
      <c r="L374" s="15">
        <v>40.867647058823529</v>
      </c>
      <c r="N374">
        <v>400312</v>
      </c>
      <c r="O374">
        <v>45.36</v>
      </c>
      <c r="P374" s="27">
        <f t="shared" si="15"/>
        <v>34</v>
      </c>
    </row>
    <row r="375" spans="1:16" x14ac:dyDescent="0.3">
      <c r="A375" s="22">
        <f>'agrupamento - 3ciclo'!A374</f>
        <v>342944</v>
      </c>
      <c r="B375" s="21">
        <f>VLOOKUP(Tabela3[[#This Row],[id_escola]],H:I,2,FALSE)</f>
        <v>58.083333333333336</v>
      </c>
      <c r="C375" s="21">
        <f>VLOOKUP(Tabela3[[#This Row],[id_escola]],K:L,2,FALSE)</f>
        <v>38.388888888888886</v>
      </c>
      <c r="D375" s="21">
        <f>AVERAGE(Tabela3[[#This Row],[nota_media_portugues]],Tabela3[[#This Row],[nota_media_matematica]])</f>
        <v>48.236111111111114</v>
      </c>
      <c r="E375">
        <f t="shared" si="14"/>
        <v>443</v>
      </c>
      <c r="F375">
        <f>VLOOKUP(Tabela3[[#This Row],[id_escola]],N:P,3,FALSE)</f>
        <v>64</v>
      </c>
      <c r="H375" s="20">
        <v>343602</v>
      </c>
      <c r="I375" s="26">
        <v>57.764705882352942</v>
      </c>
      <c r="K375" s="16">
        <v>343614</v>
      </c>
      <c r="L375" s="15">
        <v>33.088235294117645</v>
      </c>
      <c r="N375">
        <v>401596</v>
      </c>
      <c r="O375">
        <v>48.869565217391305</v>
      </c>
      <c r="P375" s="27">
        <f t="shared" si="15"/>
        <v>21</v>
      </c>
    </row>
    <row r="376" spans="1:16" x14ac:dyDescent="0.3">
      <c r="A376" s="22">
        <f>'agrupamento - 3ciclo'!A375</f>
        <v>345453</v>
      </c>
      <c r="B376" s="21">
        <f>VLOOKUP(Tabela3[[#This Row],[id_escola]],H:I,2,FALSE)</f>
        <v>60.162962962962965</v>
      </c>
      <c r="C376" s="21">
        <f>VLOOKUP(Tabela3[[#This Row],[id_escola]],K:L,2,FALSE)</f>
        <v>39.562962962962963</v>
      </c>
      <c r="D376" s="21">
        <f>AVERAGE(Tabela3[[#This Row],[nota_media_portugues]],Tabela3[[#This Row],[nota_media_matematica]])</f>
        <v>49.862962962962968</v>
      </c>
      <c r="E376">
        <f t="shared" si="14"/>
        <v>373</v>
      </c>
      <c r="F376">
        <f>VLOOKUP(Tabela3[[#This Row],[id_escola]],N:P,3,FALSE)</f>
        <v>69</v>
      </c>
      <c r="H376" s="20">
        <v>343614</v>
      </c>
      <c r="I376" s="26">
        <v>53.823529411764703</v>
      </c>
      <c r="K376" s="16">
        <v>343626</v>
      </c>
      <c r="L376" s="15">
        <v>34.916666666666664</v>
      </c>
      <c r="N376">
        <v>402382</v>
      </c>
      <c r="O376">
        <v>48.877450980392155</v>
      </c>
      <c r="P376" s="27">
        <f t="shared" si="15"/>
        <v>20</v>
      </c>
    </row>
    <row r="377" spans="1:16" x14ac:dyDescent="0.3">
      <c r="A377" s="22">
        <f>'agrupamento - 3ciclo'!A376</f>
        <v>345465</v>
      </c>
      <c r="B377" s="21">
        <f>VLOOKUP(Tabela3[[#This Row],[id_escola]],H:I,2,FALSE)</f>
        <v>61.285714285714285</v>
      </c>
      <c r="C377" s="21">
        <f>VLOOKUP(Tabela3[[#This Row],[id_escola]],K:L,2,FALSE)</f>
        <v>30</v>
      </c>
      <c r="D377" s="21">
        <f>AVERAGE(Tabela3[[#This Row],[nota_media_portugues]],Tabela3[[#This Row],[nota_media_matematica]])</f>
        <v>45.642857142857139</v>
      </c>
      <c r="E377">
        <f t="shared" si="14"/>
        <v>556</v>
      </c>
      <c r="F377">
        <f>VLOOKUP(Tabela3[[#This Row],[id_escola]],N:P,3,FALSE)</f>
        <v>85</v>
      </c>
      <c r="H377" s="20">
        <v>343626</v>
      </c>
      <c r="I377" s="26">
        <v>60.029411764705884</v>
      </c>
      <c r="K377" s="16">
        <v>343638</v>
      </c>
      <c r="L377" s="15">
        <v>61.19101123595506</v>
      </c>
      <c r="N377">
        <v>403726</v>
      </c>
      <c r="O377">
        <v>35.541176470588233</v>
      </c>
      <c r="P377" s="27">
        <f t="shared" si="15"/>
        <v>54</v>
      </c>
    </row>
    <row r="378" spans="1:16" x14ac:dyDescent="0.3">
      <c r="A378" s="22">
        <f>'agrupamento - 3ciclo'!A377</f>
        <v>344369</v>
      </c>
      <c r="B378" s="21">
        <f>VLOOKUP(Tabela3[[#This Row],[id_escola]],H:I,2,FALSE)</f>
        <v>55.596774193548384</v>
      </c>
      <c r="C378" s="21">
        <f>VLOOKUP(Tabela3[[#This Row],[id_escola]],K:L,2,FALSE)</f>
        <v>28.19047619047619</v>
      </c>
      <c r="D378" s="21">
        <f>AVERAGE(Tabela3[[#This Row],[nota_media_portugues]],Tabela3[[#This Row],[nota_media_matematica]])</f>
        <v>41.893625192012287</v>
      </c>
      <c r="E378">
        <f t="shared" si="14"/>
        <v>661</v>
      </c>
      <c r="F378">
        <f>VLOOKUP(Tabela3[[#This Row],[id_escola]],N:P,3,FALSE)</f>
        <v>171</v>
      </c>
      <c r="H378" s="20">
        <v>343638</v>
      </c>
      <c r="I378" s="26">
        <v>65.252873563218387</v>
      </c>
      <c r="K378" s="16">
        <v>343640</v>
      </c>
      <c r="L378" s="15">
        <v>52.907894736842103</v>
      </c>
      <c r="N378">
        <v>501062</v>
      </c>
      <c r="O378">
        <v>83.5</v>
      </c>
      <c r="P378" s="27">
        <f t="shared" si="15"/>
        <v>1</v>
      </c>
    </row>
    <row r="379" spans="1:16" x14ac:dyDescent="0.3">
      <c r="A379" s="22">
        <f>'agrupamento - 3ciclo'!A378</f>
        <v>296454</v>
      </c>
      <c r="B379" s="21">
        <f>VLOOKUP(Tabela3[[#This Row],[id_escola]],H:I,2,FALSE)</f>
        <v>63.975609756097562</v>
      </c>
      <c r="C379" s="21">
        <f>VLOOKUP(Tabela3[[#This Row],[id_escola]],K:L,2,FALSE)</f>
        <v>36.024390243902438</v>
      </c>
      <c r="D379" s="21">
        <f>AVERAGE(Tabela3[[#This Row],[nota_media_portugues]],Tabela3[[#This Row],[nota_media_matematica]])</f>
        <v>50</v>
      </c>
      <c r="E379">
        <f t="shared" si="14"/>
        <v>372</v>
      </c>
      <c r="F379">
        <f>VLOOKUP(Tabela3[[#This Row],[id_escola]],N:P,3,FALSE)</f>
        <v>114</v>
      </c>
      <c r="H379" s="20">
        <v>343640</v>
      </c>
      <c r="I379" s="26">
        <v>60.786666666666669</v>
      </c>
      <c r="K379" s="16">
        <v>343651</v>
      </c>
      <c r="L379" s="15">
        <v>42.173913043478258</v>
      </c>
      <c r="N379">
        <v>501190</v>
      </c>
      <c r="O379">
        <v>62.164705882352941</v>
      </c>
      <c r="P379" s="27">
        <f t="shared" si="15"/>
        <v>5</v>
      </c>
    </row>
    <row r="380" spans="1:16" x14ac:dyDescent="0.3">
      <c r="A380" s="22">
        <f>'agrupamento - 3ciclo'!A379</f>
        <v>344230</v>
      </c>
      <c r="B380" s="21">
        <f>VLOOKUP(Tabela3[[#This Row],[id_escola]],H:I,2,FALSE)</f>
        <v>62.44</v>
      </c>
      <c r="C380" s="21">
        <f>VLOOKUP(Tabela3[[#This Row],[id_escola]],K:L,2,FALSE)</f>
        <v>31.28846153846154</v>
      </c>
      <c r="D380" s="21">
        <f>AVERAGE(Tabela3[[#This Row],[nota_media_portugues]],Tabela3[[#This Row],[nota_media_matematica]])</f>
        <v>46.864230769230772</v>
      </c>
      <c r="E380">
        <f t="shared" si="14"/>
        <v>493</v>
      </c>
      <c r="F380">
        <f>VLOOKUP(Tabela3[[#This Row],[id_escola]],N:P,3,FALSE)</f>
        <v>139</v>
      </c>
      <c r="H380" s="20">
        <v>343651</v>
      </c>
      <c r="I380" s="26">
        <v>65.550724637681157</v>
      </c>
      <c r="K380" s="16">
        <v>343663</v>
      </c>
      <c r="L380" s="15">
        <v>45.443298969072167</v>
      </c>
      <c r="N380">
        <v>501396</v>
      </c>
      <c r="O380">
        <v>75.761904761904759</v>
      </c>
      <c r="P380" s="27">
        <f t="shared" si="15"/>
        <v>2</v>
      </c>
    </row>
    <row r="381" spans="1:16" x14ac:dyDescent="0.3">
      <c r="A381" s="22">
        <f>'agrupamento - 3ciclo'!A380</f>
        <v>330255</v>
      </c>
      <c r="B381" s="21">
        <f>VLOOKUP(Tabela3[[#This Row],[id_escola]],H:I,2,FALSE)</f>
        <v>63.985074626865675</v>
      </c>
      <c r="C381" s="21">
        <f>VLOOKUP(Tabela3[[#This Row],[id_escola]],K:L,2,FALSE)</f>
        <v>40.830769230769228</v>
      </c>
      <c r="D381" s="21">
        <f>AVERAGE(Tabela3[[#This Row],[nota_media_portugues]],Tabela3[[#This Row],[nota_media_matematica]])</f>
        <v>52.407921928817451</v>
      </c>
      <c r="E381">
        <f t="shared" si="14"/>
        <v>268</v>
      </c>
      <c r="F381">
        <f>VLOOKUP(Tabela3[[#This Row],[id_escola]],N:P,3,FALSE)</f>
        <v>17</v>
      </c>
      <c r="H381" s="20">
        <v>343663</v>
      </c>
      <c r="I381" s="26">
        <v>57.939393939393938</v>
      </c>
      <c r="K381" s="16">
        <v>343675</v>
      </c>
      <c r="L381" s="15">
        <v>57.027522935779814</v>
      </c>
      <c r="N381">
        <v>800338</v>
      </c>
      <c r="O381">
        <v>67.3</v>
      </c>
      <c r="P381" s="27">
        <f t="shared" si="15"/>
        <v>3</v>
      </c>
    </row>
    <row r="382" spans="1:16" x14ac:dyDescent="0.3">
      <c r="A382" s="22">
        <f>'agrupamento - 3ciclo'!A381</f>
        <v>330152</v>
      </c>
      <c r="B382" s="21">
        <f>VLOOKUP(Tabela3[[#This Row],[id_escola]],H:I,2,FALSE)</f>
        <v>51.612903225806448</v>
      </c>
      <c r="C382" s="21">
        <f>VLOOKUP(Tabela3[[#This Row],[id_escola]],K:L,2,FALSE)</f>
        <v>31.9375</v>
      </c>
      <c r="D382" s="21">
        <f>AVERAGE(Tabela3[[#This Row],[nota_media_portugues]],Tabela3[[#This Row],[nota_media_matematica]])</f>
        <v>41.775201612903224</v>
      </c>
      <c r="E382">
        <f t="shared" si="14"/>
        <v>662</v>
      </c>
      <c r="F382" t="e">
        <f>VLOOKUP(Tabela3[[#This Row],[id_escola]],N:P,3,FALSE)</f>
        <v>#N/A</v>
      </c>
      <c r="H382" s="20">
        <v>343675</v>
      </c>
      <c r="I382" s="26">
        <v>62.908256880733944</v>
      </c>
      <c r="K382" s="16">
        <v>343687</v>
      </c>
      <c r="L382" s="15">
        <v>53.320754716981135</v>
      </c>
      <c r="N382" t="s">
        <v>1272</v>
      </c>
    </row>
    <row r="383" spans="1:16" x14ac:dyDescent="0.3">
      <c r="A383" s="22">
        <f>'agrupamento - 3ciclo'!A382</f>
        <v>343020</v>
      </c>
      <c r="B383" s="21">
        <f>VLOOKUP(Tabela3[[#This Row],[id_escola]],H:I,2,FALSE)</f>
        <v>58.586956521739133</v>
      </c>
      <c r="C383" s="21">
        <f>VLOOKUP(Tabela3[[#This Row],[id_escola]],K:L,2,FALSE)</f>
        <v>39.6875</v>
      </c>
      <c r="D383" s="21">
        <f>AVERAGE(Tabela3[[#This Row],[nota_media_portugues]],Tabela3[[#This Row],[nota_media_matematica]])</f>
        <v>49.137228260869563</v>
      </c>
      <c r="E383">
        <f t="shared" si="14"/>
        <v>404</v>
      </c>
      <c r="F383">
        <f>VLOOKUP(Tabela3[[#This Row],[id_escola]],N:P,3,FALSE)</f>
        <v>13</v>
      </c>
      <c r="H383" s="20">
        <v>343687</v>
      </c>
      <c r="I383" s="26">
        <v>68.666666666666671</v>
      </c>
      <c r="K383" s="16">
        <v>343705</v>
      </c>
      <c r="L383" s="15">
        <v>35.340000000000003</v>
      </c>
      <c r="N383">
        <v>341010</v>
      </c>
      <c r="O383">
        <v>43.292682926829265</v>
      </c>
      <c r="P383" s="27">
        <f>RANK(O383, $O$383:$O$404, 0)</f>
        <v>20</v>
      </c>
    </row>
    <row r="384" spans="1:16" x14ac:dyDescent="0.3">
      <c r="A384" s="22">
        <f>'agrupamento - 3ciclo'!A383</f>
        <v>330309</v>
      </c>
      <c r="B384" s="21">
        <f>VLOOKUP(Tabela3[[#This Row],[id_escola]],H:I,2,FALSE)</f>
        <v>70.428571428571431</v>
      </c>
      <c r="C384" s="21">
        <f>VLOOKUP(Tabela3[[#This Row],[id_escola]],K:L,2,FALSE)</f>
        <v>62.428571428571431</v>
      </c>
      <c r="D384" s="21">
        <f>AVERAGE(Tabela3[[#This Row],[nota_media_portugues]],Tabela3[[#This Row],[nota_media_matematica]])</f>
        <v>66.428571428571431</v>
      </c>
      <c r="E384">
        <f t="shared" si="14"/>
        <v>26</v>
      </c>
      <c r="F384">
        <f>VLOOKUP(Tabela3[[#This Row],[id_escola]],N:P,3,FALSE)</f>
        <v>3</v>
      </c>
      <c r="H384" s="20">
        <v>343705</v>
      </c>
      <c r="I384" s="26">
        <v>55.185567010309278</v>
      </c>
      <c r="K384" s="16">
        <v>343729</v>
      </c>
      <c r="L384" s="15">
        <v>41.674418604651166</v>
      </c>
      <c r="N384">
        <v>342063</v>
      </c>
      <c r="O384">
        <v>58.117647058823529</v>
      </c>
      <c r="P384" s="27">
        <f t="shared" ref="P384:P404" si="16">RANK(O384, $O$383:$O$404, 0)</f>
        <v>1</v>
      </c>
    </row>
    <row r="385" spans="1:16" x14ac:dyDescent="0.3">
      <c r="A385" s="22">
        <f>'agrupamento - 3ciclo'!A384</f>
        <v>344643</v>
      </c>
      <c r="B385" s="21">
        <f>VLOOKUP(Tabela3[[#This Row],[id_escola]],H:I,2,FALSE)</f>
        <v>58.23357664233577</v>
      </c>
      <c r="C385" s="21">
        <f>VLOOKUP(Tabela3[[#This Row],[id_escola]],K:L,2,FALSE)</f>
        <v>29.050359712230215</v>
      </c>
      <c r="D385" s="21">
        <f>AVERAGE(Tabela3[[#This Row],[nota_media_portugues]],Tabela3[[#This Row],[nota_media_matematica]])</f>
        <v>43.64196817728299</v>
      </c>
      <c r="E385">
        <f t="shared" si="14"/>
        <v>606</v>
      </c>
      <c r="F385">
        <f>VLOOKUP(Tabela3[[#This Row],[id_escola]],N:P,3,FALSE)</f>
        <v>155</v>
      </c>
      <c r="H385" s="20">
        <v>343729</v>
      </c>
      <c r="I385" s="26">
        <v>60.790697674418603</v>
      </c>
      <c r="K385" s="16">
        <v>343730</v>
      </c>
      <c r="L385" s="15">
        <v>59.355555555555554</v>
      </c>
      <c r="N385">
        <v>343237</v>
      </c>
      <c r="O385">
        <v>51.174999999999997</v>
      </c>
      <c r="P385" s="27">
        <f t="shared" si="16"/>
        <v>11</v>
      </c>
    </row>
    <row r="386" spans="1:16" x14ac:dyDescent="0.3">
      <c r="A386" s="22">
        <f>'agrupamento - 3ciclo'!A385</f>
        <v>343031</v>
      </c>
      <c r="B386" s="21">
        <f>VLOOKUP(Tabela3[[#This Row],[id_escola]],H:I,2,FALSE)</f>
        <v>55</v>
      </c>
      <c r="C386" s="21">
        <f>VLOOKUP(Tabela3[[#This Row],[id_escola]],K:L,2,FALSE)</f>
        <v>36.361702127659576</v>
      </c>
      <c r="D386" s="21">
        <f>AVERAGE(Tabela3[[#This Row],[nota_media_portugues]],Tabela3[[#This Row],[nota_media_matematica]])</f>
        <v>45.680851063829792</v>
      </c>
      <c r="E386">
        <f t="shared" ref="E386:E449" si="17">RANK(D386, (D386:D1619), 0)</f>
        <v>549</v>
      </c>
      <c r="F386">
        <f>VLOOKUP(Tabela3[[#This Row],[id_escola]],N:P,3,FALSE)</f>
        <v>31</v>
      </c>
      <c r="H386" s="20">
        <v>343730</v>
      </c>
      <c r="I386" s="26">
        <v>62.733333333333334</v>
      </c>
      <c r="K386" s="16">
        <v>343754</v>
      </c>
      <c r="L386" s="15">
        <v>27.625</v>
      </c>
      <c r="N386">
        <v>343298</v>
      </c>
      <c r="O386">
        <v>47.979166666666664</v>
      </c>
      <c r="P386" s="27">
        <f t="shared" si="16"/>
        <v>17</v>
      </c>
    </row>
    <row r="387" spans="1:16" x14ac:dyDescent="0.3">
      <c r="A387" s="22">
        <f>'agrupamento - 3ciclo'!A386</f>
        <v>343043</v>
      </c>
      <c r="B387" s="21">
        <f>VLOOKUP(Tabela3[[#This Row],[id_escola]],H:I,2,FALSE)</f>
        <v>50.621621621621621</v>
      </c>
      <c r="C387" s="21">
        <f>VLOOKUP(Tabela3[[#This Row],[id_escola]],K:L,2,FALSE)</f>
        <v>26.7</v>
      </c>
      <c r="D387" s="21">
        <f>AVERAGE(Tabela3[[#This Row],[nota_media_portugues]],Tabela3[[#This Row],[nota_media_matematica]])</f>
        <v>38.660810810810808</v>
      </c>
      <c r="E387">
        <f t="shared" si="17"/>
        <v>714</v>
      </c>
      <c r="F387">
        <f>VLOOKUP(Tabela3[[#This Row],[id_escola]],N:P,3,FALSE)</f>
        <v>24</v>
      </c>
      <c r="H387" s="20">
        <v>343754</v>
      </c>
      <c r="I387" s="26">
        <v>45.958333333333336</v>
      </c>
      <c r="K387" s="16">
        <v>343766</v>
      </c>
      <c r="L387" s="15">
        <v>23.32</v>
      </c>
      <c r="N387">
        <v>344758</v>
      </c>
      <c r="O387">
        <v>53.70142180094787</v>
      </c>
      <c r="P387" s="27">
        <f t="shared" si="16"/>
        <v>8</v>
      </c>
    </row>
    <row r="388" spans="1:16" x14ac:dyDescent="0.3">
      <c r="A388" s="22">
        <f>'agrupamento - 3ciclo'!A387</f>
        <v>343171</v>
      </c>
      <c r="B388" s="21">
        <f>VLOOKUP(Tabela3[[#This Row],[id_escola]],H:I,2,FALSE)</f>
        <v>51.869565217391305</v>
      </c>
      <c r="C388" s="21">
        <f>VLOOKUP(Tabela3[[#This Row],[id_escola]],K:L,2,FALSE)</f>
        <v>22</v>
      </c>
      <c r="D388" s="21">
        <f>AVERAGE(Tabela3[[#This Row],[nota_media_portugues]],Tabela3[[#This Row],[nota_media_matematica]])</f>
        <v>36.934782608695656</v>
      </c>
      <c r="E388">
        <f t="shared" si="17"/>
        <v>732</v>
      </c>
      <c r="F388" t="e">
        <f>VLOOKUP(Tabela3[[#This Row],[id_escola]],N:P,3,FALSE)</f>
        <v>#N/A</v>
      </c>
      <c r="H388" s="20">
        <v>343766</v>
      </c>
      <c r="I388" s="26">
        <v>51.4</v>
      </c>
      <c r="K388" s="16">
        <v>343778</v>
      </c>
      <c r="L388" s="15">
        <v>40.764705882352942</v>
      </c>
      <c r="N388">
        <v>344771</v>
      </c>
      <c r="O388">
        <v>43.739130434782609</v>
      </c>
      <c r="P388" s="27">
        <f t="shared" si="16"/>
        <v>19</v>
      </c>
    </row>
    <row r="389" spans="1:16" x14ac:dyDescent="0.3">
      <c r="A389" s="22">
        <f>'agrupamento - 3ciclo'!A388</f>
        <v>343055</v>
      </c>
      <c r="B389" s="21">
        <f>VLOOKUP(Tabela3[[#This Row],[id_escola]],H:I,2,FALSE)</f>
        <v>59.944444444444443</v>
      </c>
      <c r="C389" s="21">
        <f>VLOOKUP(Tabela3[[#This Row],[id_escola]],K:L,2,FALSE)</f>
        <v>32.444444444444443</v>
      </c>
      <c r="D389" s="21">
        <f>AVERAGE(Tabela3[[#This Row],[nota_media_portugues]],Tabela3[[#This Row],[nota_media_matematica]])</f>
        <v>46.194444444444443</v>
      </c>
      <c r="E389">
        <f t="shared" si="17"/>
        <v>532</v>
      </c>
      <c r="F389">
        <f>VLOOKUP(Tabela3[[#This Row],[id_escola]],N:P,3,FALSE)</f>
        <v>21</v>
      </c>
      <c r="H389" s="20">
        <v>343778</v>
      </c>
      <c r="I389" s="26">
        <v>69.3125</v>
      </c>
      <c r="K389" s="16">
        <v>343780</v>
      </c>
      <c r="L389" s="15">
        <v>34.5</v>
      </c>
      <c r="N389">
        <v>345799</v>
      </c>
      <c r="O389">
        <v>54.208333333333336</v>
      </c>
      <c r="P389" s="27">
        <f t="shared" si="16"/>
        <v>7</v>
      </c>
    </row>
    <row r="390" spans="1:16" x14ac:dyDescent="0.3">
      <c r="A390" s="22">
        <f>'agrupamento - 3ciclo'!A389</f>
        <v>343080</v>
      </c>
      <c r="B390" s="21">
        <f>VLOOKUP(Tabela3[[#This Row],[id_escola]],H:I,2,FALSE)</f>
        <v>56.982758620689658</v>
      </c>
      <c r="C390" s="21">
        <f>VLOOKUP(Tabela3[[#This Row],[id_escola]],K:L,2,FALSE)</f>
        <v>37.220338983050844</v>
      </c>
      <c r="D390" s="21">
        <f>AVERAGE(Tabela3[[#This Row],[nota_media_portugues]],Tabela3[[#This Row],[nota_media_matematica]])</f>
        <v>47.101548801870251</v>
      </c>
      <c r="E390">
        <f t="shared" si="17"/>
        <v>481</v>
      </c>
      <c r="F390">
        <f>VLOOKUP(Tabela3[[#This Row],[id_escola]],N:P,3,FALSE)</f>
        <v>12</v>
      </c>
      <c r="H390" s="20">
        <v>343780</v>
      </c>
      <c r="I390" s="26">
        <v>57.653846153846153</v>
      </c>
      <c r="K390" s="16">
        <v>343791</v>
      </c>
      <c r="L390" s="15">
        <v>35.416666666666664</v>
      </c>
      <c r="N390">
        <v>346070</v>
      </c>
      <c r="O390">
        <v>50.047619047619051</v>
      </c>
      <c r="P390" s="27">
        <f t="shared" si="16"/>
        <v>14</v>
      </c>
    </row>
    <row r="391" spans="1:16" x14ac:dyDescent="0.3">
      <c r="A391" s="22">
        <f>'agrupamento - 3ciclo'!A390</f>
        <v>330139</v>
      </c>
      <c r="B391" s="21">
        <f>VLOOKUP(Tabela3[[#This Row],[id_escola]],H:I,2,FALSE)</f>
        <v>61.08</v>
      </c>
      <c r="C391" s="21">
        <f>VLOOKUP(Tabela3[[#This Row],[id_escola]],K:L,2,FALSE)</f>
        <v>46.386666666666663</v>
      </c>
      <c r="D391" s="21">
        <f>AVERAGE(Tabela3[[#This Row],[nota_media_portugues]],Tabela3[[#This Row],[nota_media_matematica]])</f>
        <v>53.733333333333334</v>
      </c>
      <c r="E391">
        <f t="shared" si="17"/>
        <v>215</v>
      </c>
      <c r="F391">
        <f>VLOOKUP(Tabela3[[#This Row],[id_escola]],N:P,3,FALSE)</f>
        <v>20</v>
      </c>
      <c r="H391" s="20">
        <v>343791</v>
      </c>
      <c r="I391" s="26">
        <v>60.25</v>
      </c>
      <c r="K391" s="16">
        <v>343808</v>
      </c>
      <c r="L391" s="15">
        <v>28.48</v>
      </c>
      <c r="N391">
        <v>346354</v>
      </c>
      <c r="O391">
        <v>47.037037037037038</v>
      </c>
      <c r="P391" s="27">
        <f t="shared" si="16"/>
        <v>18</v>
      </c>
    </row>
    <row r="392" spans="1:16" x14ac:dyDescent="0.3">
      <c r="A392" s="22">
        <f>'agrupamento - 3ciclo'!A391</f>
        <v>340560</v>
      </c>
      <c r="B392" s="21">
        <f>VLOOKUP(Tabela3[[#This Row],[id_escola]],H:I,2,FALSE)</f>
        <v>53.378787878787875</v>
      </c>
      <c r="C392" s="21">
        <f>VLOOKUP(Tabela3[[#This Row],[id_escola]],K:L,2,FALSE)</f>
        <v>31.757575757575758</v>
      </c>
      <c r="D392" s="21">
        <f>AVERAGE(Tabela3[[#This Row],[nota_media_portugues]],Tabela3[[#This Row],[nota_media_matematica]])</f>
        <v>42.568181818181813</v>
      </c>
      <c r="E392">
        <f t="shared" si="17"/>
        <v>629</v>
      </c>
      <c r="F392">
        <f>VLOOKUP(Tabela3[[#This Row],[id_escola]],N:P,3,FALSE)</f>
        <v>162</v>
      </c>
      <c r="H392" s="20">
        <v>343808</v>
      </c>
      <c r="I392" s="26">
        <v>56.2</v>
      </c>
      <c r="K392" s="16">
        <v>343810</v>
      </c>
      <c r="L392" s="15">
        <v>32.04081632653061</v>
      </c>
      <c r="N392">
        <v>346366</v>
      </c>
      <c r="O392">
        <v>49.315789473684212</v>
      </c>
      <c r="P392" s="27">
        <f t="shared" si="16"/>
        <v>16</v>
      </c>
    </row>
    <row r="393" spans="1:16" x14ac:dyDescent="0.3">
      <c r="A393" s="22">
        <f>'agrupamento - 3ciclo'!A392</f>
        <v>330115</v>
      </c>
      <c r="B393" s="21">
        <f>VLOOKUP(Tabela3[[#This Row],[id_escola]],H:I,2,FALSE)</f>
        <v>57.054054054054056</v>
      </c>
      <c r="C393" s="21">
        <f>VLOOKUP(Tabela3[[#This Row],[id_escola]],K:L,2,FALSE)</f>
        <v>37.702702702702702</v>
      </c>
      <c r="D393" s="21">
        <f>AVERAGE(Tabela3[[#This Row],[nota_media_portugues]],Tabela3[[#This Row],[nota_media_matematica]])</f>
        <v>47.378378378378379</v>
      </c>
      <c r="E393">
        <f t="shared" si="17"/>
        <v>467</v>
      </c>
      <c r="F393">
        <f>VLOOKUP(Tabela3[[#This Row],[id_escola]],N:P,3,FALSE)</f>
        <v>14</v>
      </c>
      <c r="H393" s="20">
        <v>343810</v>
      </c>
      <c r="I393" s="26">
        <v>55</v>
      </c>
      <c r="K393" s="16">
        <v>343821</v>
      </c>
      <c r="L393" s="15">
        <v>42.696428571428569</v>
      </c>
      <c r="N393">
        <v>346378</v>
      </c>
      <c r="O393">
        <v>41.470588235294116</v>
      </c>
      <c r="P393" s="27">
        <f t="shared" si="16"/>
        <v>22</v>
      </c>
    </row>
    <row r="394" spans="1:16" x14ac:dyDescent="0.3">
      <c r="A394" s="22" t="e">
        <f>'agrupamento - 3ciclo'!A393</f>
        <v>#N/A</v>
      </c>
      <c r="C394" s="21"/>
      <c r="D394" s="21">
        <v>0</v>
      </c>
      <c r="E394">
        <f t="shared" si="17"/>
        <v>774</v>
      </c>
      <c r="F394" t="e">
        <f>VLOOKUP(Tabela3[[#This Row],[id_escola]],N:P,3,FALSE)</f>
        <v>#N/A</v>
      </c>
      <c r="H394" s="20">
        <v>343821</v>
      </c>
      <c r="I394" s="26">
        <v>58.160714285714285</v>
      </c>
      <c r="K394" s="16">
        <v>343833</v>
      </c>
      <c r="L394" s="15">
        <v>43.210526315789473</v>
      </c>
      <c r="N394">
        <v>346380</v>
      </c>
      <c r="O394">
        <v>50.361111111111114</v>
      </c>
      <c r="P394" s="27">
        <f t="shared" si="16"/>
        <v>12</v>
      </c>
    </row>
    <row r="395" spans="1:16" x14ac:dyDescent="0.3">
      <c r="A395" s="22">
        <f>'agrupamento - 3ciclo'!A394</f>
        <v>330735</v>
      </c>
      <c r="B395" s="21">
        <f>VLOOKUP(Tabela3[[#This Row],[id_escola]],H:I,2,FALSE)</f>
        <v>46.578947368421055</v>
      </c>
      <c r="C395" s="21">
        <f>VLOOKUP(Tabela3[[#This Row],[id_escola]],K:L,2,FALSE)</f>
        <v>22.736842105263158</v>
      </c>
      <c r="D395" s="21">
        <f>AVERAGE(Tabela3[[#This Row],[nota_media_portugues]],Tabela3[[#This Row],[nota_media_matematica]])</f>
        <v>34.65789473684211</v>
      </c>
      <c r="E395">
        <f t="shared" si="17"/>
        <v>750</v>
      </c>
      <c r="F395" t="e">
        <f>VLOOKUP(Tabela3[[#This Row],[id_escola]],N:P,3,FALSE)</f>
        <v>#N/A</v>
      </c>
      <c r="H395" s="20">
        <v>343833</v>
      </c>
      <c r="I395" s="26">
        <v>62.648648648648646</v>
      </c>
      <c r="K395" s="16">
        <v>343857</v>
      </c>
      <c r="L395" s="15">
        <v>35.25</v>
      </c>
      <c r="N395">
        <v>346500</v>
      </c>
      <c r="O395">
        <v>57.542056074766357</v>
      </c>
      <c r="P395" s="27">
        <f t="shared" si="16"/>
        <v>2</v>
      </c>
    </row>
    <row r="396" spans="1:16" x14ac:dyDescent="0.3">
      <c r="A396" s="22">
        <f>'agrupamento - 3ciclo'!A395</f>
        <v>341617</v>
      </c>
      <c r="B396" s="21">
        <f>VLOOKUP(Tabela3[[#This Row],[id_escola]],H:I,2,FALSE)</f>
        <v>49.177419354838712</v>
      </c>
      <c r="C396" s="21">
        <f>VLOOKUP(Tabela3[[#This Row],[id_escola]],K:L,2,FALSE)</f>
        <v>31.838709677419356</v>
      </c>
      <c r="D396" s="21">
        <f>AVERAGE(Tabela3[[#This Row],[nota_media_portugues]],Tabela3[[#This Row],[nota_media_matematica]])</f>
        <v>40.508064516129032</v>
      </c>
      <c r="E396">
        <f t="shared" si="17"/>
        <v>682</v>
      </c>
      <c r="F396">
        <f>VLOOKUP(Tabela3[[#This Row],[id_escola]],N:P,3,FALSE)</f>
        <v>171</v>
      </c>
      <c r="H396" s="20">
        <v>343857</v>
      </c>
      <c r="I396" s="26">
        <v>59.3125</v>
      </c>
      <c r="K396" s="16">
        <v>343869</v>
      </c>
      <c r="L396" s="15">
        <v>30.82905982905983</v>
      </c>
      <c r="N396">
        <v>400701</v>
      </c>
      <c r="O396">
        <v>55.511705685618729</v>
      </c>
      <c r="P396" s="27">
        <f t="shared" si="16"/>
        <v>3</v>
      </c>
    </row>
    <row r="397" spans="1:16" x14ac:dyDescent="0.3">
      <c r="A397" s="22">
        <f>'agrupamento - 3ciclo'!A396</f>
        <v>343973</v>
      </c>
      <c r="B397" s="21">
        <f>VLOOKUP(Tabela3[[#This Row],[id_escola]],H:I,2,FALSE)</f>
        <v>58.553571428571431</v>
      </c>
      <c r="C397" s="21">
        <f>VLOOKUP(Tabela3[[#This Row],[id_escola]],K:L,2,FALSE)</f>
        <v>49.912280701754383</v>
      </c>
      <c r="D397" s="21">
        <f>AVERAGE(Tabela3[[#This Row],[nota_media_portugues]],Tabela3[[#This Row],[nota_media_matematica]])</f>
        <v>54.232926065162907</v>
      </c>
      <c r="E397">
        <f t="shared" si="17"/>
        <v>193</v>
      </c>
      <c r="F397">
        <f>VLOOKUP(Tabela3[[#This Row],[id_escola]],N:P,3,FALSE)</f>
        <v>67</v>
      </c>
      <c r="H397" s="20">
        <v>343869</v>
      </c>
      <c r="I397" s="26">
        <v>53.47</v>
      </c>
      <c r="K397" s="16">
        <v>343882</v>
      </c>
      <c r="L397" s="15">
        <v>43.592105263157897</v>
      </c>
      <c r="N397">
        <v>401870</v>
      </c>
      <c r="O397">
        <v>51.95862068965517</v>
      </c>
      <c r="P397" s="27">
        <f t="shared" si="16"/>
        <v>10</v>
      </c>
    </row>
    <row r="398" spans="1:16" x14ac:dyDescent="0.3">
      <c r="A398" s="22" t="e">
        <f>'agrupamento - 3ciclo'!A397</f>
        <v>#N/A</v>
      </c>
      <c r="C398" s="21"/>
      <c r="D398" s="21">
        <v>0</v>
      </c>
      <c r="E398">
        <f t="shared" si="17"/>
        <v>771</v>
      </c>
      <c r="F398" t="e">
        <f>VLOOKUP(Tabela3[[#This Row],[id_escola]],N:P,3,FALSE)</f>
        <v>#N/A</v>
      </c>
      <c r="H398" s="20">
        <v>343882</v>
      </c>
      <c r="I398" s="26">
        <v>58.44736842105263</v>
      </c>
      <c r="K398" s="16">
        <v>343894</v>
      </c>
      <c r="L398" s="15">
        <v>55.6</v>
      </c>
      <c r="N398">
        <v>402886</v>
      </c>
      <c r="O398">
        <v>49.571428571428569</v>
      </c>
      <c r="P398" s="27">
        <f t="shared" si="16"/>
        <v>15</v>
      </c>
    </row>
    <row r="399" spans="1:16" x14ac:dyDescent="0.3">
      <c r="A399" s="22">
        <f>'agrupamento - 3ciclo'!A398</f>
        <v>342993</v>
      </c>
      <c r="B399" s="21">
        <f>VLOOKUP(Tabela3[[#This Row],[id_escola]],H:I,2,FALSE)</f>
        <v>59.03921568627451</v>
      </c>
      <c r="C399" s="21">
        <f>VLOOKUP(Tabela3[[#This Row],[id_escola]],K:L,2,FALSE)</f>
        <v>41.382352941176471</v>
      </c>
      <c r="D399" s="21">
        <f>AVERAGE(Tabela3[[#This Row],[nota_media_portugues]],Tabela3[[#This Row],[nota_media_matematica]])</f>
        <v>50.21078431372549</v>
      </c>
      <c r="E399">
        <f t="shared" si="17"/>
        <v>357</v>
      </c>
      <c r="F399">
        <f>VLOOKUP(Tabela3[[#This Row],[id_escola]],N:P,3,FALSE)</f>
        <v>96</v>
      </c>
      <c r="H399" s="20">
        <v>343894</v>
      </c>
      <c r="I399" s="26">
        <v>60.95</v>
      </c>
      <c r="K399" s="16">
        <v>343900</v>
      </c>
      <c r="L399" s="15">
        <v>30.652173913043477</v>
      </c>
      <c r="N399">
        <v>402904</v>
      </c>
      <c r="O399">
        <v>42.793103448275865</v>
      </c>
      <c r="P399" s="27">
        <f t="shared" si="16"/>
        <v>21</v>
      </c>
    </row>
    <row r="400" spans="1:16" x14ac:dyDescent="0.3">
      <c r="A400" s="22">
        <f>'agrupamento - 3ciclo'!A399</f>
        <v>343225</v>
      </c>
      <c r="B400" s="21">
        <f>VLOOKUP(Tabela3[[#This Row],[id_escola]],H:I,2,FALSE)</f>
        <v>58.564356435643568</v>
      </c>
      <c r="C400" s="21">
        <f>VLOOKUP(Tabela3[[#This Row],[id_escola]],K:L,2,FALSE)</f>
        <v>48.61165048543689</v>
      </c>
      <c r="D400" s="21">
        <f>AVERAGE(Tabela3[[#This Row],[nota_media_portugues]],Tabela3[[#This Row],[nota_media_matematica]])</f>
        <v>53.588003460540229</v>
      </c>
      <c r="E400">
        <f t="shared" si="17"/>
        <v>217</v>
      </c>
      <c r="F400">
        <f>VLOOKUP(Tabela3[[#This Row],[id_escola]],N:P,3,FALSE)</f>
        <v>79</v>
      </c>
      <c r="H400" s="20">
        <v>343900</v>
      </c>
      <c r="I400" s="26">
        <v>57.647727272727273</v>
      </c>
      <c r="K400" s="16">
        <v>343924</v>
      </c>
      <c r="L400" s="15">
        <v>44.743119266055047</v>
      </c>
      <c r="N400">
        <v>402928</v>
      </c>
      <c r="O400">
        <v>55.356164383561641</v>
      </c>
      <c r="P400" s="27">
        <f t="shared" si="16"/>
        <v>5</v>
      </c>
    </row>
    <row r="401" spans="1:16" x14ac:dyDescent="0.3">
      <c r="A401" s="22">
        <f>'agrupamento - 3ciclo'!A400</f>
        <v>343237</v>
      </c>
      <c r="B401" s="21">
        <f>VLOOKUP(Tabela3[[#This Row],[id_escola]],H:I,2,FALSE)</f>
        <v>68.125</v>
      </c>
      <c r="C401" s="21">
        <f>VLOOKUP(Tabela3[[#This Row],[id_escola]],K:L,2,FALSE)</f>
        <v>32.058823529411768</v>
      </c>
      <c r="D401" s="21">
        <f>AVERAGE(Tabela3[[#This Row],[nota_media_portugues]],Tabela3[[#This Row],[nota_media_matematica]])</f>
        <v>50.091911764705884</v>
      </c>
      <c r="E401">
        <f t="shared" si="17"/>
        <v>360</v>
      </c>
      <c r="F401">
        <f>VLOOKUP(Tabela3[[#This Row],[id_escola]],N:P,3,FALSE)</f>
        <v>11</v>
      </c>
      <c r="H401" s="20">
        <v>343924</v>
      </c>
      <c r="I401" s="26">
        <v>62.449541284403672</v>
      </c>
      <c r="K401" s="16">
        <v>343936</v>
      </c>
      <c r="L401" s="15">
        <v>37.80952380952381</v>
      </c>
      <c r="N401">
        <v>403611</v>
      </c>
      <c r="O401">
        <v>50.18888888888889</v>
      </c>
      <c r="P401" s="27">
        <f t="shared" si="16"/>
        <v>13</v>
      </c>
    </row>
    <row r="402" spans="1:16" x14ac:dyDescent="0.3">
      <c r="A402" s="22">
        <f>'agrupamento - 3ciclo'!A401</f>
        <v>344357</v>
      </c>
      <c r="B402" s="21">
        <f>VLOOKUP(Tabela3[[#This Row],[id_escola]],H:I,2,FALSE)</f>
        <v>54.910447761194028</v>
      </c>
      <c r="C402" s="21">
        <f>VLOOKUP(Tabela3[[#This Row],[id_escola]],K:L,2,FALSE)</f>
        <v>34.575757575757578</v>
      </c>
      <c r="D402" s="21">
        <f>AVERAGE(Tabela3[[#This Row],[nota_media_portugues]],Tabela3[[#This Row],[nota_media_matematica]])</f>
        <v>44.7431026684758</v>
      </c>
      <c r="E402">
        <f t="shared" si="17"/>
        <v>564</v>
      </c>
      <c r="F402">
        <f>VLOOKUP(Tabela3[[#This Row],[id_escola]],N:P,3,FALSE)</f>
        <v>156</v>
      </c>
      <c r="H402" s="20">
        <v>343936</v>
      </c>
      <c r="I402" s="26">
        <v>60.064516129032256</v>
      </c>
      <c r="K402" s="16">
        <v>343948</v>
      </c>
      <c r="L402" s="15">
        <v>43.628571428571426</v>
      </c>
      <c r="N402">
        <v>403623</v>
      </c>
      <c r="O402">
        <v>54.477272727272727</v>
      </c>
      <c r="P402" s="27">
        <f t="shared" si="16"/>
        <v>6</v>
      </c>
    </row>
    <row r="403" spans="1:16" x14ac:dyDescent="0.3">
      <c r="A403" s="22">
        <f>'agrupamento - 3ciclo'!A402</f>
        <v>344928</v>
      </c>
      <c r="B403" s="21">
        <f>VLOOKUP(Tabela3[[#This Row],[id_escola]],H:I,2,FALSE)</f>
        <v>55.4375</v>
      </c>
      <c r="C403" s="21">
        <f>VLOOKUP(Tabela3[[#This Row],[id_escola]],K:L,2,FALSE)</f>
        <v>50.8125</v>
      </c>
      <c r="D403" s="21">
        <f>AVERAGE(Tabela3[[#This Row],[nota_media_portugues]],Tabela3[[#This Row],[nota_media_matematica]])</f>
        <v>53.125</v>
      </c>
      <c r="E403">
        <f t="shared" si="17"/>
        <v>237</v>
      </c>
      <c r="F403">
        <f>VLOOKUP(Tabela3[[#This Row],[id_escola]],N:P,3,FALSE)</f>
        <v>25</v>
      </c>
      <c r="H403" s="20">
        <v>343948</v>
      </c>
      <c r="I403" s="26">
        <v>57.161764705882355</v>
      </c>
      <c r="K403" s="16">
        <v>343950</v>
      </c>
      <c r="L403" s="15">
        <v>33.365591397849464</v>
      </c>
      <c r="N403">
        <v>403714</v>
      </c>
      <c r="O403">
        <v>51.983606557377051</v>
      </c>
      <c r="P403" s="27">
        <f t="shared" si="16"/>
        <v>9</v>
      </c>
    </row>
    <row r="404" spans="1:16" x14ac:dyDescent="0.3">
      <c r="A404" s="22">
        <f>'agrupamento - 3ciclo'!A403</f>
        <v>330127</v>
      </c>
      <c r="B404" s="21">
        <f>VLOOKUP(Tabela3[[#This Row],[id_escola]],H:I,2,FALSE)</f>
        <v>68.25</v>
      </c>
      <c r="C404" s="21">
        <f>VLOOKUP(Tabela3[[#This Row],[id_escola]],K:L,2,FALSE)</f>
        <v>46.2</v>
      </c>
      <c r="D404" s="21">
        <f>AVERAGE(Tabela3[[#This Row],[nota_media_portugues]],Tabela3[[#This Row],[nota_media_matematica]])</f>
        <v>57.225000000000001</v>
      </c>
      <c r="E404">
        <f t="shared" si="17"/>
        <v>114</v>
      </c>
      <c r="F404" t="e">
        <f>VLOOKUP(Tabela3[[#This Row],[id_escola]],N:P,3,FALSE)</f>
        <v>#N/A</v>
      </c>
      <c r="H404" s="20">
        <v>343950</v>
      </c>
      <c r="I404" s="26">
        <v>55.526315789473685</v>
      </c>
      <c r="K404" s="16">
        <v>343961</v>
      </c>
      <c r="L404" s="15">
        <v>54.120879120879124</v>
      </c>
      <c r="N404">
        <v>802845</v>
      </c>
      <c r="O404">
        <v>55.416666666666664</v>
      </c>
      <c r="P404" s="27">
        <f t="shared" si="16"/>
        <v>4</v>
      </c>
    </row>
    <row r="405" spans="1:16" x14ac:dyDescent="0.3">
      <c r="A405" s="22">
        <f>'agrupamento - 3ciclo'!A404</f>
        <v>330772</v>
      </c>
      <c r="B405" s="21">
        <f>VLOOKUP(Tabela3[[#This Row],[id_escola]],H:I,2,FALSE)</f>
        <v>54.75</v>
      </c>
      <c r="C405" s="21">
        <f>VLOOKUP(Tabela3[[#This Row],[id_escola]],K:L,2,FALSE)</f>
        <v>43.708333333333336</v>
      </c>
      <c r="D405" s="21">
        <f>AVERAGE(Tabela3[[#This Row],[nota_media_portugues]],Tabela3[[#This Row],[nota_media_matematica]])</f>
        <v>49.229166666666671</v>
      </c>
      <c r="E405">
        <f t="shared" si="17"/>
        <v>391</v>
      </c>
      <c r="F405">
        <f>VLOOKUP(Tabela3[[#This Row],[id_escola]],N:P,3,FALSE)</f>
        <v>38</v>
      </c>
      <c r="H405" s="20">
        <v>343961</v>
      </c>
      <c r="I405" s="26">
        <v>60.544444444444444</v>
      </c>
      <c r="K405" s="16">
        <v>343973</v>
      </c>
      <c r="L405" s="15">
        <v>49.912280701754383</v>
      </c>
      <c r="N405" t="s">
        <v>1273</v>
      </c>
    </row>
    <row r="406" spans="1:16" x14ac:dyDescent="0.3">
      <c r="A406" s="22">
        <f>'agrupamento - 3ciclo'!A405</f>
        <v>346470</v>
      </c>
      <c r="B406" s="21">
        <f>VLOOKUP(Tabela3[[#This Row],[id_escola]],H:I,2,FALSE)</f>
        <v>59.18292682926829</v>
      </c>
      <c r="C406" s="21">
        <f>VLOOKUP(Tabela3[[#This Row],[id_escola]],K:L,2,FALSE)</f>
        <v>34.023809523809526</v>
      </c>
      <c r="D406" s="21">
        <f>AVERAGE(Tabela3[[#This Row],[nota_media_portugues]],Tabela3[[#This Row],[nota_media_matematica]])</f>
        <v>46.603368176538908</v>
      </c>
      <c r="E406">
        <f t="shared" si="17"/>
        <v>503</v>
      </c>
      <c r="F406">
        <f>VLOOKUP(Tabela3[[#This Row],[id_escola]],N:P,3,FALSE)</f>
        <v>108</v>
      </c>
      <c r="H406" s="20">
        <v>343973</v>
      </c>
      <c r="I406" s="26">
        <v>58.553571428571431</v>
      </c>
      <c r="K406" s="16">
        <v>343997</v>
      </c>
      <c r="L406" s="15">
        <v>43.732394366197184</v>
      </c>
      <c r="N406">
        <v>310141</v>
      </c>
      <c r="O406">
        <v>57.123989218328838</v>
      </c>
      <c r="P406" s="27">
        <f>RANK(O406, $O$406:$O$456, 0)</f>
        <v>10</v>
      </c>
    </row>
    <row r="407" spans="1:16" x14ac:dyDescent="0.3">
      <c r="A407" s="22">
        <f>'agrupamento - 3ciclo'!A406</f>
        <v>345386</v>
      </c>
      <c r="B407" s="21">
        <f>VLOOKUP(Tabela3[[#This Row],[id_escola]],H:I,2,FALSE)</f>
        <v>56.8</v>
      </c>
      <c r="C407" s="21">
        <f>VLOOKUP(Tabela3[[#This Row],[id_escola]],K:L,2,FALSE)</f>
        <v>43.45</v>
      </c>
      <c r="D407" s="21">
        <f>AVERAGE(Tabela3[[#This Row],[nota_media_portugues]],Tabela3[[#This Row],[nota_media_matematica]])</f>
        <v>50.125</v>
      </c>
      <c r="E407">
        <f t="shared" si="17"/>
        <v>356</v>
      </c>
      <c r="F407">
        <f>VLOOKUP(Tabela3[[#This Row],[id_escola]],N:P,3,FALSE)</f>
        <v>4</v>
      </c>
      <c r="H407" s="20">
        <v>343997</v>
      </c>
      <c r="I407" s="26">
        <v>62.67832167832168</v>
      </c>
      <c r="K407" s="16">
        <v>344000</v>
      </c>
      <c r="L407" s="15">
        <v>52.254901960784316</v>
      </c>
      <c r="N407">
        <v>330073</v>
      </c>
      <c r="O407">
        <v>47.39408866995074</v>
      </c>
      <c r="P407" s="27">
        <f t="shared" ref="P407:P456" si="18">RANK(O407, $O$406:$O$456, 0)</f>
        <v>38</v>
      </c>
    </row>
    <row r="408" spans="1:16" x14ac:dyDescent="0.3">
      <c r="A408" s="22">
        <f>'agrupamento - 3ciclo'!A407</f>
        <v>345325</v>
      </c>
      <c r="B408" s="21">
        <f>VLOOKUP(Tabela3[[#This Row],[id_escola]],H:I,2,FALSE)</f>
        <v>68.352941176470594</v>
      </c>
      <c r="C408" s="21">
        <f>VLOOKUP(Tabela3[[#This Row],[id_escola]],K:L,2,FALSE)</f>
        <v>50.352941176470587</v>
      </c>
      <c r="D408" s="21">
        <f>AVERAGE(Tabela3[[#This Row],[nota_media_portugues]],Tabela3[[#This Row],[nota_media_matematica]])</f>
        <v>59.352941176470594</v>
      </c>
      <c r="E408">
        <f t="shared" si="17"/>
        <v>81</v>
      </c>
      <c r="F408">
        <f>VLOOKUP(Tabela3[[#This Row],[id_escola]],N:P,3,FALSE)</f>
        <v>1</v>
      </c>
      <c r="H408" s="20">
        <v>344000</v>
      </c>
      <c r="I408" s="26">
        <v>66.529411764705884</v>
      </c>
      <c r="K408" s="16">
        <v>344011</v>
      </c>
      <c r="L408" s="15">
        <v>51.729729729729726</v>
      </c>
      <c r="N408">
        <v>330103</v>
      </c>
      <c r="O408">
        <v>54.182608695652171</v>
      </c>
      <c r="P408" s="27">
        <f t="shared" si="18"/>
        <v>15</v>
      </c>
    </row>
    <row r="409" spans="1:16" x14ac:dyDescent="0.3">
      <c r="A409" s="22">
        <f>'agrupamento - 3ciclo'!A408</f>
        <v>343122</v>
      </c>
      <c r="B409" s="21">
        <f>VLOOKUP(Tabela3[[#This Row],[id_escola]],H:I,2,FALSE)</f>
        <v>56.735294117647058</v>
      </c>
      <c r="C409" s="21">
        <f>VLOOKUP(Tabela3[[#This Row],[id_escola]],K:L,2,FALSE)</f>
        <v>40.058823529411768</v>
      </c>
      <c r="D409" s="21">
        <f>AVERAGE(Tabela3[[#This Row],[nota_media_portugues]],Tabela3[[#This Row],[nota_media_matematica]])</f>
        <v>48.397058823529413</v>
      </c>
      <c r="E409">
        <f t="shared" si="17"/>
        <v>421</v>
      </c>
      <c r="F409">
        <f>VLOOKUP(Tabela3[[#This Row],[id_escola]],N:P,3,FALSE)</f>
        <v>71</v>
      </c>
      <c r="H409" s="20">
        <v>344011</v>
      </c>
      <c r="I409" s="26">
        <v>63.432432432432435</v>
      </c>
      <c r="K409" s="16">
        <v>344023</v>
      </c>
      <c r="L409" s="15">
        <v>35.156716417910445</v>
      </c>
      <c r="N409">
        <v>330139</v>
      </c>
      <c r="O409">
        <v>52.837499999999999</v>
      </c>
      <c r="P409" s="27">
        <f t="shared" si="18"/>
        <v>20</v>
      </c>
    </row>
    <row r="410" spans="1:16" x14ac:dyDescent="0.3">
      <c r="A410" s="22" t="e">
        <f>'agrupamento - 3ciclo'!A409</f>
        <v>#N/A</v>
      </c>
      <c r="C410" s="21"/>
      <c r="D410" s="21">
        <v>0</v>
      </c>
      <c r="E410">
        <f t="shared" si="17"/>
        <v>760</v>
      </c>
      <c r="F410" t="e">
        <f>VLOOKUP(Tabela3[[#This Row],[id_escola]],N:P,3,FALSE)</f>
        <v>#N/A</v>
      </c>
      <c r="H410" s="20">
        <v>344023</v>
      </c>
      <c r="I410" s="26">
        <v>60.875</v>
      </c>
      <c r="K410" s="16">
        <v>344035</v>
      </c>
      <c r="L410" s="15">
        <v>52.61643835616438</v>
      </c>
      <c r="N410">
        <v>330243</v>
      </c>
      <c r="O410">
        <v>47.061068702290079</v>
      </c>
      <c r="P410" s="27">
        <f t="shared" si="18"/>
        <v>41</v>
      </c>
    </row>
    <row r="411" spans="1:16" x14ac:dyDescent="0.3">
      <c r="A411" s="22">
        <f>'agrupamento - 3ciclo'!A410</f>
        <v>345179</v>
      </c>
      <c r="B411" s="21">
        <f>VLOOKUP(Tabela3[[#This Row],[id_escola]],H:I,2,FALSE)</f>
        <v>54.02325581395349</v>
      </c>
      <c r="C411" s="21">
        <f>VLOOKUP(Tabela3[[#This Row],[id_escola]],K:L,2,FALSE)</f>
        <v>40.116279069767444</v>
      </c>
      <c r="D411" s="21">
        <f>AVERAGE(Tabela3[[#This Row],[nota_media_portugues]],Tabela3[[#This Row],[nota_media_matematica]])</f>
        <v>47.069767441860463</v>
      </c>
      <c r="E411">
        <f t="shared" si="17"/>
        <v>470</v>
      </c>
      <c r="F411">
        <f>VLOOKUP(Tabela3[[#This Row],[id_escola]],N:P,3,FALSE)</f>
        <v>41</v>
      </c>
      <c r="H411" s="20">
        <v>344035</v>
      </c>
      <c r="I411" s="26">
        <v>63.323943661971832</v>
      </c>
      <c r="K411" s="16">
        <v>344047</v>
      </c>
      <c r="L411" s="15">
        <v>11.333333333333334</v>
      </c>
      <c r="N411">
        <v>330255</v>
      </c>
      <c r="O411">
        <v>53.479166666666664</v>
      </c>
      <c r="P411" s="27">
        <f t="shared" si="18"/>
        <v>17</v>
      </c>
    </row>
    <row r="412" spans="1:16" x14ac:dyDescent="0.3">
      <c r="A412" s="22">
        <f>'agrupamento - 3ciclo'!A411</f>
        <v>343274</v>
      </c>
      <c r="B412" s="21">
        <f>VLOOKUP(Tabela3[[#This Row],[id_escola]],H:I,2,FALSE)</f>
        <v>68.65625</v>
      </c>
      <c r="C412" s="21">
        <f>VLOOKUP(Tabela3[[#This Row],[id_escola]],K:L,2,FALSE)</f>
        <v>54.755102040816325</v>
      </c>
      <c r="D412" s="21">
        <f>AVERAGE(Tabela3[[#This Row],[nota_media_portugues]],Tabela3[[#This Row],[nota_media_matematica]])</f>
        <v>61.705676020408163</v>
      </c>
      <c r="E412">
        <f t="shared" si="17"/>
        <v>53</v>
      </c>
      <c r="F412">
        <f>VLOOKUP(Tabela3[[#This Row],[id_escola]],N:P,3,FALSE)</f>
        <v>51</v>
      </c>
      <c r="H412" s="20">
        <v>344047</v>
      </c>
      <c r="I412" s="26">
        <v>47.041666666666664</v>
      </c>
      <c r="K412" s="16">
        <v>344059</v>
      </c>
      <c r="L412" s="15">
        <v>21.322580645161292</v>
      </c>
      <c r="N412">
        <v>340170</v>
      </c>
      <c r="O412">
        <v>50.972093023255816</v>
      </c>
      <c r="P412" s="27">
        <f t="shared" si="18"/>
        <v>26</v>
      </c>
    </row>
    <row r="413" spans="1:16" x14ac:dyDescent="0.3">
      <c r="A413" s="22">
        <f>'agrupamento - 3ciclo'!A412</f>
        <v>310270</v>
      </c>
      <c r="B413" s="21">
        <f>VLOOKUP(Tabela3[[#This Row],[id_escola]],H:I,2,FALSE)</f>
        <v>56.294117647058826</v>
      </c>
      <c r="C413" s="21">
        <f>VLOOKUP(Tabela3[[#This Row],[id_escola]],K:L,2,FALSE)</f>
        <v>48.470588235294116</v>
      </c>
      <c r="D413" s="21">
        <f>AVERAGE(Tabela3[[#This Row],[nota_media_portugues]],Tabela3[[#This Row],[nota_media_matematica]])</f>
        <v>52.382352941176471</v>
      </c>
      <c r="E413">
        <f t="shared" si="17"/>
        <v>262</v>
      </c>
      <c r="F413" t="e">
        <f>VLOOKUP(Tabela3[[#This Row],[id_escola]],N:P,3,FALSE)</f>
        <v>#N/A</v>
      </c>
      <c r="H413" s="20">
        <v>344059</v>
      </c>
      <c r="I413" s="26">
        <v>51.6</v>
      </c>
      <c r="K413" s="16">
        <v>344060</v>
      </c>
      <c r="L413" s="15">
        <v>34</v>
      </c>
      <c r="N413">
        <v>340716</v>
      </c>
      <c r="O413">
        <v>55.074324324324323</v>
      </c>
      <c r="P413" s="27">
        <f t="shared" si="18"/>
        <v>12</v>
      </c>
    </row>
    <row r="414" spans="1:16" x14ac:dyDescent="0.3">
      <c r="A414" s="22">
        <f>'agrupamento - 3ciclo'!A413</f>
        <v>330747</v>
      </c>
      <c r="B414" s="21">
        <f>VLOOKUP(Tabela3[[#This Row],[id_escola]],H:I,2,FALSE)</f>
        <v>50.838709677419352</v>
      </c>
      <c r="C414" s="21">
        <f>VLOOKUP(Tabela3[[#This Row],[id_escola]],K:L,2,FALSE)</f>
        <v>37.258064516129032</v>
      </c>
      <c r="D414" s="21">
        <f>AVERAGE(Tabela3[[#This Row],[nota_media_portugues]],Tabela3[[#This Row],[nota_media_matematica]])</f>
        <v>44.048387096774192</v>
      </c>
      <c r="E414">
        <f t="shared" si="17"/>
        <v>572</v>
      </c>
      <c r="F414">
        <f>VLOOKUP(Tabela3[[#This Row],[id_escola]],N:P,3,FALSE)</f>
        <v>66</v>
      </c>
      <c r="H414" s="20">
        <v>344060</v>
      </c>
      <c r="I414" s="26">
        <v>50.564102564102562</v>
      </c>
      <c r="K414" s="16">
        <v>344072</v>
      </c>
      <c r="L414" s="15">
        <v>28.178571428571427</v>
      </c>
      <c r="N414">
        <v>340807</v>
      </c>
      <c r="O414">
        <v>40.152046783625728</v>
      </c>
      <c r="P414" s="27">
        <f t="shared" si="18"/>
        <v>50</v>
      </c>
    </row>
    <row r="415" spans="1:16" x14ac:dyDescent="0.3">
      <c r="A415" s="22">
        <f>'agrupamento - 3ciclo'!A414</f>
        <v>345349</v>
      </c>
      <c r="B415" s="21">
        <f>VLOOKUP(Tabela3[[#This Row],[id_escola]],H:I,2,FALSE)</f>
        <v>57.911111111111111</v>
      </c>
      <c r="C415" s="21">
        <f>VLOOKUP(Tabela3[[#This Row],[id_escola]],K:L,2,FALSE)</f>
        <v>37.200000000000003</v>
      </c>
      <c r="D415" s="21">
        <f>AVERAGE(Tabela3[[#This Row],[nota_media_portugues]],Tabela3[[#This Row],[nota_media_matematica]])</f>
        <v>47.555555555555557</v>
      </c>
      <c r="E415">
        <f t="shared" si="17"/>
        <v>449</v>
      </c>
      <c r="F415">
        <f>VLOOKUP(Tabela3[[#This Row],[id_escola]],N:P,3,FALSE)</f>
        <v>16</v>
      </c>
      <c r="H415" s="20">
        <v>344072</v>
      </c>
      <c r="I415" s="26">
        <v>52.178571428571431</v>
      </c>
      <c r="K415" s="16">
        <v>344084</v>
      </c>
      <c r="L415" s="15">
        <v>40.392156862745097</v>
      </c>
      <c r="N415">
        <v>340819</v>
      </c>
      <c r="O415">
        <v>38.006410256410255</v>
      </c>
      <c r="P415" s="27">
        <f t="shared" si="18"/>
        <v>51</v>
      </c>
    </row>
    <row r="416" spans="1:16" x14ac:dyDescent="0.3">
      <c r="A416" s="22">
        <f>'agrupamento - 3ciclo'!A415</f>
        <v>343298</v>
      </c>
      <c r="B416" s="21">
        <f>VLOOKUP(Tabela3[[#This Row],[id_escola]],H:I,2,FALSE)</f>
        <v>56.409090909090907</v>
      </c>
      <c r="C416" s="21">
        <f>VLOOKUP(Tabela3[[#This Row],[id_escola]],K:L,2,FALSE)</f>
        <v>41.045454545454547</v>
      </c>
      <c r="D416" s="21">
        <f>AVERAGE(Tabela3[[#This Row],[nota_media_portugues]],Tabela3[[#This Row],[nota_media_matematica]])</f>
        <v>48.727272727272727</v>
      </c>
      <c r="E416">
        <f t="shared" si="17"/>
        <v>410</v>
      </c>
      <c r="F416">
        <f>VLOOKUP(Tabela3[[#This Row],[id_escola]],N:P,3,FALSE)</f>
        <v>17</v>
      </c>
      <c r="H416" s="20">
        <v>344084</v>
      </c>
      <c r="I416" s="26">
        <v>61.59</v>
      </c>
      <c r="K416" s="16">
        <v>344096</v>
      </c>
      <c r="L416" s="15">
        <v>32.574468085106382</v>
      </c>
      <c r="N416">
        <v>341113</v>
      </c>
      <c r="O416">
        <v>52.022727272727273</v>
      </c>
      <c r="P416" s="27">
        <f t="shared" si="18"/>
        <v>24</v>
      </c>
    </row>
    <row r="417" spans="1:16" x14ac:dyDescent="0.3">
      <c r="A417" s="22">
        <f>'agrupamento - 3ciclo'!A416</f>
        <v>344242</v>
      </c>
      <c r="B417" s="21">
        <f>VLOOKUP(Tabela3[[#This Row],[id_escola]],H:I,2,FALSE)</f>
        <v>63.982142857142854</v>
      </c>
      <c r="C417" s="21">
        <f>VLOOKUP(Tabela3[[#This Row],[id_escola]],K:L,2,FALSE)</f>
        <v>37.982142857142854</v>
      </c>
      <c r="D417" s="21">
        <f>AVERAGE(Tabela3[[#This Row],[nota_media_portugues]],Tabela3[[#This Row],[nota_media_matematica]])</f>
        <v>50.982142857142854</v>
      </c>
      <c r="E417">
        <f t="shared" si="17"/>
        <v>316</v>
      </c>
      <c r="F417">
        <f>VLOOKUP(Tabela3[[#This Row],[id_escola]],N:P,3,FALSE)</f>
        <v>102</v>
      </c>
      <c r="H417" s="20">
        <v>344096</v>
      </c>
      <c r="I417" s="26">
        <v>52.18681318681319</v>
      </c>
      <c r="K417" s="16">
        <v>344102</v>
      </c>
      <c r="L417" s="15">
        <v>40.620689655172413</v>
      </c>
      <c r="N417">
        <v>341125</v>
      </c>
      <c r="O417">
        <v>54.370370370370374</v>
      </c>
      <c r="P417" s="27">
        <f t="shared" si="18"/>
        <v>14</v>
      </c>
    </row>
    <row r="418" spans="1:16" x14ac:dyDescent="0.3">
      <c r="A418" s="22" t="e">
        <f>'agrupamento - 3ciclo'!A417</f>
        <v>#N/A</v>
      </c>
      <c r="C418" s="21"/>
      <c r="D418" s="21">
        <v>0</v>
      </c>
      <c r="E418">
        <f t="shared" si="17"/>
        <v>753</v>
      </c>
      <c r="F418" t="e">
        <f>VLOOKUP(Tabela3[[#This Row],[id_escola]],N:P,3,FALSE)</f>
        <v>#N/A</v>
      </c>
      <c r="H418" s="20">
        <v>344102</v>
      </c>
      <c r="I418" s="26">
        <v>60.133333333333333</v>
      </c>
      <c r="K418" s="16">
        <v>344114</v>
      </c>
      <c r="L418" s="15">
        <v>43.488636363636367</v>
      </c>
      <c r="N418">
        <v>341137</v>
      </c>
      <c r="O418">
        <v>50.864864864864863</v>
      </c>
      <c r="P418" s="27">
        <f t="shared" si="18"/>
        <v>28</v>
      </c>
    </row>
    <row r="419" spans="1:16" x14ac:dyDescent="0.3">
      <c r="A419" s="22">
        <f>'agrupamento - 3ciclo'!A418</f>
        <v>344485</v>
      </c>
      <c r="B419" s="21">
        <f>VLOOKUP(Tabela3[[#This Row],[id_escola]],H:I,2,FALSE)</f>
        <v>60.742424242424242</v>
      </c>
      <c r="C419" s="21">
        <f>VLOOKUP(Tabela3[[#This Row],[id_escola]],K:L,2,FALSE)</f>
        <v>50.104477611940297</v>
      </c>
      <c r="D419" s="21">
        <f>AVERAGE(Tabela3[[#This Row],[nota_media_portugues]],Tabela3[[#This Row],[nota_media_matematica]])</f>
        <v>55.423450927182273</v>
      </c>
      <c r="E419">
        <f t="shared" si="17"/>
        <v>150</v>
      </c>
      <c r="F419">
        <f>VLOOKUP(Tabela3[[#This Row],[id_escola]],N:P,3,FALSE)</f>
        <v>44</v>
      </c>
      <c r="H419" s="20">
        <v>344114</v>
      </c>
      <c r="I419" s="26">
        <v>65.11363636363636</v>
      </c>
      <c r="K419" s="16">
        <v>344126</v>
      </c>
      <c r="L419" s="15">
        <v>38.039473684210527</v>
      </c>
      <c r="N419">
        <v>341599</v>
      </c>
      <c r="O419">
        <v>53.415384615384617</v>
      </c>
      <c r="P419" s="27">
        <f t="shared" si="18"/>
        <v>18</v>
      </c>
    </row>
    <row r="420" spans="1:16" x14ac:dyDescent="0.3">
      <c r="A420" s="22">
        <f>'agrupamento - 3ciclo'!A419</f>
        <v>343950</v>
      </c>
      <c r="B420" s="21">
        <f>VLOOKUP(Tabela3[[#This Row],[id_escola]],H:I,2,FALSE)</f>
        <v>55.526315789473685</v>
      </c>
      <c r="C420" s="21">
        <f>VLOOKUP(Tabela3[[#This Row],[id_escola]],K:L,2,FALSE)</f>
        <v>33.365591397849464</v>
      </c>
      <c r="D420" s="21">
        <f>AVERAGE(Tabela3[[#This Row],[nota_media_portugues]],Tabela3[[#This Row],[nota_media_matematica]])</f>
        <v>44.445953593661571</v>
      </c>
      <c r="E420">
        <f t="shared" si="17"/>
        <v>558</v>
      </c>
      <c r="F420">
        <f>VLOOKUP(Tabela3[[#This Row],[id_escola]],N:P,3,FALSE)</f>
        <v>150</v>
      </c>
      <c r="H420" s="20">
        <v>344126</v>
      </c>
      <c r="I420" s="26">
        <v>58.5</v>
      </c>
      <c r="K420" s="16">
        <v>344138</v>
      </c>
      <c r="L420" s="15">
        <v>30.860869565217392</v>
      </c>
      <c r="N420">
        <v>341800</v>
      </c>
      <c r="O420">
        <v>50.833333333333336</v>
      </c>
      <c r="P420" s="27">
        <f t="shared" si="18"/>
        <v>29</v>
      </c>
    </row>
    <row r="421" spans="1:16" x14ac:dyDescent="0.3">
      <c r="A421" s="22">
        <f>'agrupamento - 3ciclo'!A420</f>
        <v>343330</v>
      </c>
      <c r="B421" s="21">
        <f>VLOOKUP(Tabela3[[#This Row],[id_escola]],H:I,2,FALSE)</f>
        <v>62.844155844155843</v>
      </c>
      <c r="C421" s="21">
        <f>VLOOKUP(Tabela3[[#This Row],[id_escola]],K:L,2,FALSE)</f>
        <v>46.759493670886073</v>
      </c>
      <c r="D421" s="21">
        <f>AVERAGE(Tabela3[[#This Row],[nota_media_portugues]],Tabela3[[#This Row],[nota_media_matematica]])</f>
        <v>54.801824757520961</v>
      </c>
      <c r="E421">
        <f t="shared" si="17"/>
        <v>168</v>
      </c>
      <c r="F421">
        <f>VLOOKUP(Tabela3[[#This Row],[id_escola]],N:P,3,FALSE)</f>
        <v>13</v>
      </c>
      <c r="H421" s="20">
        <v>344138</v>
      </c>
      <c r="I421" s="26">
        <v>60.756521739130434</v>
      </c>
      <c r="K421" s="16">
        <v>344140</v>
      </c>
      <c r="L421" s="15">
        <v>36.268817204301072</v>
      </c>
      <c r="N421">
        <v>342920</v>
      </c>
      <c r="O421">
        <v>51.384615384615387</v>
      </c>
      <c r="P421" s="27">
        <f t="shared" si="18"/>
        <v>25</v>
      </c>
    </row>
    <row r="422" spans="1:16" x14ac:dyDescent="0.3">
      <c r="A422" s="22">
        <f>'agrupamento - 3ciclo'!A421</f>
        <v>343857</v>
      </c>
      <c r="B422" s="21">
        <f>VLOOKUP(Tabela3[[#This Row],[id_escola]],H:I,2,FALSE)</f>
        <v>59.3125</v>
      </c>
      <c r="C422" s="21">
        <f>VLOOKUP(Tabela3[[#This Row],[id_escola]],K:L,2,FALSE)</f>
        <v>35.25</v>
      </c>
      <c r="D422" s="21">
        <f>AVERAGE(Tabela3[[#This Row],[nota_media_portugues]],Tabela3[[#This Row],[nota_media_matematica]])</f>
        <v>47.28125</v>
      </c>
      <c r="E422">
        <f t="shared" si="17"/>
        <v>452</v>
      </c>
      <c r="F422" t="e">
        <f>VLOOKUP(Tabela3[[#This Row],[id_escola]],N:P,3,FALSE)</f>
        <v>#N/A</v>
      </c>
      <c r="H422" s="20">
        <v>344140</v>
      </c>
      <c r="I422" s="26">
        <v>61.763440860215056</v>
      </c>
      <c r="K422" s="16">
        <v>344151</v>
      </c>
      <c r="L422" s="15">
        <v>34.679611650485434</v>
      </c>
      <c r="N422">
        <v>344436</v>
      </c>
      <c r="O422">
        <v>46.855421686746986</v>
      </c>
      <c r="P422" s="27">
        <f t="shared" si="18"/>
        <v>44</v>
      </c>
    </row>
    <row r="423" spans="1:16" x14ac:dyDescent="0.3">
      <c r="A423" s="22">
        <f>'agrupamento - 3ciclo'!A422</f>
        <v>331030</v>
      </c>
      <c r="B423" s="21">
        <f>VLOOKUP(Tabela3[[#This Row],[id_escola]],H:I,2,FALSE)</f>
        <v>57.397849462365592</v>
      </c>
      <c r="C423" s="21">
        <f>VLOOKUP(Tabela3[[#This Row],[id_escola]],K:L,2,FALSE)</f>
        <v>29.173913043478262</v>
      </c>
      <c r="D423" s="21">
        <f>AVERAGE(Tabela3[[#This Row],[nota_media_portugues]],Tabela3[[#This Row],[nota_media_matematica]])</f>
        <v>43.285881252921925</v>
      </c>
      <c r="E423">
        <f t="shared" si="17"/>
        <v>591</v>
      </c>
      <c r="F423">
        <f>VLOOKUP(Tabela3[[#This Row],[id_escola]],N:P,3,FALSE)</f>
        <v>53</v>
      </c>
      <c r="H423" s="20">
        <v>344151</v>
      </c>
      <c r="I423" s="26">
        <v>54.46</v>
      </c>
      <c r="K423" s="16">
        <v>344163</v>
      </c>
      <c r="L423" s="15">
        <v>26.920454545454547</v>
      </c>
      <c r="N423">
        <v>344710</v>
      </c>
      <c r="O423">
        <v>47.755274261603375</v>
      </c>
      <c r="P423" s="27">
        <f t="shared" si="18"/>
        <v>37</v>
      </c>
    </row>
    <row r="424" spans="1:16" x14ac:dyDescent="0.3">
      <c r="A424" s="22">
        <f>'agrupamento - 3ciclo'!A423</f>
        <v>343997</v>
      </c>
      <c r="B424" s="21">
        <f>VLOOKUP(Tabela3[[#This Row],[id_escola]],H:I,2,FALSE)</f>
        <v>62.67832167832168</v>
      </c>
      <c r="C424" s="21">
        <f>VLOOKUP(Tabela3[[#This Row],[id_escola]],K:L,2,FALSE)</f>
        <v>43.732394366197184</v>
      </c>
      <c r="D424" s="21">
        <f>AVERAGE(Tabela3[[#This Row],[nota_media_portugues]],Tabela3[[#This Row],[nota_media_matematica]])</f>
        <v>53.205358022259432</v>
      </c>
      <c r="E424">
        <f t="shared" si="17"/>
        <v>230</v>
      </c>
      <c r="F424">
        <f>VLOOKUP(Tabela3[[#This Row],[id_escola]],N:P,3,FALSE)</f>
        <v>86</v>
      </c>
      <c r="H424" s="20">
        <v>344163</v>
      </c>
      <c r="I424" s="26">
        <v>53.75</v>
      </c>
      <c r="K424" s="16">
        <v>344175</v>
      </c>
      <c r="L424" s="15">
        <v>40.474576271186443</v>
      </c>
      <c r="N424">
        <v>344722</v>
      </c>
      <c r="O424">
        <v>49.069767441860463</v>
      </c>
      <c r="P424" s="27">
        <f t="shared" si="18"/>
        <v>34</v>
      </c>
    </row>
    <row r="425" spans="1:16" x14ac:dyDescent="0.3">
      <c r="A425" s="22">
        <f>'agrupamento - 3ciclo'!A424</f>
        <v>343481</v>
      </c>
      <c r="B425" s="21">
        <f>VLOOKUP(Tabela3[[#This Row],[id_escola]],H:I,2,FALSE)</f>
        <v>55.629213483146067</v>
      </c>
      <c r="C425" s="21">
        <f>VLOOKUP(Tabela3[[#This Row],[id_escola]],K:L,2,FALSE)</f>
        <v>37.098901098901102</v>
      </c>
      <c r="D425" s="21">
        <f>AVERAGE(Tabela3[[#This Row],[nota_media_portugues]],Tabela3[[#This Row],[nota_media_matematica]])</f>
        <v>46.364057291023585</v>
      </c>
      <c r="E425">
        <f t="shared" si="17"/>
        <v>498</v>
      </c>
      <c r="F425">
        <f>VLOOKUP(Tabela3[[#This Row],[id_escola]],N:P,3,FALSE)</f>
        <v>59</v>
      </c>
      <c r="H425" s="20">
        <v>344175</v>
      </c>
      <c r="I425" s="26">
        <v>60.406779661016948</v>
      </c>
      <c r="K425" s="16">
        <v>344187</v>
      </c>
      <c r="L425" s="15">
        <v>47.480392156862742</v>
      </c>
      <c r="N425">
        <v>344734</v>
      </c>
      <c r="O425">
        <v>54.849557522123895</v>
      </c>
      <c r="P425" s="27">
        <f t="shared" si="18"/>
        <v>13</v>
      </c>
    </row>
    <row r="426" spans="1:16" x14ac:dyDescent="0.3">
      <c r="A426" s="22">
        <f>'agrupamento - 3ciclo'!A425</f>
        <v>343778</v>
      </c>
      <c r="B426" s="21">
        <f>VLOOKUP(Tabela3[[#This Row],[id_escola]],H:I,2,FALSE)</f>
        <v>69.3125</v>
      </c>
      <c r="C426" s="21">
        <f>VLOOKUP(Tabela3[[#This Row],[id_escola]],K:L,2,FALSE)</f>
        <v>40.764705882352942</v>
      </c>
      <c r="D426" s="21">
        <f>AVERAGE(Tabela3[[#This Row],[nota_media_portugues]],Tabela3[[#This Row],[nota_media_matematica]])</f>
        <v>55.038602941176471</v>
      </c>
      <c r="E426">
        <f t="shared" si="17"/>
        <v>159</v>
      </c>
      <c r="F426">
        <f>VLOOKUP(Tabela3[[#This Row],[id_escola]],N:P,3,FALSE)</f>
        <v>8</v>
      </c>
      <c r="H426" s="20">
        <v>344187</v>
      </c>
      <c r="I426" s="26">
        <v>60.627450980392155</v>
      </c>
      <c r="K426" s="16">
        <v>344199</v>
      </c>
      <c r="L426" s="15">
        <v>32.134328358208954</v>
      </c>
      <c r="N426">
        <v>345829</v>
      </c>
      <c r="O426">
        <v>48.457446808510639</v>
      </c>
      <c r="P426" s="27">
        <f t="shared" si="18"/>
        <v>36</v>
      </c>
    </row>
    <row r="427" spans="1:16" x14ac:dyDescent="0.3">
      <c r="A427" s="22" t="e">
        <f>'agrupamento - 3ciclo'!A426</f>
        <v>#N/A</v>
      </c>
      <c r="C427" s="21"/>
      <c r="D427" s="21">
        <v>0</v>
      </c>
      <c r="E427">
        <f t="shared" si="17"/>
        <v>745</v>
      </c>
      <c r="F427" t="e">
        <f>VLOOKUP(Tabela3[[#This Row],[id_escola]],N:P,3,FALSE)</f>
        <v>#N/A</v>
      </c>
      <c r="H427" s="20">
        <v>344199</v>
      </c>
      <c r="I427" s="26">
        <v>51.477611940298509</v>
      </c>
      <c r="K427" s="16">
        <v>344205</v>
      </c>
      <c r="L427" s="15">
        <v>42.373333333333335</v>
      </c>
      <c r="N427">
        <v>345910</v>
      </c>
      <c r="O427">
        <v>61.1</v>
      </c>
      <c r="P427" s="27">
        <f t="shared" si="18"/>
        <v>5</v>
      </c>
    </row>
    <row r="428" spans="1:16" x14ac:dyDescent="0.3">
      <c r="A428" s="22">
        <f>'agrupamento - 3ciclo'!A427</f>
        <v>344503</v>
      </c>
      <c r="B428" s="21">
        <f>VLOOKUP(Tabela3[[#This Row],[id_escola]],H:I,2,FALSE)</f>
        <v>60.913043478260867</v>
      </c>
      <c r="C428" s="21">
        <f>VLOOKUP(Tabela3[[#This Row],[id_escola]],K:L,2,FALSE)</f>
        <v>34.130434782608695</v>
      </c>
      <c r="D428" s="21">
        <f>AVERAGE(Tabela3[[#This Row],[nota_media_portugues]],Tabela3[[#This Row],[nota_media_matematica]])</f>
        <v>47.521739130434781</v>
      </c>
      <c r="E428">
        <f t="shared" si="17"/>
        <v>443</v>
      </c>
      <c r="F428">
        <f>VLOOKUP(Tabela3[[#This Row],[id_escola]],N:P,3,FALSE)</f>
        <v>133</v>
      </c>
      <c r="H428" s="20">
        <v>344205</v>
      </c>
      <c r="I428" s="26">
        <v>58.881578947368418</v>
      </c>
      <c r="K428" s="16">
        <v>344229</v>
      </c>
      <c r="L428" s="15">
        <v>26.935064935064936</v>
      </c>
      <c r="N428">
        <v>345933</v>
      </c>
      <c r="O428">
        <v>41.571428571428569</v>
      </c>
      <c r="P428" s="27">
        <f t="shared" si="18"/>
        <v>49</v>
      </c>
    </row>
    <row r="429" spans="1:16" x14ac:dyDescent="0.3">
      <c r="A429" s="22">
        <f>'agrupamento - 3ciclo'!A428</f>
        <v>343390</v>
      </c>
      <c r="B429" s="21">
        <f>VLOOKUP(Tabela3[[#This Row],[id_escola]],H:I,2,FALSE)</f>
        <v>53.194029850746269</v>
      </c>
      <c r="C429" s="21">
        <f>VLOOKUP(Tabela3[[#This Row],[id_escola]],K:L,2,FALSE)</f>
        <v>28.720588235294116</v>
      </c>
      <c r="D429" s="21">
        <f>AVERAGE(Tabela3[[#This Row],[nota_media_portugues]],Tabela3[[#This Row],[nota_media_matematica]])</f>
        <v>40.957309043020189</v>
      </c>
      <c r="E429">
        <f t="shared" si="17"/>
        <v>643</v>
      </c>
      <c r="F429">
        <f>VLOOKUP(Tabela3[[#This Row],[id_escola]],N:P,3,FALSE)</f>
        <v>174</v>
      </c>
      <c r="H429" s="20">
        <v>344229</v>
      </c>
      <c r="I429" s="26">
        <v>50.773333333333333</v>
      </c>
      <c r="K429" s="16">
        <v>344230</v>
      </c>
      <c r="L429" s="15">
        <v>31.28846153846154</v>
      </c>
      <c r="N429">
        <v>346329</v>
      </c>
      <c r="O429">
        <v>46.526627218934912</v>
      </c>
      <c r="P429" s="27">
        <f t="shared" si="18"/>
        <v>45</v>
      </c>
    </row>
    <row r="430" spans="1:16" x14ac:dyDescent="0.3">
      <c r="A430" s="22">
        <f>'agrupamento - 3ciclo'!A429</f>
        <v>344746</v>
      </c>
      <c r="B430" s="21">
        <f>VLOOKUP(Tabela3[[#This Row],[id_escola]],H:I,2,FALSE)</f>
        <v>52.666666666666664</v>
      </c>
      <c r="C430" s="21">
        <f>VLOOKUP(Tabela3[[#This Row],[id_escola]],K:L,2,FALSE)</f>
        <v>53.533333333333331</v>
      </c>
      <c r="D430" s="21">
        <f>AVERAGE(Tabela3[[#This Row],[nota_media_portugues]],Tabela3[[#This Row],[nota_media_matematica]])</f>
        <v>53.099999999999994</v>
      </c>
      <c r="E430">
        <f t="shared" si="17"/>
        <v>230</v>
      </c>
      <c r="F430" t="e">
        <f>VLOOKUP(Tabela3[[#This Row],[id_escola]],N:P,3,FALSE)</f>
        <v>#N/A</v>
      </c>
      <c r="H430" s="20">
        <v>344230</v>
      </c>
      <c r="I430" s="26">
        <v>62.44</v>
      </c>
      <c r="K430" s="16">
        <v>344242</v>
      </c>
      <c r="L430" s="15">
        <v>37.982142857142854</v>
      </c>
      <c r="N430">
        <v>346330</v>
      </c>
      <c r="O430">
        <v>50.104046242774565</v>
      </c>
      <c r="P430" s="27">
        <f t="shared" si="18"/>
        <v>32</v>
      </c>
    </row>
    <row r="431" spans="1:16" x14ac:dyDescent="0.3">
      <c r="A431" s="22">
        <f>'agrupamento - 3ciclo'!A430</f>
        <v>344771</v>
      </c>
      <c r="B431" s="21">
        <f>VLOOKUP(Tabela3[[#This Row],[id_escola]],H:I,2,FALSE)</f>
        <v>53.5</v>
      </c>
      <c r="C431" s="21">
        <f>VLOOKUP(Tabela3[[#This Row],[id_escola]],K:L,2,FALSE)</f>
        <v>33.090909090909093</v>
      </c>
      <c r="D431" s="21">
        <f>AVERAGE(Tabela3[[#This Row],[nota_media_portugues]],Tabela3[[#This Row],[nota_media_matematica]])</f>
        <v>43.295454545454547</v>
      </c>
      <c r="E431">
        <f t="shared" si="17"/>
        <v>585</v>
      </c>
      <c r="F431">
        <f>VLOOKUP(Tabela3[[#This Row],[id_escola]],N:P,3,FALSE)</f>
        <v>19</v>
      </c>
      <c r="H431" s="20">
        <v>344242</v>
      </c>
      <c r="I431" s="26">
        <v>63.982142857142854</v>
      </c>
      <c r="K431" s="16">
        <v>344254</v>
      </c>
      <c r="L431" s="15">
        <v>47.851063829787236</v>
      </c>
      <c r="N431">
        <v>346342</v>
      </c>
      <c r="O431">
        <v>47.301282051282051</v>
      </c>
      <c r="P431" s="27">
        <f t="shared" si="18"/>
        <v>40</v>
      </c>
    </row>
    <row r="432" spans="1:16" x14ac:dyDescent="0.3">
      <c r="A432" s="22">
        <f>'agrupamento - 3ciclo'!A431</f>
        <v>345064</v>
      </c>
      <c r="B432" s="21">
        <f>VLOOKUP(Tabela3[[#This Row],[id_escola]],H:I,2,FALSE)</f>
        <v>54.111111111111114</v>
      </c>
      <c r="C432" s="21">
        <f>VLOOKUP(Tabela3[[#This Row],[id_escola]],K:L,2,FALSE)</f>
        <v>22.333333333333332</v>
      </c>
      <c r="D432" s="21">
        <f>AVERAGE(Tabela3[[#This Row],[nota_media_portugues]],Tabela3[[#This Row],[nota_media_matematica]])</f>
        <v>38.222222222222221</v>
      </c>
      <c r="E432">
        <f t="shared" si="17"/>
        <v>684</v>
      </c>
      <c r="F432">
        <f>VLOOKUP(Tabela3[[#This Row],[id_escola]],N:P,3,FALSE)</f>
        <v>26</v>
      </c>
      <c r="H432" s="20">
        <v>344254</v>
      </c>
      <c r="I432" s="26">
        <v>61.595890410958901</v>
      </c>
      <c r="K432" s="16">
        <v>344266</v>
      </c>
      <c r="L432" s="15">
        <v>45.483606557377051</v>
      </c>
      <c r="N432">
        <v>400180</v>
      </c>
      <c r="O432">
        <v>50.871052631578948</v>
      </c>
      <c r="P432" s="27">
        <f t="shared" si="18"/>
        <v>27</v>
      </c>
    </row>
    <row r="433" spans="1:16" x14ac:dyDescent="0.3">
      <c r="A433" s="22">
        <f>'agrupamento - 3ciclo'!A432</f>
        <v>345430</v>
      </c>
      <c r="B433" s="21">
        <f>VLOOKUP(Tabela3[[#This Row],[id_escola]],H:I,2,FALSE)</f>
        <v>64.786259541984734</v>
      </c>
      <c r="C433" s="21">
        <f>VLOOKUP(Tabela3[[#This Row],[id_escola]],K:L,2,FALSE)</f>
        <v>46.798507462686565</v>
      </c>
      <c r="D433" s="21">
        <f>AVERAGE(Tabela3[[#This Row],[nota_media_portugues]],Tabela3[[#This Row],[nota_media_matematica]])</f>
        <v>55.792383502335653</v>
      </c>
      <c r="E433">
        <f t="shared" si="17"/>
        <v>140</v>
      </c>
      <c r="F433">
        <f>VLOOKUP(Tabela3[[#This Row],[id_escola]],N:P,3,FALSE)</f>
        <v>37</v>
      </c>
      <c r="H433" s="20">
        <v>344266</v>
      </c>
      <c r="I433" s="26">
        <v>58.368852459016395</v>
      </c>
      <c r="K433" s="16">
        <v>344278</v>
      </c>
      <c r="L433" s="15">
        <v>48.402116402116405</v>
      </c>
      <c r="N433">
        <v>400634</v>
      </c>
      <c r="O433">
        <v>52.494871794871791</v>
      </c>
      <c r="P433" s="27">
        <f t="shared" si="18"/>
        <v>22</v>
      </c>
    </row>
    <row r="434" spans="1:16" x14ac:dyDescent="0.3">
      <c r="A434" s="22">
        <f>'agrupamento - 3ciclo'!A433</f>
        <v>345544</v>
      </c>
      <c r="B434" s="21">
        <f>VLOOKUP(Tabela3[[#This Row],[id_escola]],H:I,2,FALSE)</f>
        <v>59.615384615384613</v>
      </c>
      <c r="C434" s="21">
        <f>VLOOKUP(Tabela3[[#This Row],[id_escola]],K:L,2,FALSE)</f>
        <v>55.769230769230766</v>
      </c>
      <c r="D434" s="21">
        <f>AVERAGE(Tabela3[[#This Row],[nota_media_portugues]],Tabela3[[#This Row],[nota_media_matematica]])</f>
        <v>57.692307692307693</v>
      </c>
      <c r="E434">
        <f t="shared" si="17"/>
        <v>101</v>
      </c>
      <c r="F434">
        <f>VLOOKUP(Tabela3[[#This Row],[id_escola]],N:P,3,FALSE)</f>
        <v>13</v>
      </c>
      <c r="H434" s="20">
        <v>344278</v>
      </c>
      <c r="I434" s="26">
        <v>62.414893617021278</v>
      </c>
      <c r="K434" s="16">
        <v>344280</v>
      </c>
      <c r="L434" s="15">
        <v>32.220779220779221</v>
      </c>
      <c r="N434">
        <v>400725</v>
      </c>
      <c r="O434">
        <v>45.391111111111108</v>
      </c>
      <c r="P434" s="27">
        <f t="shared" si="18"/>
        <v>48</v>
      </c>
    </row>
    <row r="435" spans="1:16" x14ac:dyDescent="0.3">
      <c r="A435" s="22">
        <f>'agrupamento - 3ciclo'!A434</f>
        <v>345374</v>
      </c>
      <c r="B435" s="21">
        <f>VLOOKUP(Tabela3[[#This Row],[id_escola]],H:I,2,FALSE)</f>
        <v>66.333333333333329</v>
      </c>
      <c r="C435" s="21">
        <f>VLOOKUP(Tabela3[[#This Row],[id_escola]],K:L,2,FALSE)</f>
        <v>45.476190476190474</v>
      </c>
      <c r="D435" s="21">
        <f>AVERAGE(Tabela3[[#This Row],[nota_media_portugues]],Tabela3[[#This Row],[nota_media_matematica]])</f>
        <v>55.904761904761898</v>
      </c>
      <c r="E435">
        <f t="shared" si="17"/>
        <v>137</v>
      </c>
      <c r="F435">
        <f>VLOOKUP(Tabela3[[#This Row],[id_escola]],N:P,3,FALSE)</f>
        <v>2</v>
      </c>
      <c r="H435" s="20">
        <v>344280</v>
      </c>
      <c r="I435" s="26">
        <v>58.60526315789474</v>
      </c>
      <c r="K435" s="16">
        <v>344291</v>
      </c>
      <c r="L435" s="15">
        <v>35.673469387755105</v>
      </c>
      <c r="N435">
        <v>401365</v>
      </c>
      <c r="O435">
        <v>52.652173913043477</v>
      </c>
      <c r="P435" s="27">
        <f t="shared" si="18"/>
        <v>21</v>
      </c>
    </row>
    <row r="436" spans="1:16" x14ac:dyDescent="0.3">
      <c r="A436" s="22">
        <f>'agrupamento - 3ciclo'!A435</f>
        <v>343444</v>
      </c>
      <c r="B436" s="21">
        <f>VLOOKUP(Tabela3[[#This Row],[id_escola]],H:I,2,FALSE)</f>
        <v>64.618181818181824</v>
      </c>
      <c r="C436" s="21">
        <f>VLOOKUP(Tabela3[[#This Row],[id_escola]],K:L,2,FALSE)</f>
        <v>47.531531531531535</v>
      </c>
      <c r="D436" s="21">
        <f>AVERAGE(Tabela3[[#This Row],[nota_media_portugues]],Tabela3[[#This Row],[nota_media_matematica]])</f>
        <v>56.074856674856676</v>
      </c>
      <c r="E436">
        <f t="shared" si="17"/>
        <v>134</v>
      </c>
      <c r="F436">
        <f>VLOOKUP(Tabela3[[#This Row],[id_escola]],N:P,3,FALSE)</f>
        <v>17</v>
      </c>
      <c r="H436" s="20">
        <v>344291</v>
      </c>
      <c r="I436" s="26">
        <v>55.632653061224488</v>
      </c>
      <c r="K436" s="16">
        <v>344308</v>
      </c>
      <c r="L436" s="15">
        <v>35.605633802816904</v>
      </c>
      <c r="N436">
        <v>401985</v>
      </c>
      <c r="O436">
        <v>47.341463414634148</v>
      </c>
      <c r="P436" s="27">
        <f t="shared" si="18"/>
        <v>39</v>
      </c>
    </row>
    <row r="437" spans="1:16" x14ac:dyDescent="0.3">
      <c r="A437" s="22" t="e">
        <f>'agrupamento - 3ciclo'!A436</f>
        <v>#N/A</v>
      </c>
      <c r="C437" s="21"/>
      <c r="D437" s="21">
        <v>0</v>
      </c>
      <c r="E437">
        <f t="shared" si="17"/>
        <v>736</v>
      </c>
      <c r="F437" t="e">
        <f>VLOOKUP(Tabela3[[#This Row],[id_escola]],N:P,3,FALSE)</f>
        <v>#N/A</v>
      </c>
      <c r="H437" s="20">
        <v>344308</v>
      </c>
      <c r="I437" s="26">
        <v>57.154929577464792</v>
      </c>
      <c r="K437" s="16">
        <v>344310</v>
      </c>
      <c r="L437" s="15">
        <v>36.142857142857146</v>
      </c>
      <c r="N437">
        <v>402503</v>
      </c>
      <c r="O437">
        <v>46.993006993006993</v>
      </c>
      <c r="P437" s="27">
        <f t="shared" si="18"/>
        <v>42</v>
      </c>
    </row>
    <row r="438" spans="1:16" x14ac:dyDescent="0.3">
      <c r="A438" s="22">
        <f>'agrupamento - 3ciclo'!A437</f>
        <v>340996</v>
      </c>
      <c r="B438" s="21">
        <f>VLOOKUP(Tabela3[[#This Row],[id_escola]],H:I,2,FALSE)</f>
        <v>57.914893617021278</v>
      </c>
      <c r="C438" s="21">
        <f>VLOOKUP(Tabela3[[#This Row],[id_escola]],K:L,2,FALSE)</f>
        <v>36.625</v>
      </c>
      <c r="D438" s="21">
        <f>AVERAGE(Tabela3[[#This Row],[nota_media_portugues]],Tabela3[[#This Row],[nota_media_matematica]])</f>
        <v>47.269946808510639</v>
      </c>
      <c r="E438">
        <f t="shared" si="17"/>
        <v>444</v>
      </c>
      <c r="F438">
        <f>VLOOKUP(Tabela3[[#This Row],[id_escola]],N:P,3,FALSE)</f>
        <v>20</v>
      </c>
      <c r="H438" s="20">
        <v>344310</v>
      </c>
      <c r="I438" s="26">
        <v>54.821428571428569</v>
      </c>
      <c r="K438" s="16">
        <v>344321</v>
      </c>
      <c r="L438" s="15">
        <v>56.724637681159422</v>
      </c>
      <c r="N438">
        <v>402552</v>
      </c>
      <c r="O438">
        <v>50.800766283524901</v>
      </c>
      <c r="P438" s="27">
        <f t="shared" si="18"/>
        <v>30</v>
      </c>
    </row>
    <row r="439" spans="1:16" x14ac:dyDescent="0.3">
      <c r="A439" s="22">
        <f>'agrupamento - 3ciclo'!A438</f>
        <v>330474</v>
      </c>
      <c r="B439" s="21">
        <f>VLOOKUP(Tabela3[[#This Row],[id_escola]],H:I,2,FALSE)</f>
        <v>65.84615384615384</v>
      </c>
      <c r="C439" s="21">
        <f>VLOOKUP(Tabela3[[#This Row],[id_escola]],K:L,2,FALSE)</f>
        <v>30.46153846153846</v>
      </c>
      <c r="D439" s="21">
        <f>AVERAGE(Tabela3[[#This Row],[nota_media_portugues]],Tabela3[[#This Row],[nota_media_matematica]])</f>
        <v>48.153846153846146</v>
      </c>
      <c r="E439">
        <f t="shared" si="17"/>
        <v>415</v>
      </c>
      <c r="F439">
        <f>VLOOKUP(Tabela3[[#This Row],[id_escola]],N:P,3,FALSE)</f>
        <v>15</v>
      </c>
      <c r="H439" s="20">
        <v>344321</v>
      </c>
      <c r="I439" s="26">
        <v>65.173913043478265</v>
      </c>
      <c r="K439" s="16">
        <v>344333</v>
      </c>
      <c r="L439" s="15">
        <v>28.456790123456791</v>
      </c>
      <c r="N439">
        <v>402618</v>
      </c>
      <c r="O439">
        <v>46.191111111111113</v>
      </c>
      <c r="P439" s="27">
        <f t="shared" si="18"/>
        <v>46</v>
      </c>
    </row>
    <row r="440" spans="1:16" x14ac:dyDescent="0.3">
      <c r="A440" s="22">
        <f>'agrupamento - 3ciclo'!A439</f>
        <v>346690</v>
      </c>
      <c r="B440" s="21">
        <f>VLOOKUP(Tabela3[[#This Row],[id_escola]],H:I,2,FALSE)</f>
        <v>40.532258064516128</v>
      </c>
      <c r="C440" s="21">
        <f>VLOOKUP(Tabela3[[#This Row],[id_escola]],K:L,2,FALSE)</f>
        <v>15.84375</v>
      </c>
      <c r="D440" s="21">
        <f>AVERAGE(Tabela3[[#This Row],[nota_media_portugues]],Tabela3[[#This Row],[nota_media_matematica]])</f>
        <v>28.188004032258064</v>
      </c>
      <c r="E440">
        <f t="shared" si="17"/>
        <v>729</v>
      </c>
      <c r="F440">
        <f>VLOOKUP(Tabela3[[#This Row],[id_escola]],N:P,3,FALSE)</f>
        <v>215</v>
      </c>
      <c r="H440" s="20">
        <v>344333</v>
      </c>
      <c r="I440" s="26">
        <v>54.325301204819276</v>
      </c>
      <c r="K440" s="16">
        <v>344357</v>
      </c>
      <c r="L440" s="15">
        <v>34.575757575757578</v>
      </c>
      <c r="N440">
        <v>402667</v>
      </c>
      <c r="O440">
        <v>59.564814814814817</v>
      </c>
      <c r="P440" s="27">
        <f t="shared" si="18"/>
        <v>8</v>
      </c>
    </row>
    <row r="441" spans="1:16" x14ac:dyDescent="0.3">
      <c r="A441" s="22">
        <f>'agrupamento - 3ciclo'!A440</f>
        <v>344461</v>
      </c>
      <c r="B441" s="21">
        <f>VLOOKUP(Tabela3[[#This Row],[id_escola]],H:I,2,FALSE)</f>
        <v>54.901639344262293</v>
      </c>
      <c r="C441" s="21">
        <f>VLOOKUP(Tabela3[[#This Row],[id_escola]],K:L,2,FALSE)</f>
        <v>35</v>
      </c>
      <c r="D441" s="21">
        <f>AVERAGE(Tabela3[[#This Row],[nota_media_portugues]],Tabela3[[#This Row],[nota_media_matematica]])</f>
        <v>44.950819672131146</v>
      </c>
      <c r="E441">
        <f t="shared" si="17"/>
        <v>529</v>
      </c>
      <c r="F441">
        <f>VLOOKUP(Tabela3[[#This Row],[id_escola]],N:P,3,FALSE)</f>
        <v>87</v>
      </c>
      <c r="H441" s="20">
        <v>344357</v>
      </c>
      <c r="I441" s="26">
        <v>54.910447761194028</v>
      </c>
      <c r="K441" s="16">
        <v>344369</v>
      </c>
      <c r="L441" s="15">
        <v>28.19047619047619</v>
      </c>
      <c r="N441">
        <v>403570</v>
      </c>
      <c r="O441">
        <v>50.75</v>
      </c>
      <c r="P441" s="27">
        <f t="shared" si="18"/>
        <v>31</v>
      </c>
    </row>
    <row r="442" spans="1:16" x14ac:dyDescent="0.3">
      <c r="A442" s="22">
        <f>'agrupamento - 3ciclo'!A441</f>
        <v>343626</v>
      </c>
      <c r="B442" s="21">
        <f>VLOOKUP(Tabela3[[#This Row],[id_escola]],H:I,2,FALSE)</f>
        <v>60.029411764705884</v>
      </c>
      <c r="C442" s="21">
        <f>VLOOKUP(Tabela3[[#This Row],[id_escola]],K:L,2,FALSE)</f>
        <v>34.916666666666664</v>
      </c>
      <c r="D442" s="21">
        <f>AVERAGE(Tabela3[[#This Row],[nota_media_portugues]],Tabela3[[#This Row],[nota_media_matematica]])</f>
        <v>47.473039215686271</v>
      </c>
      <c r="E442">
        <f t="shared" si="17"/>
        <v>437</v>
      </c>
      <c r="F442">
        <f>VLOOKUP(Tabela3[[#This Row],[id_escola]],N:P,3,FALSE)</f>
        <v>74</v>
      </c>
      <c r="H442" s="20">
        <v>344369</v>
      </c>
      <c r="I442" s="26">
        <v>55.596774193548384</v>
      </c>
      <c r="K442" s="16">
        <v>344370</v>
      </c>
      <c r="L442" s="15">
        <v>38.796296296296298</v>
      </c>
      <c r="N442">
        <v>403581</v>
      </c>
      <c r="O442">
        <v>46.014925373134325</v>
      </c>
      <c r="P442" s="27">
        <f t="shared" si="18"/>
        <v>47</v>
      </c>
    </row>
    <row r="443" spans="1:16" x14ac:dyDescent="0.3">
      <c r="A443" s="22">
        <f>'agrupamento - 3ciclo'!A442</f>
        <v>346548</v>
      </c>
      <c r="B443" s="21">
        <f>VLOOKUP(Tabela3[[#This Row],[id_escola]],H:I,2,FALSE)</f>
        <v>36.189189189189186</v>
      </c>
      <c r="C443" s="21">
        <f>VLOOKUP(Tabela3[[#This Row],[id_escola]],K:L,2,FALSE)</f>
        <v>7.75</v>
      </c>
      <c r="D443" s="21">
        <f>AVERAGE(Tabela3[[#This Row],[nota_media_portugues]],Tabela3[[#This Row],[nota_media_matematica]])</f>
        <v>21.969594594594593</v>
      </c>
      <c r="E443">
        <f t="shared" si="17"/>
        <v>730</v>
      </c>
      <c r="F443">
        <f>VLOOKUP(Tabela3[[#This Row],[id_escola]],N:P,3,FALSE)</f>
        <v>219</v>
      </c>
      <c r="H443" s="20">
        <v>344370</v>
      </c>
      <c r="I443" s="26">
        <v>52.203703703703702</v>
      </c>
      <c r="K443" s="16">
        <v>344382</v>
      </c>
      <c r="L443" s="15">
        <v>44.85</v>
      </c>
      <c r="N443">
        <v>403593</v>
      </c>
      <c r="O443">
        <v>46.863207547169814</v>
      </c>
      <c r="P443" s="27">
        <f t="shared" si="18"/>
        <v>43</v>
      </c>
    </row>
    <row r="444" spans="1:16" x14ac:dyDescent="0.3">
      <c r="A444" s="22">
        <f>'agrupamento - 3ciclo'!A443</f>
        <v>330024</v>
      </c>
      <c r="B444" s="21">
        <f>VLOOKUP(Tabela3[[#This Row],[id_escola]],H:I,2,FALSE)</f>
        <v>51.801886792452834</v>
      </c>
      <c r="C444" s="21">
        <f>VLOOKUP(Tabela3[[#This Row],[id_escola]],K:L,2,FALSE)</f>
        <v>25.777777777777779</v>
      </c>
      <c r="D444" s="21">
        <f>AVERAGE(Tabela3[[#This Row],[nota_media_portugues]],Tabela3[[#This Row],[nota_media_matematica]])</f>
        <v>38.78983228511531</v>
      </c>
      <c r="E444">
        <f t="shared" si="17"/>
        <v>665</v>
      </c>
      <c r="F444">
        <f>VLOOKUP(Tabela3[[#This Row],[id_escola]],N:P,3,FALSE)</f>
        <v>190</v>
      </c>
      <c r="H444" s="20">
        <v>344382</v>
      </c>
      <c r="I444" s="26">
        <v>60.393442622950822</v>
      </c>
      <c r="K444" s="16">
        <v>344394</v>
      </c>
      <c r="L444" s="15">
        <v>25.568181818181817</v>
      </c>
      <c r="N444">
        <v>403600</v>
      </c>
      <c r="O444">
        <v>53.808118081180815</v>
      </c>
      <c r="P444" s="27">
        <f t="shared" si="18"/>
        <v>16</v>
      </c>
    </row>
    <row r="445" spans="1:16" x14ac:dyDescent="0.3">
      <c r="A445" s="22">
        <f>'agrupamento - 3ciclo'!A444</f>
        <v>330220</v>
      </c>
      <c r="B445" s="21">
        <f>VLOOKUP(Tabela3[[#This Row],[id_escola]],H:I,2,FALSE)</f>
        <v>50.536000000000001</v>
      </c>
      <c r="C445" s="21">
        <f>VLOOKUP(Tabela3[[#This Row],[id_escola]],K:L,2,FALSE)</f>
        <v>29.572519083969464</v>
      </c>
      <c r="D445" s="21">
        <f>AVERAGE(Tabela3[[#This Row],[nota_media_portugues]],Tabela3[[#This Row],[nota_media_matematica]])</f>
        <v>40.054259541984734</v>
      </c>
      <c r="E445">
        <f t="shared" si="17"/>
        <v>646</v>
      </c>
      <c r="F445">
        <f>VLOOKUP(Tabela3[[#This Row],[id_escola]],N:P,3,FALSE)</f>
        <v>173</v>
      </c>
      <c r="H445" s="20">
        <v>344394</v>
      </c>
      <c r="I445" s="26">
        <v>53.545454545454547</v>
      </c>
      <c r="K445" s="16">
        <v>344400</v>
      </c>
      <c r="L445" s="15">
        <v>36.205128205128204</v>
      </c>
      <c r="N445">
        <v>501530</v>
      </c>
      <c r="O445">
        <v>70.214285714285708</v>
      </c>
      <c r="P445" s="27">
        <f t="shared" si="18"/>
        <v>1</v>
      </c>
    </row>
    <row r="446" spans="1:16" x14ac:dyDescent="0.3">
      <c r="A446" s="22" t="e">
        <f>'agrupamento - 3ciclo'!A445</f>
        <v>#N/A</v>
      </c>
      <c r="C446" s="21"/>
      <c r="D446" s="21">
        <v>0</v>
      </c>
      <c r="E446">
        <f t="shared" si="17"/>
        <v>728</v>
      </c>
      <c r="F446" t="e">
        <f>VLOOKUP(Tabela3[[#This Row],[id_escola]],N:P,3,FALSE)</f>
        <v>#N/A</v>
      </c>
      <c r="H446" s="20">
        <v>344400</v>
      </c>
      <c r="I446" s="26">
        <v>62.128205128205131</v>
      </c>
      <c r="K446" s="16">
        <v>344412</v>
      </c>
      <c r="L446" s="15">
        <v>59.529411764705884</v>
      </c>
      <c r="N446">
        <v>501542</v>
      </c>
      <c r="O446">
        <v>68.141176470588235</v>
      </c>
      <c r="P446" s="27">
        <f t="shared" si="18"/>
        <v>2</v>
      </c>
    </row>
    <row r="447" spans="1:16" x14ac:dyDescent="0.3">
      <c r="A447" s="22">
        <f>'agrupamento - 3ciclo'!A446</f>
        <v>344000</v>
      </c>
      <c r="B447" s="21">
        <f>VLOOKUP(Tabela3[[#This Row],[id_escola]],H:I,2,FALSE)</f>
        <v>66.529411764705884</v>
      </c>
      <c r="C447" s="21">
        <f>VLOOKUP(Tabela3[[#This Row],[id_escola]],K:L,2,FALSE)</f>
        <v>52.254901960784316</v>
      </c>
      <c r="D447" s="21">
        <f>AVERAGE(Tabela3[[#This Row],[nota_media_portugues]],Tabela3[[#This Row],[nota_media_matematica]])</f>
        <v>59.392156862745097</v>
      </c>
      <c r="E447">
        <f t="shared" si="17"/>
        <v>79</v>
      </c>
      <c r="F447">
        <f>VLOOKUP(Tabela3[[#This Row],[id_escola]],N:P,3,FALSE)</f>
        <v>47</v>
      </c>
      <c r="H447" s="20">
        <v>344412</v>
      </c>
      <c r="I447" s="26">
        <v>58.941176470588232</v>
      </c>
      <c r="K447" s="16">
        <v>344424</v>
      </c>
      <c r="L447" s="15">
        <v>40.132275132275133</v>
      </c>
      <c r="N447">
        <v>800317</v>
      </c>
      <c r="O447">
        <v>63.721739130434784</v>
      </c>
      <c r="P447" s="27">
        <f t="shared" si="18"/>
        <v>3</v>
      </c>
    </row>
    <row r="448" spans="1:16" x14ac:dyDescent="0.3">
      <c r="A448" s="22">
        <f>'agrupamento - 3ciclo'!A447</f>
        <v>340157</v>
      </c>
      <c r="B448" s="21">
        <f>VLOOKUP(Tabela3[[#This Row],[id_escola]],H:I,2,FALSE)</f>
        <v>54.166666666666664</v>
      </c>
      <c r="C448" s="21">
        <f>VLOOKUP(Tabela3[[#This Row],[id_escola]],K:L,2,FALSE)</f>
        <v>33.909090909090907</v>
      </c>
      <c r="D448" s="21">
        <f>AVERAGE(Tabela3[[#This Row],[nota_media_portugues]],Tabela3[[#This Row],[nota_media_matematica]])</f>
        <v>44.037878787878782</v>
      </c>
      <c r="E448">
        <f t="shared" si="17"/>
        <v>551</v>
      </c>
      <c r="F448">
        <f>VLOOKUP(Tabela3[[#This Row],[id_escola]],N:P,3,FALSE)</f>
        <v>150</v>
      </c>
      <c r="H448" s="20">
        <v>344424</v>
      </c>
      <c r="I448" s="26">
        <v>57.688172043010752</v>
      </c>
      <c r="K448" s="16">
        <v>344436</v>
      </c>
      <c r="L448" s="15">
        <v>40.125</v>
      </c>
      <c r="N448">
        <v>800355</v>
      </c>
      <c r="O448">
        <v>57.077586206896555</v>
      </c>
      <c r="P448" s="27">
        <f t="shared" si="18"/>
        <v>11</v>
      </c>
    </row>
    <row r="449" spans="1:16" x14ac:dyDescent="0.3">
      <c r="A449" s="22">
        <f>'agrupamento - 3ciclo'!A448</f>
        <v>330875</v>
      </c>
      <c r="B449" s="21">
        <f>VLOOKUP(Tabela3[[#This Row],[id_escola]],H:I,2,FALSE)</f>
        <v>52.4</v>
      </c>
      <c r="C449" s="21">
        <f>VLOOKUP(Tabela3[[#This Row],[id_escola]],K:L,2,FALSE)</f>
        <v>21.4</v>
      </c>
      <c r="D449" s="21">
        <f>AVERAGE(Tabela3[[#This Row],[nota_media_portugues]],Tabela3[[#This Row],[nota_media_matematica]])</f>
        <v>36.9</v>
      </c>
      <c r="E449">
        <f t="shared" si="17"/>
        <v>684</v>
      </c>
      <c r="F449">
        <f>VLOOKUP(Tabela3[[#This Row],[id_escola]],N:P,3,FALSE)</f>
        <v>47</v>
      </c>
      <c r="H449" s="20">
        <v>344436</v>
      </c>
      <c r="I449" s="26">
        <v>51.842105263157897</v>
      </c>
      <c r="K449" s="16">
        <v>344448</v>
      </c>
      <c r="L449" s="15">
        <v>28.684210526315791</v>
      </c>
      <c r="N449">
        <v>800358</v>
      </c>
      <c r="O449">
        <v>57.31818181818182</v>
      </c>
      <c r="P449" s="27">
        <f t="shared" si="18"/>
        <v>9</v>
      </c>
    </row>
    <row r="450" spans="1:16" x14ac:dyDescent="0.3">
      <c r="A450" s="22" t="e">
        <f>'agrupamento - 3ciclo'!A449</f>
        <v>#N/A</v>
      </c>
      <c r="B450" s="21" t="e">
        <f>VLOOKUP(Tabela3[[#This Row],[id_escola]],H:I,2,FALSE)</f>
        <v>#N/A</v>
      </c>
      <c r="C450" s="21" t="e">
        <f>VLOOKUP(Tabela3[[#This Row],[id_escola]],K:L,2,FALSE)</f>
        <v>#N/A</v>
      </c>
      <c r="D450" s="21">
        <v>0</v>
      </c>
      <c r="E450">
        <f t="shared" ref="E450:E513" si="19">RANK(D450, (D450:D1683), 0)</f>
        <v>725</v>
      </c>
      <c r="F450" t="e">
        <f>VLOOKUP(Tabela3[[#This Row],[id_escola]],N:P,3,FALSE)</f>
        <v>#N/A</v>
      </c>
      <c r="H450" s="20">
        <v>344448</v>
      </c>
      <c r="I450" s="26">
        <v>59.388888888888886</v>
      </c>
      <c r="K450" s="16">
        <v>344450</v>
      </c>
      <c r="L450" s="15">
        <v>33.694444444444443</v>
      </c>
      <c r="N450">
        <v>800369</v>
      </c>
      <c r="O450">
        <v>60.171052631578945</v>
      </c>
      <c r="P450" s="27">
        <f t="shared" si="18"/>
        <v>7</v>
      </c>
    </row>
    <row r="451" spans="1:16" x14ac:dyDescent="0.3">
      <c r="A451" s="22">
        <f>'agrupamento - 3ciclo'!A450</f>
        <v>330097</v>
      </c>
      <c r="B451" s="21">
        <f>VLOOKUP(Tabela3[[#This Row],[id_escola]],H:I,2,FALSE)</f>
        <v>46.090909090909093</v>
      </c>
      <c r="C451" s="21">
        <f>VLOOKUP(Tabela3[[#This Row],[id_escola]],K:L,2,FALSE)</f>
        <v>32.588235294117645</v>
      </c>
      <c r="D451" s="21">
        <f>AVERAGE(Tabela3[[#This Row],[nota_media_portugues]],Tabela3[[#This Row],[nota_media_matematica]])</f>
        <v>39.339572192513373</v>
      </c>
      <c r="E451">
        <f t="shared" si="19"/>
        <v>651</v>
      </c>
      <c r="F451">
        <f>VLOOKUP(Tabela3[[#This Row],[id_escola]],N:P,3,FALSE)</f>
        <v>180</v>
      </c>
      <c r="H451" s="20">
        <v>344450</v>
      </c>
      <c r="I451" s="26">
        <v>55.058823529411768</v>
      </c>
      <c r="K451" s="16">
        <v>344461</v>
      </c>
      <c r="L451" s="15">
        <v>35</v>
      </c>
      <c r="N451">
        <v>800422</v>
      </c>
      <c r="O451">
        <v>60.476190476190474</v>
      </c>
      <c r="P451" s="27">
        <f t="shared" si="18"/>
        <v>6</v>
      </c>
    </row>
    <row r="452" spans="1:16" x14ac:dyDescent="0.3">
      <c r="A452" s="22">
        <f>'agrupamento - 3ciclo'!A451</f>
        <v>344540</v>
      </c>
      <c r="B452" s="21">
        <f>VLOOKUP(Tabela3[[#This Row],[id_escola]],H:I,2,FALSE)</f>
        <v>49.95918367346939</v>
      </c>
      <c r="C452" s="21">
        <f>VLOOKUP(Tabela3[[#This Row],[id_escola]],K:L,2,FALSE)</f>
        <v>29.170212765957448</v>
      </c>
      <c r="D452" s="21">
        <f>AVERAGE(Tabela3[[#This Row],[nota_media_portugues]],Tabela3[[#This Row],[nota_media_matematica]])</f>
        <v>39.564698219713421</v>
      </c>
      <c r="E452">
        <f t="shared" si="19"/>
        <v>647</v>
      </c>
      <c r="F452">
        <f>VLOOKUP(Tabela3[[#This Row],[id_escola]],N:P,3,FALSE)</f>
        <v>180</v>
      </c>
      <c r="H452" s="20">
        <v>344461</v>
      </c>
      <c r="I452" s="26">
        <v>54.901639344262293</v>
      </c>
      <c r="K452" s="16">
        <v>344473</v>
      </c>
      <c r="L452" s="15">
        <v>33.307692307692307</v>
      </c>
      <c r="N452">
        <v>800435</v>
      </c>
      <c r="O452">
        <v>49.89473684210526</v>
      </c>
      <c r="P452" s="27">
        <f t="shared" si="18"/>
        <v>33</v>
      </c>
    </row>
    <row r="453" spans="1:16" x14ac:dyDescent="0.3">
      <c r="A453" s="22">
        <f>'agrupamento - 3ciclo'!A452</f>
        <v>330814</v>
      </c>
      <c r="B453" s="21">
        <f>VLOOKUP(Tabela3[[#This Row],[id_escola]],H:I,2,FALSE)</f>
        <v>48.137931034482762</v>
      </c>
      <c r="C453" s="21">
        <f>VLOOKUP(Tabela3[[#This Row],[id_escola]],K:L,2,FALSE)</f>
        <v>14.170731707317072</v>
      </c>
      <c r="D453" s="21">
        <f>AVERAGE(Tabela3[[#This Row],[nota_media_portugues]],Tabela3[[#This Row],[nota_media_matematica]])</f>
        <v>31.154331370899918</v>
      </c>
      <c r="E453">
        <f t="shared" si="19"/>
        <v>712</v>
      </c>
      <c r="F453">
        <f>VLOOKUP(Tabela3[[#This Row],[id_escola]],N:P,3,FALSE)</f>
        <v>83</v>
      </c>
      <c r="H453" s="20">
        <v>344473</v>
      </c>
      <c r="I453" s="26">
        <v>59.098360655737707</v>
      </c>
      <c r="K453" s="16">
        <v>344485</v>
      </c>
      <c r="L453" s="15">
        <v>50.104477611940297</v>
      </c>
      <c r="N453">
        <v>803233</v>
      </c>
      <c r="O453">
        <v>48.929032258064517</v>
      </c>
      <c r="P453" s="27">
        <f t="shared" si="18"/>
        <v>35</v>
      </c>
    </row>
    <row r="454" spans="1:16" x14ac:dyDescent="0.3">
      <c r="A454" s="22" t="e">
        <f>'agrupamento - 3ciclo'!A453</f>
        <v>#N/A</v>
      </c>
      <c r="C454" s="21"/>
      <c r="D454" s="21">
        <v>0</v>
      </c>
      <c r="E454">
        <f t="shared" si="19"/>
        <v>722</v>
      </c>
      <c r="F454" t="e">
        <f>VLOOKUP(Tabela3[[#This Row],[id_escola]],N:P,3,FALSE)</f>
        <v>#N/A</v>
      </c>
      <c r="H454" s="20">
        <v>344485</v>
      </c>
      <c r="I454" s="26">
        <v>60.742424242424242</v>
      </c>
      <c r="K454" s="16">
        <v>344497</v>
      </c>
      <c r="L454" s="15">
        <v>52.807692307692307</v>
      </c>
      <c r="N454">
        <v>803241</v>
      </c>
      <c r="O454">
        <v>61.607142857142854</v>
      </c>
      <c r="P454" s="27">
        <f t="shared" si="18"/>
        <v>4</v>
      </c>
    </row>
    <row r="455" spans="1:16" x14ac:dyDescent="0.3">
      <c r="A455" s="22" t="e">
        <f>'agrupamento - 3ciclo'!A454</f>
        <v>#N/A</v>
      </c>
      <c r="C455" s="21"/>
      <c r="D455" s="21">
        <v>0</v>
      </c>
      <c r="E455">
        <f t="shared" si="19"/>
        <v>722</v>
      </c>
      <c r="F455" t="e">
        <f>VLOOKUP(Tabela3[[#This Row],[id_escola]],N:P,3,FALSE)</f>
        <v>#N/A</v>
      </c>
      <c r="H455" s="20">
        <v>344497</v>
      </c>
      <c r="I455" s="26">
        <v>61.764705882352942</v>
      </c>
      <c r="K455" s="16">
        <v>344503</v>
      </c>
      <c r="L455" s="15">
        <v>34.130434782608695</v>
      </c>
      <c r="N455">
        <v>803317</v>
      </c>
      <c r="O455">
        <v>53.371794871794869</v>
      </c>
      <c r="P455" s="27">
        <f t="shared" si="18"/>
        <v>19</v>
      </c>
    </row>
    <row r="456" spans="1:16" x14ac:dyDescent="0.3">
      <c r="A456" s="22">
        <f>'agrupamento - 3ciclo'!A455</f>
        <v>343791</v>
      </c>
      <c r="B456" s="21">
        <f>VLOOKUP(Tabela3[[#This Row],[id_escola]],H:I,2,FALSE)</f>
        <v>60.25</v>
      </c>
      <c r="C456" s="21">
        <f>VLOOKUP(Tabela3[[#This Row],[id_escola]],K:L,2,FALSE)</f>
        <v>35.416666666666664</v>
      </c>
      <c r="D456" s="21">
        <f>AVERAGE(Tabela3[[#This Row],[nota_media_portugues]],Tabela3[[#This Row],[nota_media_matematica]])</f>
        <v>47.833333333333329</v>
      </c>
      <c r="E456">
        <f t="shared" si="19"/>
        <v>427</v>
      </c>
      <c r="F456">
        <f>VLOOKUP(Tabela3[[#This Row],[id_escola]],N:P,3,FALSE)</f>
        <v>17</v>
      </c>
      <c r="H456" s="20">
        <v>344503</v>
      </c>
      <c r="I456" s="26">
        <v>60.913043478260867</v>
      </c>
      <c r="K456" s="16">
        <v>344515</v>
      </c>
      <c r="L456" s="15">
        <v>39.581196581196579</v>
      </c>
      <c r="N456">
        <v>803324</v>
      </c>
      <c r="O456">
        <v>52.403225806451616</v>
      </c>
      <c r="P456" s="27">
        <f t="shared" si="18"/>
        <v>23</v>
      </c>
    </row>
    <row r="457" spans="1:16" x14ac:dyDescent="0.3">
      <c r="A457" s="22">
        <f>'agrupamento - 3ciclo'!A456</f>
        <v>344400</v>
      </c>
      <c r="B457" s="21">
        <f>VLOOKUP(Tabela3[[#This Row],[id_escola]],H:I,2,FALSE)</f>
        <v>62.128205128205131</v>
      </c>
      <c r="C457" s="21">
        <f>VLOOKUP(Tabela3[[#This Row],[id_escola]],K:L,2,FALSE)</f>
        <v>36.205128205128204</v>
      </c>
      <c r="D457" s="21">
        <f>AVERAGE(Tabela3[[#This Row],[nota_media_portugues]],Tabela3[[#This Row],[nota_media_matematica]])</f>
        <v>49.166666666666671</v>
      </c>
      <c r="E457">
        <f t="shared" si="19"/>
        <v>379</v>
      </c>
      <c r="F457">
        <f>VLOOKUP(Tabela3[[#This Row],[id_escola]],N:P,3,FALSE)</f>
        <v>94</v>
      </c>
      <c r="H457" s="20">
        <v>344515</v>
      </c>
      <c r="I457" s="26">
        <v>52.173913043478258</v>
      </c>
      <c r="K457" s="16">
        <v>344527</v>
      </c>
      <c r="L457" s="15">
        <v>26.808139534883722</v>
      </c>
      <c r="N457" t="s">
        <v>1274</v>
      </c>
    </row>
    <row r="458" spans="1:16" x14ac:dyDescent="0.3">
      <c r="A458" s="22">
        <f>'agrupamento - 3ciclo'!A457</f>
        <v>345568</v>
      </c>
      <c r="B458" s="21">
        <f>VLOOKUP(Tabela3[[#This Row],[id_escola]],H:I,2,FALSE)</f>
        <v>60.2112676056338</v>
      </c>
      <c r="C458" s="21">
        <f>VLOOKUP(Tabela3[[#This Row],[id_escola]],K:L,2,FALSE)</f>
        <v>48.945205479452056</v>
      </c>
      <c r="D458" s="21">
        <f>AVERAGE(Tabela3[[#This Row],[nota_media_portugues]],Tabela3[[#This Row],[nota_media_matematica]])</f>
        <v>54.578236542542925</v>
      </c>
      <c r="E458">
        <f t="shared" si="19"/>
        <v>165</v>
      </c>
      <c r="F458">
        <f>VLOOKUP(Tabela3[[#This Row],[id_escola]],N:P,3,FALSE)</f>
        <v>43</v>
      </c>
      <c r="H458" s="20">
        <v>344527</v>
      </c>
      <c r="I458" s="26">
        <v>51.488095238095241</v>
      </c>
      <c r="K458" s="16">
        <v>344539</v>
      </c>
      <c r="L458" s="15">
        <v>49.589743589743591</v>
      </c>
      <c r="N458">
        <v>310220</v>
      </c>
      <c r="O458">
        <v>39.219696969696969</v>
      </c>
      <c r="P458" s="27">
        <f>RANK(O458, $O$458:$O$676, 0)</f>
        <v>189</v>
      </c>
    </row>
    <row r="459" spans="1:16" x14ac:dyDescent="0.3">
      <c r="A459" s="22">
        <f>'agrupamento - 3ciclo'!A458</f>
        <v>343432</v>
      </c>
      <c r="B459" s="21">
        <f>VLOOKUP(Tabela3[[#This Row],[id_escola]],H:I,2,FALSE)</f>
        <v>59.122448979591837</v>
      </c>
      <c r="C459" s="21">
        <f>VLOOKUP(Tabela3[[#This Row],[id_escola]],K:L,2,FALSE)</f>
        <v>29.46153846153846</v>
      </c>
      <c r="D459" s="21">
        <f>AVERAGE(Tabela3[[#This Row],[nota_media_portugues]],Tabela3[[#This Row],[nota_media_matematica]])</f>
        <v>44.291993720565145</v>
      </c>
      <c r="E459">
        <f t="shared" si="19"/>
        <v>544</v>
      </c>
      <c r="F459">
        <f>VLOOKUP(Tabela3[[#This Row],[id_escola]],N:P,3,FALSE)</f>
        <v>146</v>
      </c>
      <c r="H459" s="20">
        <v>344539</v>
      </c>
      <c r="I459" s="26">
        <v>60.794871794871796</v>
      </c>
      <c r="K459" s="16">
        <v>344540</v>
      </c>
      <c r="L459" s="15">
        <v>29.170212765957448</v>
      </c>
      <c r="N459">
        <v>330024</v>
      </c>
      <c r="O459">
        <v>39.027649769585253</v>
      </c>
      <c r="P459" s="27">
        <f t="shared" ref="P459:P522" si="20">RANK(O459, $O$458:$O$676, 0)</f>
        <v>190</v>
      </c>
    </row>
    <row r="460" spans="1:16" x14ac:dyDescent="0.3">
      <c r="A460" s="22">
        <f>'agrupamento - 3ciclo'!A459</f>
        <v>342397</v>
      </c>
      <c r="B460" s="21">
        <f>VLOOKUP(Tabela3[[#This Row],[id_escola]],H:I,2,FALSE)</f>
        <v>51.912500000000001</v>
      </c>
      <c r="C460" s="21">
        <f>VLOOKUP(Tabela3[[#This Row],[id_escola]],K:L,2,FALSE)</f>
        <v>32.855421686746986</v>
      </c>
      <c r="D460" s="21">
        <f>AVERAGE(Tabela3[[#This Row],[nota_media_portugues]],Tabela3[[#This Row],[nota_media_matematica]])</f>
        <v>42.383960843373494</v>
      </c>
      <c r="E460">
        <f t="shared" si="19"/>
        <v>589</v>
      </c>
      <c r="F460">
        <f>VLOOKUP(Tabela3[[#This Row],[id_escola]],N:P,3,FALSE)</f>
        <v>158</v>
      </c>
      <c r="H460" s="20">
        <v>344540</v>
      </c>
      <c r="I460" s="26">
        <v>49.95918367346939</v>
      </c>
      <c r="K460" s="16">
        <v>344552</v>
      </c>
      <c r="L460" s="15">
        <v>29.783132530120483</v>
      </c>
      <c r="N460">
        <v>330140</v>
      </c>
      <c r="O460">
        <v>27.271428571428572</v>
      </c>
      <c r="P460" s="27">
        <f t="shared" si="20"/>
        <v>218</v>
      </c>
    </row>
    <row r="461" spans="1:16" x14ac:dyDescent="0.3">
      <c r="A461" s="22">
        <f>'agrupamento - 3ciclo'!A460</f>
        <v>341010</v>
      </c>
      <c r="B461" s="21">
        <f>VLOOKUP(Tabela3[[#This Row],[id_escola]],H:I,2,FALSE)</f>
        <v>53.368421052631582</v>
      </c>
      <c r="C461" s="21">
        <f>VLOOKUP(Tabela3[[#This Row],[id_escola]],K:L,2,FALSE)</f>
        <v>31.512820512820515</v>
      </c>
      <c r="D461" s="21">
        <f>AVERAGE(Tabela3[[#This Row],[nota_media_portugues]],Tabela3[[#This Row],[nota_media_matematica]])</f>
        <v>42.44062078272605</v>
      </c>
      <c r="E461">
        <f t="shared" si="19"/>
        <v>587</v>
      </c>
      <c r="F461">
        <f>VLOOKUP(Tabela3[[#This Row],[id_escola]],N:P,3,FALSE)</f>
        <v>20</v>
      </c>
      <c r="H461" s="20">
        <v>344552</v>
      </c>
      <c r="I461" s="26">
        <v>51.305882352941175</v>
      </c>
      <c r="K461" s="16">
        <v>344564</v>
      </c>
      <c r="L461" s="15">
        <v>35.325153374233132</v>
      </c>
      <c r="N461">
        <v>330220</v>
      </c>
      <c r="O461">
        <v>40.415441176470587</v>
      </c>
      <c r="P461" s="27">
        <f t="shared" si="20"/>
        <v>173</v>
      </c>
    </row>
    <row r="462" spans="1:16" x14ac:dyDescent="0.3">
      <c r="A462" s="22">
        <f>'agrupamento - 3ciclo'!A461</f>
        <v>341022</v>
      </c>
      <c r="B462" s="21">
        <f>VLOOKUP(Tabela3[[#This Row],[id_escola]],H:I,2,FALSE)</f>
        <v>61.028409090909093</v>
      </c>
      <c r="C462" s="21">
        <f>VLOOKUP(Tabela3[[#This Row],[id_escola]],K:L,2,FALSE)</f>
        <v>46.229050279329606</v>
      </c>
      <c r="D462" s="21">
        <f>AVERAGE(Tabela3[[#This Row],[nota_media_portugues]],Tabela3[[#This Row],[nota_media_matematica]])</f>
        <v>53.628729685119353</v>
      </c>
      <c r="E462">
        <f t="shared" si="19"/>
        <v>203</v>
      </c>
      <c r="F462">
        <f>VLOOKUP(Tabela3[[#This Row],[id_escola]],N:P,3,FALSE)</f>
        <v>21</v>
      </c>
      <c r="H462" s="20">
        <v>344564</v>
      </c>
      <c r="I462" s="26">
        <v>57.808641975308639</v>
      </c>
      <c r="K462" s="16">
        <v>344576</v>
      </c>
      <c r="L462" s="15">
        <v>24.686746987951807</v>
      </c>
      <c r="N462">
        <v>330231</v>
      </c>
      <c r="O462">
        <v>55.084615384615383</v>
      </c>
      <c r="P462" s="27">
        <f t="shared" si="20"/>
        <v>83</v>
      </c>
    </row>
    <row r="463" spans="1:16" x14ac:dyDescent="0.3">
      <c r="A463" s="22">
        <f>'agrupamento - 3ciclo'!A462</f>
        <v>341034</v>
      </c>
      <c r="B463" s="21">
        <f>VLOOKUP(Tabela3[[#This Row],[id_escola]],H:I,2,FALSE)</f>
        <v>55.867924528301884</v>
      </c>
      <c r="C463" s="21">
        <f>VLOOKUP(Tabela3[[#This Row],[id_escola]],K:L,2,FALSE)</f>
        <v>28.8135593220339</v>
      </c>
      <c r="D463" s="21">
        <f>AVERAGE(Tabela3[[#This Row],[nota_media_portugues]],Tabela3[[#This Row],[nota_media_matematica]])</f>
        <v>42.34074192516789</v>
      </c>
      <c r="E463">
        <f t="shared" si="19"/>
        <v>588</v>
      </c>
      <c r="F463">
        <f>VLOOKUP(Tabela3[[#This Row],[id_escola]],N:P,3,FALSE)</f>
        <v>160</v>
      </c>
      <c r="H463" s="20">
        <v>344576</v>
      </c>
      <c r="I463" s="26">
        <v>47.573333333333331</v>
      </c>
      <c r="K463" s="16">
        <v>344588</v>
      </c>
      <c r="L463" s="15">
        <v>44.421524663677133</v>
      </c>
      <c r="N463">
        <v>330371</v>
      </c>
      <c r="O463">
        <v>34.078947368421055</v>
      </c>
      <c r="P463" s="27">
        <f t="shared" si="20"/>
        <v>208</v>
      </c>
    </row>
    <row r="464" spans="1:16" x14ac:dyDescent="0.3">
      <c r="A464" s="22">
        <f>'agrupamento - 3ciclo'!A463</f>
        <v>341046</v>
      </c>
      <c r="B464" s="21">
        <f>VLOOKUP(Tabela3[[#This Row],[id_escola]],H:I,2,FALSE)</f>
        <v>50.606382978723403</v>
      </c>
      <c r="C464" s="21">
        <f>VLOOKUP(Tabela3[[#This Row],[id_escola]],K:L,2,FALSE)</f>
        <v>27.698924731182796</v>
      </c>
      <c r="D464" s="21">
        <f>AVERAGE(Tabela3[[#This Row],[nota_media_portugues]],Tabela3[[#This Row],[nota_media_matematica]])</f>
        <v>39.152653854953101</v>
      </c>
      <c r="E464">
        <f t="shared" si="19"/>
        <v>645</v>
      </c>
      <c r="F464">
        <f>VLOOKUP(Tabela3[[#This Row],[id_escola]],N:P,3,FALSE)</f>
        <v>50</v>
      </c>
      <c r="H464" s="20">
        <v>344588</v>
      </c>
      <c r="I464" s="26">
        <v>61.229729729729726</v>
      </c>
      <c r="K464" s="16">
        <v>344590</v>
      </c>
      <c r="L464" s="15">
        <v>44.42</v>
      </c>
      <c r="N464">
        <v>330383</v>
      </c>
      <c r="O464">
        <v>48.743902439024389</v>
      </c>
      <c r="P464" s="27">
        <f t="shared" si="20"/>
        <v>118</v>
      </c>
    </row>
    <row r="465" spans="1:16" x14ac:dyDescent="0.3">
      <c r="A465" s="22">
        <f>'agrupamento - 3ciclo'!A464</f>
        <v>341060</v>
      </c>
      <c r="B465" s="21">
        <f>VLOOKUP(Tabela3[[#This Row],[id_escola]],H:I,2,FALSE)</f>
        <v>55.882352941176471</v>
      </c>
      <c r="C465" s="21">
        <f>VLOOKUP(Tabela3[[#This Row],[id_escola]],K:L,2,FALSE)</f>
        <v>30.96153846153846</v>
      </c>
      <c r="D465" s="21">
        <f>AVERAGE(Tabela3[[#This Row],[nota_media_portugues]],Tabela3[[#This Row],[nota_media_matematica]])</f>
        <v>43.421945701357465</v>
      </c>
      <c r="E465">
        <f t="shared" si="19"/>
        <v>565</v>
      </c>
      <c r="F465">
        <f>VLOOKUP(Tabela3[[#This Row],[id_escola]],N:P,3,FALSE)</f>
        <v>39</v>
      </c>
      <c r="H465" s="20">
        <v>344590</v>
      </c>
      <c r="I465" s="26">
        <v>62.02</v>
      </c>
      <c r="K465" s="16">
        <v>344606</v>
      </c>
      <c r="L465" s="15">
        <v>36.409836065573771</v>
      </c>
      <c r="N465">
        <v>340042</v>
      </c>
      <c r="O465">
        <v>39.647457627118641</v>
      </c>
      <c r="P465" s="27">
        <f t="shared" si="20"/>
        <v>182</v>
      </c>
    </row>
    <row r="466" spans="1:16" x14ac:dyDescent="0.3">
      <c r="A466" s="22">
        <f>'agrupamento - 3ciclo'!A465</f>
        <v>341071</v>
      </c>
      <c r="B466" s="21">
        <f>VLOOKUP(Tabela3[[#This Row],[id_escola]],H:I,2,FALSE)</f>
        <v>51.924999999999997</v>
      </c>
      <c r="C466" s="21">
        <f>VLOOKUP(Tabela3[[#This Row],[id_escola]],K:L,2,FALSE)</f>
        <v>29.047619047619047</v>
      </c>
      <c r="D466" s="21">
        <f>AVERAGE(Tabela3[[#This Row],[nota_media_portugues]],Tabela3[[#This Row],[nota_media_matematica]])</f>
        <v>40.486309523809524</v>
      </c>
      <c r="E466">
        <f t="shared" si="19"/>
        <v>632</v>
      </c>
      <c r="F466">
        <f>VLOOKUP(Tabela3[[#This Row],[id_escola]],N:P,3,FALSE)</f>
        <v>44</v>
      </c>
      <c r="H466" s="20">
        <v>344606</v>
      </c>
      <c r="I466" s="26">
        <v>57.266666666666666</v>
      </c>
      <c r="K466" s="16">
        <v>344618</v>
      </c>
      <c r="L466" s="15">
        <v>31.666666666666668</v>
      </c>
      <c r="N466">
        <v>340091</v>
      </c>
      <c r="O466">
        <v>50.608923884514432</v>
      </c>
      <c r="P466" s="27">
        <f t="shared" si="20"/>
        <v>109</v>
      </c>
    </row>
    <row r="467" spans="1:16" x14ac:dyDescent="0.3">
      <c r="A467" s="22" t="e">
        <f>'agrupamento - 3ciclo'!A466</f>
        <v>#N/A</v>
      </c>
      <c r="C467" s="21"/>
      <c r="D467" s="21">
        <v>0</v>
      </c>
      <c r="E467">
        <f t="shared" si="19"/>
        <v>711</v>
      </c>
      <c r="F467" t="e">
        <f>VLOOKUP(Tabela3[[#This Row],[id_escola]],N:P,3,FALSE)</f>
        <v>#N/A</v>
      </c>
      <c r="H467" s="20">
        <v>344618</v>
      </c>
      <c r="I467" s="26">
        <v>52.285714285714285</v>
      </c>
      <c r="K467" s="16">
        <v>344620</v>
      </c>
      <c r="L467" s="15">
        <v>48.741935483870968</v>
      </c>
      <c r="N467">
        <v>340121</v>
      </c>
      <c r="O467">
        <v>52.529411764705884</v>
      </c>
      <c r="P467" s="27">
        <f t="shared" si="20"/>
        <v>97</v>
      </c>
    </row>
    <row r="468" spans="1:16" x14ac:dyDescent="0.3">
      <c r="A468" s="22">
        <f>'agrupamento - 3ciclo'!A467</f>
        <v>344801</v>
      </c>
      <c r="B468" s="21">
        <f>VLOOKUP(Tabela3[[#This Row],[id_escola]],H:I,2,FALSE)</f>
        <v>54.273684210526319</v>
      </c>
      <c r="C468" s="21">
        <f>VLOOKUP(Tabela3[[#This Row],[id_escola]],K:L,2,FALSE)</f>
        <v>30.356435643564357</v>
      </c>
      <c r="D468" s="21">
        <f>AVERAGE(Tabela3[[#This Row],[nota_media_portugues]],Tabela3[[#This Row],[nota_media_matematica]])</f>
        <v>42.31505992704534</v>
      </c>
      <c r="E468">
        <f t="shared" si="19"/>
        <v>588</v>
      </c>
      <c r="F468">
        <f>VLOOKUP(Tabela3[[#This Row],[id_escola]],N:P,3,FALSE)</f>
        <v>49</v>
      </c>
      <c r="H468" s="20">
        <v>344620</v>
      </c>
      <c r="I468" s="26">
        <v>58.118279569892472</v>
      </c>
      <c r="K468" s="16">
        <v>344643</v>
      </c>
      <c r="L468" s="15">
        <v>29.050359712230215</v>
      </c>
      <c r="N468">
        <v>340157</v>
      </c>
      <c r="O468">
        <v>43.92173913043478</v>
      </c>
      <c r="P468" s="27">
        <f t="shared" si="20"/>
        <v>150</v>
      </c>
    </row>
    <row r="469" spans="1:16" x14ac:dyDescent="0.3">
      <c r="A469" s="22">
        <f>'agrupamento - 3ciclo'!A468</f>
        <v>341083</v>
      </c>
      <c r="B469" s="21">
        <f>VLOOKUP(Tabela3[[#This Row],[id_escola]],H:I,2,FALSE)</f>
        <v>57.163636363636364</v>
      </c>
      <c r="C469" s="21">
        <f>VLOOKUP(Tabela3[[#This Row],[id_escola]],K:L,2,FALSE)</f>
        <v>43.017543859649123</v>
      </c>
      <c r="D469" s="21">
        <f>AVERAGE(Tabela3[[#This Row],[nota_media_portugues]],Tabela3[[#This Row],[nota_media_matematica]])</f>
        <v>50.09059011164274</v>
      </c>
      <c r="E469">
        <f t="shared" si="19"/>
        <v>341</v>
      </c>
      <c r="F469">
        <f>VLOOKUP(Tabela3[[#This Row],[id_escola]],N:P,3,FALSE)</f>
        <v>16</v>
      </c>
      <c r="H469" s="20">
        <v>344643</v>
      </c>
      <c r="I469" s="26">
        <v>58.23357664233577</v>
      </c>
      <c r="K469" s="16">
        <v>344667</v>
      </c>
      <c r="L469" s="15">
        <v>34.166666666666664</v>
      </c>
      <c r="N469">
        <v>340236</v>
      </c>
      <c r="O469">
        <v>51.683274021352311</v>
      </c>
      <c r="P469" s="27">
        <f t="shared" si="20"/>
        <v>105</v>
      </c>
    </row>
    <row r="470" spans="1:16" x14ac:dyDescent="0.3">
      <c r="A470" s="22">
        <f>'agrupamento - 3ciclo'!A469</f>
        <v>346627</v>
      </c>
      <c r="B470" s="21">
        <f>VLOOKUP(Tabela3[[#This Row],[id_escola]],H:I,2,FALSE)</f>
        <v>58.971428571428568</v>
      </c>
      <c r="C470" s="21">
        <f>VLOOKUP(Tabela3[[#This Row],[id_escola]],K:L,2,FALSE)</f>
        <v>39.371428571428574</v>
      </c>
      <c r="D470" s="21">
        <f>AVERAGE(Tabela3[[#This Row],[nota_media_portugues]],Tabela3[[#This Row],[nota_media_matematica]])</f>
        <v>49.171428571428571</v>
      </c>
      <c r="E470">
        <f t="shared" si="19"/>
        <v>375</v>
      </c>
      <c r="F470">
        <f>VLOOKUP(Tabela3[[#This Row],[id_escola]],N:P,3,FALSE)</f>
        <v>22</v>
      </c>
      <c r="H470" s="20">
        <v>344667</v>
      </c>
      <c r="I470" s="26">
        <v>60.102362204724407</v>
      </c>
      <c r="K470" s="16">
        <v>344709</v>
      </c>
      <c r="L470" s="15">
        <v>31.811320754716981</v>
      </c>
      <c r="N470">
        <v>340285</v>
      </c>
      <c r="O470">
        <v>33.231372549019611</v>
      </c>
      <c r="P470" s="27">
        <f t="shared" si="20"/>
        <v>210</v>
      </c>
    </row>
    <row r="471" spans="1:16" x14ac:dyDescent="0.3">
      <c r="A471" s="22" t="e">
        <f>'agrupamento - 3ciclo'!A470</f>
        <v>#N/A</v>
      </c>
      <c r="C471" s="21"/>
      <c r="D471" s="21">
        <v>0</v>
      </c>
      <c r="E471">
        <f t="shared" si="19"/>
        <v>708</v>
      </c>
      <c r="F471" t="e">
        <f>VLOOKUP(Tabela3[[#This Row],[id_escola]],N:P,3,FALSE)</f>
        <v>#N/A</v>
      </c>
      <c r="H471" s="20">
        <v>344709</v>
      </c>
      <c r="I471" s="26">
        <v>56.230769230769234</v>
      </c>
      <c r="K471" s="16">
        <v>344710</v>
      </c>
      <c r="L471" s="15">
        <v>41.715596330275233</v>
      </c>
      <c r="N471">
        <v>340340</v>
      </c>
      <c r="O471">
        <v>53.128048780487802</v>
      </c>
      <c r="P471" s="27">
        <f t="shared" si="20"/>
        <v>93</v>
      </c>
    </row>
    <row r="472" spans="1:16" x14ac:dyDescent="0.3">
      <c r="A472" s="22">
        <f>'agrupamento - 3ciclo'!A471</f>
        <v>341101</v>
      </c>
      <c r="B472" s="21">
        <f>VLOOKUP(Tabela3[[#This Row],[id_escola]],H:I,2,FALSE)</f>
        <v>62.527472527472526</v>
      </c>
      <c r="C472" s="21">
        <f>VLOOKUP(Tabela3[[#This Row],[id_escola]],K:L,2,FALSE)</f>
        <v>46.086956521739133</v>
      </c>
      <c r="D472" s="21">
        <f>AVERAGE(Tabela3[[#This Row],[nota_media_portugues]],Tabela3[[#This Row],[nota_media_matematica]])</f>
        <v>54.307214524605826</v>
      </c>
      <c r="E472">
        <f t="shared" si="19"/>
        <v>176</v>
      </c>
      <c r="F472">
        <f>VLOOKUP(Tabela3[[#This Row],[id_escola]],N:P,3,FALSE)</f>
        <v>20</v>
      </c>
      <c r="H472" s="20">
        <v>344710</v>
      </c>
      <c r="I472" s="26">
        <v>55.036363636363639</v>
      </c>
      <c r="K472" s="16">
        <v>344722</v>
      </c>
      <c r="L472" s="15">
        <v>42.30120481927711</v>
      </c>
      <c r="N472">
        <v>340492</v>
      </c>
      <c r="O472">
        <v>54.06</v>
      </c>
      <c r="P472" s="27">
        <f t="shared" si="20"/>
        <v>86</v>
      </c>
    </row>
    <row r="473" spans="1:16" x14ac:dyDescent="0.3">
      <c r="A473" s="22">
        <f>'agrupamento - 3ciclo'!A472</f>
        <v>341113</v>
      </c>
      <c r="B473" s="21">
        <f>VLOOKUP(Tabela3[[#This Row],[id_escola]],H:I,2,FALSE)</f>
        <v>57</v>
      </c>
      <c r="C473" s="21">
        <f>VLOOKUP(Tabela3[[#This Row],[id_escola]],K:L,2,FALSE)</f>
        <v>47.045454545454547</v>
      </c>
      <c r="D473" s="21">
        <f>AVERAGE(Tabela3[[#This Row],[nota_media_portugues]],Tabela3[[#This Row],[nota_media_matematica]])</f>
        <v>52.022727272727273</v>
      </c>
      <c r="E473">
        <f t="shared" si="19"/>
        <v>260</v>
      </c>
      <c r="F473">
        <f>VLOOKUP(Tabela3[[#This Row],[id_escola]],N:P,3,FALSE)</f>
        <v>24</v>
      </c>
      <c r="H473" s="20">
        <v>344722</v>
      </c>
      <c r="I473" s="26">
        <v>55.6875</v>
      </c>
      <c r="K473" s="16">
        <v>344734</v>
      </c>
      <c r="L473" s="15">
        <v>46.24</v>
      </c>
      <c r="N473">
        <v>340522</v>
      </c>
      <c r="O473">
        <v>33.710526315789473</v>
      </c>
      <c r="P473" s="27">
        <f t="shared" si="20"/>
        <v>209</v>
      </c>
    </row>
    <row r="474" spans="1:16" x14ac:dyDescent="0.3">
      <c r="A474" s="22">
        <f>'agrupamento - 3ciclo'!A473</f>
        <v>343961</v>
      </c>
      <c r="B474" s="21">
        <f>VLOOKUP(Tabela3[[#This Row],[id_escola]],H:I,2,FALSE)</f>
        <v>60.544444444444444</v>
      </c>
      <c r="C474" s="21">
        <f>VLOOKUP(Tabela3[[#This Row],[id_escola]],K:L,2,FALSE)</f>
        <v>54.120879120879124</v>
      </c>
      <c r="D474" s="21">
        <f>AVERAGE(Tabela3[[#This Row],[nota_media_portugues]],Tabela3[[#This Row],[nota_media_matematica]])</f>
        <v>57.332661782661788</v>
      </c>
      <c r="E474">
        <f t="shared" si="19"/>
        <v>108</v>
      </c>
      <c r="F474">
        <f>VLOOKUP(Tabela3[[#This Row],[id_escola]],N:P,3,FALSE)</f>
        <v>53</v>
      </c>
      <c r="H474" s="20">
        <v>344734</v>
      </c>
      <c r="I474" s="26">
        <v>60.22</v>
      </c>
      <c r="K474" s="16">
        <v>344746</v>
      </c>
      <c r="L474" s="15">
        <v>53.533333333333331</v>
      </c>
      <c r="N474">
        <v>340560</v>
      </c>
      <c r="O474">
        <v>42.607142857142854</v>
      </c>
      <c r="P474" s="27">
        <f t="shared" si="20"/>
        <v>162</v>
      </c>
    </row>
    <row r="475" spans="1:16" x14ac:dyDescent="0.3">
      <c r="A475" s="22">
        <f>'agrupamento - 3ciclo'!A474</f>
        <v>341125</v>
      </c>
      <c r="B475" s="21">
        <f>VLOOKUP(Tabela3[[#This Row],[id_escola]],H:I,2,FALSE)</f>
        <v>58.96078431372549</v>
      </c>
      <c r="C475" s="21">
        <f>VLOOKUP(Tabela3[[#This Row],[id_escola]],K:L,2,FALSE)</f>
        <v>49.235294117647058</v>
      </c>
      <c r="D475" s="21">
        <f>AVERAGE(Tabela3[[#This Row],[nota_media_portugues]],Tabela3[[#This Row],[nota_media_matematica]])</f>
        <v>54.098039215686271</v>
      </c>
      <c r="E475">
        <f t="shared" si="19"/>
        <v>185</v>
      </c>
      <c r="F475">
        <f>VLOOKUP(Tabela3[[#This Row],[id_escola]],N:P,3,FALSE)</f>
        <v>14</v>
      </c>
      <c r="H475" s="20">
        <v>344746</v>
      </c>
      <c r="I475" s="26">
        <v>52.666666666666664</v>
      </c>
      <c r="K475" s="16">
        <v>344758</v>
      </c>
      <c r="L475" s="15">
        <v>47.396039603960396</v>
      </c>
      <c r="N475">
        <v>340583</v>
      </c>
      <c r="O475">
        <v>36.205673758865245</v>
      </c>
      <c r="P475" s="27">
        <f t="shared" si="20"/>
        <v>204</v>
      </c>
    </row>
    <row r="476" spans="1:16" x14ac:dyDescent="0.3">
      <c r="A476" s="22">
        <f>'agrupamento - 3ciclo'!A475</f>
        <v>341137</v>
      </c>
      <c r="B476" s="21">
        <f>VLOOKUP(Tabela3[[#This Row],[id_escola]],H:I,2,FALSE)</f>
        <v>54.663636363636364</v>
      </c>
      <c r="C476" s="21">
        <f>VLOOKUP(Tabela3[[#This Row],[id_escola]],K:L,2,FALSE)</f>
        <v>46.518867924528301</v>
      </c>
      <c r="D476" s="21">
        <f>AVERAGE(Tabela3[[#This Row],[nota_media_portugues]],Tabela3[[#This Row],[nota_media_matematica]])</f>
        <v>50.591252144082333</v>
      </c>
      <c r="E476">
        <f t="shared" si="19"/>
        <v>317</v>
      </c>
      <c r="F476">
        <f>VLOOKUP(Tabela3[[#This Row],[id_escola]],N:P,3,FALSE)</f>
        <v>28</v>
      </c>
      <c r="H476" s="20">
        <v>344758</v>
      </c>
      <c r="I476" s="26">
        <v>59.930693069306933</v>
      </c>
      <c r="K476" s="16">
        <v>344771</v>
      </c>
      <c r="L476" s="15">
        <v>33.090909090909093</v>
      </c>
      <c r="N476">
        <v>340601</v>
      </c>
      <c r="O476">
        <v>56.554404145077719</v>
      </c>
      <c r="P476" s="27">
        <f t="shared" si="20"/>
        <v>71</v>
      </c>
    </row>
    <row r="477" spans="1:16" x14ac:dyDescent="0.3">
      <c r="A477" s="22">
        <f>'agrupamento - 3ciclo'!A476</f>
        <v>343262</v>
      </c>
      <c r="B477" s="21">
        <f>VLOOKUP(Tabela3[[#This Row],[id_escola]],H:I,2,FALSE)</f>
        <v>59.07741935483871</v>
      </c>
      <c r="C477" s="21">
        <f>VLOOKUP(Tabela3[[#This Row],[id_escola]],K:L,2,FALSE)</f>
        <v>38.670886075949369</v>
      </c>
      <c r="D477" s="21">
        <f>AVERAGE(Tabela3[[#This Row],[nota_media_portugues]],Tabela3[[#This Row],[nota_media_matematica]])</f>
        <v>48.87415271539404</v>
      </c>
      <c r="E477">
        <f t="shared" si="19"/>
        <v>381</v>
      </c>
      <c r="F477">
        <f>VLOOKUP(Tabela3[[#This Row],[id_escola]],N:P,3,FALSE)</f>
        <v>118</v>
      </c>
      <c r="H477" s="20">
        <v>344771</v>
      </c>
      <c r="I477" s="26">
        <v>53.5</v>
      </c>
      <c r="K477" s="16">
        <v>344783</v>
      </c>
      <c r="L477" s="15">
        <v>20.697674418604652</v>
      </c>
      <c r="N477">
        <v>340741</v>
      </c>
      <c r="O477">
        <v>48.327188940092164</v>
      </c>
      <c r="P477" s="27">
        <f t="shared" si="20"/>
        <v>123</v>
      </c>
    </row>
    <row r="478" spans="1:16" x14ac:dyDescent="0.3">
      <c r="A478" s="22">
        <f>'agrupamento - 3ciclo'!A477</f>
        <v>345519</v>
      </c>
      <c r="B478" s="21">
        <f>VLOOKUP(Tabela3[[#This Row],[id_escola]],H:I,2,FALSE)</f>
        <v>56.057692307692307</v>
      </c>
      <c r="C478" s="21">
        <f>VLOOKUP(Tabela3[[#This Row],[id_escola]],K:L,2,FALSE)</f>
        <v>28.901960784313726</v>
      </c>
      <c r="D478" s="21">
        <f>AVERAGE(Tabela3[[#This Row],[nota_media_portugues]],Tabela3[[#This Row],[nota_media_matematica]])</f>
        <v>42.479826546003018</v>
      </c>
      <c r="E478">
        <f t="shared" si="19"/>
        <v>574</v>
      </c>
      <c r="F478">
        <f>VLOOKUP(Tabela3[[#This Row],[id_escola]],N:P,3,FALSE)</f>
        <v>68</v>
      </c>
      <c r="H478" s="20">
        <v>344783</v>
      </c>
      <c r="I478" s="26">
        <v>52.891891891891895</v>
      </c>
      <c r="K478" s="16">
        <v>344795</v>
      </c>
      <c r="L478" s="15">
        <v>24.692307692307693</v>
      </c>
      <c r="N478">
        <v>340881</v>
      </c>
      <c r="O478">
        <v>47.924556213017752</v>
      </c>
      <c r="P478" s="27">
        <f t="shared" si="20"/>
        <v>126</v>
      </c>
    </row>
    <row r="479" spans="1:16" x14ac:dyDescent="0.3">
      <c r="A479" s="22" t="e">
        <f>'agrupamento - 3ciclo'!A478</f>
        <v>#N/A</v>
      </c>
      <c r="C479" s="21"/>
      <c r="D479" s="21">
        <v>0</v>
      </c>
      <c r="E479">
        <f t="shared" si="19"/>
        <v>701</v>
      </c>
      <c r="F479" t="e">
        <f>VLOOKUP(Tabela3[[#This Row],[id_escola]],N:P,3,FALSE)</f>
        <v>#N/A</v>
      </c>
      <c r="H479" s="20">
        <v>344795</v>
      </c>
      <c r="I479" s="26">
        <v>43.666666666666664</v>
      </c>
      <c r="K479" s="16">
        <v>344801</v>
      </c>
      <c r="L479" s="15">
        <v>30.356435643564357</v>
      </c>
      <c r="N479">
        <v>341034</v>
      </c>
      <c r="O479">
        <v>42.704000000000001</v>
      </c>
      <c r="P479" s="27">
        <f t="shared" si="20"/>
        <v>160</v>
      </c>
    </row>
    <row r="480" spans="1:16" x14ac:dyDescent="0.3">
      <c r="A480" s="22" t="e">
        <f>'agrupamento - 3ciclo'!A479</f>
        <v>#N/A</v>
      </c>
      <c r="C480" s="21"/>
      <c r="D480" s="21">
        <v>0</v>
      </c>
      <c r="E480">
        <f t="shared" si="19"/>
        <v>701</v>
      </c>
      <c r="F480" t="e">
        <f>VLOOKUP(Tabela3[[#This Row],[id_escola]],N:P,3,FALSE)</f>
        <v>#N/A</v>
      </c>
      <c r="H480" s="20">
        <v>344801</v>
      </c>
      <c r="I480" s="26">
        <v>54.273684210526319</v>
      </c>
      <c r="K480" s="16">
        <v>344813</v>
      </c>
      <c r="L480" s="15">
        <v>34.04081632653061</v>
      </c>
      <c r="N480">
        <v>341228</v>
      </c>
      <c r="O480">
        <v>53.180487804878048</v>
      </c>
      <c r="P480" s="27">
        <f t="shared" si="20"/>
        <v>92</v>
      </c>
    </row>
    <row r="481" spans="1:16" x14ac:dyDescent="0.3">
      <c r="A481" s="22" t="e">
        <f>'agrupamento - 3ciclo'!A480</f>
        <v>#N/A</v>
      </c>
      <c r="C481" s="21"/>
      <c r="D481" s="21">
        <v>0</v>
      </c>
      <c r="E481">
        <f t="shared" si="19"/>
        <v>701</v>
      </c>
      <c r="F481" t="e">
        <f>VLOOKUP(Tabela3[[#This Row],[id_escola]],N:P,3,FALSE)</f>
        <v>#N/A</v>
      </c>
      <c r="H481" s="20">
        <v>344813</v>
      </c>
      <c r="I481" s="26">
        <v>52.145833333333336</v>
      </c>
      <c r="K481" s="16">
        <v>344825</v>
      </c>
      <c r="L481" s="15">
        <v>34.074766355140184</v>
      </c>
      <c r="N481">
        <v>341307</v>
      </c>
      <c r="O481">
        <v>46.52073732718894</v>
      </c>
      <c r="P481" s="27">
        <f t="shared" si="20"/>
        <v>136</v>
      </c>
    </row>
    <row r="482" spans="1:16" x14ac:dyDescent="0.3">
      <c r="A482" s="22">
        <f>'agrupamento - 3ciclo'!A481</f>
        <v>341540</v>
      </c>
      <c r="B482" s="21">
        <f>VLOOKUP(Tabela3[[#This Row],[id_escola]],H:I,2,FALSE)</f>
        <v>58.375886524822697</v>
      </c>
      <c r="C482" s="21">
        <f>VLOOKUP(Tabela3[[#This Row],[id_escola]],K:L,2,FALSE)</f>
        <v>34.818791946308728</v>
      </c>
      <c r="D482" s="21">
        <f>AVERAGE(Tabela3[[#This Row],[nota_media_portugues]],Tabela3[[#This Row],[nota_media_matematica]])</f>
        <v>46.597339235565713</v>
      </c>
      <c r="E482">
        <f t="shared" si="19"/>
        <v>467</v>
      </c>
      <c r="F482">
        <f>VLOOKUP(Tabela3[[#This Row],[id_escola]],N:P,3,FALSE)</f>
        <v>73</v>
      </c>
      <c r="H482" s="20">
        <v>344825</v>
      </c>
      <c r="I482" s="26">
        <v>58.66346153846154</v>
      </c>
      <c r="K482" s="16">
        <v>344837</v>
      </c>
      <c r="L482" s="15">
        <v>46.058823529411768</v>
      </c>
      <c r="N482">
        <v>341460</v>
      </c>
      <c r="O482">
        <v>47.804416403785488</v>
      </c>
      <c r="P482" s="27">
        <f t="shared" si="20"/>
        <v>127</v>
      </c>
    </row>
    <row r="483" spans="1:16" x14ac:dyDescent="0.3">
      <c r="A483" s="22">
        <f>'agrupamento - 3ciclo'!A482</f>
        <v>344825</v>
      </c>
      <c r="B483" s="21">
        <f>VLOOKUP(Tabela3[[#This Row],[id_escola]],H:I,2,FALSE)</f>
        <v>58.66346153846154</v>
      </c>
      <c r="C483" s="21">
        <f>VLOOKUP(Tabela3[[#This Row],[id_escola]],K:L,2,FALSE)</f>
        <v>34.074766355140184</v>
      </c>
      <c r="D483" s="21">
        <f>AVERAGE(Tabela3[[#This Row],[nota_media_portugues]],Tabela3[[#This Row],[nota_media_matematica]])</f>
        <v>46.369113946800866</v>
      </c>
      <c r="E483">
        <f t="shared" si="19"/>
        <v>473</v>
      </c>
      <c r="F483">
        <f>VLOOKUP(Tabela3[[#This Row],[id_escola]],N:P,3,FALSE)</f>
        <v>30</v>
      </c>
      <c r="H483" s="20">
        <v>344837</v>
      </c>
      <c r="I483" s="26">
        <v>57.485714285714288</v>
      </c>
      <c r="K483" s="16">
        <v>344849</v>
      </c>
      <c r="L483" s="15">
        <v>39.71153846153846</v>
      </c>
      <c r="N483">
        <v>341502</v>
      </c>
      <c r="O483">
        <v>43.749510763209393</v>
      </c>
      <c r="P483" s="27">
        <f t="shared" si="20"/>
        <v>152</v>
      </c>
    </row>
    <row r="484" spans="1:16" x14ac:dyDescent="0.3">
      <c r="A484" s="22">
        <f>'agrupamento - 3ciclo'!A483</f>
        <v>344758</v>
      </c>
      <c r="B484" s="21">
        <f>VLOOKUP(Tabela3[[#This Row],[id_escola]],H:I,2,FALSE)</f>
        <v>59.930693069306933</v>
      </c>
      <c r="C484" s="21">
        <f>VLOOKUP(Tabela3[[#This Row],[id_escola]],K:L,2,FALSE)</f>
        <v>47.396039603960396</v>
      </c>
      <c r="D484" s="21">
        <f>AVERAGE(Tabela3[[#This Row],[nota_media_portugues]],Tabela3[[#This Row],[nota_media_matematica]])</f>
        <v>53.663366336633665</v>
      </c>
      <c r="E484">
        <f t="shared" si="19"/>
        <v>199</v>
      </c>
      <c r="F484">
        <f>VLOOKUP(Tabela3[[#This Row],[id_escola]],N:P,3,FALSE)</f>
        <v>8</v>
      </c>
      <c r="H484" s="20">
        <v>344849</v>
      </c>
      <c r="I484" s="26">
        <v>58.490196078431374</v>
      </c>
      <c r="K484" s="16">
        <v>344850</v>
      </c>
      <c r="L484" s="15">
        <v>43.083333333333336</v>
      </c>
      <c r="N484">
        <v>341526</v>
      </c>
      <c r="O484">
        <v>28.37719298245614</v>
      </c>
      <c r="P484" s="27">
        <f t="shared" si="20"/>
        <v>216</v>
      </c>
    </row>
    <row r="485" spans="1:16" x14ac:dyDescent="0.3">
      <c r="A485" s="22">
        <f>'agrupamento - 3ciclo'!A484</f>
        <v>341228</v>
      </c>
      <c r="B485" s="21">
        <f>VLOOKUP(Tabela3[[#This Row],[id_escola]],H:I,2,FALSE)</f>
        <v>62.424242424242422</v>
      </c>
      <c r="C485" s="21">
        <f>VLOOKUP(Tabela3[[#This Row],[id_escola]],K:L,2,FALSE)</f>
        <v>42.85</v>
      </c>
      <c r="D485" s="21">
        <f>AVERAGE(Tabela3[[#This Row],[nota_media_portugues]],Tabela3[[#This Row],[nota_media_matematica]])</f>
        <v>52.637121212121215</v>
      </c>
      <c r="E485">
        <f t="shared" si="19"/>
        <v>231</v>
      </c>
      <c r="F485">
        <f>VLOOKUP(Tabela3[[#This Row],[id_escola]],N:P,3,FALSE)</f>
        <v>92</v>
      </c>
      <c r="H485" s="20">
        <v>344850</v>
      </c>
      <c r="I485" s="26">
        <v>59.246575342465754</v>
      </c>
      <c r="K485" s="16">
        <v>344862</v>
      </c>
      <c r="L485" s="15">
        <v>36.720930232558139</v>
      </c>
      <c r="N485">
        <v>341617</v>
      </c>
      <c r="O485">
        <v>40.650793650793652</v>
      </c>
      <c r="P485" s="27">
        <f t="shared" si="20"/>
        <v>171</v>
      </c>
    </row>
    <row r="486" spans="1:16" x14ac:dyDescent="0.3">
      <c r="A486" s="22" t="e">
        <f>'agrupamento - 3ciclo'!A485</f>
        <v>#N/A</v>
      </c>
      <c r="C486" s="21"/>
      <c r="D486" s="21">
        <v>0</v>
      </c>
      <c r="E486">
        <f t="shared" si="19"/>
        <v>697</v>
      </c>
      <c r="F486" t="e">
        <f>VLOOKUP(Tabela3[[#This Row],[id_escola]],N:P,3,FALSE)</f>
        <v>#N/A</v>
      </c>
      <c r="H486" s="20">
        <v>344862</v>
      </c>
      <c r="I486" s="26">
        <v>55.80952380952381</v>
      </c>
      <c r="K486" s="16">
        <v>344898</v>
      </c>
      <c r="L486" s="15">
        <v>41.714285714285715</v>
      </c>
      <c r="N486">
        <v>341642</v>
      </c>
      <c r="O486">
        <v>48.842105263157897</v>
      </c>
      <c r="P486" s="27">
        <f t="shared" si="20"/>
        <v>117</v>
      </c>
    </row>
    <row r="487" spans="1:16" x14ac:dyDescent="0.3">
      <c r="A487" s="22">
        <f>'agrupamento - 3ciclo'!A486</f>
        <v>341186</v>
      </c>
      <c r="B487" s="21">
        <f>VLOOKUP(Tabela3[[#This Row],[id_escola]],H:I,2,FALSE)</f>
        <v>67.402439024390247</v>
      </c>
      <c r="C487" s="21">
        <f>VLOOKUP(Tabela3[[#This Row],[id_escola]],K:L,2,FALSE)</f>
        <v>57.347560975609753</v>
      </c>
      <c r="D487" s="21">
        <f>AVERAGE(Tabela3[[#This Row],[nota_media_portugues]],Tabela3[[#This Row],[nota_media_matematica]])</f>
        <v>62.375</v>
      </c>
      <c r="E487">
        <f t="shared" si="19"/>
        <v>48</v>
      </c>
      <c r="F487">
        <f>VLOOKUP(Tabela3[[#This Row],[id_escola]],N:P,3,FALSE)</f>
        <v>4</v>
      </c>
      <c r="H487" s="20">
        <v>344898</v>
      </c>
      <c r="I487" s="26">
        <v>61.963636363636361</v>
      </c>
      <c r="K487" s="16">
        <v>344928</v>
      </c>
      <c r="L487" s="15">
        <v>50.8125</v>
      </c>
      <c r="N487">
        <v>341770</v>
      </c>
      <c r="O487">
        <v>52.895622895622893</v>
      </c>
      <c r="P487" s="27">
        <f t="shared" si="20"/>
        <v>95</v>
      </c>
    </row>
    <row r="488" spans="1:16" x14ac:dyDescent="0.3">
      <c r="A488" s="22">
        <f>'agrupamento - 3ciclo'!A487</f>
        <v>341198</v>
      </c>
      <c r="B488" s="21">
        <f>VLOOKUP(Tabela3[[#This Row],[id_escola]],H:I,2,FALSE)</f>
        <v>60.29059829059829</v>
      </c>
      <c r="C488" s="21">
        <f>VLOOKUP(Tabela3[[#This Row],[id_escola]],K:L,2,FALSE)</f>
        <v>55.408333333333331</v>
      </c>
      <c r="D488" s="21">
        <f>AVERAGE(Tabela3[[#This Row],[nota_media_portugues]],Tabela3[[#This Row],[nota_media_matematica]])</f>
        <v>57.849465811965814</v>
      </c>
      <c r="E488">
        <f t="shared" si="19"/>
        <v>95</v>
      </c>
      <c r="F488">
        <f>VLOOKUP(Tabela3[[#This Row],[id_escola]],N:P,3,FALSE)</f>
        <v>6</v>
      </c>
      <c r="H488" s="20">
        <v>344928</v>
      </c>
      <c r="I488" s="26">
        <v>55.4375</v>
      </c>
      <c r="K488" s="16">
        <v>344930</v>
      </c>
      <c r="L488" s="15">
        <v>39.791304347826085</v>
      </c>
      <c r="N488">
        <v>341976</v>
      </c>
      <c r="O488">
        <v>48.418518518518518</v>
      </c>
      <c r="P488" s="27">
        <f t="shared" si="20"/>
        <v>122</v>
      </c>
    </row>
    <row r="489" spans="1:16" x14ac:dyDescent="0.3">
      <c r="A489" s="22">
        <f>'agrupamento - 3ciclo'!A488</f>
        <v>344187</v>
      </c>
      <c r="B489" s="21">
        <f>VLOOKUP(Tabela3[[#This Row],[id_escola]],H:I,2,FALSE)</f>
        <v>60.627450980392155</v>
      </c>
      <c r="C489" s="21">
        <f>VLOOKUP(Tabela3[[#This Row],[id_escola]],K:L,2,FALSE)</f>
        <v>47.480392156862742</v>
      </c>
      <c r="D489" s="21">
        <f>AVERAGE(Tabela3[[#This Row],[nota_media_portugues]],Tabela3[[#This Row],[nota_media_matematica]])</f>
        <v>54.053921568627445</v>
      </c>
      <c r="E489">
        <f t="shared" si="19"/>
        <v>184</v>
      </c>
      <c r="F489">
        <f>VLOOKUP(Tabela3[[#This Row],[id_escola]],N:P,3,FALSE)</f>
        <v>80</v>
      </c>
      <c r="H489" s="20">
        <v>344930</v>
      </c>
      <c r="I489" s="26">
        <v>59.298245614035089</v>
      </c>
      <c r="K489" s="16">
        <v>344941</v>
      </c>
      <c r="L489" s="15">
        <v>45.565217391304351</v>
      </c>
      <c r="N489">
        <v>341988</v>
      </c>
      <c r="O489">
        <v>48.197580645161288</v>
      </c>
      <c r="P489" s="27">
        <f t="shared" si="20"/>
        <v>124</v>
      </c>
    </row>
    <row r="490" spans="1:16" x14ac:dyDescent="0.3">
      <c r="A490" s="22">
        <f>'agrupamento - 3ciclo'!A489</f>
        <v>341216</v>
      </c>
      <c r="B490" s="21">
        <f>VLOOKUP(Tabela3[[#This Row],[id_escola]],H:I,2,FALSE)</f>
        <v>60.292682926829265</v>
      </c>
      <c r="C490" s="21">
        <f>VLOOKUP(Tabela3[[#This Row],[id_escola]],K:L,2,FALSE)</f>
        <v>45.297297297297298</v>
      </c>
      <c r="D490" s="21">
        <f>AVERAGE(Tabela3[[#This Row],[nota_media_portugues]],Tabela3[[#This Row],[nota_media_matematica]])</f>
        <v>52.794990112063282</v>
      </c>
      <c r="E490">
        <f t="shared" si="19"/>
        <v>224</v>
      </c>
      <c r="F490">
        <f>VLOOKUP(Tabela3[[#This Row],[id_escola]],N:P,3,FALSE)</f>
        <v>30</v>
      </c>
      <c r="H490" s="20">
        <v>344941</v>
      </c>
      <c r="I490" s="26">
        <v>67.958333333333329</v>
      </c>
      <c r="K490" s="16">
        <v>344965</v>
      </c>
      <c r="L490" s="15">
        <v>40.9</v>
      </c>
      <c r="N490">
        <v>342014</v>
      </c>
      <c r="O490">
        <v>36.54807692307692</v>
      </c>
      <c r="P490" s="27">
        <f t="shared" si="20"/>
        <v>202</v>
      </c>
    </row>
    <row r="491" spans="1:16" x14ac:dyDescent="0.3">
      <c r="A491" s="22" t="e">
        <f>'agrupamento - 3ciclo'!A490</f>
        <v>#N/A</v>
      </c>
      <c r="C491" s="21"/>
      <c r="D491" s="21">
        <v>0</v>
      </c>
      <c r="E491">
        <f t="shared" si="19"/>
        <v>693</v>
      </c>
      <c r="F491" t="e">
        <f>VLOOKUP(Tabela3[[#This Row],[id_escola]],N:P,3,FALSE)</f>
        <v>#N/A</v>
      </c>
      <c r="H491" s="20">
        <v>344965</v>
      </c>
      <c r="I491" s="26">
        <v>64.400000000000006</v>
      </c>
      <c r="K491" s="16">
        <v>344977</v>
      </c>
      <c r="L491" s="15">
        <v>36</v>
      </c>
      <c r="N491">
        <v>342038</v>
      </c>
      <c r="O491">
        <v>48.714285714285715</v>
      </c>
      <c r="P491" s="27">
        <f t="shared" si="20"/>
        <v>119</v>
      </c>
    </row>
    <row r="492" spans="1:16" x14ac:dyDescent="0.3">
      <c r="A492" s="22">
        <f>'agrupamento - 3ciclo'!A491</f>
        <v>330050</v>
      </c>
      <c r="B492" s="21">
        <f>VLOOKUP(Tabela3[[#This Row],[id_escola]],H:I,2,FALSE)</f>
        <v>56.24</v>
      </c>
      <c r="C492" s="21">
        <f>VLOOKUP(Tabela3[[#This Row],[id_escola]],K:L,2,FALSE)</f>
        <v>39.159999999999997</v>
      </c>
      <c r="D492" s="21">
        <f>AVERAGE(Tabela3[[#This Row],[nota_media_portugues]],Tabela3[[#This Row],[nota_media_matematica]])</f>
        <v>47.7</v>
      </c>
      <c r="E492">
        <f t="shared" si="19"/>
        <v>412</v>
      </c>
      <c r="F492">
        <f>VLOOKUP(Tabela3[[#This Row],[id_escola]],N:P,3,FALSE)</f>
        <v>55</v>
      </c>
      <c r="H492" s="20">
        <v>344977</v>
      </c>
      <c r="I492" s="26">
        <v>54.243243243243242</v>
      </c>
      <c r="K492" s="16">
        <v>344989</v>
      </c>
      <c r="L492" s="15">
        <v>30.341463414634145</v>
      </c>
      <c r="N492">
        <v>342051</v>
      </c>
      <c r="O492">
        <v>55.370370370370374</v>
      </c>
      <c r="P492" s="27">
        <f t="shared" si="20"/>
        <v>80</v>
      </c>
    </row>
    <row r="493" spans="1:16" x14ac:dyDescent="0.3">
      <c r="A493" s="22" t="e">
        <f>'agrupamento - 3ciclo'!A492</f>
        <v>#N/A</v>
      </c>
      <c r="C493" s="21"/>
      <c r="D493" s="21">
        <v>0</v>
      </c>
      <c r="E493">
        <f t="shared" si="19"/>
        <v>692</v>
      </c>
      <c r="F493" t="e">
        <f>VLOOKUP(Tabela3[[#This Row],[id_escola]],N:P,3,FALSE)</f>
        <v>#N/A</v>
      </c>
      <c r="H493" s="20">
        <v>344989</v>
      </c>
      <c r="I493" s="26">
        <v>54.560975609756099</v>
      </c>
      <c r="K493" s="16">
        <v>344990</v>
      </c>
      <c r="L493" s="15">
        <v>41.291666666666664</v>
      </c>
      <c r="N493">
        <v>342075</v>
      </c>
      <c r="O493">
        <v>29.9</v>
      </c>
      <c r="P493" s="27">
        <f t="shared" si="20"/>
        <v>214</v>
      </c>
    </row>
    <row r="494" spans="1:16" x14ac:dyDescent="0.3">
      <c r="A494" s="22" t="e">
        <f>'agrupamento - 3ciclo'!A493</f>
        <v>#N/A</v>
      </c>
      <c r="C494" s="21"/>
      <c r="D494" s="21">
        <v>0</v>
      </c>
      <c r="E494">
        <f t="shared" si="19"/>
        <v>692</v>
      </c>
      <c r="F494" t="e">
        <f>VLOOKUP(Tabela3[[#This Row],[id_escola]],N:P,3,FALSE)</f>
        <v>#N/A</v>
      </c>
      <c r="H494" s="20">
        <v>344990</v>
      </c>
      <c r="I494" s="26">
        <v>59.71641791044776</v>
      </c>
      <c r="K494" s="16">
        <v>345003</v>
      </c>
      <c r="L494" s="15">
        <v>36.735294117647058</v>
      </c>
      <c r="N494">
        <v>342117</v>
      </c>
      <c r="O494">
        <v>49.165217391304346</v>
      </c>
      <c r="P494" s="27">
        <f t="shared" si="20"/>
        <v>114</v>
      </c>
    </row>
    <row r="495" spans="1:16" x14ac:dyDescent="0.3">
      <c r="A495" s="22">
        <f>'agrupamento - 3ciclo'!A494</f>
        <v>294275</v>
      </c>
      <c r="B495" s="21">
        <f>VLOOKUP(Tabela3[[#This Row],[id_escola]],H:I,2,FALSE)</f>
        <v>53.8</v>
      </c>
      <c r="C495" s="21">
        <f>VLOOKUP(Tabela3[[#This Row],[id_escola]],K:L,2,FALSE)</f>
        <v>43.65</v>
      </c>
      <c r="D495" s="21">
        <f>AVERAGE(Tabela3[[#This Row],[nota_media_portugues]],Tabela3[[#This Row],[nota_media_matematica]])</f>
        <v>48.724999999999994</v>
      </c>
      <c r="E495">
        <f t="shared" si="19"/>
        <v>382</v>
      </c>
      <c r="F495" t="e">
        <f>VLOOKUP(Tabela3[[#This Row],[id_escola]],N:P,3,FALSE)</f>
        <v>#N/A</v>
      </c>
      <c r="H495" s="20">
        <v>345003</v>
      </c>
      <c r="I495" s="26">
        <v>55.411764705882355</v>
      </c>
      <c r="K495" s="16">
        <v>345015</v>
      </c>
      <c r="L495" s="15">
        <v>45</v>
      </c>
      <c r="N495">
        <v>342129</v>
      </c>
      <c r="O495">
        <v>39.46907216494845</v>
      </c>
      <c r="P495" s="27">
        <f t="shared" si="20"/>
        <v>185</v>
      </c>
    </row>
    <row r="496" spans="1:16" x14ac:dyDescent="0.3">
      <c r="A496" s="22">
        <f>'agrupamento - 3ciclo'!A495</f>
        <v>341289</v>
      </c>
      <c r="B496" s="21">
        <f>VLOOKUP(Tabela3[[#This Row],[id_escola]],H:I,2,FALSE)</f>
        <v>64</v>
      </c>
      <c r="C496" s="21">
        <f>VLOOKUP(Tabela3[[#This Row],[id_escola]],K:L,2,FALSE)</f>
        <v>55.370370370370374</v>
      </c>
      <c r="D496" s="21">
        <f>AVERAGE(Tabela3[[#This Row],[nota_media_portugues]],Tabela3[[#This Row],[nota_media_matematica]])</f>
        <v>59.68518518518519</v>
      </c>
      <c r="E496">
        <f t="shared" si="19"/>
        <v>75</v>
      </c>
      <c r="F496">
        <f>VLOOKUP(Tabela3[[#This Row],[id_escola]],N:P,3,FALSE)</f>
        <v>3</v>
      </c>
      <c r="H496" s="20">
        <v>345015</v>
      </c>
      <c r="I496" s="26">
        <v>66.680851063829792</v>
      </c>
      <c r="K496" s="16">
        <v>345027</v>
      </c>
      <c r="L496" s="15">
        <v>39.049180327868854</v>
      </c>
      <c r="N496">
        <v>342178</v>
      </c>
      <c r="O496">
        <v>37.593406593406591</v>
      </c>
      <c r="P496" s="27">
        <f t="shared" si="20"/>
        <v>199</v>
      </c>
    </row>
    <row r="497" spans="1:16" x14ac:dyDescent="0.3">
      <c r="A497" s="22">
        <f>'agrupamento - 3ciclo'!A496</f>
        <v>344990</v>
      </c>
      <c r="B497" s="21">
        <f>VLOOKUP(Tabela3[[#This Row],[id_escola]],H:I,2,FALSE)</f>
        <v>59.71641791044776</v>
      </c>
      <c r="C497" s="21">
        <f>VLOOKUP(Tabela3[[#This Row],[id_escola]],K:L,2,FALSE)</f>
        <v>41.291666666666664</v>
      </c>
      <c r="D497" s="21">
        <f>AVERAGE(Tabela3[[#This Row],[nota_media_portugues]],Tabela3[[#This Row],[nota_media_matematica]])</f>
        <v>50.504042288557216</v>
      </c>
      <c r="E497">
        <f t="shared" si="19"/>
        <v>312</v>
      </c>
      <c r="F497">
        <f>VLOOKUP(Tabela3[[#This Row],[id_escola]],N:P,3,FALSE)</f>
        <v>39</v>
      </c>
      <c r="H497" s="20">
        <v>345027</v>
      </c>
      <c r="I497" s="26">
        <v>57.360655737704917</v>
      </c>
      <c r="K497" s="16">
        <v>345039</v>
      </c>
      <c r="L497" s="15">
        <v>49.704918032786885</v>
      </c>
      <c r="N497">
        <v>342180</v>
      </c>
      <c r="O497">
        <v>45.0859375</v>
      </c>
      <c r="P497" s="27">
        <f t="shared" si="20"/>
        <v>142</v>
      </c>
    </row>
    <row r="498" spans="1:16" x14ac:dyDescent="0.3">
      <c r="A498" s="22">
        <f>'agrupamento - 3ciclo'!A497</f>
        <v>341319</v>
      </c>
      <c r="B498" s="21">
        <f>VLOOKUP(Tabela3[[#This Row],[id_escola]],H:I,2,FALSE)</f>
        <v>62.31782945736434</v>
      </c>
      <c r="C498" s="21">
        <f>VLOOKUP(Tabela3[[#This Row],[id_escola]],K:L,2,FALSE)</f>
        <v>39.545454545454547</v>
      </c>
      <c r="D498" s="21">
        <f>AVERAGE(Tabela3[[#This Row],[nota_media_portugues]],Tabela3[[#This Row],[nota_media_matematica]])</f>
        <v>50.931642001409443</v>
      </c>
      <c r="E498">
        <f t="shared" si="19"/>
        <v>295</v>
      </c>
      <c r="F498">
        <f>VLOOKUP(Tabela3[[#This Row],[id_escola]],N:P,3,FALSE)</f>
        <v>16</v>
      </c>
      <c r="H498" s="20">
        <v>345039</v>
      </c>
      <c r="I498" s="26">
        <v>66.174999999999997</v>
      </c>
      <c r="K498" s="16">
        <v>345040</v>
      </c>
      <c r="L498" s="15">
        <v>47.52</v>
      </c>
      <c r="N498">
        <v>342191</v>
      </c>
      <c r="O498">
        <v>46.730964467005073</v>
      </c>
      <c r="P498" s="27">
        <f t="shared" si="20"/>
        <v>134</v>
      </c>
    </row>
    <row r="499" spans="1:16" x14ac:dyDescent="0.3">
      <c r="A499" s="22">
        <f>'agrupamento - 3ciclo'!A498</f>
        <v>341344</v>
      </c>
      <c r="B499" s="21">
        <f>VLOOKUP(Tabela3[[#This Row],[id_escola]],H:I,2,FALSE)</f>
        <v>58.935483870967744</v>
      </c>
      <c r="C499" s="21">
        <f>VLOOKUP(Tabela3[[#This Row],[id_escola]],K:L,2,FALSE)</f>
        <v>54.829787234042556</v>
      </c>
      <c r="D499" s="21">
        <f>AVERAGE(Tabela3[[#This Row],[nota_media_portugues]],Tabela3[[#This Row],[nota_media_matematica]])</f>
        <v>56.88263555250515</v>
      </c>
      <c r="E499">
        <f t="shared" si="19"/>
        <v>113</v>
      </c>
      <c r="F499">
        <f>VLOOKUP(Tabela3[[#This Row],[id_escola]],N:P,3,FALSE)</f>
        <v>28</v>
      </c>
      <c r="H499" s="20">
        <v>345040</v>
      </c>
      <c r="I499" s="26">
        <v>60.217391304347828</v>
      </c>
      <c r="K499" s="16">
        <v>345052</v>
      </c>
      <c r="L499" s="15">
        <v>40.475409836065573</v>
      </c>
      <c r="N499">
        <v>342208</v>
      </c>
      <c r="O499">
        <v>38.463636363636361</v>
      </c>
      <c r="P499" s="27">
        <f t="shared" si="20"/>
        <v>192</v>
      </c>
    </row>
    <row r="500" spans="1:16" x14ac:dyDescent="0.3">
      <c r="A500" s="22" t="e">
        <f>'agrupamento - 3ciclo'!A499</f>
        <v>#N/A</v>
      </c>
      <c r="C500" s="21"/>
      <c r="D500" s="21">
        <v>0</v>
      </c>
      <c r="E500">
        <f t="shared" si="19"/>
        <v>687</v>
      </c>
      <c r="F500" t="e">
        <f>VLOOKUP(Tabela3[[#This Row],[id_escola]],N:P,3,FALSE)</f>
        <v>#N/A</v>
      </c>
      <c r="H500" s="20">
        <v>345052</v>
      </c>
      <c r="I500" s="26">
        <v>52.796610169491522</v>
      </c>
      <c r="K500" s="16">
        <v>345064</v>
      </c>
      <c r="L500" s="15">
        <v>22.333333333333332</v>
      </c>
      <c r="N500">
        <v>342245</v>
      </c>
      <c r="O500">
        <v>47.155660377358494</v>
      </c>
      <c r="P500" s="27">
        <f t="shared" si="20"/>
        <v>132</v>
      </c>
    </row>
    <row r="501" spans="1:16" x14ac:dyDescent="0.3">
      <c r="A501" s="22">
        <f>'agrupamento - 3ciclo'!A500</f>
        <v>344321</v>
      </c>
      <c r="B501" s="21">
        <f>VLOOKUP(Tabela3[[#This Row],[id_escola]],H:I,2,FALSE)</f>
        <v>65.173913043478265</v>
      </c>
      <c r="C501" s="21">
        <f>VLOOKUP(Tabela3[[#This Row],[id_escola]],K:L,2,FALSE)</f>
        <v>56.724637681159422</v>
      </c>
      <c r="D501" s="21">
        <f>AVERAGE(Tabela3[[#This Row],[nota_media_portugues]],Tabela3[[#This Row],[nota_media_matematica]])</f>
        <v>60.949275362318843</v>
      </c>
      <c r="E501">
        <f t="shared" si="19"/>
        <v>59</v>
      </c>
      <c r="F501">
        <f>VLOOKUP(Tabela3[[#This Row],[id_escola]],N:P,3,FALSE)</f>
        <v>45</v>
      </c>
      <c r="H501" s="20">
        <v>345064</v>
      </c>
      <c r="I501" s="26">
        <v>54.111111111111114</v>
      </c>
      <c r="K501" s="16">
        <v>345076</v>
      </c>
      <c r="L501" s="15">
        <v>52.684210526315788</v>
      </c>
      <c r="N501">
        <v>342324</v>
      </c>
      <c r="O501">
        <v>39.616666666666667</v>
      </c>
      <c r="P501" s="27">
        <f t="shared" si="20"/>
        <v>184</v>
      </c>
    </row>
    <row r="502" spans="1:16" x14ac:dyDescent="0.3">
      <c r="A502" s="22">
        <f>'agrupamento - 3ciclo'!A501</f>
        <v>345684</v>
      </c>
      <c r="B502" s="21">
        <f>VLOOKUP(Tabela3[[#This Row],[id_escola]],H:I,2,FALSE)</f>
        <v>50</v>
      </c>
      <c r="C502" s="21">
        <f>VLOOKUP(Tabela3[[#This Row],[id_escola]],K:L,2,FALSE)</f>
        <v>37.225000000000001</v>
      </c>
      <c r="D502" s="21">
        <f>AVERAGE(Tabela3[[#This Row],[nota_media_portugues]],Tabela3[[#This Row],[nota_media_matematica]])</f>
        <v>43.612499999999997</v>
      </c>
      <c r="E502">
        <f t="shared" si="19"/>
        <v>535</v>
      </c>
      <c r="F502">
        <f>VLOOKUP(Tabela3[[#This Row],[id_escola]],N:P,3,FALSE)</f>
        <v>45</v>
      </c>
      <c r="H502" s="20">
        <v>345076</v>
      </c>
      <c r="I502" s="26">
        <v>64.078947368421055</v>
      </c>
      <c r="K502" s="16">
        <v>345090</v>
      </c>
      <c r="L502" s="15">
        <v>49.810810810810814</v>
      </c>
      <c r="N502">
        <v>342397</v>
      </c>
      <c r="O502">
        <v>42.97790055248619</v>
      </c>
      <c r="P502" s="27">
        <f t="shared" si="20"/>
        <v>158</v>
      </c>
    </row>
    <row r="503" spans="1:16" x14ac:dyDescent="0.3">
      <c r="A503" s="22">
        <f>'agrupamento - 3ciclo'!A502</f>
        <v>346720</v>
      </c>
      <c r="B503" s="21">
        <f>VLOOKUP(Tabela3[[#This Row],[id_escola]],H:I,2,FALSE)</f>
        <v>61.115942028985508</v>
      </c>
      <c r="C503" s="21">
        <f>VLOOKUP(Tabela3[[#This Row],[id_escola]],K:L,2,FALSE)</f>
        <v>43.021739130434781</v>
      </c>
      <c r="D503" s="21">
        <f>AVERAGE(Tabela3[[#This Row],[nota_media_portugues]],Tabela3[[#This Row],[nota_media_matematica]])</f>
        <v>52.068840579710141</v>
      </c>
      <c r="E503">
        <f t="shared" si="19"/>
        <v>245</v>
      </c>
      <c r="F503">
        <f>VLOOKUP(Tabela3[[#This Row],[id_escola]],N:P,3,FALSE)</f>
        <v>99</v>
      </c>
      <c r="H503" s="20">
        <v>345090</v>
      </c>
      <c r="I503" s="26">
        <v>64.810810810810807</v>
      </c>
      <c r="K503" s="16">
        <v>345106</v>
      </c>
      <c r="L503" s="15">
        <v>54.304347826086953</v>
      </c>
      <c r="N503">
        <v>342415</v>
      </c>
      <c r="O503">
        <v>40.026455026455025</v>
      </c>
      <c r="P503" s="27">
        <f t="shared" si="20"/>
        <v>178</v>
      </c>
    </row>
    <row r="504" spans="1:16" x14ac:dyDescent="0.3">
      <c r="A504" s="22">
        <f>'agrupamento - 3ciclo'!A503</f>
        <v>400774</v>
      </c>
      <c r="B504" s="21">
        <f>VLOOKUP(Tabela3[[#This Row],[id_escola]],H:I,2,FALSE)</f>
        <v>56.568627450980394</v>
      </c>
      <c r="C504" s="21">
        <f>VLOOKUP(Tabela3[[#This Row],[id_escola]],K:L,2,FALSE)</f>
        <v>38.269230769230766</v>
      </c>
      <c r="D504" s="21">
        <f>AVERAGE(Tabela3[[#This Row],[nota_media_portugues]],Tabela3[[#This Row],[nota_media_matematica]])</f>
        <v>47.41892911010558</v>
      </c>
      <c r="E504">
        <f t="shared" si="19"/>
        <v>411</v>
      </c>
      <c r="F504">
        <f>VLOOKUP(Tabela3[[#This Row],[id_escola]],N:P,3,FALSE)</f>
        <v>34</v>
      </c>
      <c r="H504" s="20">
        <v>345106</v>
      </c>
      <c r="I504" s="26">
        <v>65.409090909090907</v>
      </c>
      <c r="K504" s="16">
        <v>345118</v>
      </c>
      <c r="L504" s="15">
        <v>36.666666666666664</v>
      </c>
      <c r="N504">
        <v>342646</v>
      </c>
      <c r="O504">
        <v>27.466666666666665</v>
      </c>
      <c r="P504" s="27">
        <f t="shared" si="20"/>
        <v>217</v>
      </c>
    </row>
    <row r="505" spans="1:16" x14ac:dyDescent="0.3">
      <c r="A505" s="22">
        <f>'agrupamento - 3ciclo'!A504</f>
        <v>340170</v>
      </c>
      <c r="B505" s="21">
        <f>VLOOKUP(Tabela3[[#This Row],[id_escola]],H:I,2,FALSE)</f>
        <v>56.82</v>
      </c>
      <c r="C505" s="21">
        <f>VLOOKUP(Tabela3[[#This Row],[id_escola]],K:L,2,FALSE)</f>
        <v>46.616161616161619</v>
      </c>
      <c r="D505" s="21">
        <f>AVERAGE(Tabela3[[#This Row],[nota_media_portugues]],Tabela3[[#This Row],[nota_media_matematica]])</f>
        <v>51.718080808080813</v>
      </c>
      <c r="E505">
        <f t="shared" si="19"/>
        <v>258</v>
      </c>
      <c r="F505">
        <f>VLOOKUP(Tabela3[[#This Row],[id_escola]],N:P,3,FALSE)</f>
        <v>26</v>
      </c>
      <c r="H505" s="20">
        <v>345118</v>
      </c>
      <c r="I505" s="26">
        <v>61.888888888888886</v>
      </c>
      <c r="K505" s="16">
        <v>345155</v>
      </c>
      <c r="L505" s="15">
        <v>42</v>
      </c>
      <c r="N505">
        <v>342660</v>
      </c>
      <c r="O505">
        <v>38.008849557522126</v>
      </c>
      <c r="P505" s="27">
        <f t="shared" si="20"/>
        <v>195</v>
      </c>
    </row>
    <row r="506" spans="1:16" x14ac:dyDescent="0.3">
      <c r="A506" s="22">
        <f>'agrupamento - 3ciclo'!A505</f>
        <v>400038</v>
      </c>
      <c r="B506" s="21">
        <f>VLOOKUP(Tabela3[[#This Row],[id_escola]],H:I,2,FALSE)</f>
        <v>64.929203539823007</v>
      </c>
      <c r="C506" s="21">
        <f>VLOOKUP(Tabela3[[#This Row],[id_escola]],K:L,2,FALSE)</f>
        <v>52.22608695652174</v>
      </c>
      <c r="D506" s="21">
        <f>AVERAGE(Tabela3[[#This Row],[nota_media_portugues]],Tabela3[[#This Row],[nota_media_matematica]])</f>
        <v>58.577645248172374</v>
      </c>
      <c r="E506">
        <f t="shared" si="19"/>
        <v>85</v>
      </c>
      <c r="F506">
        <f>VLOOKUP(Tabela3[[#This Row],[id_escola]],N:P,3,FALSE)</f>
        <v>64</v>
      </c>
      <c r="H506" s="20">
        <v>345155</v>
      </c>
      <c r="I506" s="26">
        <v>60.407407407407405</v>
      </c>
      <c r="K506" s="16">
        <v>345179</v>
      </c>
      <c r="L506" s="15">
        <v>40.116279069767444</v>
      </c>
      <c r="N506">
        <v>342701</v>
      </c>
      <c r="O506">
        <v>42.623966942148762</v>
      </c>
      <c r="P506" s="27">
        <f t="shared" si="20"/>
        <v>161</v>
      </c>
    </row>
    <row r="507" spans="1:16" x14ac:dyDescent="0.3">
      <c r="A507" s="22">
        <f>'agrupamento - 3ciclo'!A506</f>
        <v>400877</v>
      </c>
      <c r="B507" s="21">
        <f>VLOOKUP(Tabela3[[#This Row],[id_escola]],H:I,2,FALSE)</f>
        <v>61.664285714285711</v>
      </c>
      <c r="C507" s="21">
        <f>VLOOKUP(Tabela3[[#This Row],[id_escola]],K:L,2,FALSE)</f>
        <v>45</v>
      </c>
      <c r="D507" s="21">
        <f>AVERAGE(Tabela3[[#This Row],[nota_media_portugues]],Tabela3[[#This Row],[nota_media_matematica]])</f>
        <v>53.332142857142856</v>
      </c>
      <c r="E507">
        <f t="shared" si="19"/>
        <v>204</v>
      </c>
      <c r="F507">
        <f>VLOOKUP(Tabela3[[#This Row],[id_escola]],N:P,3,FALSE)</f>
        <v>15</v>
      </c>
      <c r="H507" s="20">
        <v>345179</v>
      </c>
      <c r="I507" s="26">
        <v>54.02325581395349</v>
      </c>
      <c r="K507" s="16">
        <v>345180</v>
      </c>
      <c r="L507" s="15">
        <v>42.369565217391305</v>
      </c>
      <c r="N507">
        <v>342725</v>
      </c>
      <c r="O507">
        <v>45.208053691275168</v>
      </c>
      <c r="P507" s="27">
        <f t="shared" si="20"/>
        <v>140</v>
      </c>
    </row>
    <row r="508" spans="1:16" x14ac:dyDescent="0.3">
      <c r="A508" s="22">
        <f>'agrupamento - 3ciclo'!A507</f>
        <v>340236</v>
      </c>
      <c r="B508" s="21">
        <f>VLOOKUP(Tabela3[[#This Row],[id_escola]],H:I,2,FALSE)</f>
        <v>56.786764705882355</v>
      </c>
      <c r="C508" s="21">
        <f>VLOOKUP(Tabela3[[#This Row],[id_escola]],K:L,2,FALSE)</f>
        <v>46.226950354609926</v>
      </c>
      <c r="D508" s="21">
        <f>AVERAGE(Tabela3[[#This Row],[nota_media_portugues]],Tabela3[[#This Row],[nota_media_matematica]])</f>
        <v>51.506857530246137</v>
      </c>
      <c r="E508">
        <f t="shared" si="19"/>
        <v>263</v>
      </c>
      <c r="F508">
        <f>VLOOKUP(Tabela3[[#This Row],[id_escola]],N:P,3,FALSE)</f>
        <v>105</v>
      </c>
      <c r="H508" s="20">
        <v>345180</v>
      </c>
      <c r="I508" s="26">
        <v>62.217391304347828</v>
      </c>
      <c r="K508" s="16">
        <v>345192</v>
      </c>
      <c r="L508" s="15">
        <v>37.764705882352942</v>
      </c>
      <c r="N508">
        <v>342737</v>
      </c>
      <c r="O508">
        <v>45.102272727272727</v>
      </c>
      <c r="P508" s="27">
        <f t="shared" si="20"/>
        <v>141</v>
      </c>
    </row>
    <row r="509" spans="1:16" x14ac:dyDescent="0.3">
      <c r="A509" s="22">
        <f>'agrupamento - 3ciclo'!A508</f>
        <v>346767</v>
      </c>
      <c r="B509" s="21">
        <f>VLOOKUP(Tabela3[[#This Row],[id_escola]],H:I,2,FALSE)</f>
        <v>51.197802197802197</v>
      </c>
      <c r="C509" s="21">
        <f>VLOOKUP(Tabela3[[#This Row],[id_escola]],K:L,2,FALSE)</f>
        <v>32.299999999999997</v>
      </c>
      <c r="D509" s="21">
        <f>AVERAGE(Tabela3[[#This Row],[nota_media_portugues]],Tabela3[[#This Row],[nota_media_matematica]])</f>
        <v>41.748901098901101</v>
      </c>
      <c r="E509">
        <f t="shared" si="19"/>
        <v>572</v>
      </c>
      <c r="F509">
        <f>VLOOKUP(Tabela3[[#This Row],[id_escola]],N:P,3,FALSE)</f>
        <v>169</v>
      </c>
      <c r="H509" s="20">
        <v>345192</v>
      </c>
      <c r="I509" s="26">
        <v>62</v>
      </c>
      <c r="K509" s="16">
        <v>345222</v>
      </c>
      <c r="L509" s="15">
        <v>31.267175572519083</v>
      </c>
      <c r="N509">
        <v>342750</v>
      </c>
      <c r="O509">
        <v>52.11726384364821</v>
      </c>
      <c r="P509" s="27">
        <f t="shared" si="20"/>
        <v>102</v>
      </c>
    </row>
    <row r="510" spans="1:16" x14ac:dyDescent="0.3">
      <c r="A510" s="22">
        <f>'agrupamento - 3ciclo'!A509</f>
        <v>342981</v>
      </c>
      <c r="B510" s="21">
        <f>VLOOKUP(Tabela3[[#This Row],[id_escola]],H:I,2,FALSE)</f>
        <v>63.723684210526315</v>
      </c>
      <c r="C510" s="21">
        <f>VLOOKUP(Tabela3[[#This Row],[id_escola]],K:L,2,FALSE)</f>
        <v>44.960526315789473</v>
      </c>
      <c r="D510" s="21">
        <f>AVERAGE(Tabela3[[#This Row],[nota_media_portugues]],Tabela3[[#This Row],[nota_media_matematica]])</f>
        <v>54.34210526315789</v>
      </c>
      <c r="E510">
        <f t="shared" si="19"/>
        <v>166</v>
      </c>
      <c r="F510">
        <f>VLOOKUP(Tabela3[[#This Row],[id_escola]],N:P,3,FALSE)</f>
        <v>56</v>
      </c>
      <c r="H510" s="20">
        <v>345222</v>
      </c>
      <c r="I510" s="26">
        <v>51.674418604651166</v>
      </c>
      <c r="K510" s="16">
        <v>345234</v>
      </c>
      <c r="L510" s="15">
        <v>19.675675675675677</v>
      </c>
      <c r="N510">
        <v>342828</v>
      </c>
      <c r="O510">
        <v>48.456000000000003</v>
      </c>
      <c r="P510" s="27">
        <f t="shared" si="20"/>
        <v>121</v>
      </c>
    </row>
    <row r="511" spans="1:16" x14ac:dyDescent="0.3">
      <c r="A511" s="22">
        <f>'agrupamento - 3ciclo'!A510</f>
        <v>400944</v>
      </c>
      <c r="B511" s="21">
        <f>VLOOKUP(Tabela3[[#This Row],[id_escola]],H:I,2,FALSE)</f>
        <v>59.456310679611647</v>
      </c>
      <c r="C511" s="21">
        <f>VLOOKUP(Tabela3[[#This Row],[id_escola]],K:L,2,FALSE)</f>
        <v>40.696078431372548</v>
      </c>
      <c r="D511" s="21">
        <f>AVERAGE(Tabela3[[#This Row],[nota_media_portugues]],Tabela3[[#This Row],[nota_media_matematica]])</f>
        <v>50.076194555492094</v>
      </c>
      <c r="E511">
        <f t="shared" si="19"/>
        <v>319</v>
      </c>
      <c r="F511">
        <f>VLOOKUP(Tabela3[[#This Row],[id_escola]],N:P,3,FALSE)</f>
        <v>18</v>
      </c>
      <c r="H511" s="20">
        <v>345234</v>
      </c>
      <c r="I511" s="26">
        <v>44.027027027027025</v>
      </c>
      <c r="K511" s="16">
        <v>345258</v>
      </c>
      <c r="L511" s="15">
        <v>57.782608695652172</v>
      </c>
      <c r="N511">
        <v>342890</v>
      </c>
      <c r="O511">
        <v>51.515873015873019</v>
      </c>
      <c r="P511" s="27">
        <f t="shared" si="20"/>
        <v>106</v>
      </c>
    </row>
    <row r="512" spans="1:16" x14ac:dyDescent="0.3">
      <c r="A512" s="22">
        <f>'agrupamento - 3ciclo'!A511</f>
        <v>344011</v>
      </c>
      <c r="B512" s="21">
        <f>VLOOKUP(Tabela3[[#This Row],[id_escola]],H:I,2,FALSE)</f>
        <v>63.432432432432435</v>
      </c>
      <c r="C512" s="21">
        <f>VLOOKUP(Tabela3[[#This Row],[id_escola]],K:L,2,FALSE)</f>
        <v>51.729729729729726</v>
      </c>
      <c r="D512" s="21">
        <f>AVERAGE(Tabela3[[#This Row],[nota_media_portugues]],Tabela3[[#This Row],[nota_media_matematica]])</f>
        <v>57.581081081081081</v>
      </c>
      <c r="E512">
        <f t="shared" si="19"/>
        <v>98</v>
      </c>
      <c r="F512">
        <f>VLOOKUP(Tabela3[[#This Row],[id_escola]],N:P,3,FALSE)</f>
        <v>55</v>
      </c>
      <c r="H512" s="20">
        <v>345258</v>
      </c>
      <c r="I512" s="26">
        <v>74.304347826086953</v>
      </c>
      <c r="K512" s="16">
        <v>345271</v>
      </c>
      <c r="L512" s="15">
        <v>29.709302325581394</v>
      </c>
      <c r="N512">
        <v>342919</v>
      </c>
      <c r="O512">
        <v>41.856617647058826</v>
      </c>
      <c r="P512" s="27">
        <f t="shared" si="20"/>
        <v>164</v>
      </c>
    </row>
    <row r="513" spans="1:16" x14ac:dyDescent="0.3">
      <c r="A513" s="22">
        <f>'agrupamento - 3ciclo'!A512</f>
        <v>401134</v>
      </c>
      <c r="B513" s="21">
        <f>VLOOKUP(Tabela3[[#This Row],[id_escola]],H:I,2,FALSE)</f>
        <v>59.744444444444447</v>
      </c>
      <c r="C513" s="21">
        <f>VLOOKUP(Tabela3[[#This Row],[id_escola]],K:L,2,FALSE)</f>
        <v>43.641304347826086</v>
      </c>
      <c r="D513" s="21">
        <f>AVERAGE(Tabela3[[#This Row],[nota_media_portugues]],Tabela3[[#This Row],[nota_media_matematica]])</f>
        <v>51.692874396135267</v>
      </c>
      <c r="E513">
        <f t="shared" si="19"/>
        <v>254</v>
      </c>
      <c r="F513">
        <f>VLOOKUP(Tabela3[[#This Row],[id_escola]],N:P,3,FALSE)</f>
        <v>120</v>
      </c>
      <c r="H513" s="20">
        <v>345271</v>
      </c>
      <c r="I513" s="26">
        <v>56.488372093023258</v>
      </c>
      <c r="K513" s="16">
        <v>345295</v>
      </c>
      <c r="L513" s="15">
        <v>38.333333333333336</v>
      </c>
      <c r="N513">
        <v>342968</v>
      </c>
      <c r="O513">
        <v>54.120643431635386</v>
      </c>
      <c r="P513" s="27">
        <f t="shared" si="20"/>
        <v>85</v>
      </c>
    </row>
    <row r="514" spans="1:16" x14ac:dyDescent="0.3">
      <c r="A514" s="22">
        <f>'agrupamento - 3ciclo'!A513</f>
        <v>346779</v>
      </c>
      <c r="B514" s="21">
        <f>VLOOKUP(Tabela3[[#This Row],[id_escola]],H:I,2,FALSE)</f>
        <v>64.82692307692308</v>
      </c>
      <c r="C514" s="21">
        <f>VLOOKUP(Tabela3[[#This Row],[id_escola]],K:L,2,FALSE)</f>
        <v>58.442307692307693</v>
      </c>
      <c r="D514" s="21">
        <f>AVERAGE(Tabela3[[#This Row],[nota_media_portugues]],Tabela3[[#This Row],[nota_media_matematica]])</f>
        <v>61.634615384615387</v>
      </c>
      <c r="E514">
        <f t="shared" ref="E514:E577" si="21">RANK(D514, (D514:D1747), 0)</f>
        <v>52</v>
      </c>
      <c r="F514">
        <f>VLOOKUP(Tabela3[[#This Row],[id_escola]],N:P,3,FALSE)</f>
        <v>43</v>
      </c>
      <c r="H514" s="20">
        <v>345295</v>
      </c>
      <c r="I514" s="26">
        <v>55.474576271186443</v>
      </c>
      <c r="K514" s="16">
        <v>345301</v>
      </c>
      <c r="L514" s="15">
        <v>35.205479452054796</v>
      </c>
      <c r="N514">
        <v>342970</v>
      </c>
      <c r="O514">
        <v>53.761732851985556</v>
      </c>
      <c r="P514" s="27">
        <f t="shared" si="20"/>
        <v>88</v>
      </c>
    </row>
    <row r="515" spans="1:16" x14ac:dyDescent="0.3">
      <c r="A515" s="22">
        <f>'agrupamento - 3ciclo'!A514</f>
        <v>340900</v>
      </c>
      <c r="B515" s="21">
        <f>VLOOKUP(Tabela3[[#This Row],[id_escola]],H:I,2,FALSE)</f>
        <v>55.729166666666664</v>
      </c>
      <c r="C515" s="21">
        <f>VLOOKUP(Tabela3[[#This Row],[id_escola]],K:L,2,FALSE)</f>
        <v>36.03125</v>
      </c>
      <c r="D515" s="21">
        <f>AVERAGE(Tabela3[[#This Row],[nota_media_portugues]],Tabela3[[#This Row],[nota_media_matematica]])</f>
        <v>45.880208333333329</v>
      </c>
      <c r="E515">
        <f t="shared" si="21"/>
        <v>467</v>
      </c>
      <c r="F515">
        <f>VLOOKUP(Tabela3[[#This Row],[id_escola]],N:P,3,FALSE)</f>
        <v>63</v>
      </c>
      <c r="H515" s="20">
        <v>345301</v>
      </c>
      <c r="I515" s="26">
        <v>58.360544217687078</v>
      </c>
      <c r="K515" s="16">
        <v>345313</v>
      </c>
      <c r="L515" s="15">
        <v>46.833333333333336</v>
      </c>
      <c r="N515">
        <v>343092</v>
      </c>
      <c r="O515">
        <v>53.874251497005986</v>
      </c>
      <c r="P515" s="27">
        <f t="shared" si="20"/>
        <v>87</v>
      </c>
    </row>
    <row r="516" spans="1:16" x14ac:dyDescent="0.3">
      <c r="A516" s="22">
        <f>'agrupamento - 3ciclo'!A515</f>
        <v>345738</v>
      </c>
      <c r="B516" s="21">
        <f>VLOOKUP(Tabela3[[#This Row],[id_escola]],H:I,2,FALSE)</f>
        <v>60.089285714285715</v>
      </c>
      <c r="C516" s="21">
        <f>VLOOKUP(Tabela3[[#This Row],[id_escola]],K:L,2,FALSE)</f>
        <v>40.75</v>
      </c>
      <c r="D516" s="21">
        <f>AVERAGE(Tabela3[[#This Row],[nota_media_portugues]],Tabela3[[#This Row],[nota_media_matematica]])</f>
        <v>50.419642857142861</v>
      </c>
      <c r="E516">
        <f t="shared" si="21"/>
        <v>305</v>
      </c>
      <c r="F516">
        <f>VLOOKUP(Tabela3[[#This Row],[id_escola]],N:P,3,FALSE)</f>
        <v>9</v>
      </c>
      <c r="H516" s="20">
        <v>345313</v>
      </c>
      <c r="I516" s="26">
        <v>62.095238095238095</v>
      </c>
      <c r="K516" s="16">
        <v>345325</v>
      </c>
      <c r="L516" s="15">
        <v>50.352941176470587</v>
      </c>
      <c r="N516">
        <v>343146</v>
      </c>
      <c r="O516">
        <v>55.08968609865471</v>
      </c>
      <c r="P516" s="27">
        <f t="shared" si="20"/>
        <v>82</v>
      </c>
    </row>
    <row r="517" spans="1:16" x14ac:dyDescent="0.3">
      <c r="A517" s="22">
        <f>'agrupamento - 3ciclo'!A516</f>
        <v>403672</v>
      </c>
      <c r="B517" s="21">
        <f>VLOOKUP(Tabela3[[#This Row],[id_escola]],H:I,2,FALSE)</f>
        <v>60.428571428571431</v>
      </c>
      <c r="C517" s="21">
        <f>VLOOKUP(Tabela3[[#This Row],[id_escola]],K:L,2,FALSE)</f>
        <v>38.857142857142854</v>
      </c>
      <c r="D517" s="21">
        <f>AVERAGE(Tabela3[[#This Row],[nota_media_portugues]],Tabela3[[#This Row],[nota_media_matematica]])</f>
        <v>49.642857142857139</v>
      </c>
      <c r="E517">
        <f t="shared" si="21"/>
        <v>330</v>
      </c>
      <c r="F517">
        <f>VLOOKUP(Tabela3[[#This Row],[id_escola]],N:P,3,FALSE)</f>
        <v>7</v>
      </c>
      <c r="H517" s="20">
        <v>345325</v>
      </c>
      <c r="I517" s="26">
        <v>68.352941176470594</v>
      </c>
      <c r="K517" s="16">
        <v>345337</v>
      </c>
      <c r="L517" s="15">
        <v>30.8125</v>
      </c>
      <c r="N517">
        <v>343274</v>
      </c>
      <c r="O517">
        <v>61.530303030303031</v>
      </c>
      <c r="P517" s="27">
        <f t="shared" si="20"/>
        <v>51</v>
      </c>
    </row>
    <row r="518" spans="1:16" x14ac:dyDescent="0.3">
      <c r="A518" s="22">
        <f>'agrupamento - 3ciclo'!A517</f>
        <v>401237</v>
      </c>
      <c r="B518" s="21">
        <f>VLOOKUP(Tabela3[[#This Row],[id_escola]],H:I,2,FALSE)</f>
        <v>59.493506493506494</v>
      </c>
      <c r="C518" s="21">
        <f>VLOOKUP(Tabela3[[#This Row],[id_escola]],K:L,2,FALSE)</f>
        <v>42.677419354838712</v>
      </c>
      <c r="D518" s="21">
        <f>AVERAGE(Tabela3[[#This Row],[nota_media_portugues]],Tabela3[[#This Row],[nota_media_matematica]])</f>
        <v>51.085462924172603</v>
      </c>
      <c r="E518">
        <f t="shared" si="21"/>
        <v>277</v>
      </c>
      <c r="F518">
        <f>VLOOKUP(Tabela3[[#This Row],[id_escola]],N:P,3,FALSE)</f>
        <v>100</v>
      </c>
      <c r="H518" s="20">
        <v>345337</v>
      </c>
      <c r="I518" s="26">
        <v>61.4375</v>
      </c>
      <c r="K518" s="16">
        <v>345349</v>
      </c>
      <c r="L518" s="15">
        <v>37.200000000000003</v>
      </c>
      <c r="N518">
        <v>343286</v>
      </c>
      <c r="O518">
        <v>41.8008658008658</v>
      </c>
      <c r="P518" s="27">
        <f t="shared" si="20"/>
        <v>165</v>
      </c>
    </row>
    <row r="519" spans="1:16" x14ac:dyDescent="0.3">
      <c r="A519" s="22">
        <f>'agrupamento - 3ciclo'!A518</f>
        <v>401274</v>
      </c>
      <c r="B519" s="21">
        <f>VLOOKUP(Tabela3[[#This Row],[id_escola]],H:I,2,FALSE)</f>
        <v>67.407643312101911</v>
      </c>
      <c r="C519" s="21">
        <f>VLOOKUP(Tabela3[[#This Row],[id_escola]],K:L,2,FALSE)</f>
        <v>66.310126582278485</v>
      </c>
      <c r="D519" s="21">
        <f>AVERAGE(Tabela3[[#This Row],[nota_media_portugues]],Tabela3[[#This Row],[nota_media_matematica]])</f>
        <v>66.858884947190205</v>
      </c>
      <c r="E519">
        <f t="shared" si="21"/>
        <v>25</v>
      </c>
      <c r="F519">
        <f>VLOOKUP(Tabela3[[#This Row],[id_escola]],N:P,3,FALSE)</f>
        <v>35</v>
      </c>
      <c r="H519" s="20">
        <v>345349</v>
      </c>
      <c r="I519" s="26">
        <v>57.911111111111111</v>
      </c>
      <c r="K519" s="16">
        <v>345350</v>
      </c>
      <c r="L519" s="15">
        <v>42.586206896551722</v>
      </c>
      <c r="N519">
        <v>343353</v>
      </c>
      <c r="O519">
        <v>67.172413793103445</v>
      </c>
      <c r="P519" s="27">
        <f t="shared" si="20"/>
        <v>34</v>
      </c>
    </row>
    <row r="520" spans="1:16" x14ac:dyDescent="0.3">
      <c r="A520" s="22">
        <f>'agrupamento - 3ciclo'!A519</f>
        <v>340765</v>
      </c>
      <c r="B520" s="21">
        <f>VLOOKUP(Tabela3[[#This Row],[id_escola]],H:I,2,FALSE)</f>
        <v>55.487804878048777</v>
      </c>
      <c r="C520" s="21">
        <f>VLOOKUP(Tabela3[[#This Row],[id_escola]],K:L,2,FALSE)</f>
        <v>36.974358974358971</v>
      </c>
      <c r="D520" s="21">
        <f>AVERAGE(Tabela3[[#This Row],[nota_media_portugues]],Tabela3[[#This Row],[nota_media_matematica]])</f>
        <v>46.231081926203871</v>
      </c>
      <c r="E520">
        <f t="shared" si="21"/>
        <v>451</v>
      </c>
      <c r="F520">
        <f>VLOOKUP(Tabela3[[#This Row],[id_escola]],N:P,3,FALSE)</f>
        <v>16</v>
      </c>
      <c r="H520" s="20">
        <v>345350</v>
      </c>
      <c r="I520" s="26">
        <v>64.518518518518519</v>
      </c>
      <c r="K520" s="16">
        <v>345374</v>
      </c>
      <c r="L520" s="15">
        <v>45.476190476190474</v>
      </c>
      <c r="N520">
        <v>343419</v>
      </c>
      <c r="O520">
        <v>38.083892617449663</v>
      </c>
      <c r="P520" s="27">
        <f t="shared" si="20"/>
        <v>194</v>
      </c>
    </row>
    <row r="521" spans="1:16" x14ac:dyDescent="0.3">
      <c r="A521" s="22">
        <f>'agrupamento - 3ciclo'!A520</f>
        <v>401328</v>
      </c>
      <c r="B521" s="21">
        <f>VLOOKUP(Tabela3[[#This Row],[id_escola]],H:I,2,FALSE)</f>
        <v>50.867647058823529</v>
      </c>
      <c r="C521" s="21">
        <f>VLOOKUP(Tabela3[[#This Row],[id_escola]],K:L,2,FALSE)</f>
        <v>26.896103896103895</v>
      </c>
      <c r="D521" s="21">
        <f>AVERAGE(Tabela3[[#This Row],[nota_media_portugues]],Tabela3[[#This Row],[nota_media_matematica]])</f>
        <v>38.881875477463709</v>
      </c>
      <c r="E521">
        <f t="shared" si="21"/>
        <v>604</v>
      </c>
      <c r="F521">
        <f>VLOOKUP(Tabela3[[#This Row],[id_escola]],N:P,3,FALSE)</f>
        <v>191</v>
      </c>
      <c r="H521" s="20">
        <v>345374</v>
      </c>
      <c r="I521" s="26">
        <v>66.333333333333329</v>
      </c>
      <c r="K521" s="16">
        <v>345386</v>
      </c>
      <c r="L521" s="15">
        <v>43.45</v>
      </c>
      <c r="N521">
        <v>344515</v>
      </c>
      <c r="O521">
        <v>46.921487603305785</v>
      </c>
      <c r="P521" s="27">
        <f t="shared" si="20"/>
        <v>133</v>
      </c>
    </row>
    <row r="522" spans="1:16" x14ac:dyDescent="0.3">
      <c r="A522" s="22">
        <f>'agrupamento - 3ciclo'!A521</f>
        <v>346238</v>
      </c>
      <c r="B522" s="21">
        <f>VLOOKUP(Tabela3[[#This Row],[id_escola]],H:I,2,FALSE)</f>
        <v>53.658536585365852</v>
      </c>
      <c r="C522" s="21">
        <f>VLOOKUP(Tabela3[[#This Row],[id_escola]],K:L,2,FALSE)</f>
        <v>37.831325301204821</v>
      </c>
      <c r="D522" s="21">
        <f>AVERAGE(Tabela3[[#This Row],[nota_media_portugues]],Tabela3[[#This Row],[nota_media_matematica]])</f>
        <v>45.74493094328534</v>
      </c>
      <c r="E522">
        <f t="shared" si="21"/>
        <v>467</v>
      </c>
      <c r="F522">
        <f>VLOOKUP(Tabela3[[#This Row],[id_escola]],N:P,3,FALSE)</f>
        <v>33</v>
      </c>
      <c r="H522" s="20">
        <v>345386</v>
      </c>
      <c r="I522" s="26">
        <v>56.8</v>
      </c>
      <c r="K522" s="16">
        <v>345398</v>
      </c>
      <c r="L522" s="15">
        <v>39.584269662921351</v>
      </c>
      <c r="N522">
        <v>344527</v>
      </c>
      <c r="O522">
        <v>39.950131233595798</v>
      </c>
      <c r="P522" s="27">
        <f t="shared" si="20"/>
        <v>179</v>
      </c>
    </row>
    <row r="523" spans="1:16" x14ac:dyDescent="0.3">
      <c r="A523" s="22">
        <f>'agrupamento - 3ciclo'!A522</f>
        <v>340881</v>
      </c>
      <c r="B523" s="21">
        <f>VLOOKUP(Tabela3[[#This Row],[id_escola]],H:I,2,FALSE)</f>
        <v>60.064615384615387</v>
      </c>
      <c r="C523" s="21">
        <f>VLOOKUP(Tabela3[[#This Row],[id_escola]],K:L,2,FALSE)</f>
        <v>35.74404761904762</v>
      </c>
      <c r="D523" s="21">
        <f>AVERAGE(Tabela3[[#This Row],[nota_media_portugues]],Tabela3[[#This Row],[nota_media_matematica]])</f>
        <v>47.904331501831507</v>
      </c>
      <c r="E523">
        <f t="shared" si="21"/>
        <v>385</v>
      </c>
      <c r="F523">
        <f>VLOOKUP(Tabela3[[#This Row],[id_escola]],N:P,3,FALSE)</f>
        <v>126</v>
      </c>
      <c r="H523" s="20">
        <v>345398</v>
      </c>
      <c r="I523" s="26">
        <v>56.340909090909093</v>
      </c>
      <c r="K523" s="16">
        <v>345404</v>
      </c>
      <c r="L523" s="15">
        <v>20.233333333333334</v>
      </c>
      <c r="N523">
        <v>344539</v>
      </c>
      <c r="O523">
        <v>55.289672544080602</v>
      </c>
      <c r="P523" s="27">
        <f t="shared" ref="P523:P586" si="22">RANK(O523, $O$458:$O$676, 0)</f>
        <v>81</v>
      </c>
    </row>
    <row r="524" spans="1:16" x14ac:dyDescent="0.3">
      <c r="A524" s="22">
        <f>'agrupamento - 3ciclo'!A523</f>
        <v>340893</v>
      </c>
      <c r="B524" s="21">
        <f>VLOOKUP(Tabela3[[#This Row],[id_escola]],H:I,2,FALSE)</f>
        <v>45.340425531914896</v>
      </c>
      <c r="C524" s="21">
        <f>VLOOKUP(Tabela3[[#This Row],[id_escola]],K:L,2,FALSE)</f>
        <v>20.875</v>
      </c>
      <c r="D524" s="21">
        <f>AVERAGE(Tabela3[[#This Row],[nota_media_portugues]],Tabela3[[#This Row],[nota_media_matematica]])</f>
        <v>33.107712765957444</v>
      </c>
      <c r="E524">
        <f t="shared" si="21"/>
        <v>650</v>
      </c>
      <c r="F524" t="e">
        <f>VLOOKUP(Tabela3[[#This Row],[id_escola]],N:P,3,FALSE)</f>
        <v>#N/A</v>
      </c>
      <c r="H524" s="20">
        <v>345404</v>
      </c>
      <c r="I524" s="26">
        <v>50.866666666666667</v>
      </c>
      <c r="K524" s="16">
        <v>345428</v>
      </c>
      <c r="L524" s="15">
        <v>38</v>
      </c>
      <c r="N524">
        <v>344540</v>
      </c>
      <c r="O524">
        <v>39.909090909090907</v>
      </c>
      <c r="P524" s="27">
        <f t="shared" si="22"/>
        <v>180</v>
      </c>
    </row>
    <row r="525" spans="1:16" x14ac:dyDescent="0.3">
      <c r="A525" s="22">
        <f>'agrupamento - 3ciclo'!A524</f>
        <v>401365</v>
      </c>
      <c r="B525" s="21">
        <f>VLOOKUP(Tabela3[[#This Row],[id_escola]],H:I,2,FALSE)</f>
        <v>61.045454545454547</v>
      </c>
      <c r="C525" s="21">
        <f>VLOOKUP(Tabela3[[#This Row],[id_escola]],K:L,2,FALSE)</f>
        <v>43.844444444444441</v>
      </c>
      <c r="D525" s="21">
        <f>AVERAGE(Tabela3[[#This Row],[nota_media_portugues]],Tabela3[[#This Row],[nota_media_matematica]])</f>
        <v>52.444949494949498</v>
      </c>
      <c r="E525">
        <f t="shared" si="21"/>
        <v>228</v>
      </c>
      <c r="F525">
        <f>VLOOKUP(Tabela3[[#This Row],[id_escola]],N:P,3,FALSE)</f>
        <v>21</v>
      </c>
      <c r="H525" s="20">
        <v>345428</v>
      </c>
      <c r="I525" s="26">
        <v>60.170212765957444</v>
      </c>
      <c r="K525" s="16">
        <v>345430</v>
      </c>
      <c r="L525" s="15">
        <v>46.798507462686565</v>
      </c>
      <c r="N525">
        <v>344552</v>
      </c>
      <c r="O525">
        <v>41.073863636363633</v>
      </c>
      <c r="P525" s="27">
        <f t="shared" si="22"/>
        <v>167</v>
      </c>
    </row>
    <row r="526" spans="1:16" x14ac:dyDescent="0.3">
      <c r="A526" s="22">
        <f>'agrupamento - 3ciclo'!A525</f>
        <v>340959</v>
      </c>
      <c r="B526" s="21">
        <f>VLOOKUP(Tabela3[[#This Row],[id_escola]],H:I,2,FALSE)</f>
        <v>58.915254237288138</v>
      </c>
      <c r="C526" s="21">
        <f>VLOOKUP(Tabela3[[#This Row],[id_escola]],K:L,2,FALSE)</f>
        <v>39.803278688524593</v>
      </c>
      <c r="D526" s="21">
        <f>AVERAGE(Tabela3[[#This Row],[nota_media_portugues]],Tabela3[[#This Row],[nota_media_matematica]])</f>
        <v>49.359266462906362</v>
      </c>
      <c r="E526">
        <f t="shared" si="21"/>
        <v>334</v>
      </c>
      <c r="F526">
        <f>VLOOKUP(Tabela3[[#This Row],[id_escola]],N:P,3,FALSE)</f>
        <v>13</v>
      </c>
      <c r="H526" s="20">
        <v>345430</v>
      </c>
      <c r="I526" s="26">
        <v>64.786259541984734</v>
      </c>
      <c r="K526" s="16">
        <v>345453</v>
      </c>
      <c r="L526" s="15">
        <v>39.562962962962963</v>
      </c>
      <c r="N526">
        <v>344564</v>
      </c>
      <c r="O526">
        <v>45.947214076246333</v>
      </c>
      <c r="P526" s="27">
        <f t="shared" si="22"/>
        <v>139</v>
      </c>
    </row>
    <row r="527" spans="1:16" x14ac:dyDescent="0.3">
      <c r="A527" s="22">
        <f>'agrupamento - 3ciclo'!A526</f>
        <v>403600</v>
      </c>
      <c r="B527" s="21">
        <f>VLOOKUP(Tabela3[[#This Row],[id_escola]],H:I,2,FALSE)</f>
        <v>58.11851851851852</v>
      </c>
      <c r="C527" s="21">
        <f>VLOOKUP(Tabela3[[#This Row],[id_escola]],K:L,2,FALSE)</f>
        <v>49.582089552238806</v>
      </c>
      <c r="D527" s="21">
        <f>AVERAGE(Tabela3[[#This Row],[nota_media_portugues]],Tabela3[[#This Row],[nota_media_matematica]])</f>
        <v>53.850304035378663</v>
      </c>
      <c r="E527">
        <f t="shared" si="21"/>
        <v>184</v>
      </c>
      <c r="F527">
        <f>VLOOKUP(Tabela3[[#This Row],[id_escola]],N:P,3,FALSE)</f>
        <v>16</v>
      </c>
      <c r="H527" s="20">
        <v>345453</v>
      </c>
      <c r="I527" s="26">
        <v>60.162962962962965</v>
      </c>
      <c r="K527" s="16">
        <v>345465</v>
      </c>
      <c r="L527" s="15">
        <v>30</v>
      </c>
      <c r="N527">
        <v>344576</v>
      </c>
      <c r="O527">
        <v>36.05681818181818</v>
      </c>
      <c r="P527" s="27">
        <f t="shared" si="22"/>
        <v>205</v>
      </c>
    </row>
    <row r="528" spans="1:16" x14ac:dyDescent="0.3">
      <c r="A528" s="22">
        <f>'agrupamento - 3ciclo'!A527</f>
        <v>346895</v>
      </c>
      <c r="B528" s="21">
        <f>VLOOKUP(Tabela3[[#This Row],[id_escola]],H:I,2,FALSE)</f>
        <v>63.787037037037038</v>
      </c>
      <c r="C528" s="21">
        <f>VLOOKUP(Tabela3[[#This Row],[id_escola]],K:L,2,FALSE)</f>
        <v>43.216216216216218</v>
      </c>
      <c r="D528" s="21">
        <f>AVERAGE(Tabela3[[#This Row],[nota_media_portugues]],Tabela3[[#This Row],[nota_media_matematica]])</f>
        <v>53.501626626626631</v>
      </c>
      <c r="E528">
        <f t="shared" si="21"/>
        <v>190</v>
      </c>
      <c r="F528">
        <f>VLOOKUP(Tabela3[[#This Row],[id_escola]],N:P,3,FALSE)</f>
        <v>9</v>
      </c>
      <c r="H528" s="20">
        <v>345465</v>
      </c>
      <c r="I528" s="26">
        <v>61.285714285714285</v>
      </c>
      <c r="K528" s="16">
        <v>345490</v>
      </c>
      <c r="L528" s="15">
        <v>26.580645161290324</v>
      </c>
      <c r="N528">
        <v>344588</v>
      </c>
      <c r="O528">
        <v>52.624737945492662</v>
      </c>
      <c r="P528" s="27">
        <f t="shared" si="22"/>
        <v>96</v>
      </c>
    </row>
    <row r="529" spans="1:16" x14ac:dyDescent="0.3">
      <c r="A529" s="22">
        <f>'agrupamento - 3ciclo'!A528</f>
        <v>346263</v>
      </c>
      <c r="B529" s="21">
        <f>VLOOKUP(Tabela3[[#This Row],[id_escola]],H:I,2,FALSE)</f>
        <v>54.564102564102562</v>
      </c>
      <c r="C529" s="21">
        <f>VLOOKUP(Tabela3[[#This Row],[id_escola]],K:L,2,FALSE)</f>
        <v>29.727272727272727</v>
      </c>
      <c r="D529" s="21">
        <f>AVERAGE(Tabela3[[#This Row],[nota_media_portugues]],Tabela3[[#This Row],[nota_media_matematica]])</f>
        <v>42.145687645687644</v>
      </c>
      <c r="E529">
        <f t="shared" si="21"/>
        <v>545</v>
      </c>
      <c r="F529">
        <f>VLOOKUP(Tabela3[[#This Row],[id_escola]],N:P,3,FALSE)</f>
        <v>39</v>
      </c>
      <c r="H529" s="20">
        <v>345490</v>
      </c>
      <c r="I529" s="26">
        <v>46.096774193548384</v>
      </c>
      <c r="K529" s="16">
        <v>345507</v>
      </c>
      <c r="L529" s="15">
        <v>43.024999999999999</v>
      </c>
      <c r="N529">
        <v>344590</v>
      </c>
      <c r="O529">
        <v>53.317214700193425</v>
      </c>
      <c r="P529" s="27">
        <f t="shared" si="22"/>
        <v>91</v>
      </c>
    </row>
    <row r="530" spans="1:16" x14ac:dyDescent="0.3">
      <c r="A530" s="22">
        <f>'agrupamento - 3ciclo'!A529</f>
        <v>401201</v>
      </c>
      <c r="B530" s="21">
        <f>VLOOKUP(Tabela3[[#This Row],[id_escola]],H:I,2,FALSE)</f>
        <v>61.186274509803923</v>
      </c>
      <c r="C530" s="21">
        <f>VLOOKUP(Tabela3[[#This Row],[id_escola]],K:L,2,FALSE)</f>
        <v>34.370370370370374</v>
      </c>
      <c r="D530" s="21">
        <f>AVERAGE(Tabela3[[#This Row],[nota_media_portugues]],Tabela3[[#This Row],[nota_media_matematica]])</f>
        <v>47.778322440087152</v>
      </c>
      <c r="E530">
        <f t="shared" si="21"/>
        <v>386</v>
      </c>
      <c r="F530">
        <f>VLOOKUP(Tabela3[[#This Row],[id_escola]],N:P,3,FALSE)</f>
        <v>129</v>
      </c>
      <c r="H530" s="20">
        <v>345507</v>
      </c>
      <c r="I530" s="26">
        <v>58.128205128205131</v>
      </c>
      <c r="K530" s="16">
        <v>345519</v>
      </c>
      <c r="L530" s="15">
        <v>28.901960784313726</v>
      </c>
      <c r="N530">
        <v>344606</v>
      </c>
      <c r="O530">
        <v>47.2421875</v>
      </c>
      <c r="P530" s="27">
        <f t="shared" si="22"/>
        <v>131</v>
      </c>
    </row>
    <row r="531" spans="1:16" x14ac:dyDescent="0.3">
      <c r="A531" s="22">
        <f>'agrupamento - 3ciclo'!A530</f>
        <v>402886</v>
      </c>
      <c r="B531" s="21">
        <f>VLOOKUP(Tabela3[[#This Row],[id_escola]],H:I,2,FALSE)</f>
        <v>57.678571428571431</v>
      </c>
      <c r="C531" s="21">
        <f>VLOOKUP(Tabela3[[#This Row],[id_escola]],K:L,2,FALSE)</f>
        <v>41.811764705882354</v>
      </c>
      <c r="D531" s="21">
        <f>AVERAGE(Tabela3[[#This Row],[nota_media_portugues]],Tabela3[[#This Row],[nota_media_matematica]])</f>
        <v>49.745168067226892</v>
      </c>
      <c r="E531">
        <f t="shared" si="21"/>
        <v>318</v>
      </c>
      <c r="F531">
        <f>VLOOKUP(Tabela3[[#This Row],[id_escola]],N:P,3,FALSE)</f>
        <v>15</v>
      </c>
      <c r="H531" s="20">
        <v>345519</v>
      </c>
      <c r="I531" s="26">
        <v>56.057692307692307</v>
      </c>
      <c r="K531" s="16">
        <v>345520</v>
      </c>
      <c r="L531" s="15">
        <v>28.764705882352942</v>
      </c>
      <c r="N531">
        <v>344618</v>
      </c>
      <c r="O531">
        <v>40.234817813765183</v>
      </c>
      <c r="P531" s="27">
        <f t="shared" si="22"/>
        <v>176</v>
      </c>
    </row>
    <row r="532" spans="1:16" x14ac:dyDescent="0.3">
      <c r="A532" s="22">
        <f>'agrupamento - 3ciclo'!A531</f>
        <v>402898</v>
      </c>
      <c r="B532" s="21">
        <f>VLOOKUP(Tabela3[[#This Row],[id_escola]],H:I,2,FALSE)</f>
        <v>63.983870967741936</v>
      </c>
      <c r="C532" s="21">
        <f>VLOOKUP(Tabela3[[#This Row],[id_escola]],K:L,2,FALSE)</f>
        <v>44.682539682539684</v>
      </c>
      <c r="D532" s="21">
        <f>AVERAGE(Tabela3[[#This Row],[nota_media_portugues]],Tabela3[[#This Row],[nota_media_matematica]])</f>
        <v>54.33320532514081</v>
      </c>
      <c r="E532">
        <f t="shared" si="21"/>
        <v>163</v>
      </c>
      <c r="F532">
        <f>VLOOKUP(Tabela3[[#This Row],[id_escola]],N:P,3,FALSE)</f>
        <v>19</v>
      </c>
      <c r="H532" s="20">
        <v>345520</v>
      </c>
      <c r="I532" s="26">
        <v>53.852941176470587</v>
      </c>
      <c r="K532" s="16">
        <v>345544</v>
      </c>
      <c r="L532" s="15">
        <v>55.769230769230766</v>
      </c>
      <c r="N532">
        <v>344620</v>
      </c>
      <c r="O532">
        <v>56.461165048543691</v>
      </c>
      <c r="P532" s="27">
        <f t="shared" si="22"/>
        <v>72</v>
      </c>
    </row>
    <row r="533" spans="1:16" x14ac:dyDescent="0.3">
      <c r="A533" s="22">
        <f>'agrupamento - 3ciclo'!A532</f>
        <v>403398</v>
      </c>
      <c r="B533" s="21">
        <f>VLOOKUP(Tabela3[[#This Row],[id_escola]],H:I,2,FALSE)</f>
        <v>62.738197424892704</v>
      </c>
      <c r="C533" s="21">
        <f>VLOOKUP(Tabela3[[#This Row],[id_escola]],K:L,2,FALSE)</f>
        <v>41.354700854700852</v>
      </c>
      <c r="D533" s="21">
        <f>AVERAGE(Tabela3[[#This Row],[nota_media_portugues]],Tabela3[[#This Row],[nota_media_matematica]])</f>
        <v>52.046449139796778</v>
      </c>
      <c r="E533">
        <f t="shared" si="21"/>
        <v>236</v>
      </c>
      <c r="F533">
        <f>VLOOKUP(Tabela3[[#This Row],[id_escola]],N:P,3,FALSE)</f>
        <v>95</v>
      </c>
      <c r="H533" s="20">
        <v>345544</v>
      </c>
      <c r="I533" s="26">
        <v>59.615384615384613</v>
      </c>
      <c r="K533" s="16">
        <v>345556</v>
      </c>
      <c r="L533" s="15">
        <v>41.688524590163937</v>
      </c>
      <c r="N533">
        <v>344643</v>
      </c>
      <c r="O533">
        <v>43.609756097560975</v>
      </c>
      <c r="P533" s="27">
        <f t="shared" si="22"/>
        <v>155</v>
      </c>
    </row>
    <row r="534" spans="1:16" x14ac:dyDescent="0.3">
      <c r="A534" s="22">
        <f>'agrupamento - 3ciclo'!A533</f>
        <v>346640</v>
      </c>
      <c r="B534" s="21">
        <f>VLOOKUP(Tabela3[[#This Row],[id_escola]],H:I,2,FALSE)</f>
        <v>53.382978723404257</v>
      </c>
      <c r="C534" s="21">
        <f>VLOOKUP(Tabela3[[#This Row],[id_escola]],K:L,2,FALSE)</f>
        <v>38.270833333333336</v>
      </c>
      <c r="D534" s="21">
        <f>AVERAGE(Tabela3[[#This Row],[nota_media_portugues]],Tabela3[[#This Row],[nota_media_matematica]])</f>
        <v>45.826906028368796</v>
      </c>
      <c r="E534">
        <f t="shared" si="21"/>
        <v>457</v>
      </c>
      <c r="F534">
        <f>VLOOKUP(Tabela3[[#This Row],[id_escola]],N:P,3,FALSE)</f>
        <v>140</v>
      </c>
      <c r="H534" s="20">
        <v>345556</v>
      </c>
      <c r="I534" s="26">
        <v>60.672131147540981</v>
      </c>
      <c r="K534" s="16">
        <v>345568</v>
      </c>
      <c r="L534" s="15">
        <v>48.945205479452056</v>
      </c>
      <c r="N534">
        <v>344667</v>
      </c>
      <c r="O534">
        <v>47.344444444444441</v>
      </c>
      <c r="P534" s="27">
        <f t="shared" si="22"/>
        <v>130</v>
      </c>
    </row>
    <row r="535" spans="1:16" x14ac:dyDescent="0.3">
      <c r="A535" s="22">
        <f>'agrupamento - 3ciclo'!A534</f>
        <v>346883</v>
      </c>
      <c r="B535" s="21">
        <f>VLOOKUP(Tabela3[[#This Row],[id_escola]],H:I,2,FALSE)</f>
        <v>56.117241379310343</v>
      </c>
      <c r="C535" s="21">
        <f>VLOOKUP(Tabela3[[#This Row],[id_escola]],K:L,2,FALSE)</f>
        <v>33.378378378378379</v>
      </c>
      <c r="D535" s="21">
        <f>AVERAGE(Tabela3[[#This Row],[nota_media_portugues]],Tabela3[[#This Row],[nota_media_matematica]])</f>
        <v>44.747809878844365</v>
      </c>
      <c r="E535">
        <f t="shared" si="21"/>
        <v>478</v>
      </c>
      <c r="F535">
        <f>VLOOKUP(Tabela3[[#This Row],[id_escola]],N:P,3,FALSE)</f>
        <v>37</v>
      </c>
      <c r="H535" s="20">
        <v>345568</v>
      </c>
      <c r="I535" s="26">
        <v>60.2112676056338</v>
      </c>
      <c r="K535" s="16">
        <v>345570</v>
      </c>
      <c r="L535" s="15">
        <v>33.46153846153846</v>
      </c>
      <c r="N535">
        <v>344709</v>
      </c>
      <c r="O535">
        <v>44.017857142857146</v>
      </c>
      <c r="P535" s="27">
        <f t="shared" si="22"/>
        <v>149</v>
      </c>
    </row>
    <row r="536" spans="1:16" x14ac:dyDescent="0.3">
      <c r="A536" s="22">
        <f>'agrupamento - 3ciclo'!A535</f>
        <v>403660</v>
      </c>
      <c r="B536" s="21">
        <f>VLOOKUP(Tabela3[[#This Row],[id_escola]],H:I,2,FALSE)</f>
        <v>54.31707317073171</v>
      </c>
      <c r="C536" s="21">
        <f>VLOOKUP(Tabela3[[#This Row],[id_escola]],K:L,2,FALSE)</f>
        <v>39.477272727272727</v>
      </c>
      <c r="D536" s="21">
        <f>AVERAGE(Tabela3[[#This Row],[nota_media_portugues]],Tabela3[[#This Row],[nota_media_matematica]])</f>
        <v>46.897172949002218</v>
      </c>
      <c r="E536">
        <f t="shared" si="21"/>
        <v>405</v>
      </c>
      <c r="F536">
        <f>VLOOKUP(Tabela3[[#This Row],[id_escola]],N:P,3,FALSE)</f>
        <v>13</v>
      </c>
      <c r="H536" s="20">
        <v>345570</v>
      </c>
      <c r="I536" s="26">
        <v>55.884615384615387</v>
      </c>
      <c r="K536" s="16">
        <v>345581</v>
      </c>
      <c r="L536" s="15">
        <v>30.127272727272729</v>
      </c>
      <c r="N536">
        <v>346081</v>
      </c>
      <c r="O536">
        <v>44.597765363128495</v>
      </c>
      <c r="P536" s="27">
        <f t="shared" si="22"/>
        <v>143</v>
      </c>
    </row>
    <row r="537" spans="1:16" x14ac:dyDescent="0.3">
      <c r="A537" s="22">
        <f>'agrupamento - 3ciclo'!A536</f>
        <v>346160</v>
      </c>
      <c r="B537" s="21">
        <f>VLOOKUP(Tabela3[[#This Row],[id_escola]],H:I,2,FALSE)</f>
        <v>57.92</v>
      </c>
      <c r="C537" s="21">
        <f>VLOOKUP(Tabela3[[#This Row],[id_escola]],K:L,2,FALSE)</f>
        <v>27.8</v>
      </c>
      <c r="D537" s="21">
        <f>AVERAGE(Tabela3[[#This Row],[nota_media_portugues]],Tabela3[[#This Row],[nota_media_matematica]])</f>
        <v>42.86</v>
      </c>
      <c r="E537">
        <f t="shared" si="21"/>
        <v>521</v>
      </c>
      <c r="F537">
        <f>VLOOKUP(Tabela3[[#This Row],[id_escola]],N:P,3,FALSE)</f>
        <v>13</v>
      </c>
      <c r="H537" s="20">
        <v>345581</v>
      </c>
      <c r="I537" s="26">
        <v>51.777777777777779</v>
      </c>
      <c r="K537" s="16">
        <v>345600</v>
      </c>
      <c r="L537" s="15">
        <v>38.183673469387756</v>
      </c>
      <c r="N537">
        <v>346470</v>
      </c>
      <c r="O537">
        <v>50.870619946091644</v>
      </c>
      <c r="P537" s="27">
        <f t="shared" si="22"/>
        <v>108</v>
      </c>
    </row>
    <row r="538" spans="1:16" x14ac:dyDescent="0.3">
      <c r="A538" s="22">
        <f>'agrupamento - 3ciclo'!A537</f>
        <v>400804</v>
      </c>
      <c r="B538" s="21">
        <f>VLOOKUP(Tabela3[[#This Row],[id_escola]],H:I,2,FALSE)</f>
        <v>48.373626373626372</v>
      </c>
      <c r="C538" s="21">
        <f>VLOOKUP(Tabela3[[#This Row],[id_escola]],K:L,2,FALSE)</f>
        <v>25.49514563106796</v>
      </c>
      <c r="D538" s="21">
        <f>AVERAGE(Tabela3[[#This Row],[nota_media_portugues]],Tabela3[[#This Row],[nota_media_matematica]])</f>
        <v>36.934386002347168</v>
      </c>
      <c r="E538">
        <f t="shared" si="21"/>
        <v>609</v>
      </c>
      <c r="F538">
        <f>VLOOKUP(Tabela3[[#This Row],[id_escola]],N:P,3,FALSE)</f>
        <v>201</v>
      </c>
      <c r="H538" s="20">
        <v>345600</v>
      </c>
      <c r="I538" s="26">
        <v>58.762886597938142</v>
      </c>
      <c r="K538" s="16">
        <v>345611</v>
      </c>
      <c r="L538" s="15">
        <v>48.171232876712331</v>
      </c>
      <c r="N538">
        <v>346548</v>
      </c>
      <c r="O538">
        <v>21.887499999999999</v>
      </c>
      <c r="P538" s="27">
        <f t="shared" si="22"/>
        <v>219</v>
      </c>
    </row>
    <row r="539" spans="1:16" x14ac:dyDescent="0.3">
      <c r="A539" s="22">
        <f>'agrupamento - 3ciclo'!A538</f>
        <v>400841</v>
      </c>
      <c r="B539" s="21">
        <f>VLOOKUP(Tabela3[[#This Row],[id_escola]],H:I,2,FALSE)</f>
        <v>59.853146853146853</v>
      </c>
      <c r="C539" s="21">
        <f>VLOOKUP(Tabela3[[#This Row],[id_escola]],K:L,2,FALSE)</f>
        <v>45.636363636363633</v>
      </c>
      <c r="D539" s="21">
        <f>AVERAGE(Tabela3[[#This Row],[nota_media_portugues]],Tabela3[[#This Row],[nota_media_matematica]])</f>
        <v>52.74475524475524</v>
      </c>
      <c r="E539">
        <f t="shared" si="21"/>
        <v>212</v>
      </c>
      <c r="F539">
        <f>VLOOKUP(Tabela3[[#This Row],[id_escola]],N:P,3,FALSE)</f>
        <v>32</v>
      </c>
      <c r="H539" s="20">
        <v>345611</v>
      </c>
      <c r="I539" s="26">
        <v>65.574468085106389</v>
      </c>
      <c r="K539" s="16">
        <v>345623</v>
      </c>
      <c r="L539" s="15">
        <v>45.206896551724135</v>
      </c>
      <c r="N539">
        <v>346639</v>
      </c>
      <c r="O539">
        <v>44.38787878787879</v>
      </c>
      <c r="P539" s="27">
        <f t="shared" si="22"/>
        <v>146</v>
      </c>
    </row>
    <row r="540" spans="1:16" x14ac:dyDescent="0.3">
      <c r="A540" s="22">
        <f>'agrupamento - 3ciclo'!A539</f>
        <v>346214</v>
      </c>
      <c r="B540" s="21">
        <f>VLOOKUP(Tabela3[[#This Row],[id_escola]],H:I,2,FALSE)</f>
        <v>62.731343283582092</v>
      </c>
      <c r="C540" s="21">
        <f>VLOOKUP(Tabela3[[#This Row],[id_escola]],K:L,2,FALSE)</f>
        <v>56.867647058823529</v>
      </c>
      <c r="D540" s="21">
        <f>AVERAGE(Tabela3[[#This Row],[nota_media_portugues]],Tabela3[[#This Row],[nota_media_matematica]])</f>
        <v>59.799495171202807</v>
      </c>
      <c r="E540">
        <f t="shared" si="21"/>
        <v>69</v>
      </c>
      <c r="F540">
        <f>VLOOKUP(Tabela3[[#This Row],[id_escola]],N:P,3,FALSE)</f>
        <v>4</v>
      </c>
      <c r="H540" s="20">
        <v>345623</v>
      </c>
      <c r="I540" s="26">
        <v>58.160919540229884</v>
      </c>
      <c r="K540" s="16">
        <v>345635</v>
      </c>
      <c r="L540" s="15">
        <v>40.857142857142854</v>
      </c>
      <c r="N540">
        <v>346676</v>
      </c>
      <c r="O540">
        <v>40.633484162895925</v>
      </c>
      <c r="P540" s="27">
        <f t="shared" si="22"/>
        <v>172</v>
      </c>
    </row>
    <row r="541" spans="1:16" x14ac:dyDescent="0.3">
      <c r="A541" s="22">
        <f>'agrupamento - 3ciclo'!A540</f>
        <v>346123</v>
      </c>
      <c r="B541" s="21">
        <f>VLOOKUP(Tabela3[[#This Row],[id_escola]],H:I,2,FALSE)</f>
        <v>61.228571428571428</v>
      </c>
      <c r="C541" s="21">
        <f>VLOOKUP(Tabela3[[#This Row],[id_escola]],K:L,2,FALSE)</f>
        <v>44.140845070422536</v>
      </c>
      <c r="D541" s="21">
        <f>AVERAGE(Tabela3[[#This Row],[nota_media_portugues]],Tabela3[[#This Row],[nota_media_matematica]])</f>
        <v>52.684708249496978</v>
      </c>
      <c r="E541">
        <f t="shared" si="21"/>
        <v>211</v>
      </c>
      <c r="F541">
        <f>VLOOKUP(Tabela3[[#This Row],[id_escola]],N:P,3,FALSE)</f>
        <v>16</v>
      </c>
      <c r="H541" s="20">
        <v>345635</v>
      </c>
      <c r="I541" s="26">
        <v>57.609589041095887</v>
      </c>
      <c r="K541" s="16">
        <v>345647</v>
      </c>
      <c r="L541" s="15">
        <v>49.843478260869567</v>
      </c>
      <c r="N541">
        <v>346690</v>
      </c>
      <c r="O541">
        <v>29.776119402985074</v>
      </c>
      <c r="P541" s="27">
        <f t="shared" si="22"/>
        <v>215</v>
      </c>
    </row>
    <row r="542" spans="1:16" x14ac:dyDescent="0.3">
      <c r="A542" s="22">
        <f>'agrupamento - 3ciclo'!A541</f>
        <v>343614</v>
      </c>
      <c r="B542" s="21">
        <f>VLOOKUP(Tabela3[[#This Row],[id_escola]],H:I,2,FALSE)</f>
        <v>53.823529411764703</v>
      </c>
      <c r="C542" s="21">
        <f>VLOOKUP(Tabela3[[#This Row],[id_escola]],K:L,2,FALSE)</f>
        <v>33.088235294117645</v>
      </c>
      <c r="D542" s="21">
        <f>AVERAGE(Tabela3[[#This Row],[nota_media_portugues]],Tabela3[[#This Row],[nota_media_matematica]])</f>
        <v>43.455882352941174</v>
      </c>
      <c r="E542">
        <f t="shared" si="21"/>
        <v>506</v>
      </c>
      <c r="F542">
        <f>VLOOKUP(Tabela3[[#This Row],[id_escola]],N:P,3,FALSE)</f>
        <v>58</v>
      </c>
      <c r="H542" s="20">
        <v>345647</v>
      </c>
      <c r="I542" s="26">
        <v>64.356521739130429</v>
      </c>
      <c r="K542" s="16">
        <v>345659</v>
      </c>
      <c r="L542" s="15">
        <v>43.147058823529413</v>
      </c>
      <c r="N542">
        <v>346706</v>
      </c>
      <c r="O542">
        <v>43.146788990825691</v>
      </c>
      <c r="P542" s="27">
        <f t="shared" si="22"/>
        <v>157</v>
      </c>
    </row>
    <row r="543" spans="1:16" x14ac:dyDescent="0.3">
      <c r="A543" s="22">
        <f>'agrupamento - 3ciclo'!A542</f>
        <v>346202</v>
      </c>
      <c r="B543" s="21">
        <f>VLOOKUP(Tabela3[[#This Row],[id_escola]],H:I,2,FALSE)</f>
        <v>61.986842105263158</v>
      </c>
      <c r="C543" s="21">
        <f>VLOOKUP(Tabela3[[#This Row],[id_escola]],K:L,2,FALSE)</f>
        <v>56.526315789473685</v>
      </c>
      <c r="D543" s="21">
        <f>AVERAGE(Tabela3[[#This Row],[nota_media_portugues]],Tabela3[[#This Row],[nota_media_matematica]])</f>
        <v>59.256578947368425</v>
      </c>
      <c r="E543">
        <f t="shared" si="21"/>
        <v>75</v>
      </c>
      <c r="F543">
        <f>VLOOKUP(Tabela3[[#This Row],[id_escola]],N:P,3,FALSE)</f>
        <v>7</v>
      </c>
      <c r="H543" s="20">
        <v>345659</v>
      </c>
      <c r="I543" s="26">
        <v>59.4</v>
      </c>
      <c r="K543" s="16">
        <v>345672</v>
      </c>
      <c r="L543" s="15">
        <v>30.444444444444443</v>
      </c>
      <c r="N543">
        <v>346718</v>
      </c>
      <c r="O543">
        <v>32.477941176470587</v>
      </c>
      <c r="P543" s="27">
        <f t="shared" si="22"/>
        <v>212</v>
      </c>
    </row>
    <row r="544" spans="1:16" x14ac:dyDescent="0.3">
      <c r="A544" s="22">
        <f>'agrupamento - 3ciclo'!A543</f>
        <v>343328</v>
      </c>
      <c r="B544" s="21">
        <f>VLOOKUP(Tabela3[[#This Row],[id_escola]],H:I,2,FALSE)</f>
        <v>61.111111111111114</v>
      </c>
      <c r="C544" s="21">
        <f>VLOOKUP(Tabela3[[#This Row],[id_escola]],K:L,2,FALSE)</f>
        <v>47.720338983050844</v>
      </c>
      <c r="D544" s="21">
        <f>AVERAGE(Tabela3[[#This Row],[nota_media_portugues]],Tabela3[[#This Row],[nota_media_matematica]])</f>
        <v>54.415725047080983</v>
      </c>
      <c r="E544">
        <f t="shared" si="21"/>
        <v>159</v>
      </c>
      <c r="F544">
        <f>VLOOKUP(Tabela3[[#This Row],[id_escola]],N:P,3,FALSE)</f>
        <v>26</v>
      </c>
      <c r="H544" s="20">
        <v>345672</v>
      </c>
      <c r="I544" s="26">
        <v>49.861111111111114</v>
      </c>
      <c r="K544" s="16">
        <v>345684</v>
      </c>
      <c r="L544" s="15">
        <v>37.225000000000001</v>
      </c>
      <c r="N544">
        <v>346720</v>
      </c>
      <c r="O544">
        <v>52.494661921708186</v>
      </c>
      <c r="P544" s="27">
        <f t="shared" si="22"/>
        <v>99</v>
      </c>
    </row>
    <row r="545" spans="1:16" x14ac:dyDescent="0.3">
      <c r="A545" s="22">
        <f>'agrupamento - 3ciclo'!A544</f>
        <v>345600</v>
      </c>
      <c r="B545" s="21">
        <f>VLOOKUP(Tabela3[[#This Row],[id_escola]],H:I,2,FALSE)</f>
        <v>58.762886597938142</v>
      </c>
      <c r="C545" s="21">
        <f>VLOOKUP(Tabela3[[#This Row],[id_escola]],K:L,2,FALSE)</f>
        <v>38.183673469387756</v>
      </c>
      <c r="D545" s="21">
        <f>AVERAGE(Tabela3[[#This Row],[nota_media_portugues]],Tabela3[[#This Row],[nota_media_matematica]])</f>
        <v>48.473280033662945</v>
      </c>
      <c r="E545">
        <f t="shared" si="21"/>
        <v>356</v>
      </c>
      <c r="F545">
        <f>VLOOKUP(Tabela3[[#This Row],[id_escola]],N:P,3,FALSE)</f>
        <v>76</v>
      </c>
      <c r="H545" s="20">
        <v>345684</v>
      </c>
      <c r="I545" s="26">
        <v>50</v>
      </c>
      <c r="K545" s="16">
        <v>345696</v>
      </c>
      <c r="L545" s="15">
        <v>40.375</v>
      </c>
      <c r="N545">
        <v>346743</v>
      </c>
      <c r="O545">
        <v>43.713740458015266</v>
      </c>
      <c r="P545" s="27">
        <f t="shared" si="22"/>
        <v>153</v>
      </c>
    </row>
    <row r="546" spans="1:16" x14ac:dyDescent="0.3">
      <c r="A546" s="22">
        <f>'agrupamento - 3ciclo'!A545</f>
        <v>345714</v>
      </c>
      <c r="B546" s="21">
        <f>VLOOKUP(Tabela3[[#This Row],[id_escola]],H:I,2,FALSE)</f>
        <v>61.70967741935484</v>
      </c>
      <c r="C546" s="21">
        <f>VLOOKUP(Tabela3[[#This Row],[id_escola]],K:L,2,FALSE)</f>
        <v>46.723076923076924</v>
      </c>
      <c r="D546" s="21">
        <f>AVERAGE(Tabela3[[#This Row],[nota_media_portugues]],Tabela3[[#This Row],[nota_media_matematica]])</f>
        <v>54.216377171215882</v>
      </c>
      <c r="E546">
        <f t="shared" si="21"/>
        <v>167</v>
      </c>
      <c r="F546">
        <f>VLOOKUP(Tabela3[[#This Row],[id_escola]],N:P,3,FALSE)</f>
        <v>13</v>
      </c>
      <c r="H546" s="20">
        <v>345696</v>
      </c>
      <c r="I546" s="26">
        <v>63.5625</v>
      </c>
      <c r="K546" s="16">
        <v>345702</v>
      </c>
      <c r="L546" s="15">
        <v>37.754098360655739</v>
      </c>
      <c r="N546">
        <v>346767</v>
      </c>
      <c r="O546">
        <v>40.736585365853657</v>
      </c>
      <c r="P546" s="27">
        <f t="shared" si="22"/>
        <v>169</v>
      </c>
    </row>
    <row r="547" spans="1:16" x14ac:dyDescent="0.3">
      <c r="A547" s="22">
        <f>'agrupamento - 3ciclo'!A546</f>
        <v>342452</v>
      </c>
      <c r="B547" s="21">
        <f>VLOOKUP(Tabela3[[#This Row],[id_escola]],H:I,2,FALSE)</f>
        <v>59.420634920634917</v>
      </c>
      <c r="C547" s="21">
        <f>VLOOKUP(Tabela3[[#This Row],[id_escola]],K:L,2,FALSE)</f>
        <v>32.685039370078741</v>
      </c>
      <c r="D547" s="21">
        <f>AVERAGE(Tabela3[[#This Row],[nota_media_portugues]],Tabela3[[#This Row],[nota_media_matematica]])</f>
        <v>46.052837145356833</v>
      </c>
      <c r="E547">
        <f t="shared" si="21"/>
        <v>442</v>
      </c>
      <c r="F547">
        <f>VLOOKUP(Tabela3[[#This Row],[id_escola]],N:P,3,FALSE)</f>
        <v>149</v>
      </c>
      <c r="H547" s="20">
        <v>345702</v>
      </c>
      <c r="I547" s="26">
        <v>57.065573770491802</v>
      </c>
      <c r="K547" s="16">
        <v>345714</v>
      </c>
      <c r="L547" s="15">
        <v>46.723076923076924</v>
      </c>
      <c r="N547">
        <v>346792</v>
      </c>
      <c r="O547">
        <v>52.487499999999997</v>
      </c>
      <c r="P547" s="27">
        <f t="shared" si="22"/>
        <v>100</v>
      </c>
    </row>
    <row r="548" spans="1:16" x14ac:dyDescent="0.3">
      <c r="A548" s="22">
        <f>'agrupamento - 3ciclo'!A547</f>
        <v>310323</v>
      </c>
      <c r="B548" s="21">
        <f>VLOOKUP(Tabela3[[#This Row],[id_escola]],H:I,2,FALSE)</f>
        <v>56.981132075471699</v>
      </c>
      <c r="C548" s="21">
        <f>VLOOKUP(Tabela3[[#This Row],[id_escola]],K:L,2,FALSE)</f>
        <v>34.209876543209873</v>
      </c>
      <c r="D548" s="21">
        <f>AVERAGE(Tabela3[[#This Row],[nota_media_portugues]],Tabela3[[#This Row],[nota_media_matematica]])</f>
        <v>45.595504309340782</v>
      </c>
      <c r="E548">
        <f t="shared" si="21"/>
        <v>449</v>
      </c>
      <c r="F548">
        <f>VLOOKUP(Tabela3[[#This Row],[id_escola]],N:P,3,FALSE)</f>
        <v>154</v>
      </c>
      <c r="H548" s="20">
        <v>345714</v>
      </c>
      <c r="I548" s="26">
        <v>61.70967741935484</v>
      </c>
      <c r="K548" s="16">
        <v>345726</v>
      </c>
      <c r="L548" s="15">
        <v>32.821917808219176</v>
      </c>
      <c r="N548">
        <v>380025</v>
      </c>
      <c r="O548">
        <v>51.782608695652172</v>
      </c>
      <c r="P548" s="27">
        <f t="shared" si="22"/>
        <v>103</v>
      </c>
    </row>
    <row r="549" spans="1:16" x14ac:dyDescent="0.3">
      <c r="A549" s="22">
        <f>'agrupamento - 3ciclo'!A548</f>
        <v>403556</v>
      </c>
      <c r="B549" s="21">
        <f>VLOOKUP(Tabela3[[#This Row],[id_escola]],H:I,2,FALSE)</f>
        <v>63.261437908496731</v>
      </c>
      <c r="C549" s="21">
        <f>VLOOKUP(Tabela3[[#This Row],[id_escola]],K:L,2,FALSE)</f>
        <v>44.4</v>
      </c>
      <c r="D549" s="21">
        <f>AVERAGE(Tabela3[[#This Row],[nota_media_portugues]],Tabela3[[#This Row],[nota_media_matematica]])</f>
        <v>53.830718954248368</v>
      </c>
      <c r="E549">
        <f t="shared" si="21"/>
        <v>179</v>
      </c>
      <c r="F549">
        <f>VLOOKUP(Tabela3[[#This Row],[id_escola]],N:P,3,FALSE)</f>
        <v>79</v>
      </c>
      <c r="H549" s="20">
        <v>345726</v>
      </c>
      <c r="I549" s="26">
        <v>52.027397260273972</v>
      </c>
      <c r="K549" s="16">
        <v>345738</v>
      </c>
      <c r="L549" s="15">
        <v>40.75</v>
      </c>
      <c r="N549">
        <v>380079</v>
      </c>
      <c r="O549">
        <v>36.821428571428569</v>
      </c>
      <c r="P549" s="27">
        <f t="shared" si="22"/>
        <v>200</v>
      </c>
    </row>
    <row r="550" spans="1:16" x14ac:dyDescent="0.3">
      <c r="A550" s="22">
        <f>'agrupamento - 3ciclo'!A549</f>
        <v>346172</v>
      </c>
      <c r="B550" s="21">
        <f>VLOOKUP(Tabela3[[#This Row],[id_escola]],H:I,2,FALSE)</f>
        <v>48.769230769230766</v>
      </c>
      <c r="C550" s="21">
        <f>VLOOKUP(Tabela3[[#This Row],[id_escola]],K:L,2,FALSE)</f>
        <v>32.512820512820511</v>
      </c>
      <c r="D550" s="21">
        <f>AVERAGE(Tabela3[[#This Row],[nota_media_portugues]],Tabela3[[#This Row],[nota_media_matematica]])</f>
        <v>40.641025641025635</v>
      </c>
      <c r="E550">
        <f t="shared" si="21"/>
        <v>558</v>
      </c>
      <c r="F550">
        <f>VLOOKUP(Tabela3[[#This Row],[id_escola]],N:P,3,FALSE)</f>
        <v>14</v>
      </c>
      <c r="H550" s="20">
        <v>345738</v>
      </c>
      <c r="I550" s="26">
        <v>60.089285714285715</v>
      </c>
      <c r="K550" s="16">
        <v>345751</v>
      </c>
      <c r="L550" s="15">
        <v>45.767857142857146</v>
      </c>
      <c r="N550">
        <v>400014</v>
      </c>
      <c r="O550">
        <v>37.861111111111114</v>
      </c>
      <c r="P550" s="27">
        <f t="shared" si="22"/>
        <v>197</v>
      </c>
    </row>
    <row r="551" spans="1:16" x14ac:dyDescent="0.3">
      <c r="A551" s="22">
        <f>'agrupamento - 3ciclo'!A550</f>
        <v>340558</v>
      </c>
      <c r="B551" s="21">
        <f>VLOOKUP(Tabela3[[#This Row],[id_escola]],H:I,2,FALSE)</f>
        <v>55.386363636363633</v>
      </c>
      <c r="C551" s="21">
        <f>VLOOKUP(Tabela3[[#This Row],[id_escola]],K:L,2,FALSE)</f>
        <v>34.628787878787875</v>
      </c>
      <c r="D551" s="21">
        <f>AVERAGE(Tabela3[[#This Row],[nota_media_portugues]],Tabela3[[#This Row],[nota_media_matematica]])</f>
        <v>45.007575757575751</v>
      </c>
      <c r="E551">
        <f t="shared" si="21"/>
        <v>459</v>
      </c>
      <c r="F551">
        <f>VLOOKUP(Tabela3[[#This Row],[id_escola]],N:P,3,FALSE)</f>
        <v>62</v>
      </c>
      <c r="H551" s="20">
        <v>345751</v>
      </c>
      <c r="I551" s="26">
        <v>60.771929824561404</v>
      </c>
      <c r="K551" s="16">
        <v>345763</v>
      </c>
      <c r="L551" s="15">
        <v>44.546875</v>
      </c>
      <c r="N551">
        <v>400038</v>
      </c>
      <c r="O551">
        <v>58.35217391304348</v>
      </c>
      <c r="P551" s="27">
        <f t="shared" si="22"/>
        <v>64</v>
      </c>
    </row>
    <row r="552" spans="1:16" x14ac:dyDescent="0.3">
      <c r="A552" s="22">
        <f>'agrupamento - 3ciclo'!A551</f>
        <v>345726</v>
      </c>
      <c r="B552" s="21">
        <f>VLOOKUP(Tabela3[[#This Row],[id_escola]],H:I,2,FALSE)</f>
        <v>52.027397260273972</v>
      </c>
      <c r="C552" s="21">
        <f>VLOOKUP(Tabela3[[#This Row],[id_escola]],K:L,2,FALSE)</f>
        <v>32.821917808219176</v>
      </c>
      <c r="D552" s="21">
        <f>AVERAGE(Tabela3[[#This Row],[nota_media_portugues]],Tabela3[[#This Row],[nota_media_matematica]])</f>
        <v>42.424657534246577</v>
      </c>
      <c r="E552">
        <f t="shared" si="21"/>
        <v>517</v>
      </c>
      <c r="F552">
        <f>VLOOKUP(Tabela3[[#This Row],[id_escola]],N:P,3,FALSE)</f>
        <v>92</v>
      </c>
      <c r="H552" s="20">
        <v>345763</v>
      </c>
      <c r="I552" s="26">
        <v>56.322580645161288</v>
      </c>
      <c r="K552" s="16">
        <v>345775</v>
      </c>
      <c r="L552" s="15">
        <v>42.36</v>
      </c>
      <c r="N552">
        <v>400397</v>
      </c>
      <c r="O552">
        <v>59.5</v>
      </c>
      <c r="P552" s="27">
        <f t="shared" si="22"/>
        <v>60</v>
      </c>
    </row>
    <row r="553" spans="1:16" x14ac:dyDescent="0.3">
      <c r="A553" s="22">
        <f>'agrupamento - 3ciclo'!A552</f>
        <v>343006</v>
      </c>
      <c r="B553" s="21">
        <f>VLOOKUP(Tabela3[[#This Row],[id_escola]],H:I,2,FALSE)</f>
        <v>57.349206349206348</v>
      </c>
      <c r="C553" s="21">
        <f>VLOOKUP(Tabela3[[#This Row],[id_escola]],K:L,2,FALSE)</f>
        <v>29.09375</v>
      </c>
      <c r="D553" s="21">
        <f>AVERAGE(Tabela3[[#This Row],[nota_media_portugues]],Tabela3[[#This Row],[nota_media_matematica]])</f>
        <v>43.221478174603178</v>
      </c>
      <c r="E553">
        <f t="shared" si="21"/>
        <v>503</v>
      </c>
      <c r="F553">
        <f>VLOOKUP(Tabela3[[#This Row],[id_escola]],N:P,3,FALSE)</f>
        <v>147</v>
      </c>
      <c r="H553" s="20">
        <v>345775</v>
      </c>
      <c r="I553" s="26">
        <v>57.74</v>
      </c>
      <c r="K553" s="16">
        <v>345787</v>
      </c>
      <c r="L553" s="15">
        <v>38.083333333333336</v>
      </c>
      <c r="N553">
        <v>400403</v>
      </c>
      <c r="O553">
        <v>47.803149606299215</v>
      </c>
      <c r="P553" s="27">
        <f t="shared" si="22"/>
        <v>128</v>
      </c>
    </row>
    <row r="554" spans="1:16" x14ac:dyDescent="0.3">
      <c r="A554" s="22">
        <f>'agrupamento - 3ciclo'!A553</f>
        <v>344096</v>
      </c>
      <c r="B554" s="21">
        <f>VLOOKUP(Tabela3[[#This Row],[id_escola]],H:I,2,FALSE)</f>
        <v>52.18681318681319</v>
      </c>
      <c r="C554" s="21">
        <f>VLOOKUP(Tabela3[[#This Row],[id_escola]],K:L,2,FALSE)</f>
        <v>32.574468085106382</v>
      </c>
      <c r="D554" s="21">
        <f>AVERAGE(Tabela3[[#This Row],[nota_media_portugues]],Tabela3[[#This Row],[nota_media_matematica]])</f>
        <v>42.380640635959786</v>
      </c>
      <c r="E554">
        <f t="shared" si="21"/>
        <v>516</v>
      </c>
      <c r="F554">
        <f>VLOOKUP(Tabela3[[#This Row],[id_escola]],N:P,3,FALSE)</f>
        <v>175</v>
      </c>
      <c r="H554" s="20">
        <v>345787</v>
      </c>
      <c r="I554" s="26">
        <v>64.5</v>
      </c>
      <c r="K554" s="16">
        <v>345799</v>
      </c>
      <c r="L554" s="15">
        <v>47.285714285714285</v>
      </c>
      <c r="N554">
        <v>400439</v>
      </c>
      <c r="O554">
        <v>59.012755102040813</v>
      </c>
      <c r="P554" s="27">
        <f t="shared" si="22"/>
        <v>62</v>
      </c>
    </row>
    <row r="555" spans="1:16" x14ac:dyDescent="0.3">
      <c r="A555" s="22">
        <f>'agrupamento - 3ciclo'!A554</f>
        <v>403362</v>
      </c>
      <c r="B555" s="21">
        <f>VLOOKUP(Tabela3[[#This Row],[id_escola]],H:I,2,FALSE)</f>
        <v>57.734939759036145</v>
      </c>
      <c r="C555" s="21">
        <f>VLOOKUP(Tabela3[[#This Row],[id_escola]],K:L,2,FALSE)</f>
        <v>36.93333333333333</v>
      </c>
      <c r="D555" s="21">
        <f>AVERAGE(Tabela3[[#This Row],[nota_media_portugues]],Tabela3[[#This Row],[nota_media_matematica]])</f>
        <v>47.334136546184737</v>
      </c>
      <c r="E555">
        <f t="shared" si="21"/>
        <v>383</v>
      </c>
      <c r="F555">
        <f>VLOOKUP(Tabela3[[#This Row],[id_escola]],N:P,3,FALSE)</f>
        <v>153</v>
      </c>
      <c r="H555" s="20">
        <v>345799</v>
      </c>
      <c r="I555" s="26">
        <v>63.285714285714285</v>
      </c>
      <c r="K555" s="16">
        <v>345805</v>
      </c>
      <c r="L555" s="15">
        <v>43.54054054054054</v>
      </c>
      <c r="N555">
        <v>400609</v>
      </c>
      <c r="O555">
        <v>37.754545454545458</v>
      </c>
      <c r="P555" s="27">
        <f t="shared" si="22"/>
        <v>198</v>
      </c>
    </row>
    <row r="556" spans="1:16" x14ac:dyDescent="0.3">
      <c r="A556" s="22">
        <f>'agrupamento - 3ciclo'!A555</f>
        <v>346585</v>
      </c>
      <c r="B556" s="21">
        <f>VLOOKUP(Tabela3[[#This Row],[id_escola]],H:I,2,FALSE)</f>
        <v>63.96153846153846</v>
      </c>
      <c r="C556" s="21">
        <f>VLOOKUP(Tabela3[[#This Row],[id_escola]],K:L,2,FALSE)</f>
        <v>50.96153846153846</v>
      </c>
      <c r="D556" s="21">
        <f>AVERAGE(Tabela3[[#This Row],[nota_media_portugues]],Tabela3[[#This Row],[nota_media_matematica]])</f>
        <v>57.46153846153846</v>
      </c>
      <c r="E556">
        <f t="shared" si="21"/>
        <v>95</v>
      </c>
      <c r="F556">
        <f>VLOOKUP(Tabela3[[#This Row],[id_escola]],N:P,3,FALSE)</f>
        <v>15</v>
      </c>
      <c r="H556" s="20">
        <v>345805</v>
      </c>
      <c r="I556" s="26">
        <v>58.555555555555557</v>
      </c>
      <c r="K556" s="16">
        <v>345817</v>
      </c>
      <c r="L556" s="15">
        <v>23.444444444444443</v>
      </c>
      <c r="N556">
        <v>400804</v>
      </c>
      <c r="O556">
        <v>36.715000000000003</v>
      </c>
      <c r="P556" s="27">
        <f t="shared" si="22"/>
        <v>201</v>
      </c>
    </row>
    <row r="557" spans="1:16" x14ac:dyDescent="0.3">
      <c r="A557" s="22">
        <f>'agrupamento - 3ciclo'!A556</f>
        <v>343547</v>
      </c>
      <c r="B557" s="21">
        <f>VLOOKUP(Tabela3[[#This Row],[id_escola]],H:I,2,FALSE)</f>
        <v>58.885714285714286</v>
      </c>
      <c r="C557" s="21">
        <f>VLOOKUP(Tabela3[[#This Row],[id_escola]],K:L,2,FALSE)</f>
        <v>50.771428571428572</v>
      </c>
      <c r="D557" s="21">
        <f>AVERAGE(Tabela3[[#This Row],[nota_media_portugues]],Tabela3[[#This Row],[nota_media_matematica]])</f>
        <v>54.828571428571429</v>
      </c>
      <c r="E557">
        <f t="shared" si="21"/>
        <v>145</v>
      </c>
      <c r="F557">
        <f>VLOOKUP(Tabela3[[#This Row],[id_escola]],N:P,3,FALSE)</f>
        <v>23</v>
      </c>
      <c r="H557" s="20">
        <v>345817</v>
      </c>
      <c r="I557" s="26">
        <v>60.148148148148145</v>
      </c>
      <c r="K557" s="16">
        <v>345829</v>
      </c>
      <c r="L557" s="15">
        <v>33.666666666666664</v>
      </c>
      <c r="N557">
        <v>401020</v>
      </c>
      <c r="O557">
        <v>39.642131979695435</v>
      </c>
      <c r="P557" s="27">
        <f t="shared" si="22"/>
        <v>183</v>
      </c>
    </row>
    <row r="558" spans="1:16" x14ac:dyDescent="0.3">
      <c r="A558" s="22">
        <f>'agrupamento - 3ciclo'!A557</f>
        <v>346366</v>
      </c>
      <c r="B558" s="21">
        <f>VLOOKUP(Tabela3[[#This Row],[id_escola]],H:I,2,FALSE)</f>
        <v>56.657894736842103</v>
      </c>
      <c r="C558" s="21">
        <f>VLOOKUP(Tabela3[[#This Row],[id_escola]],K:L,2,FALSE)</f>
        <v>41.973684210526315</v>
      </c>
      <c r="D558" s="21">
        <f>AVERAGE(Tabela3[[#This Row],[nota_media_portugues]],Tabela3[[#This Row],[nota_media_matematica]])</f>
        <v>49.315789473684205</v>
      </c>
      <c r="E558">
        <f t="shared" si="21"/>
        <v>320</v>
      </c>
      <c r="F558">
        <f>VLOOKUP(Tabela3[[#This Row],[id_escola]],N:P,3,FALSE)</f>
        <v>16</v>
      </c>
      <c r="H558" s="20">
        <v>345829</v>
      </c>
      <c r="I558" s="26">
        <v>60.054054054054056</v>
      </c>
      <c r="K558" s="16">
        <v>345830</v>
      </c>
      <c r="L558" s="15">
        <v>38.058365758754867</v>
      </c>
      <c r="N558">
        <v>401067</v>
      </c>
      <c r="O558">
        <v>50.32054176072235</v>
      </c>
      <c r="P558" s="27">
        <f t="shared" si="22"/>
        <v>110</v>
      </c>
    </row>
    <row r="559" spans="1:16" x14ac:dyDescent="0.3">
      <c r="A559" s="22">
        <f>'agrupamento - 3ciclo'!A558</f>
        <v>330360</v>
      </c>
      <c r="B559" s="21">
        <f>VLOOKUP(Tabela3[[#This Row],[id_escola]],H:I,2,FALSE)</f>
        <v>48.884615384615387</v>
      </c>
      <c r="C559" s="21">
        <f>VLOOKUP(Tabela3[[#This Row],[id_escola]],K:L,2,FALSE)</f>
        <v>26.92</v>
      </c>
      <c r="D559" s="21">
        <f>AVERAGE(Tabela3[[#This Row],[nota_media_portugues]],Tabela3[[#This Row],[nota_media_matematica]])</f>
        <v>37.902307692307694</v>
      </c>
      <c r="E559">
        <f t="shared" si="21"/>
        <v>582</v>
      </c>
      <c r="F559">
        <f>VLOOKUP(Tabela3[[#This Row],[id_escola]],N:P,3,FALSE)</f>
        <v>18</v>
      </c>
      <c r="H559" s="20">
        <v>345830</v>
      </c>
      <c r="I559" s="26">
        <v>57.740157480314963</v>
      </c>
      <c r="K559" s="16">
        <v>345842</v>
      </c>
      <c r="L559" s="15">
        <v>48.153846153846153</v>
      </c>
      <c r="N559">
        <v>401201</v>
      </c>
      <c r="O559">
        <v>47.78854625550661</v>
      </c>
      <c r="P559" s="27">
        <f t="shared" si="22"/>
        <v>129</v>
      </c>
    </row>
    <row r="560" spans="1:16" x14ac:dyDescent="0.3">
      <c r="A560" s="22">
        <f>'agrupamento - 3ciclo'!A559</f>
        <v>346329</v>
      </c>
      <c r="B560" s="21">
        <f>VLOOKUP(Tabela3[[#This Row],[id_escola]],H:I,2,FALSE)</f>
        <v>54.294117647058826</v>
      </c>
      <c r="C560" s="21">
        <f>VLOOKUP(Tabela3[[#This Row],[id_escola]],K:L,2,FALSE)</f>
        <v>38.780487804878049</v>
      </c>
      <c r="D560" s="21">
        <f>AVERAGE(Tabela3[[#This Row],[nota_media_portugues]],Tabela3[[#This Row],[nota_media_matematica]])</f>
        <v>46.537302725968438</v>
      </c>
      <c r="E560">
        <f t="shared" si="21"/>
        <v>420</v>
      </c>
      <c r="F560">
        <f>VLOOKUP(Tabela3[[#This Row],[id_escola]],N:P,3,FALSE)</f>
        <v>45</v>
      </c>
      <c r="H560" s="20">
        <v>345842</v>
      </c>
      <c r="I560" s="26">
        <v>61.051282051282051</v>
      </c>
      <c r="K560" s="16">
        <v>345854</v>
      </c>
      <c r="L560" s="15">
        <v>33.42622950819672</v>
      </c>
      <c r="N560">
        <v>401250</v>
      </c>
      <c r="O560">
        <v>35.985207100591715</v>
      </c>
      <c r="P560" s="27">
        <f t="shared" si="22"/>
        <v>206</v>
      </c>
    </row>
    <row r="561" spans="1:16" x14ac:dyDescent="0.3">
      <c r="A561" s="22">
        <f>'agrupamento - 3ciclo'!A560</f>
        <v>344382</v>
      </c>
      <c r="B561" s="21">
        <f>VLOOKUP(Tabela3[[#This Row],[id_escola]],H:I,2,FALSE)</f>
        <v>60.393442622950822</v>
      </c>
      <c r="C561" s="21">
        <f>VLOOKUP(Tabela3[[#This Row],[id_escola]],K:L,2,FALSE)</f>
        <v>44.85</v>
      </c>
      <c r="D561" s="21">
        <f>AVERAGE(Tabela3[[#This Row],[nota_media_portugues]],Tabela3[[#This Row],[nota_media_matematica]])</f>
        <v>52.621721311475412</v>
      </c>
      <c r="E561">
        <f t="shared" si="21"/>
        <v>207</v>
      </c>
      <c r="F561">
        <f>VLOOKUP(Tabela3[[#This Row],[id_escola]],N:P,3,FALSE)</f>
        <v>77</v>
      </c>
      <c r="H561" s="20">
        <v>345854</v>
      </c>
      <c r="I561" s="26">
        <v>50.983050847457626</v>
      </c>
      <c r="K561" s="16">
        <v>345866</v>
      </c>
      <c r="L561" s="15">
        <v>50.896551724137929</v>
      </c>
      <c r="N561">
        <v>401274</v>
      </c>
      <c r="O561">
        <v>66.949367088607602</v>
      </c>
      <c r="P561" s="27">
        <f t="shared" si="22"/>
        <v>35</v>
      </c>
    </row>
    <row r="562" spans="1:16" x14ac:dyDescent="0.3">
      <c r="A562" s="22">
        <f>'agrupamento - 3ciclo'!A561</f>
        <v>346391</v>
      </c>
      <c r="B562" s="21">
        <f>VLOOKUP(Tabela3[[#This Row],[id_escola]],H:I,2,FALSE)</f>
        <v>59.870370370370374</v>
      </c>
      <c r="C562" s="21">
        <f>VLOOKUP(Tabela3[[#This Row],[id_escola]],K:L,2,FALSE)</f>
        <v>43.921568627450981</v>
      </c>
      <c r="D562" s="21">
        <f>AVERAGE(Tabela3[[#This Row],[nota_media_portugues]],Tabela3[[#This Row],[nota_media_matematica]])</f>
        <v>51.895969498910674</v>
      </c>
      <c r="E562">
        <f t="shared" si="21"/>
        <v>231</v>
      </c>
      <c r="F562">
        <f>VLOOKUP(Tabela3[[#This Row],[id_escola]],N:P,3,FALSE)</f>
        <v>89</v>
      </c>
      <c r="H562" s="20">
        <v>345866</v>
      </c>
      <c r="I562" s="26">
        <v>63.209302325581397</v>
      </c>
      <c r="K562" s="16">
        <v>345878</v>
      </c>
      <c r="L562" s="15">
        <v>29.875</v>
      </c>
      <c r="N562">
        <v>401328</v>
      </c>
      <c r="O562">
        <v>38.895705521472394</v>
      </c>
      <c r="P562" s="27">
        <f t="shared" si="22"/>
        <v>191</v>
      </c>
    </row>
    <row r="563" spans="1:16" x14ac:dyDescent="0.3">
      <c r="A563" s="22">
        <f>'agrupamento - 3ciclo'!A562</f>
        <v>344291</v>
      </c>
      <c r="B563" s="21">
        <f>VLOOKUP(Tabela3[[#This Row],[id_escola]],H:I,2,FALSE)</f>
        <v>55.632653061224488</v>
      </c>
      <c r="C563" s="21">
        <f>VLOOKUP(Tabela3[[#This Row],[id_escola]],K:L,2,FALSE)</f>
        <v>35.673469387755105</v>
      </c>
      <c r="D563" s="21">
        <f>AVERAGE(Tabela3[[#This Row],[nota_media_portugues]],Tabela3[[#This Row],[nota_media_matematica]])</f>
        <v>45.653061224489797</v>
      </c>
      <c r="E563">
        <f t="shared" si="21"/>
        <v>440</v>
      </c>
      <c r="F563">
        <f>VLOOKUP(Tabela3[[#This Row],[id_escola]],N:P,3,FALSE)</f>
        <v>144</v>
      </c>
      <c r="H563" s="20">
        <v>345878</v>
      </c>
      <c r="I563" s="26">
        <v>51.418181818181822</v>
      </c>
      <c r="K563" s="16">
        <v>345880</v>
      </c>
      <c r="L563" s="15">
        <v>29.1</v>
      </c>
      <c r="N563">
        <v>401330</v>
      </c>
      <c r="O563">
        <v>43.766666666666666</v>
      </c>
      <c r="P563" s="27">
        <f t="shared" si="22"/>
        <v>151</v>
      </c>
    </row>
    <row r="564" spans="1:16" x14ac:dyDescent="0.3">
      <c r="A564" s="22">
        <f>'agrupamento - 3ciclo'!A563</f>
        <v>344280</v>
      </c>
      <c r="B564" s="21">
        <f>VLOOKUP(Tabela3[[#This Row],[id_escola]],H:I,2,FALSE)</f>
        <v>58.60526315789474</v>
      </c>
      <c r="C564" s="21">
        <f>VLOOKUP(Tabela3[[#This Row],[id_escola]],K:L,2,FALSE)</f>
        <v>32.220779220779221</v>
      </c>
      <c r="D564" s="21">
        <f>AVERAGE(Tabela3[[#This Row],[nota_media_portugues]],Tabela3[[#This Row],[nota_media_matematica]])</f>
        <v>45.41302118933698</v>
      </c>
      <c r="E564">
        <f t="shared" si="21"/>
        <v>443</v>
      </c>
      <c r="F564">
        <f>VLOOKUP(Tabela3[[#This Row],[id_escola]],N:P,3,FALSE)</f>
        <v>134</v>
      </c>
      <c r="H564" s="20">
        <v>345880</v>
      </c>
      <c r="I564" s="26">
        <v>47.875</v>
      </c>
      <c r="K564" s="16">
        <v>345891</v>
      </c>
      <c r="L564" s="15">
        <v>38.314814814814817</v>
      </c>
      <c r="N564">
        <v>401390</v>
      </c>
      <c r="O564">
        <v>44.553191489361701</v>
      </c>
      <c r="P564" s="27">
        <f t="shared" si="22"/>
        <v>144</v>
      </c>
    </row>
    <row r="565" spans="1:16" x14ac:dyDescent="0.3">
      <c r="A565" s="22">
        <f>'agrupamento - 3ciclo'!A564</f>
        <v>310372</v>
      </c>
      <c r="B565" s="21">
        <f>VLOOKUP(Tabela3[[#This Row],[id_escola]],H:I,2,FALSE)</f>
        <v>57.58064516129032</v>
      </c>
      <c r="C565" s="21">
        <f>VLOOKUP(Tabela3[[#This Row],[id_escola]],K:L,2,FALSE)</f>
        <v>36.424242424242422</v>
      </c>
      <c r="D565" s="21">
        <f>AVERAGE(Tabela3[[#This Row],[nota_media_portugues]],Tabela3[[#This Row],[nota_media_matematica]])</f>
        <v>47.002443792766371</v>
      </c>
      <c r="E565">
        <f t="shared" si="21"/>
        <v>388</v>
      </c>
      <c r="F565">
        <f>VLOOKUP(Tabela3[[#This Row],[id_escola]],N:P,3,FALSE)</f>
        <v>26</v>
      </c>
      <c r="H565" s="20">
        <v>345891</v>
      </c>
      <c r="I565" s="26">
        <v>46.627450980392155</v>
      </c>
      <c r="K565" s="16">
        <v>345908</v>
      </c>
      <c r="L565" s="15">
        <v>49.964912280701753</v>
      </c>
      <c r="N565">
        <v>401420</v>
      </c>
      <c r="O565">
        <v>43.639097744360903</v>
      </c>
      <c r="P565" s="27">
        <f t="shared" si="22"/>
        <v>154</v>
      </c>
    </row>
    <row r="566" spans="1:16" x14ac:dyDescent="0.3">
      <c r="A566" s="22">
        <f>'agrupamento - 3ciclo'!A565</f>
        <v>345398</v>
      </c>
      <c r="B566" s="21">
        <f>VLOOKUP(Tabela3[[#This Row],[id_escola]],H:I,2,FALSE)</f>
        <v>56.340909090909093</v>
      </c>
      <c r="C566" s="21">
        <f>VLOOKUP(Tabela3[[#This Row],[id_escola]],K:L,2,FALSE)</f>
        <v>39.584269662921351</v>
      </c>
      <c r="D566" s="21">
        <f>AVERAGE(Tabela3[[#This Row],[nota_media_portugues]],Tabela3[[#This Row],[nota_media_matematica]])</f>
        <v>47.962589376915219</v>
      </c>
      <c r="E566">
        <f t="shared" si="21"/>
        <v>362</v>
      </c>
      <c r="F566">
        <f>VLOOKUP(Tabela3[[#This Row],[id_escola]],N:P,3,FALSE)</f>
        <v>9</v>
      </c>
      <c r="H566" s="20">
        <v>345908</v>
      </c>
      <c r="I566" s="26">
        <v>60.392857142857146</v>
      </c>
      <c r="K566" s="16">
        <v>345910</v>
      </c>
      <c r="L566" s="15">
        <v>56.095238095238095</v>
      </c>
      <c r="N566">
        <v>401663</v>
      </c>
      <c r="O566">
        <v>59.871621621621621</v>
      </c>
      <c r="P566" s="27">
        <f t="shared" si="22"/>
        <v>57</v>
      </c>
    </row>
    <row r="567" spans="1:16" x14ac:dyDescent="0.3">
      <c r="A567" s="22">
        <f>'agrupamento - 3ciclo'!A566</f>
        <v>403477</v>
      </c>
      <c r="B567" s="21">
        <f>VLOOKUP(Tabela3[[#This Row],[id_escola]],H:I,2,FALSE)</f>
        <v>45.5</v>
      </c>
      <c r="C567" s="21">
        <f>VLOOKUP(Tabela3[[#This Row],[id_escola]],K:L,2,FALSE)</f>
        <v>16.611940298507463</v>
      </c>
      <c r="D567" s="21">
        <f>AVERAGE(Tabela3[[#This Row],[nota_media_portugues]],Tabela3[[#This Row],[nota_media_matematica]])</f>
        <v>31.055970149253731</v>
      </c>
      <c r="E567">
        <f t="shared" si="21"/>
        <v>611</v>
      </c>
      <c r="F567">
        <f>VLOOKUP(Tabela3[[#This Row],[id_escola]],N:P,3,FALSE)</f>
        <v>211</v>
      </c>
      <c r="H567" s="20">
        <v>345910</v>
      </c>
      <c r="I567" s="26">
        <v>65.447058823529417</v>
      </c>
      <c r="K567" s="16">
        <v>345921</v>
      </c>
      <c r="L567" s="15">
        <v>41.297872340425535</v>
      </c>
      <c r="N567">
        <v>401699</v>
      </c>
      <c r="O567">
        <v>49.458333333333336</v>
      </c>
      <c r="P567" s="27">
        <f t="shared" si="22"/>
        <v>112</v>
      </c>
    </row>
    <row r="568" spans="1:16" x14ac:dyDescent="0.3">
      <c r="A568" s="22">
        <f>'agrupamento - 3ciclo'!A567</f>
        <v>342063</v>
      </c>
      <c r="B568" s="21">
        <f>VLOOKUP(Tabela3[[#This Row],[id_escola]],H:I,2,FALSE)</f>
        <v>60.823529411764703</v>
      </c>
      <c r="C568" s="21">
        <f>VLOOKUP(Tabela3[[#This Row],[id_escola]],K:L,2,FALSE)</f>
        <v>55.411764705882355</v>
      </c>
      <c r="D568" s="21">
        <f>AVERAGE(Tabela3[[#This Row],[nota_media_portugues]],Tabela3[[#This Row],[nota_media_matematica]])</f>
        <v>58.117647058823529</v>
      </c>
      <c r="E568">
        <f t="shared" si="21"/>
        <v>83</v>
      </c>
      <c r="F568">
        <f>VLOOKUP(Tabela3[[#This Row],[id_escola]],N:P,3,FALSE)</f>
        <v>1</v>
      </c>
      <c r="H568" s="20">
        <v>345921</v>
      </c>
      <c r="I568" s="26">
        <v>56.659574468085104</v>
      </c>
      <c r="K568" s="16">
        <v>345933</v>
      </c>
      <c r="L568" s="15">
        <v>28.571428571428573</v>
      </c>
      <c r="N568">
        <v>401705</v>
      </c>
      <c r="O568">
        <v>40.277439024390247</v>
      </c>
      <c r="P568" s="27">
        <f t="shared" si="22"/>
        <v>175</v>
      </c>
    </row>
    <row r="569" spans="1:16" x14ac:dyDescent="0.3">
      <c r="A569" s="22">
        <f>'agrupamento - 3ciclo'!A568</f>
        <v>346354</v>
      </c>
      <c r="B569" s="21">
        <f>VLOOKUP(Tabela3[[#This Row],[id_escola]],H:I,2,FALSE)</f>
        <v>55.48</v>
      </c>
      <c r="C569" s="21">
        <f>VLOOKUP(Tabela3[[#This Row],[id_escola]],K:L,2,FALSE)</f>
        <v>37.074074074074076</v>
      </c>
      <c r="D569" s="21">
        <f>AVERAGE(Tabela3[[#This Row],[nota_media_portugues]],Tabela3[[#This Row],[nota_media_matematica]])</f>
        <v>46.277037037037033</v>
      </c>
      <c r="E569">
        <f t="shared" si="21"/>
        <v>420</v>
      </c>
      <c r="F569">
        <f>VLOOKUP(Tabela3[[#This Row],[id_escola]],N:P,3,FALSE)</f>
        <v>18</v>
      </c>
      <c r="H569" s="20">
        <v>345933</v>
      </c>
      <c r="I569" s="26">
        <v>54.571428571428569</v>
      </c>
      <c r="K569" s="16">
        <v>345945</v>
      </c>
      <c r="L569" s="15">
        <v>36.348837209302324</v>
      </c>
      <c r="N569">
        <v>401754</v>
      </c>
      <c r="O569">
        <v>35.783269961977183</v>
      </c>
      <c r="P569" s="27">
        <f t="shared" si="22"/>
        <v>207</v>
      </c>
    </row>
    <row r="570" spans="1:16" x14ac:dyDescent="0.3">
      <c r="A570" s="22">
        <f>'agrupamento - 3ciclo'!A569</f>
        <v>345921</v>
      </c>
      <c r="B570" s="21">
        <f>VLOOKUP(Tabela3[[#This Row],[id_escola]],H:I,2,FALSE)</f>
        <v>56.659574468085104</v>
      </c>
      <c r="C570" s="21">
        <f>VLOOKUP(Tabela3[[#This Row],[id_escola]],K:L,2,FALSE)</f>
        <v>41.297872340425535</v>
      </c>
      <c r="D570" s="21">
        <f>AVERAGE(Tabela3[[#This Row],[nota_media_portugues]],Tabela3[[#This Row],[nota_media_matematica]])</f>
        <v>48.978723404255319</v>
      </c>
      <c r="E570">
        <f t="shared" si="21"/>
        <v>330</v>
      </c>
      <c r="F570">
        <f>VLOOKUP(Tabela3[[#This Row],[id_escola]],N:P,3,FALSE)</f>
        <v>20</v>
      </c>
      <c r="H570" s="20">
        <v>345945</v>
      </c>
      <c r="I570" s="26">
        <v>59.348837209302324</v>
      </c>
      <c r="K570" s="16">
        <v>345957</v>
      </c>
      <c r="L570" s="15">
        <v>39.766233766233768</v>
      </c>
      <c r="N570">
        <v>401778</v>
      </c>
      <c r="O570">
        <v>36.211009174311926</v>
      </c>
      <c r="P570" s="27">
        <f t="shared" si="22"/>
        <v>203</v>
      </c>
    </row>
    <row r="571" spans="1:16" x14ac:dyDescent="0.3">
      <c r="A571" s="22">
        <f>'agrupamento - 3ciclo'!A570</f>
        <v>403570</v>
      </c>
      <c r="B571" s="21">
        <f>VLOOKUP(Tabela3[[#This Row],[id_escola]],H:I,2,FALSE)</f>
        <v>59.487179487179489</v>
      </c>
      <c r="C571" s="21">
        <f>VLOOKUP(Tabela3[[#This Row],[id_escola]],K:L,2,FALSE)</f>
        <v>41.697674418604649</v>
      </c>
      <c r="D571" s="21">
        <f>AVERAGE(Tabela3[[#This Row],[nota_media_portugues]],Tabela3[[#This Row],[nota_media_matematica]])</f>
        <v>50.592426952892069</v>
      </c>
      <c r="E571">
        <f t="shared" si="21"/>
        <v>278</v>
      </c>
      <c r="F571">
        <f>VLOOKUP(Tabela3[[#This Row],[id_escola]],N:P,3,FALSE)</f>
        <v>31</v>
      </c>
      <c r="H571" s="20">
        <v>345957</v>
      </c>
      <c r="I571" s="26">
        <v>58.584415584415588</v>
      </c>
      <c r="K571" s="16">
        <v>345969</v>
      </c>
      <c r="L571" s="15">
        <v>36.136363636363633</v>
      </c>
      <c r="N571">
        <v>401810</v>
      </c>
      <c r="O571">
        <v>43.533333333333331</v>
      </c>
      <c r="P571" s="27">
        <f t="shared" si="22"/>
        <v>156</v>
      </c>
    </row>
    <row r="572" spans="1:16" x14ac:dyDescent="0.3">
      <c r="A572" s="22">
        <f>'agrupamento - 3ciclo'!A571</f>
        <v>344047</v>
      </c>
      <c r="B572" s="21">
        <f>VLOOKUP(Tabela3[[#This Row],[id_escola]],H:I,2,FALSE)</f>
        <v>47.041666666666664</v>
      </c>
      <c r="C572" s="21">
        <f>VLOOKUP(Tabela3[[#This Row],[id_escola]],K:L,2,FALSE)</f>
        <v>11.333333333333334</v>
      </c>
      <c r="D572" s="21">
        <f>AVERAGE(Tabela3[[#This Row],[nota_media_portugues]],Tabela3[[#This Row],[nota_media_matematica]])</f>
        <v>29.1875</v>
      </c>
      <c r="E572">
        <f t="shared" si="21"/>
        <v>611</v>
      </c>
      <c r="F572" t="e">
        <f>VLOOKUP(Tabela3[[#This Row],[id_escola]],N:P,3,FALSE)</f>
        <v>#N/A</v>
      </c>
      <c r="H572" s="20">
        <v>345969</v>
      </c>
      <c r="I572" s="26">
        <v>65.909090909090907</v>
      </c>
      <c r="K572" s="16">
        <v>345970</v>
      </c>
      <c r="L572" s="15">
        <v>48.370370370370374</v>
      </c>
      <c r="N572">
        <v>401833</v>
      </c>
      <c r="O572">
        <v>41.983922829581992</v>
      </c>
      <c r="P572" s="27">
        <f t="shared" si="22"/>
        <v>163</v>
      </c>
    </row>
    <row r="573" spans="1:16" x14ac:dyDescent="0.3">
      <c r="A573" s="22">
        <f>'agrupamento - 3ciclo'!A572</f>
        <v>403738</v>
      </c>
      <c r="B573" s="21">
        <f>VLOOKUP(Tabela3[[#This Row],[id_escola]],H:I,2,FALSE)</f>
        <v>57.04</v>
      </c>
      <c r="C573" s="21">
        <f>VLOOKUP(Tabela3[[#This Row],[id_escola]],K:L,2,FALSE)</f>
        <v>35.520000000000003</v>
      </c>
      <c r="D573" s="21">
        <f>AVERAGE(Tabela3[[#This Row],[nota_media_portugues]],Tabela3[[#This Row],[nota_media_matematica]])</f>
        <v>46.28</v>
      </c>
      <c r="E573">
        <f t="shared" si="21"/>
        <v>417</v>
      </c>
      <c r="F573">
        <f>VLOOKUP(Tabela3[[#This Row],[id_escola]],N:P,3,FALSE)</f>
        <v>10</v>
      </c>
      <c r="H573" s="20">
        <v>345970</v>
      </c>
      <c r="I573" s="26">
        <v>62.703703703703702</v>
      </c>
      <c r="K573" s="16">
        <v>345982</v>
      </c>
      <c r="L573" s="15">
        <v>24.576923076923077</v>
      </c>
      <c r="N573">
        <v>401857</v>
      </c>
      <c r="O573">
        <v>40.677419354838712</v>
      </c>
      <c r="P573" s="27">
        <f t="shared" si="22"/>
        <v>170</v>
      </c>
    </row>
    <row r="574" spans="1:16" x14ac:dyDescent="0.3">
      <c r="A574" s="22">
        <f>'agrupamento - 3ciclo'!A573</f>
        <v>310402</v>
      </c>
      <c r="B574" s="21">
        <f>VLOOKUP(Tabela3[[#This Row],[id_escola]],H:I,2,FALSE)</f>
        <v>60.752808988764045</v>
      </c>
      <c r="C574" s="21">
        <f>VLOOKUP(Tabela3[[#This Row],[id_escola]],K:L,2,FALSE)</f>
        <v>45.930232558139537</v>
      </c>
      <c r="D574" s="21">
        <f>AVERAGE(Tabela3[[#This Row],[nota_media_portugues]],Tabela3[[#This Row],[nota_media_matematica]])</f>
        <v>53.341520773451791</v>
      </c>
      <c r="E574">
        <f t="shared" si="21"/>
        <v>188</v>
      </c>
      <c r="F574">
        <f>VLOOKUP(Tabela3[[#This Row],[id_escola]],N:P,3,FALSE)</f>
        <v>27</v>
      </c>
      <c r="H574" s="20">
        <v>345982</v>
      </c>
      <c r="I574" s="26">
        <v>46.07692307692308</v>
      </c>
      <c r="K574" s="16">
        <v>345994</v>
      </c>
      <c r="L574" s="15">
        <v>29.06451612903226</v>
      </c>
      <c r="N574">
        <v>401894</v>
      </c>
      <c r="O574">
        <v>48.69736842105263</v>
      </c>
      <c r="P574" s="27">
        <f t="shared" si="22"/>
        <v>120</v>
      </c>
    </row>
    <row r="575" spans="1:16" x14ac:dyDescent="0.3">
      <c r="A575" s="22">
        <f>'agrupamento - 3ciclo'!A574</f>
        <v>346196</v>
      </c>
      <c r="B575" s="21">
        <f>VLOOKUP(Tabela3[[#This Row],[id_escola]],H:I,2,FALSE)</f>
        <v>61.303571428571431</v>
      </c>
      <c r="C575" s="21">
        <f>VLOOKUP(Tabela3[[#This Row],[id_escola]],K:L,2,FALSE)</f>
        <v>38.178571428571431</v>
      </c>
      <c r="D575" s="21">
        <f>AVERAGE(Tabela3[[#This Row],[nota_media_portugues]],Tabela3[[#This Row],[nota_media_matematica]])</f>
        <v>49.741071428571431</v>
      </c>
      <c r="E575">
        <f t="shared" si="21"/>
        <v>302</v>
      </c>
      <c r="F575">
        <f>VLOOKUP(Tabela3[[#This Row],[id_escola]],N:P,3,FALSE)</f>
        <v>12</v>
      </c>
      <c r="H575" s="20">
        <v>345994</v>
      </c>
      <c r="I575" s="26">
        <v>56.161290322580648</v>
      </c>
      <c r="K575" s="16">
        <v>346007</v>
      </c>
      <c r="L575" s="15">
        <v>28.755555555555556</v>
      </c>
      <c r="N575">
        <v>401912</v>
      </c>
      <c r="O575">
        <v>44.287449392712553</v>
      </c>
      <c r="P575" s="27">
        <f t="shared" si="22"/>
        <v>147</v>
      </c>
    </row>
    <row r="576" spans="1:16" x14ac:dyDescent="0.3">
      <c r="A576" s="22">
        <f>'agrupamento - 3ciclo'!A575</f>
        <v>402266</v>
      </c>
      <c r="B576" s="21">
        <f>VLOOKUP(Tabela3[[#This Row],[id_escola]],H:I,2,FALSE)</f>
        <v>54.785714285714285</v>
      </c>
      <c r="C576" s="21">
        <f>VLOOKUP(Tabela3[[#This Row],[id_escola]],K:L,2,FALSE)</f>
        <v>27.678571428571427</v>
      </c>
      <c r="D576" s="21">
        <f>AVERAGE(Tabela3[[#This Row],[nota_media_portugues]],Tabela3[[#This Row],[nota_media_matematica]])</f>
        <v>41.232142857142854</v>
      </c>
      <c r="E576">
        <f t="shared" si="21"/>
        <v>524</v>
      </c>
      <c r="F576">
        <f>VLOOKUP(Tabela3[[#This Row],[id_escola]],N:P,3,FALSE)</f>
        <v>64</v>
      </c>
      <c r="H576" s="20">
        <v>346007</v>
      </c>
      <c r="I576" s="26">
        <v>55.651162790697676</v>
      </c>
      <c r="K576" s="16">
        <v>346019</v>
      </c>
      <c r="L576" s="15">
        <v>36.703703703703702</v>
      </c>
      <c r="N576">
        <v>401950</v>
      </c>
      <c r="O576">
        <v>55.010033444816052</v>
      </c>
      <c r="P576" s="27">
        <f t="shared" si="22"/>
        <v>84</v>
      </c>
    </row>
    <row r="577" spans="1:16" x14ac:dyDescent="0.3">
      <c r="A577" s="22">
        <f>'agrupamento - 3ciclo'!A576</f>
        <v>345957</v>
      </c>
      <c r="B577" s="21">
        <f>VLOOKUP(Tabela3[[#This Row],[id_escola]],H:I,2,FALSE)</f>
        <v>58.584415584415588</v>
      </c>
      <c r="C577" s="21">
        <f>VLOOKUP(Tabela3[[#This Row],[id_escola]],K:L,2,FALSE)</f>
        <v>39.766233766233768</v>
      </c>
      <c r="D577" s="21">
        <f>AVERAGE(Tabela3[[#This Row],[nota_media_portugues]],Tabela3[[#This Row],[nota_media_matematica]])</f>
        <v>49.175324675324674</v>
      </c>
      <c r="E577">
        <f t="shared" si="21"/>
        <v>321</v>
      </c>
      <c r="F577">
        <f>VLOOKUP(Tabela3[[#This Row],[id_escola]],N:P,3,FALSE)</f>
        <v>18</v>
      </c>
      <c r="H577" s="20">
        <v>346019</v>
      </c>
      <c r="I577" s="26">
        <v>57.24</v>
      </c>
      <c r="K577" s="16">
        <v>346020</v>
      </c>
      <c r="L577" s="15">
        <v>47.363636363636367</v>
      </c>
      <c r="N577">
        <v>401973</v>
      </c>
      <c r="O577">
        <v>56.33560090702948</v>
      </c>
      <c r="P577" s="27">
        <f t="shared" si="22"/>
        <v>74</v>
      </c>
    </row>
    <row r="578" spans="1:16" x14ac:dyDescent="0.3">
      <c r="A578" s="22">
        <f>'agrupamento - 3ciclo'!A577</f>
        <v>400520</v>
      </c>
      <c r="B578" s="21">
        <f>VLOOKUP(Tabela3[[#This Row],[id_escola]],H:I,2,FALSE)</f>
        <v>67.438596491228068</v>
      </c>
      <c r="C578" s="21">
        <f>VLOOKUP(Tabela3[[#This Row],[id_escola]],K:L,2,FALSE)</f>
        <v>55.327586206896555</v>
      </c>
      <c r="D578" s="21">
        <f>AVERAGE(Tabela3[[#This Row],[nota_media_portugues]],Tabela3[[#This Row],[nota_media_matematica]])</f>
        <v>61.383091349062312</v>
      </c>
      <c r="E578">
        <f t="shared" ref="E578:E641" si="23">RANK(D578, (D578:D1811), 0)</f>
        <v>53</v>
      </c>
      <c r="F578">
        <f>VLOOKUP(Tabela3[[#This Row],[id_escola]],N:P,3,FALSE)</f>
        <v>9</v>
      </c>
      <c r="H578" s="20">
        <v>346020</v>
      </c>
      <c r="I578" s="26">
        <v>61.938461538461539</v>
      </c>
      <c r="K578" s="16">
        <v>346032</v>
      </c>
      <c r="L578" s="15">
        <v>28.243243243243242</v>
      </c>
      <c r="N578">
        <v>402072</v>
      </c>
      <c r="O578">
        <v>49.108490566037737</v>
      </c>
      <c r="P578" s="27">
        <f t="shared" si="22"/>
        <v>115</v>
      </c>
    </row>
    <row r="579" spans="1:16" x14ac:dyDescent="0.3">
      <c r="A579" s="22">
        <f>'agrupamento - 3ciclo'!A578</f>
        <v>346410</v>
      </c>
      <c r="B579" s="21">
        <f>VLOOKUP(Tabela3[[#This Row],[id_escola]],H:I,2,FALSE)</f>
        <v>54.275862068965516</v>
      </c>
      <c r="C579" s="21">
        <f>VLOOKUP(Tabela3[[#This Row],[id_escola]],K:L,2,FALSE)</f>
        <v>27.758620689655171</v>
      </c>
      <c r="D579" s="21">
        <f>AVERAGE(Tabela3[[#This Row],[nota_media_portugues]],Tabela3[[#This Row],[nota_media_matematica]])</f>
        <v>41.017241379310342</v>
      </c>
      <c r="E579">
        <f t="shared" si="23"/>
        <v>525</v>
      </c>
      <c r="F579">
        <f>VLOOKUP(Tabela3[[#This Row],[id_escola]],N:P,3,FALSE)</f>
        <v>20</v>
      </c>
      <c r="H579" s="20">
        <v>346032</v>
      </c>
      <c r="I579" s="26">
        <v>51.432432432432435</v>
      </c>
      <c r="K579" s="16">
        <v>346044</v>
      </c>
      <c r="L579" s="15">
        <v>41.409090909090907</v>
      </c>
      <c r="N579">
        <v>402084</v>
      </c>
      <c r="O579">
        <v>40.21764705882353</v>
      </c>
      <c r="P579" s="27">
        <f t="shared" si="22"/>
        <v>177</v>
      </c>
    </row>
    <row r="580" spans="1:16" x14ac:dyDescent="0.3">
      <c r="A580" s="22">
        <f>'agrupamento - 3ciclo'!A579</f>
        <v>343810</v>
      </c>
      <c r="B580" s="21">
        <f>VLOOKUP(Tabela3[[#This Row],[id_escola]],H:I,2,FALSE)</f>
        <v>55</v>
      </c>
      <c r="C580" s="21">
        <f>VLOOKUP(Tabela3[[#This Row],[id_escola]],K:L,2,FALSE)</f>
        <v>32.04081632653061</v>
      </c>
      <c r="D580" s="21">
        <f>AVERAGE(Tabela3[[#This Row],[nota_media_portugues]],Tabela3[[#This Row],[nota_media_matematica]])</f>
        <v>43.520408163265301</v>
      </c>
      <c r="E580">
        <f t="shared" si="23"/>
        <v>476</v>
      </c>
      <c r="F580">
        <f>VLOOKUP(Tabela3[[#This Row],[id_escola]],N:P,3,FALSE)</f>
        <v>21</v>
      </c>
      <c r="H580" s="20">
        <v>346044</v>
      </c>
      <c r="I580" s="26">
        <v>61.56818181818182</v>
      </c>
      <c r="K580" s="16">
        <v>346056</v>
      </c>
      <c r="L580" s="15">
        <v>43.162162162162161</v>
      </c>
      <c r="N580">
        <v>402102</v>
      </c>
      <c r="O580">
        <v>53.049275362318838</v>
      </c>
      <c r="P580" s="27">
        <f t="shared" si="22"/>
        <v>94</v>
      </c>
    </row>
    <row r="581" spans="1:16" x14ac:dyDescent="0.3">
      <c r="A581" s="22">
        <f>'agrupamento - 3ciclo'!A580</f>
        <v>346305</v>
      </c>
      <c r="B581" s="21">
        <f>VLOOKUP(Tabela3[[#This Row],[id_escola]],H:I,2,FALSE)</f>
        <v>68.599999999999994</v>
      </c>
      <c r="C581" s="21">
        <f>VLOOKUP(Tabela3[[#This Row],[id_escola]],K:L,2,FALSE)</f>
        <v>46.55</v>
      </c>
      <c r="D581" s="21">
        <f>AVERAGE(Tabela3[[#This Row],[nota_media_portugues]],Tabela3[[#This Row],[nota_media_matematica]])</f>
        <v>57.574999999999996</v>
      </c>
      <c r="E581">
        <f t="shared" si="23"/>
        <v>92</v>
      </c>
      <c r="F581">
        <f>VLOOKUP(Tabela3[[#This Row],[id_escola]],N:P,3,FALSE)</f>
        <v>3</v>
      </c>
      <c r="H581" s="20">
        <v>346056</v>
      </c>
      <c r="I581" s="26">
        <v>50.583333333333336</v>
      </c>
      <c r="K581" s="16">
        <v>346068</v>
      </c>
      <c r="L581" s="15">
        <v>36.064516129032256</v>
      </c>
      <c r="N581">
        <v>402199</v>
      </c>
      <c r="O581">
        <v>44.434659090909093</v>
      </c>
      <c r="P581" s="27">
        <f t="shared" si="22"/>
        <v>145</v>
      </c>
    </row>
    <row r="582" spans="1:16" x14ac:dyDescent="0.3">
      <c r="A582" s="22">
        <f>'agrupamento - 3ciclo'!A581</f>
        <v>346299</v>
      </c>
      <c r="B582" s="21">
        <f>VLOOKUP(Tabela3[[#This Row],[id_escola]],H:I,2,FALSE)</f>
        <v>60.681318681318679</v>
      </c>
      <c r="C582" s="21">
        <f>VLOOKUP(Tabela3[[#This Row],[id_escola]],K:L,2,FALSE)</f>
        <v>47.752808988764045</v>
      </c>
      <c r="D582" s="21">
        <f>AVERAGE(Tabela3[[#This Row],[nota_media_portugues]],Tabela3[[#This Row],[nota_media_matematica]])</f>
        <v>54.217063835041358</v>
      </c>
      <c r="E582">
        <f t="shared" si="23"/>
        <v>161</v>
      </c>
      <c r="F582">
        <f>VLOOKUP(Tabela3[[#This Row],[id_escola]],N:P,3,FALSE)</f>
        <v>18</v>
      </c>
      <c r="H582" s="20">
        <v>346068</v>
      </c>
      <c r="I582" s="26">
        <v>50.5625</v>
      </c>
      <c r="K582" s="16">
        <v>346070</v>
      </c>
      <c r="L582" s="15">
        <v>38.901960784313722</v>
      </c>
      <c r="N582">
        <v>402217</v>
      </c>
      <c r="O582">
        <v>38.180921052631582</v>
      </c>
      <c r="P582" s="27">
        <f t="shared" si="22"/>
        <v>193</v>
      </c>
    </row>
    <row r="583" spans="1:16" x14ac:dyDescent="0.3">
      <c r="A583" s="22">
        <f>'agrupamento - 3ciclo'!A582</f>
        <v>402357</v>
      </c>
      <c r="B583" s="21">
        <f>VLOOKUP(Tabela3[[#This Row],[id_escola]],H:I,2,FALSE)</f>
        <v>62.485981308411212</v>
      </c>
      <c r="C583" s="21">
        <f>VLOOKUP(Tabela3[[#This Row],[id_escola]],K:L,2,FALSE)</f>
        <v>44.49074074074074</v>
      </c>
      <c r="D583" s="21">
        <f>AVERAGE(Tabela3[[#This Row],[nota_media_portugues]],Tabela3[[#This Row],[nota_media_matematica]])</f>
        <v>53.48836102457598</v>
      </c>
      <c r="E583">
        <f t="shared" si="23"/>
        <v>178</v>
      </c>
      <c r="F583">
        <f>VLOOKUP(Tabela3[[#This Row],[id_escola]],N:P,3,FALSE)</f>
        <v>6</v>
      </c>
      <c r="H583" s="20">
        <v>346070</v>
      </c>
      <c r="I583" s="26">
        <v>60.326530612244895</v>
      </c>
      <c r="K583" s="16">
        <v>346081</v>
      </c>
      <c r="L583" s="15">
        <v>34.142857142857146</v>
      </c>
      <c r="N583">
        <v>402229</v>
      </c>
      <c r="O583">
        <v>46.628352490421456</v>
      </c>
      <c r="P583" s="27">
        <f t="shared" si="22"/>
        <v>135</v>
      </c>
    </row>
    <row r="584" spans="1:16" x14ac:dyDescent="0.3">
      <c r="A584" s="22">
        <f>'agrupamento - 3ciclo'!A583</f>
        <v>346159</v>
      </c>
      <c r="B584" s="21">
        <f>VLOOKUP(Tabela3[[#This Row],[id_escola]],H:I,2,FALSE)</f>
        <v>48.411764705882355</v>
      </c>
      <c r="C584" s="21">
        <f>VLOOKUP(Tabela3[[#This Row],[id_escola]],K:L,2,FALSE)</f>
        <v>29.142857142857142</v>
      </c>
      <c r="D584" s="21">
        <f>AVERAGE(Tabela3[[#This Row],[nota_media_portugues]],Tabela3[[#This Row],[nota_media_matematica]])</f>
        <v>38.77731092436975</v>
      </c>
      <c r="E584">
        <f t="shared" si="23"/>
        <v>548</v>
      </c>
      <c r="F584">
        <f>VLOOKUP(Tabela3[[#This Row],[id_escola]],N:P,3,FALSE)</f>
        <v>26</v>
      </c>
      <c r="H584" s="20">
        <v>346081</v>
      </c>
      <c r="I584" s="26">
        <v>53.72941176470588</v>
      </c>
      <c r="K584" s="16">
        <v>346093</v>
      </c>
      <c r="L584" s="15">
        <v>46.912621359223301</v>
      </c>
      <c r="N584">
        <v>402242</v>
      </c>
      <c r="O584">
        <v>57.472727272727276</v>
      </c>
      <c r="P584" s="27">
        <f t="shared" si="22"/>
        <v>65</v>
      </c>
    </row>
    <row r="585" spans="1:16" x14ac:dyDescent="0.3">
      <c r="A585" s="22">
        <f>'agrupamento - 3ciclo'!A584</f>
        <v>402412</v>
      </c>
      <c r="B585" s="21">
        <f>VLOOKUP(Tabela3[[#This Row],[id_escola]],H:I,2,FALSE)</f>
        <v>60.80833333333333</v>
      </c>
      <c r="C585" s="21">
        <f>VLOOKUP(Tabela3[[#This Row],[id_escola]],K:L,2,FALSE)</f>
        <v>42.524999999999999</v>
      </c>
      <c r="D585" s="21">
        <f>AVERAGE(Tabela3[[#This Row],[nota_media_portugues]],Tabela3[[#This Row],[nota_media_matematica]])</f>
        <v>51.666666666666664</v>
      </c>
      <c r="E585">
        <f t="shared" si="23"/>
        <v>230</v>
      </c>
      <c r="F585">
        <f>VLOOKUP(Tabela3[[#This Row],[id_escola]],N:P,3,FALSE)</f>
        <v>99</v>
      </c>
      <c r="H585" s="20">
        <v>346093</v>
      </c>
      <c r="I585" s="26">
        <v>58.813084112149532</v>
      </c>
      <c r="K585" s="16">
        <v>346100</v>
      </c>
      <c r="L585" s="15">
        <v>48.384615384615387</v>
      </c>
      <c r="N585">
        <v>402278</v>
      </c>
      <c r="O585">
        <v>47.932584269662918</v>
      </c>
      <c r="P585" s="27">
        <f t="shared" si="22"/>
        <v>125</v>
      </c>
    </row>
    <row r="586" spans="1:16" x14ac:dyDescent="0.3">
      <c r="A586" s="22">
        <f>'agrupamento - 3ciclo'!A585</f>
        <v>342518</v>
      </c>
      <c r="B586" s="21">
        <f>VLOOKUP(Tabela3[[#This Row],[id_escola]],H:I,2,FALSE)</f>
        <v>47.227272727272727</v>
      </c>
      <c r="C586" s="21">
        <f>VLOOKUP(Tabela3[[#This Row],[id_escola]],K:L,2,FALSE)</f>
        <v>19.541666666666668</v>
      </c>
      <c r="D586" s="21">
        <f>AVERAGE(Tabela3[[#This Row],[nota_media_portugues]],Tabela3[[#This Row],[nota_media_matematica]])</f>
        <v>33.384469696969695</v>
      </c>
      <c r="E586">
        <f t="shared" si="23"/>
        <v>590</v>
      </c>
      <c r="F586">
        <f>VLOOKUP(Tabela3[[#This Row],[id_escola]],N:P,3,FALSE)</f>
        <v>173</v>
      </c>
      <c r="H586" s="20">
        <v>346100</v>
      </c>
      <c r="I586" s="26">
        <v>62.641025641025642</v>
      </c>
      <c r="K586" s="16">
        <v>346111</v>
      </c>
      <c r="L586" s="15">
        <v>31.243243243243242</v>
      </c>
      <c r="N586">
        <v>402369</v>
      </c>
      <c r="O586">
        <v>40.409090909090907</v>
      </c>
      <c r="P586" s="27">
        <f t="shared" si="22"/>
        <v>174</v>
      </c>
    </row>
    <row r="587" spans="1:16" x14ac:dyDescent="0.3">
      <c r="A587" s="22">
        <f>'agrupamento - 3ciclo'!A586</f>
        <v>343833</v>
      </c>
      <c r="B587" s="21">
        <f>VLOOKUP(Tabela3[[#This Row],[id_escola]],H:I,2,FALSE)</f>
        <v>62.648648648648646</v>
      </c>
      <c r="C587" s="21">
        <f>VLOOKUP(Tabela3[[#This Row],[id_escola]],K:L,2,FALSE)</f>
        <v>43.210526315789473</v>
      </c>
      <c r="D587" s="21">
        <f>AVERAGE(Tabela3[[#This Row],[nota_media_portugues]],Tabela3[[#This Row],[nota_media_matematica]])</f>
        <v>52.929587482219063</v>
      </c>
      <c r="E587">
        <f t="shared" si="23"/>
        <v>196</v>
      </c>
      <c r="F587">
        <f>VLOOKUP(Tabela3[[#This Row],[id_escola]],N:P,3,FALSE)</f>
        <v>17</v>
      </c>
      <c r="H587" s="20">
        <v>346111</v>
      </c>
      <c r="I587" s="26">
        <v>54.083333333333336</v>
      </c>
      <c r="K587" s="16">
        <v>346123</v>
      </c>
      <c r="L587" s="15">
        <v>44.140845070422536</v>
      </c>
      <c r="N587">
        <v>402436</v>
      </c>
      <c r="O587">
        <v>39.855670103092784</v>
      </c>
      <c r="P587" s="27">
        <f t="shared" ref="P587:P650" si="24">RANK(O587, $O$458:$O$676, 0)</f>
        <v>181</v>
      </c>
    </row>
    <row r="588" spans="1:16" x14ac:dyDescent="0.3">
      <c r="A588" s="22">
        <f>'agrupamento - 3ciclo'!A587</f>
        <v>344266</v>
      </c>
      <c r="B588" s="21">
        <f>VLOOKUP(Tabela3[[#This Row],[id_escola]],H:I,2,FALSE)</f>
        <v>58.368852459016395</v>
      </c>
      <c r="C588" s="21">
        <f>VLOOKUP(Tabela3[[#This Row],[id_escola]],K:L,2,FALSE)</f>
        <v>45.483606557377051</v>
      </c>
      <c r="D588" s="21">
        <f>AVERAGE(Tabela3[[#This Row],[nota_media_portugues]],Tabela3[[#This Row],[nota_media_matematica]])</f>
        <v>51.926229508196727</v>
      </c>
      <c r="E588">
        <f t="shared" si="23"/>
        <v>221</v>
      </c>
      <c r="F588">
        <f>VLOOKUP(Tabela3[[#This Row],[id_escola]],N:P,3,FALSE)</f>
        <v>92</v>
      </c>
      <c r="H588" s="20">
        <v>346123</v>
      </c>
      <c r="I588" s="26">
        <v>61.228571428571428</v>
      </c>
      <c r="K588" s="16">
        <v>346135</v>
      </c>
      <c r="L588" s="15">
        <v>40.666666666666664</v>
      </c>
      <c r="N588">
        <v>402450</v>
      </c>
      <c r="O588">
        <v>46.15</v>
      </c>
      <c r="P588" s="27">
        <f t="shared" si="24"/>
        <v>138</v>
      </c>
    </row>
    <row r="589" spans="1:16" x14ac:dyDescent="0.3">
      <c r="A589" s="22">
        <f>'agrupamento - 3ciclo'!A588</f>
        <v>403817</v>
      </c>
      <c r="B589" s="21">
        <f>VLOOKUP(Tabela3[[#This Row],[id_escola]],H:I,2,FALSE)</f>
        <v>59.568627450980394</v>
      </c>
      <c r="C589" s="21">
        <f>VLOOKUP(Tabela3[[#This Row],[id_escola]],K:L,2,FALSE)</f>
        <v>45.547169811320757</v>
      </c>
      <c r="D589" s="21">
        <f>AVERAGE(Tabela3[[#This Row],[nota_media_portugues]],Tabela3[[#This Row],[nota_media_matematica]])</f>
        <v>52.557898631150579</v>
      </c>
      <c r="E589">
        <f t="shared" si="23"/>
        <v>202</v>
      </c>
      <c r="F589">
        <f>VLOOKUP(Tabela3[[#This Row],[id_escola]],N:P,3,FALSE)</f>
        <v>38</v>
      </c>
      <c r="H589" s="20">
        <v>346135</v>
      </c>
      <c r="I589" s="26">
        <v>58.964285714285715</v>
      </c>
      <c r="K589" s="16">
        <v>346159</v>
      </c>
      <c r="L589" s="15">
        <v>29.142857142857142</v>
      </c>
      <c r="N589">
        <v>402540</v>
      </c>
      <c r="O589">
        <v>56.752941176470586</v>
      </c>
      <c r="P589" s="27">
        <f t="shared" si="24"/>
        <v>70</v>
      </c>
    </row>
    <row r="590" spans="1:16" x14ac:dyDescent="0.3">
      <c r="A590" s="22">
        <f>'agrupamento - 3ciclo'!A589</f>
        <v>346019</v>
      </c>
      <c r="B590" s="21">
        <f>VLOOKUP(Tabela3[[#This Row],[id_escola]],H:I,2,FALSE)</f>
        <v>57.24</v>
      </c>
      <c r="C590" s="21">
        <f>VLOOKUP(Tabela3[[#This Row],[id_escola]],K:L,2,FALSE)</f>
        <v>36.703703703703702</v>
      </c>
      <c r="D590" s="21">
        <f>AVERAGE(Tabela3[[#This Row],[nota_media_portugues]],Tabela3[[#This Row],[nota_media_matematica]])</f>
        <v>46.971851851851852</v>
      </c>
      <c r="E590">
        <f t="shared" si="23"/>
        <v>373</v>
      </c>
      <c r="F590">
        <f>VLOOKUP(Tabela3[[#This Row],[id_escola]],N:P,3,FALSE)</f>
        <v>43</v>
      </c>
      <c r="H590" s="20">
        <v>346159</v>
      </c>
      <c r="I590" s="26">
        <v>48.411764705882355</v>
      </c>
      <c r="K590" s="16">
        <v>346160</v>
      </c>
      <c r="L590" s="15">
        <v>27.8</v>
      </c>
      <c r="N590">
        <v>402606</v>
      </c>
      <c r="O590">
        <v>63.29</v>
      </c>
      <c r="P590" s="27">
        <f t="shared" si="24"/>
        <v>44</v>
      </c>
    </row>
    <row r="591" spans="1:16" x14ac:dyDescent="0.3">
      <c r="A591" s="22">
        <f>'agrupamento - 3ciclo'!A590</f>
        <v>344084</v>
      </c>
      <c r="B591" s="21">
        <f>VLOOKUP(Tabela3[[#This Row],[id_escola]],H:I,2,FALSE)</f>
        <v>61.59</v>
      </c>
      <c r="C591" s="21">
        <f>VLOOKUP(Tabela3[[#This Row],[id_escola]],K:L,2,FALSE)</f>
        <v>40.392156862745097</v>
      </c>
      <c r="D591" s="21">
        <f>AVERAGE(Tabela3[[#This Row],[nota_media_portugues]],Tabela3[[#This Row],[nota_media_matematica]])</f>
        <v>50.99107843137255</v>
      </c>
      <c r="E591">
        <f t="shared" si="23"/>
        <v>253</v>
      </c>
      <c r="F591">
        <f>VLOOKUP(Tabela3[[#This Row],[id_escola]],N:P,3,FALSE)</f>
        <v>107</v>
      </c>
      <c r="H591" s="20">
        <v>346160</v>
      </c>
      <c r="I591" s="26">
        <v>57.92</v>
      </c>
      <c r="K591" s="16">
        <v>346172</v>
      </c>
      <c r="L591" s="15">
        <v>32.512820512820511</v>
      </c>
      <c r="N591">
        <v>402631</v>
      </c>
      <c r="O591">
        <v>58.735099337748345</v>
      </c>
      <c r="P591" s="27">
        <f t="shared" si="24"/>
        <v>63</v>
      </c>
    </row>
    <row r="592" spans="1:16" x14ac:dyDescent="0.3">
      <c r="A592" s="22">
        <f>'agrupamento - 3ciclo'!A591</f>
        <v>344114</v>
      </c>
      <c r="B592" s="21">
        <f>VLOOKUP(Tabela3[[#This Row],[id_escola]],H:I,2,FALSE)</f>
        <v>65.11363636363636</v>
      </c>
      <c r="C592" s="21">
        <f>VLOOKUP(Tabela3[[#This Row],[id_escola]],K:L,2,FALSE)</f>
        <v>43.488636363636367</v>
      </c>
      <c r="D592" s="21">
        <f>AVERAGE(Tabela3[[#This Row],[nota_media_portugues]],Tabela3[[#This Row],[nota_media_matematica]])</f>
        <v>54.30113636363636</v>
      </c>
      <c r="E592">
        <f t="shared" si="23"/>
        <v>156</v>
      </c>
      <c r="F592">
        <f>VLOOKUP(Tabela3[[#This Row],[id_escola]],N:P,3,FALSE)</f>
        <v>75</v>
      </c>
      <c r="H592" s="20">
        <v>346172</v>
      </c>
      <c r="I592" s="26">
        <v>48.769230769230766</v>
      </c>
      <c r="K592" s="16">
        <v>346184</v>
      </c>
      <c r="L592" s="15">
        <v>34.975000000000001</v>
      </c>
      <c r="N592">
        <v>402679</v>
      </c>
      <c r="O592">
        <v>55.925414364640886</v>
      </c>
      <c r="P592" s="27">
        <f t="shared" si="24"/>
        <v>78</v>
      </c>
    </row>
    <row r="593" spans="1:16" x14ac:dyDescent="0.3">
      <c r="A593" s="22">
        <f>'agrupamento - 3ciclo'!A592</f>
        <v>346068</v>
      </c>
      <c r="B593" s="21">
        <f>VLOOKUP(Tabela3[[#This Row],[id_escola]],H:I,2,FALSE)</f>
        <v>50.5625</v>
      </c>
      <c r="C593" s="21">
        <f>VLOOKUP(Tabela3[[#This Row],[id_escola]],K:L,2,FALSE)</f>
        <v>36.064516129032256</v>
      </c>
      <c r="D593" s="21">
        <f>AVERAGE(Tabela3[[#This Row],[nota_media_portugues]],Tabela3[[#This Row],[nota_media_matematica]])</f>
        <v>43.313508064516128</v>
      </c>
      <c r="E593">
        <f t="shared" si="23"/>
        <v>470</v>
      </c>
      <c r="F593">
        <f>VLOOKUP(Tabela3[[#This Row],[id_escola]],N:P,3,FALSE)</f>
        <v>23</v>
      </c>
      <c r="H593" s="20">
        <v>346184</v>
      </c>
      <c r="I593" s="26">
        <v>56.75</v>
      </c>
      <c r="K593" s="16">
        <v>346196</v>
      </c>
      <c r="L593" s="15">
        <v>38.178571428571431</v>
      </c>
      <c r="N593">
        <v>402760</v>
      </c>
      <c r="O593">
        <v>37.865671641791046</v>
      </c>
      <c r="P593" s="27">
        <f t="shared" si="24"/>
        <v>196</v>
      </c>
    </row>
    <row r="594" spans="1:16" x14ac:dyDescent="0.3">
      <c r="A594" s="22">
        <f>'agrupamento - 3ciclo'!A593</f>
        <v>346822</v>
      </c>
      <c r="B594" s="21">
        <f>VLOOKUP(Tabela3[[#This Row],[id_escola]],H:I,2,FALSE)</f>
        <v>54.092592592592595</v>
      </c>
      <c r="C594" s="21">
        <f>VLOOKUP(Tabela3[[#This Row],[id_escola]],K:L,2,FALSE)</f>
        <v>39.018181818181816</v>
      </c>
      <c r="D594" s="21">
        <f>AVERAGE(Tabela3[[#This Row],[nota_media_portugues]],Tabela3[[#This Row],[nota_media_matematica]])</f>
        <v>46.555387205387206</v>
      </c>
      <c r="E594">
        <f t="shared" si="23"/>
        <v>397</v>
      </c>
      <c r="F594">
        <f>VLOOKUP(Tabela3[[#This Row],[id_escola]],N:P,3,FALSE)</f>
        <v>79</v>
      </c>
      <c r="H594" s="20">
        <v>346196</v>
      </c>
      <c r="I594" s="26">
        <v>61.303571428571431</v>
      </c>
      <c r="K594" s="16">
        <v>346202</v>
      </c>
      <c r="L594" s="15">
        <v>56.526315789473685</v>
      </c>
      <c r="N594">
        <v>402825</v>
      </c>
      <c r="O594">
        <v>53.600896860986545</v>
      </c>
      <c r="P594" s="27">
        <f t="shared" si="24"/>
        <v>89</v>
      </c>
    </row>
    <row r="595" spans="1:16" x14ac:dyDescent="0.3">
      <c r="A595" s="22">
        <f>'agrupamento - 3ciclo'!A594</f>
        <v>403271</v>
      </c>
      <c r="B595" s="21">
        <f>VLOOKUP(Tabela3[[#This Row],[id_escola]],H:I,2,FALSE)</f>
        <v>54.454545454545453</v>
      </c>
      <c r="C595" s="21">
        <f>VLOOKUP(Tabela3[[#This Row],[id_escola]],K:L,2,FALSE)</f>
        <v>30.902654867256636</v>
      </c>
      <c r="D595" s="21">
        <f>AVERAGE(Tabela3[[#This Row],[nota_media_portugues]],Tabela3[[#This Row],[nota_media_matematica]])</f>
        <v>42.678600160901041</v>
      </c>
      <c r="E595">
        <f t="shared" si="23"/>
        <v>478</v>
      </c>
      <c r="F595">
        <f>VLOOKUP(Tabela3[[#This Row],[id_escola]],N:P,3,FALSE)</f>
        <v>41</v>
      </c>
      <c r="H595" s="20">
        <v>346202</v>
      </c>
      <c r="I595" s="26">
        <v>61.986842105263158</v>
      </c>
      <c r="K595" s="16">
        <v>346214</v>
      </c>
      <c r="L595" s="15">
        <v>56.867647058823529</v>
      </c>
      <c r="N595">
        <v>403477</v>
      </c>
      <c r="O595">
        <v>32.676923076923075</v>
      </c>
      <c r="P595" s="27">
        <f t="shared" si="24"/>
        <v>211</v>
      </c>
    </row>
    <row r="596" spans="1:16" x14ac:dyDescent="0.3">
      <c r="A596" s="22">
        <f>'agrupamento - 3ciclo'!A595</f>
        <v>402813</v>
      </c>
      <c r="B596" s="21">
        <f>VLOOKUP(Tabela3[[#This Row],[id_escola]],H:I,2,FALSE)</f>
        <v>57.571428571428569</v>
      </c>
      <c r="C596" s="21">
        <f>VLOOKUP(Tabela3[[#This Row],[id_escola]],K:L,2,FALSE)</f>
        <v>45.302325581395351</v>
      </c>
      <c r="D596" s="21">
        <f>AVERAGE(Tabela3[[#This Row],[nota_media_portugues]],Tabela3[[#This Row],[nota_media_matematica]])</f>
        <v>51.43687707641196</v>
      </c>
      <c r="E596">
        <f t="shared" si="23"/>
        <v>233</v>
      </c>
      <c r="F596">
        <f>VLOOKUP(Tabela3[[#This Row],[id_escola]],N:P,3,FALSE)</f>
        <v>37</v>
      </c>
      <c r="H596" s="20">
        <v>346214</v>
      </c>
      <c r="I596" s="26">
        <v>62.731343283582092</v>
      </c>
      <c r="K596" s="16">
        <v>346226</v>
      </c>
      <c r="L596" s="15">
        <v>27.122222222222224</v>
      </c>
      <c r="N596">
        <v>403489</v>
      </c>
      <c r="O596">
        <v>56.130434782608695</v>
      </c>
      <c r="P596" s="27">
        <f t="shared" si="24"/>
        <v>75</v>
      </c>
    </row>
    <row r="597" spans="1:16" x14ac:dyDescent="0.3">
      <c r="A597" s="22">
        <f>'agrupamento - 3ciclo'!A596</f>
        <v>402746</v>
      </c>
      <c r="B597" s="21">
        <f>VLOOKUP(Tabela3[[#This Row],[id_escola]],H:I,2,FALSE)</f>
        <v>52.173333333333332</v>
      </c>
      <c r="C597" s="21">
        <f>VLOOKUP(Tabela3[[#This Row],[id_escola]],K:L,2,FALSE)</f>
        <v>29.375</v>
      </c>
      <c r="D597" s="21">
        <f>AVERAGE(Tabela3[[#This Row],[nota_media_portugues]],Tabela3[[#This Row],[nota_media_matematica]])</f>
        <v>40.774166666666666</v>
      </c>
      <c r="E597">
        <f t="shared" si="23"/>
        <v>515</v>
      </c>
      <c r="F597">
        <f>VLOOKUP(Tabela3[[#This Row],[id_escola]],N:P,3,FALSE)</f>
        <v>58</v>
      </c>
      <c r="H597" s="20">
        <v>346226</v>
      </c>
      <c r="I597" s="26">
        <v>51.359550561797754</v>
      </c>
      <c r="K597" s="16">
        <v>346238</v>
      </c>
      <c r="L597" s="15">
        <v>37.831325301204821</v>
      </c>
      <c r="N597">
        <v>403490</v>
      </c>
      <c r="O597">
        <v>30.881481481481483</v>
      </c>
      <c r="P597" s="27">
        <f t="shared" si="24"/>
        <v>213</v>
      </c>
    </row>
    <row r="598" spans="1:16" x14ac:dyDescent="0.3">
      <c r="A598" s="22">
        <f>'agrupamento - 3ciclo'!A597</f>
        <v>310244</v>
      </c>
      <c r="B598" s="21">
        <f>VLOOKUP(Tabela3[[#This Row],[id_escola]],H:I,2,FALSE)</f>
        <v>57.692307692307693</v>
      </c>
      <c r="C598" s="21">
        <f>VLOOKUP(Tabela3[[#This Row],[id_escola]],K:L,2,FALSE)</f>
        <v>35.410256410256409</v>
      </c>
      <c r="D598" s="21">
        <f>AVERAGE(Tabela3[[#This Row],[nota_media_portugues]],Tabela3[[#This Row],[nota_media_matematica]])</f>
        <v>46.551282051282051</v>
      </c>
      <c r="E598">
        <f t="shared" si="23"/>
        <v>396</v>
      </c>
      <c r="F598">
        <f>VLOOKUP(Tabela3[[#This Row],[id_escola]],N:P,3,FALSE)</f>
        <v>57</v>
      </c>
      <c r="H598" s="20">
        <v>346238</v>
      </c>
      <c r="I598" s="26">
        <v>53.658536585365852</v>
      </c>
      <c r="K598" s="16">
        <v>346240</v>
      </c>
      <c r="L598" s="15">
        <v>30.634146341463413</v>
      </c>
      <c r="N598">
        <v>403507</v>
      </c>
      <c r="O598">
        <v>53.597101449275364</v>
      </c>
      <c r="P598" s="27">
        <f t="shared" si="24"/>
        <v>90</v>
      </c>
    </row>
    <row r="599" spans="1:16" x14ac:dyDescent="0.3">
      <c r="A599" s="22">
        <f>'agrupamento - 3ciclo'!A598</f>
        <v>346287</v>
      </c>
      <c r="B599" s="21">
        <f>VLOOKUP(Tabela3[[#This Row],[id_escola]],H:I,2,FALSE)</f>
        <v>57.25714285714286</v>
      </c>
      <c r="C599" s="21">
        <f>VLOOKUP(Tabela3[[#This Row],[id_escola]],K:L,2,FALSE)</f>
        <v>46.833333333333336</v>
      </c>
      <c r="D599" s="21">
        <f>AVERAGE(Tabela3[[#This Row],[nota_media_portugues]],Tabela3[[#This Row],[nota_media_matematica]])</f>
        <v>52.045238095238098</v>
      </c>
      <c r="E599">
        <f t="shared" si="23"/>
        <v>217</v>
      </c>
      <c r="F599">
        <f>VLOOKUP(Tabela3[[#This Row],[id_escola]],N:P,3,FALSE)</f>
        <v>31</v>
      </c>
      <c r="H599" s="20">
        <v>346240</v>
      </c>
      <c r="I599" s="26">
        <v>47.763157894736842</v>
      </c>
      <c r="K599" s="16">
        <v>346251</v>
      </c>
      <c r="L599" s="15">
        <v>37.479999999999997</v>
      </c>
      <c r="N599">
        <v>403519</v>
      </c>
      <c r="O599">
        <v>41.496621621621621</v>
      </c>
      <c r="P599" s="27">
        <f t="shared" si="24"/>
        <v>166</v>
      </c>
    </row>
    <row r="600" spans="1:16" x14ac:dyDescent="0.3">
      <c r="A600" s="22">
        <f>'agrupamento - 3ciclo'!A599</f>
        <v>346342</v>
      </c>
      <c r="B600" s="21">
        <f>VLOOKUP(Tabela3[[#This Row],[id_escola]],H:I,2,FALSE)</f>
        <v>57.676056338028168</v>
      </c>
      <c r="C600" s="21">
        <f>VLOOKUP(Tabela3[[#This Row],[id_escola]],K:L,2,FALSE)</f>
        <v>36.027027027027025</v>
      </c>
      <c r="D600" s="21">
        <f>AVERAGE(Tabela3[[#This Row],[nota_media_portugues]],Tabela3[[#This Row],[nota_media_matematica]])</f>
        <v>46.851541682527596</v>
      </c>
      <c r="E600">
        <f t="shared" si="23"/>
        <v>372</v>
      </c>
      <c r="F600">
        <f>VLOOKUP(Tabela3[[#This Row],[id_escola]],N:P,3,FALSE)</f>
        <v>40</v>
      </c>
      <c r="H600" s="20">
        <v>346251</v>
      </c>
      <c r="I600" s="26">
        <v>59.627450980392155</v>
      </c>
      <c r="K600" s="16">
        <v>346263</v>
      </c>
      <c r="L600" s="15">
        <v>29.727272727272727</v>
      </c>
      <c r="N600">
        <v>403544</v>
      </c>
      <c r="O600">
        <v>52.3044776119403</v>
      </c>
      <c r="P600" s="27">
        <f t="shared" si="24"/>
        <v>101</v>
      </c>
    </row>
    <row r="601" spans="1:16" x14ac:dyDescent="0.3">
      <c r="A601" s="22">
        <f>'agrupamento - 3ciclo'!A600</f>
        <v>346135</v>
      </c>
      <c r="B601" s="21">
        <f>VLOOKUP(Tabela3[[#This Row],[id_escola]],H:I,2,FALSE)</f>
        <v>58.964285714285715</v>
      </c>
      <c r="C601" s="21">
        <f>VLOOKUP(Tabela3[[#This Row],[id_escola]],K:L,2,FALSE)</f>
        <v>40.666666666666664</v>
      </c>
      <c r="D601" s="21">
        <f>AVERAGE(Tabela3[[#This Row],[nota_media_portugues]],Tabela3[[#This Row],[nota_media_matematica]])</f>
        <v>49.81547619047619</v>
      </c>
      <c r="E601">
        <f t="shared" si="23"/>
        <v>288</v>
      </c>
      <c r="F601">
        <f>VLOOKUP(Tabela3[[#This Row],[id_escola]],N:P,3,FALSE)</f>
        <v>6</v>
      </c>
      <c r="H601" s="20">
        <v>346263</v>
      </c>
      <c r="I601" s="26">
        <v>54.564102564102562</v>
      </c>
      <c r="K601" s="16">
        <v>346275</v>
      </c>
      <c r="L601" s="15">
        <v>37.644067796610166</v>
      </c>
      <c r="N601">
        <v>403556</v>
      </c>
      <c r="O601">
        <v>55.575903614457829</v>
      </c>
      <c r="P601" s="27">
        <f t="shared" si="24"/>
        <v>79</v>
      </c>
    </row>
    <row r="602" spans="1:16" x14ac:dyDescent="0.3">
      <c r="A602" s="22">
        <f>'agrupamento - 3ciclo'!A601</f>
        <v>403015</v>
      </c>
      <c r="B602" s="21">
        <f>VLOOKUP(Tabela3[[#This Row],[id_escola]],H:I,2,FALSE)</f>
        <v>57.107526881720432</v>
      </c>
      <c r="C602" s="21">
        <f>VLOOKUP(Tabela3[[#This Row],[id_escola]],K:L,2,FALSE)</f>
        <v>41.309278350515463</v>
      </c>
      <c r="D602" s="21">
        <f>AVERAGE(Tabela3[[#This Row],[nota_media_portugues]],Tabela3[[#This Row],[nota_media_matematica]])</f>
        <v>49.208402616117951</v>
      </c>
      <c r="E602">
        <f t="shared" si="23"/>
        <v>307</v>
      </c>
      <c r="F602">
        <f>VLOOKUP(Tabela3[[#This Row],[id_escola]],N:P,3,FALSE)</f>
        <v>50</v>
      </c>
      <c r="H602" s="20">
        <v>346275</v>
      </c>
      <c r="I602" s="26">
        <v>60.457627118644069</v>
      </c>
      <c r="K602" s="16">
        <v>346287</v>
      </c>
      <c r="L602" s="15">
        <v>46.833333333333336</v>
      </c>
      <c r="N602">
        <v>403568</v>
      </c>
      <c r="O602">
        <v>44.135036496350367</v>
      </c>
      <c r="P602" s="27">
        <f t="shared" si="24"/>
        <v>148</v>
      </c>
    </row>
    <row r="603" spans="1:16" x14ac:dyDescent="0.3">
      <c r="A603" s="22">
        <f>'agrupamento - 3ciclo'!A602</f>
        <v>344102</v>
      </c>
      <c r="B603" s="21">
        <f>VLOOKUP(Tabela3[[#This Row],[id_escola]],H:I,2,FALSE)</f>
        <v>60.133333333333333</v>
      </c>
      <c r="C603" s="21">
        <f>VLOOKUP(Tabela3[[#This Row],[id_escola]],K:L,2,FALSE)</f>
        <v>40.620689655172413</v>
      </c>
      <c r="D603" s="21">
        <f>AVERAGE(Tabela3[[#This Row],[nota_media_portugues]],Tabela3[[#This Row],[nota_media_matematica]])</f>
        <v>50.377011494252869</v>
      </c>
      <c r="E603">
        <f t="shared" si="23"/>
        <v>273</v>
      </c>
      <c r="F603">
        <f>VLOOKUP(Tabela3[[#This Row],[id_escola]],N:P,3,FALSE)</f>
        <v>119</v>
      </c>
      <c r="H603" s="20">
        <v>346287</v>
      </c>
      <c r="I603" s="26">
        <v>57.25714285714286</v>
      </c>
      <c r="K603" s="16">
        <v>346299</v>
      </c>
      <c r="L603" s="15">
        <v>47.752808988764045</v>
      </c>
      <c r="N603">
        <v>404238</v>
      </c>
      <c r="O603">
        <v>74.825000000000003</v>
      </c>
      <c r="P603" s="27">
        <f t="shared" si="24"/>
        <v>11</v>
      </c>
    </row>
    <row r="604" spans="1:16" x14ac:dyDescent="0.3">
      <c r="A604" s="22">
        <f>'agrupamento - 3ciclo'!A603</f>
        <v>345994</v>
      </c>
      <c r="B604" s="21">
        <f>VLOOKUP(Tabela3[[#This Row],[id_escola]],H:I,2,FALSE)</f>
        <v>56.161290322580648</v>
      </c>
      <c r="C604" s="21">
        <f>VLOOKUP(Tabela3[[#This Row],[id_escola]],K:L,2,FALSE)</f>
        <v>29.06451612903226</v>
      </c>
      <c r="D604" s="21">
        <f>AVERAGE(Tabela3[[#This Row],[nota_media_portugues]],Tabela3[[#This Row],[nota_media_matematica]])</f>
        <v>42.612903225806456</v>
      </c>
      <c r="E604">
        <f t="shared" si="23"/>
        <v>472</v>
      </c>
      <c r="F604">
        <f>VLOOKUP(Tabela3[[#This Row],[id_escola]],N:P,3,FALSE)</f>
        <v>93</v>
      </c>
      <c r="H604" s="20">
        <v>346299</v>
      </c>
      <c r="I604" s="26">
        <v>60.681318681318679</v>
      </c>
      <c r="K604" s="16">
        <v>346305</v>
      </c>
      <c r="L604" s="15">
        <v>46.55</v>
      </c>
      <c r="N604">
        <v>404240</v>
      </c>
      <c r="O604">
        <v>74.806818181818187</v>
      </c>
      <c r="P604" s="27">
        <f t="shared" si="24"/>
        <v>12</v>
      </c>
    </row>
    <row r="605" spans="1:16" x14ac:dyDescent="0.3">
      <c r="A605" s="22">
        <f>'agrupamento - 3ciclo'!A604</f>
        <v>340315</v>
      </c>
      <c r="B605" s="21">
        <f>VLOOKUP(Tabela3[[#This Row],[id_escola]],H:I,2,FALSE)</f>
        <v>58.349514563106794</v>
      </c>
      <c r="C605" s="21">
        <f>VLOOKUP(Tabela3[[#This Row],[id_escola]],K:L,2,FALSE)</f>
        <v>47</v>
      </c>
      <c r="D605" s="21">
        <f>AVERAGE(Tabela3[[#This Row],[nota_media_portugues]],Tabela3[[#This Row],[nota_media_matematica]])</f>
        <v>52.674757281553397</v>
      </c>
      <c r="E605">
        <f t="shared" si="23"/>
        <v>197</v>
      </c>
      <c r="F605">
        <f>VLOOKUP(Tabela3[[#This Row],[id_escola]],N:P,3,FALSE)</f>
        <v>10</v>
      </c>
      <c r="H605" s="20">
        <v>346305</v>
      </c>
      <c r="I605" s="26">
        <v>68.599999999999994</v>
      </c>
      <c r="K605" s="16">
        <v>346329</v>
      </c>
      <c r="L605" s="15">
        <v>38.780487804878049</v>
      </c>
      <c r="N605">
        <v>404408</v>
      </c>
      <c r="O605">
        <v>57.450310559006212</v>
      </c>
      <c r="P605" s="27">
        <f t="shared" si="24"/>
        <v>66</v>
      </c>
    </row>
    <row r="606" spans="1:16" x14ac:dyDescent="0.3">
      <c r="A606" s="22">
        <f>'agrupamento - 3ciclo'!A605</f>
        <v>345702</v>
      </c>
      <c r="B606" s="21">
        <f>VLOOKUP(Tabela3[[#This Row],[id_escola]],H:I,2,FALSE)</f>
        <v>57.065573770491802</v>
      </c>
      <c r="C606" s="21">
        <f>VLOOKUP(Tabela3[[#This Row],[id_escola]],K:L,2,FALSE)</f>
        <v>37.754098360655739</v>
      </c>
      <c r="D606" s="21">
        <f>AVERAGE(Tabela3[[#This Row],[nota_media_portugues]],Tabela3[[#This Row],[nota_media_matematica]])</f>
        <v>47.409836065573771</v>
      </c>
      <c r="E606">
        <f t="shared" si="23"/>
        <v>353</v>
      </c>
      <c r="F606">
        <f>VLOOKUP(Tabela3[[#This Row],[id_escola]],N:P,3,FALSE)</f>
        <v>121</v>
      </c>
      <c r="H606" s="20">
        <v>346329</v>
      </c>
      <c r="I606" s="26">
        <v>54.294117647058826</v>
      </c>
      <c r="K606" s="16">
        <v>346330</v>
      </c>
      <c r="L606" s="15">
        <v>43.852272727272727</v>
      </c>
      <c r="N606">
        <v>404433</v>
      </c>
      <c r="O606">
        <v>49.298657718120808</v>
      </c>
      <c r="P606" s="27">
        <f t="shared" si="24"/>
        <v>113</v>
      </c>
    </row>
    <row r="607" spans="1:16" x14ac:dyDescent="0.3">
      <c r="A607" s="22">
        <f>'agrupamento - 3ciclo'!A606</f>
        <v>343651</v>
      </c>
      <c r="B607" s="21">
        <f>VLOOKUP(Tabela3[[#This Row],[id_escola]],H:I,2,FALSE)</f>
        <v>65.550724637681157</v>
      </c>
      <c r="C607" s="21">
        <f>VLOOKUP(Tabela3[[#This Row],[id_escola]],K:L,2,FALSE)</f>
        <v>42.173913043478258</v>
      </c>
      <c r="D607" s="21">
        <f>AVERAGE(Tabela3[[#This Row],[nota_media_portugues]],Tabela3[[#This Row],[nota_media_matematica]])</f>
        <v>53.862318840579704</v>
      </c>
      <c r="E607">
        <f t="shared" si="23"/>
        <v>170</v>
      </c>
      <c r="F607">
        <f>VLOOKUP(Tabela3[[#This Row],[id_escola]],N:P,3,FALSE)</f>
        <v>54</v>
      </c>
      <c r="H607" s="20">
        <v>346330</v>
      </c>
      <c r="I607" s="26">
        <v>56.576470588235296</v>
      </c>
      <c r="K607" s="16">
        <v>346342</v>
      </c>
      <c r="L607" s="15">
        <v>36.027027027027025</v>
      </c>
      <c r="N607">
        <v>404573</v>
      </c>
      <c r="O607">
        <v>51.476987447698747</v>
      </c>
      <c r="P607" s="27">
        <f t="shared" si="24"/>
        <v>107</v>
      </c>
    </row>
    <row r="608" spans="1:16" x14ac:dyDescent="0.3">
      <c r="A608" s="22">
        <f>'agrupamento - 3ciclo'!A607</f>
        <v>344527</v>
      </c>
      <c r="B608" s="21">
        <f>VLOOKUP(Tabela3[[#This Row],[id_escola]],H:I,2,FALSE)</f>
        <v>51.488095238095241</v>
      </c>
      <c r="C608" s="21">
        <f>VLOOKUP(Tabela3[[#This Row],[id_escola]],K:L,2,FALSE)</f>
        <v>26.808139534883722</v>
      </c>
      <c r="D608" s="21">
        <f>AVERAGE(Tabela3[[#This Row],[nota_media_portugues]],Tabela3[[#This Row],[nota_media_matematica]])</f>
        <v>39.148117386489481</v>
      </c>
      <c r="E608">
        <f t="shared" si="23"/>
        <v>520</v>
      </c>
      <c r="F608">
        <f>VLOOKUP(Tabela3[[#This Row],[id_escola]],N:P,3,FALSE)</f>
        <v>179</v>
      </c>
      <c r="H608" s="20">
        <v>346342</v>
      </c>
      <c r="I608" s="26">
        <v>57.676056338028168</v>
      </c>
      <c r="K608" s="16">
        <v>346354</v>
      </c>
      <c r="L608" s="15">
        <v>37.074074074074076</v>
      </c>
      <c r="N608">
        <v>404652</v>
      </c>
      <c r="O608">
        <v>59.751824817518248</v>
      </c>
      <c r="P608" s="27">
        <f t="shared" si="24"/>
        <v>59</v>
      </c>
    </row>
    <row r="609" spans="1:16" x14ac:dyDescent="0.3">
      <c r="A609" s="22">
        <f>'agrupamento - 3ciclo'!A608</f>
        <v>330164</v>
      </c>
      <c r="B609" s="21">
        <f>VLOOKUP(Tabela3[[#This Row],[id_escola]],H:I,2,FALSE)</f>
        <v>59.875</v>
      </c>
      <c r="C609" s="21">
        <f>VLOOKUP(Tabela3[[#This Row],[id_escola]],K:L,2,FALSE)</f>
        <v>54.333333333333336</v>
      </c>
      <c r="D609" s="21">
        <f>AVERAGE(Tabela3[[#This Row],[nota_media_portugues]],Tabela3[[#This Row],[nota_media_matematica]])</f>
        <v>57.104166666666671</v>
      </c>
      <c r="E609">
        <f t="shared" si="23"/>
        <v>96</v>
      </c>
      <c r="F609">
        <f>VLOOKUP(Tabela3[[#This Row],[id_escola]],N:P,3,FALSE)</f>
        <v>27</v>
      </c>
      <c r="H609" s="20">
        <v>346354</v>
      </c>
      <c r="I609" s="26">
        <v>55.48</v>
      </c>
      <c r="K609" s="16">
        <v>346366</v>
      </c>
      <c r="L609" s="15">
        <v>41.973684210526315</v>
      </c>
      <c r="N609">
        <v>404664</v>
      </c>
      <c r="O609">
        <v>39.446494464944649</v>
      </c>
      <c r="P609" s="27">
        <f t="shared" si="24"/>
        <v>186</v>
      </c>
    </row>
    <row r="610" spans="1:16" x14ac:dyDescent="0.3">
      <c r="A610" s="22">
        <f>'agrupamento - 3ciclo'!A609</f>
        <v>346184</v>
      </c>
      <c r="B610" s="21">
        <f>VLOOKUP(Tabela3[[#This Row],[id_escola]],H:I,2,FALSE)</f>
        <v>56.75</v>
      </c>
      <c r="C610" s="21">
        <f>VLOOKUP(Tabela3[[#This Row],[id_escola]],K:L,2,FALSE)</f>
        <v>34.975000000000001</v>
      </c>
      <c r="D610" s="21">
        <f>AVERAGE(Tabela3[[#This Row],[nota_media_portugues]],Tabela3[[#This Row],[nota_media_matematica]])</f>
        <v>45.862499999999997</v>
      </c>
      <c r="E610">
        <f t="shared" si="23"/>
        <v>404</v>
      </c>
      <c r="F610">
        <f>VLOOKUP(Tabela3[[#This Row],[id_escola]],N:P,3,FALSE)</f>
        <v>12</v>
      </c>
      <c r="H610" s="20">
        <v>346366</v>
      </c>
      <c r="I610" s="26">
        <v>56.657894736842103</v>
      </c>
      <c r="K610" s="16">
        <v>346378</v>
      </c>
      <c r="L610" s="15">
        <v>26.058823529411764</v>
      </c>
      <c r="N610">
        <v>501773</v>
      </c>
      <c r="O610">
        <v>56.42307692307692</v>
      </c>
      <c r="P610" s="27">
        <f t="shared" si="24"/>
        <v>73</v>
      </c>
    </row>
    <row r="611" spans="1:16" x14ac:dyDescent="0.3">
      <c r="A611" s="22">
        <f>'agrupamento - 3ciclo'!A610</f>
        <v>346093</v>
      </c>
      <c r="B611" s="21">
        <f>VLOOKUP(Tabela3[[#This Row],[id_escola]],H:I,2,FALSE)</f>
        <v>58.813084112149532</v>
      </c>
      <c r="C611" s="21">
        <f>VLOOKUP(Tabela3[[#This Row],[id_escola]],K:L,2,FALSE)</f>
        <v>46.912621359223301</v>
      </c>
      <c r="D611" s="21">
        <f>AVERAGE(Tabela3[[#This Row],[nota_media_portugues]],Tabela3[[#This Row],[nota_media_matematica]])</f>
        <v>52.862852735686417</v>
      </c>
      <c r="E611">
        <f t="shared" si="23"/>
        <v>193</v>
      </c>
      <c r="F611">
        <f>VLOOKUP(Tabela3[[#This Row],[id_escola]],N:P,3,FALSE)</f>
        <v>15</v>
      </c>
      <c r="H611" s="20">
        <v>346378</v>
      </c>
      <c r="I611" s="26">
        <v>56.882352941176471</v>
      </c>
      <c r="K611" s="16">
        <v>346380</v>
      </c>
      <c r="L611" s="15">
        <v>42.457142857142856</v>
      </c>
      <c r="N611">
        <v>501852</v>
      </c>
      <c r="O611">
        <v>70.843501326259954</v>
      </c>
      <c r="P611" s="27">
        <f t="shared" si="24"/>
        <v>23</v>
      </c>
    </row>
    <row r="612" spans="1:16" x14ac:dyDescent="0.3">
      <c r="A612" s="22">
        <f>'agrupamento - 3ciclo'!A611</f>
        <v>343730</v>
      </c>
      <c r="B612" s="21">
        <f>VLOOKUP(Tabela3[[#This Row],[id_escola]],H:I,2,FALSE)</f>
        <v>62.733333333333334</v>
      </c>
      <c r="C612" s="21">
        <f>VLOOKUP(Tabela3[[#This Row],[id_escola]],K:L,2,FALSE)</f>
        <v>59.355555555555554</v>
      </c>
      <c r="D612" s="21">
        <f>AVERAGE(Tabela3[[#This Row],[nota_media_portugues]],Tabela3[[#This Row],[nota_media_matematica]])</f>
        <v>61.044444444444444</v>
      </c>
      <c r="E612">
        <f t="shared" si="23"/>
        <v>53</v>
      </c>
      <c r="F612">
        <f>VLOOKUP(Tabela3[[#This Row],[id_escola]],N:P,3,FALSE)</f>
        <v>2</v>
      </c>
      <c r="H612" s="20">
        <v>346380</v>
      </c>
      <c r="I612" s="26">
        <v>57.685714285714283</v>
      </c>
      <c r="K612" s="16">
        <v>346391</v>
      </c>
      <c r="L612" s="15">
        <v>43.921568627450981</v>
      </c>
      <c r="N612">
        <v>502121</v>
      </c>
      <c r="O612">
        <v>73.372093023255815</v>
      </c>
      <c r="P612" s="27">
        <f t="shared" si="24"/>
        <v>15</v>
      </c>
    </row>
    <row r="613" spans="1:16" x14ac:dyDescent="0.3">
      <c r="A613" s="22">
        <f>'agrupamento - 3ciclo'!A612</f>
        <v>346378</v>
      </c>
      <c r="B613" s="21">
        <f>VLOOKUP(Tabela3[[#This Row],[id_escola]],H:I,2,FALSE)</f>
        <v>56.882352941176471</v>
      </c>
      <c r="C613" s="21">
        <f>VLOOKUP(Tabela3[[#This Row],[id_escola]],K:L,2,FALSE)</f>
        <v>26.058823529411764</v>
      </c>
      <c r="D613" s="21">
        <f>AVERAGE(Tabela3[[#This Row],[nota_media_portugues]],Tabela3[[#This Row],[nota_media_matematica]])</f>
        <v>41.470588235294116</v>
      </c>
      <c r="E613">
        <f t="shared" si="23"/>
        <v>486</v>
      </c>
      <c r="F613">
        <f>VLOOKUP(Tabela3[[#This Row],[id_escola]],N:P,3,FALSE)</f>
        <v>22</v>
      </c>
      <c r="H613" s="20">
        <v>346391</v>
      </c>
      <c r="I613" s="26">
        <v>59.870370370370374</v>
      </c>
      <c r="K613" s="16">
        <v>346410</v>
      </c>
      <c r="L613" s="15">
        <v>27.758620689655171</v>
      </c>
      <c r="N613">
        <v>502273</v>
      </c>
      <c r="O613">
        <v>76.077868852459019</v>
      </c>
      <c r="P613" s="27">
        <f t="shared" si="24"/>
        <v>8</v>
      </c>
    </row>
    <row r="614" spans="1:16" x14ac:dyDescent="0.3">
      <c r="A614" s="22">
        <f>'agrupamento - 3ciclo'!A613</f>
        <v>403453</v>
      </c>
      <c r="B614" s="21">
        <f>VLOOKUP(Tabela3[[#This Row],[id_escola]],H:I,2,FALSE)</f>
        <v>50.354838709677416</v>
      </c>
      <c r="C614" s="21">
        <f>VLOOKUP(Tabela3[[#This Row],[id_escola]],K:L,2,FALSE)</f>
        <v>27.20967741935484</v>
      </c>
      <c r="D614" s="21">
        <f>AVERAGE(Tabela3[[#This Row],[nota_media_portugues]],Tabela3[[#This Row],[nota_media_matematica]])</f>
        <v>38.782258064516128</v>
      </c>
      <c r="E614">
        <f t="shared" si="23"/>
        <v>519</v>
      </c>
      <c r="F614">
        <f>VLOOKUP(Tabela3[[#This Row],[id_escola]],N:P,3,FALSE)</f>
        <v>184</v>
      </c>
      <c r="H614" s="20">
        <v>346410</v>
      </c>
      <c r="I614" s="26">
        <v>54.275862068965516</v>
      </c>
      <c r="K614" s="16">
        <v>346470</v>
      </c>
      <c r="L614" s="15">
        <v>34.023809523809526</v>
      </c>
      <c r="N614">
        <v>502340</v>
      </c>
      <c r="O614">
        <v>51.761904761904759</v>
      </c>
      <c r="P614" s="27">
        <f t="shared" si="24"/>
        <v>104</v>
      </c>
    </row>
    <row r="615" spans="1:16" x14ac:dyDescent="0.3">
      <c r="A615" s="22">
        <f>'agrupamento - 3ciclo'!A614</f>
        <v>344564</v>
      </c>
      <c r="B615" s="21">
        <f>VLOOKUP(Tabela3[[#This Row],[id_escola]],H:I,2,FALSE)</f>
        <v>57.808641975308639</v>
      </c>
      <c r="C615" s="21">
        <f>VLOOKUP(Tabela3[[#This Row],[id_escola]],K:L,2,FALSE)</f>
        <v>35.325153374233132</v>
      </c>
      <c r="D615" s="21">
        <f>AVERAGE(Tabela3[[#This Row],[nota_media_portugues]],Tabela3[[#This Row],[nota_media_matematica]])</f>
        <v>46.566897674770885</v>
      </c>
      <c r="E615">
        <f t="shared" si="23"/>
        <v>384</v>
      </c>
      <c r="F615">
        <f>VLOOKUP(Tabela3[[#This Row],[id_escola]],N:P,3,FALSE)</f>
        <v>139</v>
      </c>
      <c r="H615" s="20">
        <v>346470</v>
      </c>
      <c r="I615" s="26">
        <v>59.18292682926829</v>
      </c>
      <c r="K615" s="16">
        <v>346482</v>
      </c>
      <c r="L615" s="15">
        <v>35.130434782608695</v>
      </c>
      <c r="N615">
        <v>502420</v>
      </c>
      <c r="O615">
        <v>70.371621621621628</v>
      </c>
      <c r="P615" s="27">
        <f t="shared" si="24"/>
        <v>25</v>
      </c>
    </row>
    <row r="616" spans="1:16" x14ac:dyDescent="0.3">
      <c r="A616" s="22">
        <f>'agrupamento - 3ciclo'!A615</f>
        <v>345696</v>
      </c>
      <c r="B616" s="21">
        <f>VLOOKUP(Tabela3[[#This Row],[id_escola]],H:I,2,FALSE)</f>
        <v>63.5625</v>
      </c>
      <c r="C616" s="21">
        <f>VLOOKUP(Tabela3[[#This Row],[id_escola]],K:L,2,FALSE)</f>
        <v>40.375</v>
      </c>
      <c r="D616" s="21">
        <f>AVERAGE(Tabela3[[#This Row],[nota_media_portugues]],Tabela3[[#This Row],[nota_media_matematica]])</f>
        <v>51.96875</v>
      </c>
      <c r="E616">
        <f t="shared" si="23"/>
        <v>212</v>
      </c>
      <c r="F616">
        <f>VLOOKUP(Tabela3[[#This Row],[id_escola]],N:P,3,FALSE)</f>
        <v>9</v>
      </c>
      <c r="H616" s="20">
        <v>346482</v>
      </c>
      <c r="I616" s="26">
        <v>52.014492753623188</v>
      </c>
      <c r="K616" s="16">
        <v>346494</v>
      </c>
      <c r="L616" s="15">
        <v>40.306122448979593</v>
      </c>
      <c r="N616">
        <v>502558</v>
      </c>
      <c r="O616">
        <v>80.5</v>
      </c>
      <c r="P616" s="27">
        <f t="shared" si="24"/>
        <v>2</v>
      </c>
    </row>
    <row r="617" spans="1:16" x14ac:dyDescent="0.3">
      <c r="A617" s="22">
        <f>'agrupamento - 3ciclo'!A616</f>
        <v>402278</v>
      </c>
      <c r="B617" s="21">
        <f>VLOOKUP(Tabela3[[#This Row],[id_escola]],H:I,2,FALSE)</f>
        <v>57.614754098360656</v>
      </c>
      <c r="C617" s="21">
        <f>VLOOKUP(Tabela3[[#This Row],[id_escola]],K:L,2,FALSE)</f>
        <v>35.024000000000001</v>
      </c>
      <c r="D617" s="21">
        <f>AVERAGE(Tabela3[[#This Row],[nota_media_portugues]],Tabela3[[#This Row],[nota_media_matematica]])</f>
        <v>46.319377049180332</v>
      </c>
      <c r="E617">
        <f t="shared" si="23"/>
        <v>386</v>
      </c>
      <c r="F617">
        <f>VLOOKUP(Tabela3[[#This Row],[id_escola]],N:P,3,FALSE)</f>
        <v>125</v>
      </c>
      <c r="H617" s="20">
        <v>346494</v>
      </c>
      <c r="I617" s="26">
        <v>60.978260869565219</v>
      </c>
      <c r="K617" s="16">
        <v>346500</v>
      </c>
      <c r="L617" s="15">
        <v>46.176470588235297</v>
      </c>
      <c r="N617">
        <v>502583</v>
      </c>
      <c r="O617">
        <v>67.86904761904762</v>
      </c>
      <c r="P617" s="27">
        <f t="shared" si="24"/>
        <v>32</v>
      </c>
    </row>
    <row r="618" spans="1:16" x14ac:dyDescent="0.3">
      <c r="A618" s="22">
        <f>'agrupamento - 3ciclo'!A617</f>
        <v>330036</v>
      </c>
      <c r="B618" s="21">
        <f>VLOOKUP(Tabela3[[#This Row],[id_escola]],H:I,2,FALSE)</f>
        <v>57.476190476190474</v>
      </c>
      <c r="C618" s="21">
        <f>VLOOKUP(Tabela3[[#This Row],[id_escola]],K:L,2,FALSE)</f>
        <v>32.045454545454547</v>
      </c>
      <c r="D618" s="21">
        <f>AVERAGE(Tabela3[[#This Row],[nota_media_portugues]],Tabela3[[#This Row],[nota_media_matematica]])</f>
        <v>44.760822510822507</v>
      </c>
      <c r="E618">
        <f t="shared" si="23"/>
        <v>417</v>
      </c>
      <c r="F618">
        <f>VLOOKUP(Tabela3[[#This Row],[id_escola]],N:P,3,FALSE)</f>
        <v>21</v>
      </c>
      <c r="H618" s="20">
        <v>346500</v>
      </c>
      <c r="I618" s="26">
        <v>67.392156862745097</v>
      </c>
      <c r="K618" s="16">
        <v>346512</v>
      </c>
      <c r="L618" s="15">
        <v>43.028985507246375</v>
      </c>
      <c r="N618">
        <v>502832</v>
      </c>
      <c r="O618">
        <v>82</v>
      </c>
      <c r="P618" s="27">
        <f t="shared" si="24"/>
        <v>1</v>
      </c>
    </row>
    <row r="619" spans="1:16" x14ac:dyDescent="0.3">
      <c r="A619" s="22">
        <f>'agrupamento - 3ciclo'!A618</f>
        <v>340571</v>
      </c>
      <c r="B619" s="21">
        <f>VLOOKUP(Tabela3[[#This Row],[id_escola]],H:I,2,FALSE)</f>
        <v>50.112244897959187</v>
      </c>
      <c r="C619" s="21">
        <f>VLOOKUP(Tabela3[[#This Row],[id_escola]],K:L,2,FALSE)</f>
        <v>23.75</v>
      </c>
      <c r="D619" s="21">
        <f>AVERAGE(Tabela3[[#This Row],[nota_media_portugues]],Tabela3[[#This Row],[nota_media_matematica]])</f>
        <v>36.931122448979593</v>
      </c>
      <c r="E619">
        <f t="shared" si="23"/>
        <v>532</v>
      </c>
      <c r="F619">
        <f>VLOOKUP(Tabela3[[#This Row],[id_escola]],N:P,3,FALSE)</f>
        <v>189</v>
      </c>
      <c r="H619" s="20">
        <v>346512</v>
      </c>
      <c r="I619" s="26">
        <v>56.89855072463768</v>
      </c>
      <c r="K619" s="16">
        <v>346536</v>
      </c>
      <c r="L619" s="15">
        <v>25.096774193548388</v>
      </c>
      <c r="N619">
        <v>502856</v>
      </c>
      <c r="O619">
        <v>57.23451327433628</v>
      </c>
      <c r="P619" s="27">
        <f t="shared" si="24"/>
        <v>67</v>
      </c>
    </row>
    <row r="620" spans="1:16" x14ac:dyDescent="0.3">
      <c r="A620" s="22">
        <f>'agrupamento - 3ciclo'!A619</f>
        <v>342350</v>
      </c>
      <c r="B620" s="21">
        <f>VLOOKUP(Tabela3[[#This Row],[id_escola]],H:I,2,FALSE)</f>
        <v>59.941176470588232</v>
      </c>
      <c r="C620" s="21">
        <f>VLOOKUP(Tabela3[[#This Row],[id_escola]],K:L,2,FALSE)</f>
        <v>33.540229885057471</v>
      </c>
      <c r="D620" s="21">
        <f>AVERAGE(Tabela3[[#This Row],[nota_media_portugues]],Tabela3[[#This Row],[nota_media_matematica]])</f>
        <v>46.740703177822851</v>
      </c>
      <c r="E620">
        <f t="shared" si="23"/>
        <v>373</v>
      </c>
      <c r="F620">
        <f>VLOOKUP(Tabela3[[#This Row],[id_escola]],N:P,3,FALSE)</f>
        <v>145</v>
      </c>
      <c r="H620" s="20">
        <v>346536</v>
      </c>
      <c r="I620" s="26">
        <v>46.208333333333336</v>
      </c>
      <c r="K620" s="16">
        <v>346548</v>
      </c>
      <c r="L620" s="15">
        <v>7.75</v>
      </c>
      <c r="N620">
        <v>502911</v>
      </c>
      <c r="O620">
        <v>71.032786885245898</v>
      </c>
      <c r="P620" s="27">
        <f t="shared" si="24"/>
        <v>22</v>
      </c>
    </row>
    <row r="621" spans="1:16" x14ac:dyDescent="0.3">
      <c r="A621" s="22">
        <f>'agrupamento - 3ciclo'!A620</f>
        <v>403684</v>
      </c>
      <c r="B621" s="21">
        <f>VLOOKUP(Tabela3[[#This Row],[id_escola]],H:I,2,FALSE)</f>
        <v>61.321428571428569</v>
      </c>
      <c r="C621" s="21">
        <f>VLOOKUP(Tabela3[[#This Row],[id_escola]],K:L,2,FALSE)</f>
        <v>39.03448275862069</v>
      </c>
      <c r="D621" s="21">
        <f>AVERAGE(Tabela3[[#This Row],[nota_media_portugues]],Tabela3[[#This Row],[nota_media_matematica]])</f>
        <v>50.177955665024626</v>
      </c>
      <c r="E621">
        <f t="shared" si="23"/>
        <v>273</v>
      </c>
      <c r="F621">
        <f>VLOOKUP(Tabela3[[#This Row],[id_escola]],N:P,3,FALSE)</f>
        <v>5</v>
      </c>
      <c r="H621" s="20">
        <v>346548</v>
      </c>
      <c r="I621" s="26">
        <v>36.189189189189186</v>
      </c>
      <c r="K621" s="16">
        <v>346550</v>
      </c>
      <c r="L621" s="15">
        <v>44.18181818181818</v>
      </c>
      <c r="N621">
        <v>503162</v>
      </c>
      <c r="O621">
        <v>39.258064516129032</v>
      </c>
      <c r="P621" s="27">
        <f t="shared" si="24"/>
        <v>188</v>
      </c>
    </row>
    <row r="622" spans="1:16" x14ac:dyDescent="0.3">
      <c r="A622" s="22">
        <f>'agrupamento - 3ciclo'!A621</f>
        <v>310440</v>
      </c>
      <c r="B622" s="21">
        <f>VLOOKUP(Tabela3[[#This Row],[id_escola]],H:I,2,FALSE)</f>
        <v>57.571428571428569</v>
      </c>
      <c r="C622" s="21">
        <f>VLOOKUP(Tabela3[[#This Row],[id_escola]],K:L,2,FALSE)</f>
        <v>47.68181818181818</v>
      </c>
      <c r="D622" s="21">
        <f>AVERAGE(Tabela3[[#This Row],[nota_media_portugues]],Tabela3[[#This Row],[nota_media_matematica]])</f>
        <v>52.626623376623371</v>
      </c>
      <c r="E622">
        <f t="shared" si="23"/>
        <v>193</v>
      </c>
      <c r="F622" t="e">
        <f>VLOOKUP(Tabela3[[#This Row],[id_escola]],N:P,3,FALSE)</f>
        <v>#N/A</v>
      </c>
      <c r="H622" s="20">
        <v>346550</v>
      </c>
      <c r="I622" s="26">
        <v>64.436363636363637</v>
      </c>
      <c r="K622" s="16">
        <v>346561</v>
      </c>
      <c r="L622" s="15">
        <v>32.469387755102041</v>
      </c>
      <c r="N622">
        <v>503228</v>
      </c>
      <c r="O622">
        <v>42.714285714285715</v>
      </c>
      <c r="P622" s="27">
        <f t="shared" si="24"/>
        <v>159</v>
      </c>
    </row>
    <row r="623" spans="1:16" x14ac:dyDescent="0.3">
      <c r="A623" s="22">
        <f>'agrupamento - 3ciclo'!A622</f>
        <v>341009</v>
      </c>
      <c r="B623" s="21">
        <f>VLOOKUP(Tabela3[[#This Row],[id_escola]],H:I,2,FALSE)</f>
        <v>43.28125</v>
      </c>
      <c r="C623" s="21">
        <f>VLOOKUP(Tabela3[[#This Row],[id_escola]],K:L,2,FALSE)</f>
        <v>13.65625</v>
      </c>
      <c r="D623" s="21">
        <f>AVERAGE(Tabela3[[#This Row],[nota_media_portugues]],Tabela3[[#This Row],[nota_media_matematica]])</f>
        <v>28.46875</v>
      </c>
      <c r="E623">
        <f t="shared" si="23"/>
        <v>561</v>
      </c>
      <c r="F623" t="e">
        <f>VLOOKUP(Tabela3[[#This Row],[id_escola]],N:P,3,FALSE)</f>
        <v>#N/A</v>
      </c>
      <c r="H623" s="20">
        <v>346561</v>
      </c>
      <c r="I623" s="26">
        <v>54.083333333333336</v>
      </c>
      <c r="K623" s="16">
        <v>346573</v>
      </c>
      <c r="L623" s="15">
        <v>53.712121212121211</v>
      </c>
      <c r="N623">
        <v>503400</v>
      </c>
      <c r="O623">
        <v>62.55681818181818</v>
      </c>
      <c r="P623" s="27">
        <f t="shared" si="24"/>
        <v>47</v>
      </c>
    </row>
    <row r="624" spans="1:16" x14ac:dyDescent="0.3">
      <c r="A624" s="22">
        <f>'agrupamento - 3ciclo'!A623</f>
        <v>341095</v>
      </c>
      <c r="B624" s="21">
        <f>VLOOKUP(Tabela3[[#This Row],[id_escola]],H:I,2,FALSE)</f>
        <v>47.604166666666664</v>
      </c>
      <c r="C624" s="21">
        <f>VLOOKUP(Tabela3[[#This Row],[id_escola]],K:L,2,FALSE)</f>
        <v>23.56989247311828</v>
      </c>
      <c r="D624" s="21">
        <f>AVERAGE(Tabela3[[#This Row],[nota_media_portugues]],Tabela3[[#This Row],[nota_media_matematica]])</f>
        <v>35.587029569892472</v>
      </c>
      <c r="E624">
        <f t="shared" si="23"/>
        <v>540</v>
      </c>
      <c r="F624" t="e">
        <f>VLOOKUP(Tabela3[[#This Row],[id_escola]],N:P,3,FALSE)</f>
        <v>#N/A</v>
      </c>
      <c r="H624" s="20">
        <v>346573</v>
      </c>
      <c r="I624" s="26">
        <v>69.075757575757578</v>
      </c>
      <c r="K624" s="16">
        <v>346585</v>
      </c>
      <c r="L624" s="15">
        <v>50.96153846153846</v>
      </c>
      <c r="N624">
        <v>503472</v>
      </c>
      <c r="O624">
        <v>71.69736842105263</v>
      </c>
      <c r="P624" s="27">
        <f t="shared" si="24"/>
        <v>19</v>
      </c>
    </row>
    <row r="625" spans="1:16" x14ac:dyDescent="0.3">
      <c r="A625" s="22">
        <f>'agrupamento - 3ciclo'!A624</f>
        <v>401420</v>
      </c>
      <c r="B625" s="21">
        <f>VLOOKUP(Tabela3[[#This Row],[id_escola]],H:I,2,FALSE)</f>
        <v>55.035714285714285</v>
      </c>
      <c r="C625" s="21">
        <f>VLOOKUP(Tabela3[[#This Row],[id_escola]],K:L,2,FALSE)</f>
        <v>28.333333333333332</v>
      </c>
      <c r="D625" s="21">
        <f>AVERAGE(Tabela3[[#This Row],[nota_media_portugues]],Tabela3[[#This Row],[nota_media_matematica]])</f>
        <v>41.68452380952381</v>
      </c>
      <c r="E625">
        <f t="shared" si="23"/>
        <v>475</v>
      </c>
      <c r="F625">
        <f>VLOOKUP(Tabela3[[#This Row],[id_escola]],N:P,3,FALSE)</f>
        <v>154</v>
      </c>
      <c r="H625" s="20">
        <v>346585</v>
      </c>
      <c r="I625" s="26">
        <v>63.96153846153846</v>
      </c>
      <c r="K625" s="16">
        <v>346597</v>
      </c>
      <c r="L625" s="15">
        <v>39.472222222222221</v>
      </c>
      <c r="N625">
        <v>503538</v>
      </c>
      <c r="O625">
        <v>69.621621621621628</v>
      </c>
      <c r="P625" s="27">
        <f t="shared" si="24"/>
        <v>29</v>
      </c>
    </row>
    <row r="626" spans="1:16" x14ac:dyDescent="0.3">
      <c r="A626" s="22">
        <f>'agrupamento - 3ciclo'!A625</f>
        <v>346780</v>
      </c>
      <c r="B626" s="21">
        <f>VLOOKUP(Tabela3[[#This Row],[id_escola]],H:I,2,FALSE)</f>
        <v>59.206896551724135</v>
      </c>
      <c r="C626" s="21">
        <f>VLOOKUP(Tabela3[[#This Row],[id_escola]],K:L,2,FALSE)</f>
        <v>36.533333333333331</v>
      </c>
      <c r="D626" s="21">
        <f>AVERAGE(Tabela3[[#This Row],[nota_media_portugues]],Tabela3[[#This Row],[nota_media_matematica]])</f>
        <v>47.87011494252873</v>
      </c>
      <c r="E626">
        <f t="shared" si="23"/>
        <v>336</v>
      </c>
      <c r="F626">
        <f>VLOOKUP(Tabela3[[#This Row],[id_escola]],N:P,3,FALSE)</f>
        <v>7</v>
      </c>
      <c r="H626" s="20">
        <v>346597</v>
      </c>
      <c r="I626" s="26">
        <v>51.058823529411768</v>
      </c>
      <c r="K626" s="16">
        <v>346603</v>
      </c>
      <c r="L626" s="15">
        <v>48.5</v>
      </c>
      <c r="N626">
        <v>503563</v>
      </c>
      <c r="O626">
        <v>59.296875</v>
      </c>
      <c r="P626" s="27">
        <f t="shared" si="24"/>
        <v>61</v>
      </c>
    </row>
    <row r="627" spans="1:16" x14ac:dyDescent="0.3">
      <c r="A627" s="22">
        <f>'agrupamento - 3ciclo'!A626</f>
        <v>345751</v>
      </c>
      <c r="B627" s="21">
        <f>VLOOKUP(Tabela3[[#This Row],[id_escola]],H:I,2,FALSE)</f>
        <v>60.771929824561404</v>
      </c>
      <c r="C627" s="21">
        <f>VLOOKUP(Tabela3[[#This Row],[id_escola]],K:L,2,FALSE)</f>
        <v>45.767857142857146</v>
      </c>
      <c r="D627" s="21">
        <f>AVERAGE(Tabela3[[#This Row],[nota_media_portugues]],Tabela3[[#This Row],[nota_media_matematica]])</f>
        <v>53.269893483709275</v>
      </c>
      <c r="E627">
        <f t="shared" si="23"/>
        <v>183</v>
      </c>
      <c r="F627">
        <f>VLOOKUP(Tabela3[[#This Row],[id_escola]],N:P,3,FALSE)</f>
        <v>31</v>
      </c>
      <c r="H627" s="20">
        <v>346603</v>
      </c>
      <c r="I627" s="26">
        <v>67.15384615384616</v>
      </c>
      <c r="K627" s="16">
        <v>346615</v>
      </c>
      <c r="L627" s="15">
        <v>23.271186440677965</v>
      </c>
      <c r="N627">
        <v>503575</v>
      </c>
      <c r="O627">
        <v>73.322580645161295</v>
      </c>
      <c r="P627" s="27">
        <f t="shared" si="24"/>
        <v>16</v>
      </c>
    </row>
    <row r="628" spans="1:16" x14ac:dyDescent="0.3">
      <c r="A628" s="22">
        <f>'agrupamento - 3ciclo'!A627</f>
        <v>345763</v>
      </c>
      <c r="B628" s="21">
        <f>VLOOKUP(Tabela3[[#This Row],[id_escola]],H:I,2,FALSE)</f>
        <v>56.322580645161288</v>
      </c>
      <c r="C628" s="21">
        <f>VLOOKUP(Tabela3[[#This Row],[id_escola]],K:L,2,FALSE)</f>
        <v>44.546875</v>
      </c>
      <c r="D628" s="21">
        <f>AVERAGE(Tabela3[[#This Row],[nota_media_portugues]],Tabela3[[#This Row],[nota_media_matematica]])</f>
        <v>50.434727822580641</v>
      </c>
      <c r="E628">
        <f t="shared" si="23"/>
        <v>261</v>
      </c>
      <c r="F628">
        <f>VLOOKUP(Tabela3[[#This Row],[id_escola]],N:P,3,FALSE)</f>
        <v>31</v>
      </c>
      <c r="H628" s="20">
        <v>346615</v>
      </c>
      <c r="I628" s="26">
        <v>47.210526315789473</v>
      </c>
      <c r="K628" s="16">
        <v>346627</v>
      </c>
      <c r="L628" s="15">
        <v>39.371428571428574</v>
      </c>
      <c r="N628">
        <v>503587</v>
      </c>
      <c r="O628">
        <v>60.353658536585364</v>
      </c>
      <c r="P628" s="27">
        <f t="shared" si="24"/>
        <v>55</v>
      </c>
    </row>
    <row r="629" spans="1:16" x14ac:dyDescent="0.3">
      <c r="A629" s="22">
        <f>'agrupamento - 3ciclo'!A628</f>
        <v>345775</v>
      </c>
      <c r="B629" s="21">
        <f>VLOOKUP(Tabela3[[#This Row],[id_escola]],H:I,2,FALSE)</f>
        <v>57.74</v>
      </c>
      <c r="C629" s="21">
        <f>VLOOKUP(Tabela3[[#This Row],[id_escola]],K:L,2,FALSE)</f>
        <v>42.36</v>
      </c>
      <c r="D629" s="21">
        <f>AVERAGE(Tabela3[[#This Row],[nota_media_portugues]],Tabela3[[#This Row],[nota_media_matematica]])</f>
        <v>50.05</v>
      </c>
      <c r="E629">
        <f t="shared" si="23"/>
        <v>272</v>
      </c>
      <c r="F629">
        <f>VLOOKUP(Tabela3[[#This Row],[id_escola]],N:P,3,FALSE)</f>
        <v>11</v>
      </c>
      <c r="H629" s="20">
        <v>346627</v>
      </c>
      <c r="I629" s="26">
        <v>58.971428571428568</v>
      </c>
      <c r="K629" s="16">
        <v>346639</v>
      </c>
      <c r="L629" s="15">
        <v>30.558441558441558</v>
      </c>
      <c r="N629">
        <v>503599</v>
      </c>
      <c r="O629">
        <v>63.15</v>
      </c>
      <c r="P629" s="27">
        <f t="shared" si="24"/>
        <v>45</v>
      </c>
    </row>
    <row r="630" spans="1:16" x14ac:dyDescent="0.3">
      <c r="A630" s="22">
        <f>'agrupamento - 3ciclo'!A629</f>
        <v>345787</v>
      </c>
      <c r="B630" s="21">
        <f>VLOOKUP(Tabela3[[#This Row],[id_escola]],H:I,2,FALSE)</f>
        <v>64.5</v>
      </c>
      <c r="C630" s="21">
        <f>VLOOKUP(Tabela3[[#This Row],[id_escola]],K:L,2,FALSE)</f>
        <v>38.083333333333336</v>
      </c>
      <c r="D630" s="21">
        <f>AVERAGE(Tabela3[[#This Row],[nota_media_portugues]],Tabela3[[#This Row],[nota_media_matematica]])</f>
        <v>51.291666666666671</v>
      </c>
      <c r="E630">
        <f t="shared" si="23"/>
        <v>227</v>
      </c>
      <c r="F630">
        <f>VLOOKUP(Tabela3[[#This Row],[id_escola]],N:P,3,FALSE)</f>
        <v>8</v>
      </c>
      <c r="H630" s="20">
        <v>346639</v>
      </c>
      <c r="I630" s="26">
        <v>55.805555555555557</v>
      </c>
      <c r="K630" s="16">
        <v>346640</v>
      </c>
      <c r="L630" s="15">
        <v>38.270833333333336</v>
      </c>
      <c r="N630">
        <v>503708</v>
      </c>
      <c r="O630">
        <v>76.15384615384616</v>
      </c>
      <c r="P630" s="27">
        <f t="shared" si="24"/>
        <v>7</v>
      </c>
    </row>
    <row r="631" spans="1:16" x14ac:dyDescent="0.3">
      <c r="A631" s="22">
        <f>'agrupamento - 3ciclo'!A630</f>
        <v>401456</v>
      </c>
      <c r="B631" s="21">
        <f>VLOOKUP(Tabela3[[#This Row],[id_escola]],H:I,2,FALSE)</f>
        <v>56.019867549668874</v>
      </c>
      <c r="C631" s="21">
        <f>VLOOKUP(Tabela3[[#This Row],[id_escola]],K:L,2,FALSE)</f>
        <v>37.285714285714285</v>
      </c>
      <c r="D631" s="21">
        <f>AVERAGE(Tabela3[[#This Row],[nota_media_portugues]],Tabela3[[#This Row],[nota_media_matematica]])</f>
        <v>46.652790917691576</v>
      </c>
      <c r="E631">
        <f t="shared" si="23"/>
        <v>370</v>
      </c>
      <c r="F631">
        <f>VLOOKUP(Tabela3[[#This Row],[id_escola]],N:P,3,FALSE)</f>
        <v>56</v>
      </c>
      <c r="H631" s="20">
        <v>346640</v>
      </c>
      <c r="I631" s="26">
        <v>53.382978723404257</v>
      </c>
      <c r="K631" s="16">
        <v>346652</v>
      </c>
      <c r="L631" s="15">
        <v>48.774509803921568</v>
      </c>
      <c r="N631">
        <v>503769</v>
      </c>
      <c r="O631">
        <v>72.595588235294116</v>
      </c>
      <c r="P631" s="27">
        <f t="shared" si="24"/>
        <v>18</v>
      </c>
    </row>
    <row r="632" spans="1:16" x14ac:dyDescent="0.3">
      <c r="A632" s="22">
        <f>'agrupamento - 3ciclo'!A631</f>
        <v>345805</v>
      </c>
      <c r="B632" s="21">
        <f>VLOOKUP(Tabela3[[#This Row],[id_escola]],H:I,2,FALSE)</f>
        <v>58.555555555555557</v>
      </c>
      <c r="C632" s="21">
        <f>VLOOKUP(Tabela3[[#This Row],[id_escola]],K:L,2,FALSE)</f>
        <v>43.54054054054054</v>
      </c>
      <c r="D632" s="21">
        <f>AVERAGE(Tabela3[[#This Row],[nota_media_portugues]],Tabela3[[#This Row],[nota_media_matematica]])</f>
        <v>51.048048048048045</v>
      </c>
      <c r="E632">
        <f t="shared" si="23"/>
        <v>239</v>
      </c>
      <c r="F632">
        <f>VLOOKUP(Tabela3[[#This Row],[id_escola]],N:P,3,FALSE)</f>
        <v>5</v>
      </c>
      <c r="H632" s="20">
        <v>346652</v>
      </c>
      <c r="I632" s="26">
        <v>66.029411764705884</v>
      </c>
      <c r="K632" s="16">
        <v>346664</v>
      </c>
      <c r="L632" s="15">
        <v>52.994736842105262</v>
      </c>
      <c r="N632">
        <v>503885</v>
      </c>
      <c r="O632">
        <v>70.173728813559322</v>
      </c>
      <c r="P632" s="27">
        <f t="shared" si="24"/>
        <v>26</v>
      </c>
    </row>
    <row r="633" spans="1:16" x14ac:dyDescent="0.3">
      <c r="A633" s="22">
        <f>'agrupamento - 3ciclo'!A632</f>
        <v>345817</v>
      </c>
      <c r="B633" s="21">
        <f>VLOOKUP(Tabela3[[#This Row],[id_escola]],H:I,2,FALSE)</f>
        <v>60.148148148148145</v>
      </c>
      <c r="C633" s="21">
        <f>VLOOKUP(Tabela3[[#This Row],[id_escola]],K:L,2,FALSE)</f>
        <v>23.444444444444443</v>
      </c>
      <c r="D633" s="21">
        <f>AVERAGE(Tabela3[[#This Row],[nota_media_portugues]],Tabela3[[#This Row],[nota_media_matematica]])</f>
        <v>41.796296296296291</v>
      </c>
      <c r="E633">
        <f t="shared" si="23"/>
        <v>467</v>
      </c>
      <c r="F633">
        <f>VLOOKUP(Tabela3[[#This Row],[id_escola]],N:P,3,FALSE)</f>
        <v>48</v>
      </c>
      <c r="H633" s="20">
        <v>346664</v>
      </c>
      <c r="I633" s="26">
        <v>62.973684210526315</v>
      </c>
      <c r="K633" s="16">
        <v>346676</v>
      </c>
      <c r="L633" s="15">
        <v>28.528846153846153</v>
      </c>
      <c r="N633">
        <v>503897</v>
      </c>
      <c r="O633">
        <v>60.769230769230766</v>
      </c>
      <c r="P633" s="27">
        <f t="shared" si="24"/>
        <v>54</v>
      </c>
    </row>
    <row r="634" spans="1:16" x14ac:dyDescent="0.3">
      <c r="A634" s="22">
        <f>'agrupamento - 3ciclo'!A633</f>
        <v>345799</v>
      </c>
      <c r="B634" s="21">
        <f>VLOOKUP(Tabela3[[#This Row],[id_escola]],H:I,2,FALSE)</f>
        <v>63.285714285714285</v>
      </c>
      <c r="C634" s="21">
        <f>VLOOKUP(Tabela3[[#This Row],[id_escola]],K:L,2,FALSE)</f>
        <v>47.285714285714285</v>
      </c>
      <c r="D634" s="21">
        <f>AVERAGE(Tabela3[[#This Row],[nota_media_portugues]],Tabela3[[#This Row],[nota_media_matematica]])</f>
        <v>55.285714285714285</v>
      </c>
      <c r="E634">
        <f t="shared" si="23"/>
        <v>129</v>
      </c>
      <c r="F634">
        <f>VLOOKUP(Tabela3[[#This Row],[id_escola]],N:P,3,FALSE)</f>
        <v>7</v>
      </c>
      <c r="H634" s="20">
        <v>346676</v>
      </c>
      <c r="I634" s="26">
        <v>53.95918367346939</v>
      </c>
      <c r="K634" s="16">
        <v>346688</v>
      </c>
      <c r="L634" s="15">
        <v>40.625</v>
      </c>
      <c r="N634">
        <v>504026</v>
      </c>
      <c r="O634">
        <v>79.65625</v>
      </c>
      <c r="P634" s="27">
        <f t="shared" si="24"/>
        <v>3</v>
      </c>
    </row>
    <row r="635" spans="1:16" x14ac:dyDescent="0.3">
      <c r="A635" s="22">
        <f>'agrupamento - 3ciclo'!A634</f>
        <v>346275</v>
      </c>
      <c r="B635" s="21">
        <f>VLOOKUP(Tabela3[[#This Row],[id_escola]],H:I,2,FALSE)</f>
        <v>60.457627118644069</v>
      </c>
      <c r="C635" s="21">
        <f>VLOOKUP(Tabela3[[#This Row],[id_escola]],K:L,2,FALSE)</f>
        <v>37.644067796610166</v>
      </c>
      <c r="D635" s="21">
        <f>AVERAGE(Tabela3[[#This Row],[nota_media_portugues]],Tabela3[[#This Row],[nota_media_matematica]])</f>
        <v>49.050847457627114</v>
      </c>
      <c r="E635">
        <f t="shared" si="23"/>
        <v>295</v>
      </c>
      <c r="F635">
        <f>VLOOKUP(Tabela3[[#This Row],[id_escola]],N:P,3,FALSE)</f>
        <v>39</v>
      </c>
      <c r="H635" s="20">
        <v>346688</v>
      </c>
      <c r="I635" s="26">
        <v>58.8125</v>
      </c>
      <c r="K635" s="16">
        <v>346690</v>
      </c>
      <c r="L635" s="15">
        <v>15.84375</v>
      </c>
      <c r="N635">
        <v>504221</v>
      </c>
      <c r="O635">
        <v>62.035714285714285</v>
      </c>
      <c r="P635" s="27">
        <f t="shared" si="24"/>
        <v>49</v>
      </c>
    </row>
    <row r="636" spans="1:16" x14ac:dyDescent="0.3">
      <c r="A636" s="22">
        <f>'agrupamento - 3ciclo'!A635</f>
        <v>346925</v>
      </c>
      <c r="B636" s="21">
        <f>VLOOKUP(Tabela3[[#This Row],[id_escola]],H:I,2,FALSE)</f>
        <v>56.654545454545456</v>
      </c>
      <c r="C636" s="21">
        <f>VLOOKUP(Tabela3[[#This Row],[id_escola]],K:L,2,FALSE)</f>
        <v>36.745454545454542</v>
      </c>
      <c r="D636" s="21">
        <f>AVERAGE(Tabela3[[#This Row],[nota_media_portugues]],Tabela3[[#This Row],[nota_media_matematica]])</f>
        <v>46.7</v>
      </c>
      <c r="E636">
        <f t="shared" si="23"/>
        <v>364</v>
      </c>
      <c r="F636">
        <f>VLOOKUP(Tabela3[[#This Row],[id_escola]],N:P,3,FALSE)</f>
        <v>138</v>
      </c>
      <c r="H636" s="20">
        <v>346690</v>
      </c>
      <c r="I636" s="26">
        <v>40.532258064516128</v>
      </c>
      <c r="K636" s="16">
        <v>346706</v>
      </c>
      <c r="L636" s="15">
        <v>30.451923076923077</v>
      </c>
      <c r="N636">
        <v>504336</v>
      </c>
      <c r="O636">
        <v>64.234782608695653</v>
      </c>
      <c r="P636" s="27">
        <f t="shared" si="24"/>
        <v>42</v>
      </c>
    </row>
    <row r="637" spans="1:16" x14ac:dyDescent="0.3">
      <c r="A637" s="22">
        <f>'agrupamento - 3ciclo'!A636</f>
        <v>401547</v>
      </c>
      <c r="B637" s="21">
        <f>VLOOKUP(Tabela3[[#This Row],[id_escola]],H:I,2,FALSE)</f>
        <v>57.958904109589042</v>
      </c>
      <c r="C637" s="21">
        <f>VLOOKUP(Tabela3[[#This Row],[id_escola]],K:L,2,FALSE)</f>
        <v>35.598639455782312</v>
      </c>
      <c r="D637" s="21">
        <f>AVERAGE(Tabela3[[#This Row],[nota_media_portugues]],Tabela3[[#This Row],[nota_media_matematica]])</f>
        <v>46.778771782685681</v>
      </c>
      <c r="E637">
        <f t="shared" si="23"/>
        <v>360</v>
      </c>
      <c r="F637">
        <f>VLOOKUP(Tabela3[[#This Row],[id_escola]],N:P,3,FALSE)</f>
        <v>27</v>
      </c>
      <c r="H637" s="20">
        <v>346706</v>
      </c>
      <c r="I637" s="26">
        <v>57.421052631578945</v>
      </c>
      <c r="K637" s="16">
        <v>346718</v>
      </c>
      <c r="L637" s="15">
        <v>16.121212121212121</v>
      </c>
      <c r="N637">
        <v>504580</v>
      </c>
      <c r="O637">
        <v>64.333333333333329</v>
      </c>
      <c r="P637" s="27">
        <f t="shared" si="24"/>
        <v>41</v>
      </c>
    </row>
    <row r="638" spans="1:16" x14ac:dyDescent="0.3">
      <c r="A638" s="22">
        <f>'agrupamento - 3ciclo'!A637</f>
        <v>401559</v>
      </c>
      <c r="B638" s="21">
        <f>VLOOKUP(Tabela3[[#This Row],[id_escola]],H:I,2,FALSE)</f>
        <v>65.688311688311686</v>
      </c>
      <c r="C638" s="21">
        <f>VLOOKUP(Tabela3[[#This Row],[id_escola]],K:L,2,FALSE)</f>
        <v>53.185897435897438</v>
      </c>
      <c r="D638" s="21">
        <f>AVERAGE(Tabela3[[#This Row],[nota_media_portugues]],Tabela3[[#This Row],[nota_media_matematica]])</f>
        <v>59.437104562104565</v>
      </c>
      <c r="E638">
        <f t="shared" si="23"/>
        <v>70</v>
      </c>
      <c r="F638">
        <f>VLOOKUP(Tabela3[[#This Row],[id_escola]],N:P,3,FALSE)</f>
        <v>19</v>
      </c>
      <c r="H638" s="20">
        <v>346718</v>
      </c>
      <c r="I638" s="26">
        <v>47.4</v>
      </c>
      <c r="K638" s="16">
        <v>346720</v>
      </c>
      <c r="L638" s="15">
        <v>43.021739130434781</v>
      </c>
      <c r="N638">
        <v>504592</v>
      </c>
      <c r="O638">
        <v>78.067567567567565</v>
      </c>
      <c r="P638" s="27">
        <f t="shared" si="24"/>
        <v>5</v>
      </c>
    </row>
    <row r="639" spans="1:16" x14ac:dyDescent="0.3">
      <c r="A639" s="22">
        <f>'agrupamento - 3ciclo'!A638</f>
        <v>401560</v>
      </c>
      <c r="B639" s="21">
        <f>VLOOKUP(Tabela3[[#This Row],[id_escola]],H:I,2,FALSE)</f>
        <v>63.369565217391305</v>
      </c>
      <c r="C639" s="21">
        <f>VLOOKUP(Tabela3[[#This Row],[id_escola]],K:L,2,FALSE)</f>
        <v>50.081967213114751</v>
      </c>
      <c r="D639" s="21">
        <f>AVERAGE(Tabela3[[#This Row],[nota_media_portugues]],Tabela3[[#This Row],[nota_media_matematica]])</f>
        <v>56.725766215253032</v>
      </c>
      <c r="E639">
        <f t="shared" si="23"/>
        <v>102</v>
      </c>
      <c r="F639">
        <f>VLOOKUP(Tabela3[[#This Row],[id_escola]],N:P,3,FALSE)</f>
        <v>24</v>
      </c>
      <c r="H639" s="20">
        <v>346720</v>
      </c>
      <c r="I639" s="26">
        <v>61.115942028985508</v>
      </c>
      <c r="K639" s="16">
        <v>346743</v>
      </c>
      <c r="L639" s="15">
        <v>30.9140625</v>
      </c>
      <c r="N639">
        <v>504828</v>
      </c>
      <c r="O639">
        <v>73.738095238095241</v>
      </c>
      <c r="P639" s="27">
        <f t="shared" si="24"/>
        <v>14</v>
      </c>
    </row>
    <row r="640" spans="1:16" x14ac:dyDescent="0.3">
      <c r="A640" s="22" t="e">
        <f>'agrupamento - 3ciclo'!A639</f>
        <v>#N/A</v>
      </c>
      <c r="B640" s="21" t="e">
        <f>VLOOKUP(Tabela3[[#This Row],[id_escola]],H:I,2,FALSE)</f>
        <v>#N/A</v>
      </c>
      <c r="C640" s="21" t="e">
        <f>VLOOKUP(Tabela3[[#This Row],[id_escola]],K:L,2,FALSE)</f>
        <v>#N/A</v>
      </c>
      <c r="D640" s="21">
        <v>0</v>
      </c>
      <c r="E640">
        <f t="shared" si="23"/>
        <v>548</v>
      </c>
      <c r="F640" t="e">
        <f>VLOOKUP(Tabela3[[#This Row],[id_escola]],N:P,3,FALSE)</f>
        <v>#N/A</v>
      </c>
      <c r="H640" s="20">
        <v>346743</v>
      </c>
      <c r="I640" s="26">
        <v>55.288135593220339</v>
      </c>
      <c r="K640" s="16">
        <v>346755</v>
      </c>
      <c r="L640" s="15">
        <v>38.230769230769234</v>
      </c>
      <c r="N640">
        <v>504877</v>
      </c>
      <c r="O640">
        <v>67.507246376811594</v>
      </c>
      <c r="P640" s="27">
        <f t="shared" si="24"/>
        <v>33</v>
      </c>
    </row>
    <row r="641" spans="1:16" x14ac:dyDescent="0.3">
      <c r="A641" s="22">
        <f>'agrupamento - 3ciclo'!A640</f>
        <v>345829</v>
      </c>
      <c r="B641" s="21">
        <f>VLOOKUP(Tabela3[[#This Row],[id_escola]],H:I,2,FALSE)</f>
        <v>60.054054054054056</v>
      </c>
      <c r="C641" s="21">
        <f>VLOOKUP(Tabela3[[#This Row],[id_escola]],K:L,2,FALSE)</f>
        <v>33.666666666666664</v>
      </c>
      <c r="D641" s="21">
        <f>AVERAGE(Tabela3[[#This Row],[nota_media_portugues]],Tabela3[[#This Row],[nota_media_matematica]])</f>
        <v>46.86036036036036</v>
      </c>
      <c r="E641">
        <f t="shared" si="23"/>
        <v>349</v>
      </c>
      <c r="F641">
        <f>VLOOKUP(Tabela3[[#This Row],[id_escola]],N:P,3,FALSE)</f>
        <v>36</v>
      </c>
      <c r="H641" s="20">
        <v>346755</v>
      </c>
      <c r="I641" s="26">
        <v>55.117647058823529</v>
      </c>
      <c r="K641" s="16">
        <v>346767</v>
      </c>
      <c r="L641" s="15">
        <v>32.299999999999997</v>
      </c>
      <c r="N641">
        <v>505020</v>
      </c>
      <c r="O641">
        <v>63.807692307692307</v>
      </c>
      <c r="P641" s="27">
        <f t="shared" si="24"/>
        <v>43</v>
      </c>
    </row>
    <row r="642" spans="1:16" x14ac:dyDescent="0.3">
      <c r="A642" s="22">
        <f>'agrupamento - 3ciclo'!A641</f>
        <v>346937</v>
      </c>
      <c r="B642" s="21">
        <f>VLOOKUP(Tabela3[[#This Row],[id_escola]],H:I,2,FALSE)</f>
        <v>51.527777777777779</v>
      </c>
      <c r="C642" s="21">
        <f>VLOOKUP(Tabela3[[#This Row],[id_escola]],K:L,2,FALSE)</f>
        <v>30.375</v>
      </c>
      <c r="D642" s="21">
        <f>AVERAGE(Tabela3[[#This Row],[nota_media_portugues]],Tabela3[[#This Row],[nota_media_matematica]])</f>
        <v>40.951388888888886</v>
      </c>
      <c r="E642">
        <f t="shared" ref="E642:E705" si="25">RANK(D642, (D642:D1875), 0)</f>
        <v>474</v>
      </c>
      <c r="F642">
        <f>VLOOKUP(Tabela3[[#This Row],[id_escola]],N:P,3,FALSE)</f>
        <v>179</v>
      </c>
      <c r="H642" s="20">
        <v>346767</v>
      </c>
      <c r="I642" s="26">
        <v>51.197802197802197</v>
      </c>
      <c r="K642" s="16">
        <v>346779</v>
      </c>
      <c r="L642" s="15">
        <v>58.442307692307693</v>
      </c>
      <c r="N642">
        <v>505079</v>
      </c>
      <c r="O642">
        <v>71.362499999999997</v>
      </c>
      <c r="P642" s="27">
        <f t="shared" si="24"/>
        <v>21</v>
      </c>
    </row>
    <row r="643" spans="1:16" x14ac:dyDescent="0.3">
      <c r="A643" s="22">
        <f>'agrupamento - 3ciclo'!A642</f>
        <v>346330</v>
      </c>
      <c r="B643" s="21">
        <f>VLOOKUP(Tabela3[[#This Row],[id_escola]],H:I,2,FALSE)</f>
        <v>56.576470588235296</v>
      </c>
      <c r="C643" s="21">
        <f>VLOOKUP(Tabela3[[#This Row],[id_escola]],K:L,2,FALSE)</f>
        <v>43.852272727272727</v>
      </c>
      <c r="D643" s="21">
        <f>AVERAGE(Tabela3[[#This Row],[nota_media_portugues]],Tabela3[[#This Row],[nota_media_matematica]])</f>
        <v>50.214371657754015</v>
      </c>
      <c r="E643">
        <f t="shared" si="25"/>
        <v>263</v>
      </c>
      <c r="F643">
        <f>VLOOKUP(Tabela3[[#This Row],[id_escola]],N:P,3,FALSE)</f>
        <v>32</v>
      </c>
      <c r="H643" s="20">
        <v>346779</v>
      </c>
      <c r="I643" s="26">
        <v>64.82692307692308</v>
      </c>
      <c r="K643" s="16">
        <v>346780</v>
      </c>
      <c r="L643" s="15">
        <v>36.533333333333331</v>
      </c>
      <c r="N643">
        <v>505195</v>
      </c>
      <c r="O643">
        <v>75.722222222222229</v>
      </c>
      <c r="P643" s="27">
        <f t="shared" si="24"/>
        <v>9</v>
      </c>
    </row>
    <row r="644" spans="1:16" x14ac:dyDescent="0.3">
      <c r="A644" s="22">
        <f>'agrupamento - 3ciclo'!A643</f>
        <v>343420</v>
      </c>
      <c r="B644" s="21">
        <f>VLOOKUP(Tabela3[[#This Row],[id_escola]],H:I,2,FALSE)</f>
        <v>53.861111111111114</v>
      </c>
      <c r="C644" s="21">
        <f>VLOOKUP(Tabela3[[#This Row],[id_escola]],K:L,2,FALSE)</f>
        <v>40.514285714285712</v>
      </c>
      <c r="D644" s="21">
        <f>AVERAGE(Tabela3[[#This Row],[nota_media_portugues]],Tabela3[[#This Row],[nota_media_matematica]])</f>
        <v>47.18769841269841</v>
      </c>
      <c r="E644">
        <f t="shared" si="25"/>
        <v>343</v>
      </c>
      <c r="F644">
        <f>VLOOKUP(Tabela3[[#This Row],[id_escola]],N:P,3,FALSE)</f>
        <v>11</v>
      </c>
      <c r="H644" s="20">
        <v>346780</v>
      </c>
      <c r="I644" s="26">
        <v>59.206896551724135</v>
      </c>
      <c r="K644" s="16">
        <v>346792</v>
      </c>
      <c r="L644" s="15">
        <v>38.771812080536911</v>
      </c>
      <c r="N644">
        <v>505213</v>
      </c>
      <c r="O644">
        <v>65.61666666666666</v>
      </c>
      <c r="P644" s="27">
        <f t="shared" si="24"/>
        <v>38</v>
      </c>
    </row>
    <row r="645" spans="1:16" x14ac:dyDescent="0.3">
      <c r="A645" s="22">
        <f>'agrupamento - 3ciclo'!A644</f>
        <v>341307</v>
      </c>
      <c r="B645" s="21">
        <f>VLOOKUP(Tabela3[[#This Row],[id_escola]],H:I,2,FALSE)</f>
        <v>58.644230769230766</v>
      </c>
      <c r="C645" s="21">
        <f>VLOOKUP(Tabela3[[#This Row],[id_escola]],K:L,2,FALSE)</f>
        <v>34.179245283018865</v>
      </c>
      <c r="D645" s="21">
        <f>AVERAGE(Tabela3[[#This Row],[nota_media_portugues]],Tabela3[[#This Row],[nota_media_matematica]])</f>
        <v>46.411738026124816</v>
      </c>
      <c r="E645">
        <f t="shared" si="25"/>
        <v>365</v>
      </c>
      <c r="F645">
        <f>VLOOKUP(Tabela3[[#This Row],[id_escola]],N:P,3,FALSE)</f>
        <v>136</v>
      </c>
      <c r="H645" s="20">
        <v>346792</v>
      </c>
      <c r="I645" s="26">
        <v>63.435374149659864</v>
      </c>
      <c r="K645" s="16">
        <v>346810</v>
      </c>
      <c r="L645" s="15">
        <v>46.19047619047619</v>
      </c>
      <c r="N645">
        <v>505274</v>
      </c>
      <c r="O645">
        <v>56.8125</v>
      </c>
      <c r="P645" s="27">
        <f t="shared" si="24"/>
        <v>69</v>
      </c>
    </row>
    <row r="646" spans="1:16" x14ac:dyDescent="0.3">
      <c r="A646" s="22">
        <f>'agrupamento - 3ciclo'!A645</f>
        <v>402771</v>
      </c>
      <c r="B646" s="21">
        <f>VLOOKUP(Tabela3[[#This Row],[id_escola]],H:I,2,FALSE)</f>
        <v>55.261538461538464</v>
      </c>
      <c r="C646" s="21">
        <f>VLOOKUP(Tabela3[[#This Row],[id_escola]],K:L,2,FALSE)</f>
        <v>40.865671641791046</v>
      </c>
      <c r="D646" s="21">
        <f>AVERAGE(Tabela3[[#This Row],[nota_media_portugues]],Tabela3[[#This Row],[nota_media_matematica]])</f>
        <v>48.063605051664751</v>
      </c>
      <c r="E646">
        <f t="shared" si="25"/>
        <v>319</v>
      </c>
      <c r="F646">
        <f>VLOOKUP(Tabela3[[#This Row],[id_escola]],N:P,3,FALSE)</f>
        <v>53</v>
      </c>
      <c r="H646" s="20">
        <v>346810</v>
      </c>
      <c r="I646" s="26">
        <v>57.064516129032256</v>
      </c>
      <c r="K646" s="16">
        <v>346822</v>
      </c>
      <c r="L646" s="15">
        <v>39.018181818181816</v>
      </c>
      <c r="N646">
        <v>521942</v>
      </c>
      <c r="O646">
        <v>61.659090909090907</v>
      </c>
      <c r="P646" s="27">
        <f t="shared" si="24"/>
        <v>50</v>
      </c>
    </row>
    <row r="647" spans="1:16" x14ac:dyDescent="0.3">
      <c r="A647" s="22">
        <f>'agrupamento - 3ciclo'!A646</f>
        <v>402801</v>
      </c>
      <c r="B647" s="21">
        <f>VLOOKUP(Tabela3[[#This Row],[id_escola]],H:I,2,FALSE)</f>
        <v>56.920634920634917</v>
      </c>
      <c r="C647" s="21">
        <f>VLOOKUP(Tabela3[[#This Row],[id_escola]],K:L,2,FALSE)</f>
        <v>30.14516129032258</v>
      </c>
      <c r="D647" s="21">
        <f>AVERAGE(Tabela3[[#This Row],[nota_media_portugues]],Tabela3[[#This Row],[nota_media_matematica]])</f>
        <v>43.53289810547875</v>
      </c>
      <c r="E647">
        <f t="shared" si="25"/>
        <v>425</v>
      </c>
      <c r="F647">
        <f>VLOOKUP(Tabela3[[#This Row],[id_escola]],N:P,3,FALSE)</f>
        <v>46</v>
      </c>
      <c r="H647" s="20">
        <v>346822</v>
      </c>
      <c r="I647" s="26">
        <v>54.092592592592595</v>
      </c>
      <c r="K647" s="16">
        <v>346834</v>
      </c>
      <c r="L647" s="15">
        <v>38.26973684210526</v>
      </c>
      <c r="N647">
        <v>522120</v>
      </c>
      <c r="O647">
        <v>49.543478260869563</v>
      </c>
      <c r="P647" s="27">
        <f t="shared" si="24"/>
        <v>111</v>
      </c>
    </row>
    <row r="648" spans="1:16" x14ac:dyDescent="0.3">
      <c r="A648" s="22">
        <f>'agrupamento - 3ciclo'!A647</f>
        <v>342270</v>
      </c>
      <c r="B648" s="21">
        <f>VLOOKUP(Tabela3[[#This Row],[id_escola]],H:I,2,FALSE)</f>
        <v>59.572519083969468</v>
      </c>
      <c r="C648" s="21">
        <f>VLOOKUP(Tabela3[[#This Row],[id_escola]],K:L,2,FALSE)</f>
        <v>42.839694656488547</v>
      </c>
      <c r="D648" s="21">
        <f>AVERAGE(Tabela3[[#This Row],[nota_media_portugues]],Tabela3[[#This Row],[nota_media_matematica]])</f>
        <v>51.206106870229007</v>
      </c>
      <c r="E648">
        <f t="shared" si="25"/>
        <v>227</v>
      </c>
      <c r="F648">
        <f>VLOOKUP(Tabela3[[#This Row],[id_escola]],N:P,3,FALSE)</f>
        <v>101</v>
      </c>
      <c r="H648" s="20">
        <v>346834</v>
      </c>
      <c r="I648" s="26">
        <v>55.405405405405403</v>
      </c>
      <c r="K648" s="16">
        <v>346846</v>
      </c>
      <c r="L648" s="15">
        <v>46.677966101694913</v>
      </c>
      <c r="N648">
        <v>610306</v>
      </c>
      <c r="O648">
        <v>40.764705882352942</v>
      </c>
      <c r="P648" s="27">
        <f t="shared" si="24"/>
        <v>168</v>
      </c>
    </row>
    <row r="649" spans="1:16" x14ac:dyDescent="0.3">
      <c r="A649" s="22">
        <f>'agrupamento - 3ciclo'!A648</f>
        <v>346111</v>
      </c>
      <c r="B649" s="21">
        <f>VLOOKUP(Tabela3[[#This Row],[id_escola]],H:I,2,FALSE)</f>
        <v>54.083333333333336</v>
      </c>
      <c r="C649" s="21">
        <f>VLOOKUP(Tabela3[[#This Row],[id_escola]],K:L,2,FALSE)</f>
        <v>31.243243243243242</v>
      </c>
      <c r="D649" s="21">
        <f>AVERAGE(Tabela3[[#This Row],[nota_media_portugues]],Tabela3[[#This Row],[nota_media_matematica]])</f>
        <v>42.663288288288285</v>
      </c>
      <c r="E649">
        <f t="shared" si="25"/>
        <v>437</v>
      </c>
      <c r="F649">
        <f>VLOOKUP(Tabela3[[#This Row],[id_escola]],N:P,3,FALSE)</f>
        <v>40</v>
      </c>
      <c r="H649" s="20">
        <v>346846</v>
      </c>
      <c r="I649" s="26">
        <v>65.034482758620683</v>
      </c>
      <c r="K649" s="16">
        <v>346858</v>
      </c>
      <c r="L649" s="15">
        <v>39.5</v>
      </c>
      <c r="N649">
        <v>800273</v>
      </c>
      <c r="O649">
        <v>57.216666666666669</v>
      </c>
      <c r="P649" s="27">
        <f t="shared" si="24"/>
        <v>68</v>
      </c>
    </row>
    <row r="650" spans="1:16" x14ac:dyDescent="0.3">
      <c r="A650" s="22">
        <f>'agrupamento - 3ciclo'!A649</f>
        <v>345842</v>
      </c>
      <c r="B650" s="21">
        <f>VLOOKUP(Tabela3[[#This Row],[id_escola]],H:I,2,FALSE)</f>
        <v>61.051282051282051</v>
      </c>
      <c r="C650" s="21">
        <f>VLOOKUP(Tabela3[[#This Row],[id_escola]],K:L,2,FALSE)</f>
        <v>48.153846153846153</v>
      </c>
      <c r="D650" s="21">
        <f>AVERAGE(Tabela3[[#This Row],[nota_media_portugues]],Tabela3[[#This Row],[nota_media_matematica]])</f>
        <v>54.602564102564102</v>
      </c>
      <c r="E650">
        <f t="shared" si="25"/>
        <v>142</v>
      </c>
      <c r="F650">
        <f>VLOOKUP(Tabela3[[#This Row],[id_escola]],N:P,3,FALSE)</f>
        <v>23</v>
      </c>
      <c r="H650" s="20">
        <v>346858</v>
      </c>
      <c r="I650" s="26">
        <v>59.84375</v>
      </c>
      <c r="K650" s="16">
        <v>346871</v>
      </c>
      <c r="L650" s="15">
        <v>22.610169491525422</v>
      </c>
      <c r="N650">
        <v>800297</v>
      </c>
      <c r="O650">
        <v>72.833333333333329</v>
      </c>
      <c r="P650" s="27">
        <f t="shared" si="24"/>
        <v>17</v>
      </c>
    </row>
    <row r="651" spans="1:16" x14ac:dyDescent="0.3">
      <c r="A651" s="22">
        <f>'agrupamento - 3ciclo'!A650</f>
        <v>330190</v>
      </c>
      <c r="B651" s="21">
        <f>VLOOKUP(Tabela3[[#This Row],[id_escola]],H:I,2,FALSE)</f>
        <v>57.333333333333336</v>
      </c>
      <c r="C651" s="21">
        <f>VLOOKUP(Tabela3[[#This Row],[id_escola]],K:L,2,FALSE)</f>
        <v>41.888888888888886</v>
      </c>
      <c r="D651" s="21">
        <f>AVERAGE(Tabela3[[#This Row],[nota_media_portugues]],Tabela3[[#This Row],[nota_media_matematica]])</f>
        <v>49.611111111111114</v>
      </c>
      <c r="E651">
        <f t="shared" si="25"/>
        <v>275</v>
      </c>
      <c r="F651">
        <f>VLOOKUP(Tabela3[[#This Row],[id_escola]],N:P,3,FALSE)</f>
        <v>45</v>
      </c>
      <c r="H651" s="20">
        <v>346871</v>
      </c>
      <c r="I651" s="26">
        <v>51.857142857142854</v>
      </c>
      <c r="K651" s="16">
        <v>346883</v>
      </c>
      <c r="L651" s="15">
        <v>33.378378378378379</v>
      </c>
      <c r="N651">
        <v>800323</v>
      </c>
      <c r="O651">
        <v>73.739130434782609</v>
      </c>
      <c r="P651" s="27">
        <f t="shared" ref="P651:P676" si="26">RANK(O651, $O$458:$O$676, 0)</f>
        <v>13</v>
      </c>
    </row>
    <row r="652" spans="1:16" x14ac:dyDescent="0.3">
      <c r="A652" s="22">
        <f>'agrupamento - 3ciclo'!A651</f>
        <v>401717</v>
      </c>
      <c r="B652" s="21">
        <f>VLOOKUP(Tabela3[[#This Row],[id_escola]],H:I,2,FALSE)</f>
        <v>62.984615384615381</v>
      </c>
      <c r="C652" s="21">
        <f>VLOOKUP(Tabela3[[#This Row],[id_escola]],K:L,2,FALSE)</f>
        <v>50.184615384615384</v>
      </c>
      <c r="D652" s="21">
        <f>AVERAGE(Tabela3[[#This Row],[nota_media_portugues]],Tabela3[[#This Row],[nota_media_matematica]])</f>
        <v>56.584615384615383</v>
      </c>
      <c r="E652">
        <f t="shared" si="25"/>
        <v>106</v>
      </c>
      <c r="F652">
        <f>VLOOKUP(Tabela3[[#This Row],[id_escola]],N:P,3,FALSE)</f>
        <v>4</v>
      </c>
      <c r="H652" s="20">
        <v>346883</v>
      </c>
      <c r="I652" s="26">
        <v>56.117241379310343</v>
      </c>
      <c r="K652" s="16">
        <v>346895</v>
      </c>
      <c r="L652" s="15">
        <v>43.216216216216218</v>
      </c>
      <c r="N652">
        <v>800326</v>
      </c>
      <c r="O652">
        <v>64.84375</v>
      </c>
      <c r="P652" s="27">
        <f t="shared" si="26"/>
        <v>40</v>
      </c>
    </row>
    <row r="653" spans="1:16" x14ac:dyDescent="0.3">
      <c r="A653" s="22">
        <f>'agrupamento - 3ciclo'!A652</f>
        <v>403593</v>
      </c>
      <c r="B653" s="21">
        <f>VLOOKUP(Tabela3[[#This Row],[id_escola]],H:I,2,FALSE)</f>
        <v>58.365384615384613</v>
      </c>
      <c r="C653" s="21">
        <f>VLOOKUP(Tabela3[[#This Row],[id_escola]],K:L,2,FALSE)</f>
        <v>36.07692307692308</v>
      </c>
      <c r="D653" s="21">
        <f>AVERAGE(Tabela3[[#This Row],[nota_media_portugues]],Tabela3[[#This Row],[nota_media_matematica]])</f>
        <v>47.221153846153847</v>
      </c>
      <c r="E653">
        <f t="shared" si="25"/>
        <v>333</v>
      </c>
      <c r="F653">
        <f>VLOOKUP(Tabela3[[#This Row],[id_escola]],N:P,3,FALSE)</f>
        <v>43</v>
      </c>
      <c r="H653" s="20">
        <v>346895</v>
      </c>
      <c r="I653" s="26">
        <v>63.787037037037038</v>
      </c>
      <c r="K653" s="16">
        <v>346913</v>
      </c>
      <c r="L653" s="15">
        <v>41.62676056338028</v>
      </c>
      <c r="N653">
        <v>800327</v>
      </c>
      <c r="O653">
        <v>49.026315789473685</v>
      </c>
      <c r="P653" s="27">
        <f t="shared" si="26"/>
        <v>116</v>
      </c>
    </row>
    <row r="654" spans="1:16" x14ac:dyDescent="0.3">
      <c r="A654" s="22">
        <f>'agrupamento - 3ciclo'!A653</f>
        <v>401742</v>
      </c>
      <c r="B654" s="21">
        <f>VLOOKUP(Tabela3[[#This Row],[id_escola]],H:I,2,FALSE)</f>
        <v>59.26229508196721</v>
      </c>
      <c r="C654" s="21">
        <f>VLOOKUP(Tabela3[[#This Row],[id_escola]],K:L,2,FALSE)</f>
        <v>43.295999999999999</v>
      </c>
      <c r="D654" s="21">
        <f>AVERAGE(Tabela3[[#This Row],[nota_media_portugues]],Tabela3[[#This Row],[nota_media_matematica]])</f>
        <v>51.279147540983601</v>
      </c>
      <c r="E654">
        <f t="shared" si="25"/>
        <v>223</v>
      </c>
      <c r="F654">
        <f>VLOOKUP(Tabela3[[#This Row],[id_escola]],N:P,3,FALSE)</f>
        <v>36</v>
      </c>
      <c r="H654" s="20">
        <v>346913</v>
      </c>
      <c r="I654" s="26">
        <v>55.204081632653065</v>
      </c>
      <c r="K654" s="16">
        <v>346925</v>
      </c>
      <c r="L654" s="15">
        <v>36.745454545454542</v>
      </c>
      <c r="N654">
        <v>800331</v>
      </c>
      <c r="O654">
        <v>46.2</v>
      </c>
      <c r="P654" s="27">
        <f t="shared" si="26"/>
        <v>137</v>
      </c>
    </row>
    <row r="655" spans="1:16" x14ac:dyDescent="0.3">
      <c r="A655" s="22">
        <f>'agrupamento - 3ciclo'!A654</f>
        <v>401780</v>
      </c>
      <c r="B655" s="21">
        <f>VLOOKUP(Tabela3[[#This Row],[id_escola]],H:I,2,FALSE)</f>
        <v>60.557377049180324</v>
      </c>
      <c r="C655" s="21">
        <f>VLOOKUP(Tabela3[[#This Row],[id_escola]],K:L,2,FALSE)</f>
        <v>46.167999999999999</v>
      </c>
      <c r="D655" s="21">
        <f>AVERAGE(Tabela3[[#This Row],[nota_media_portugues]],Tabela3[[#This Row],[nota_media_matematica]])</f>
        <v>53.362688524590162</v>
      </c>
      <c r="E655">
        <f t="shared" si="25"/>
        <v>172</v>
      </c>
      <c r="F655">
        <f>VLOOKUP(Tabela3[[#This Row],[id_escola]],N:P,3,FALSE)</f>
        <v>84</v>
      </c>
      <c r="H655" s="20">
        <v>346925</v>
      </c>
      <c r="I655" s="26">
        <v>56.654545454545456</v>
      </c>
      <c r="K655" s="16">
        <v>346937</v>
      </c>
      <c r="L655" s="15">
        <v>30.375</v>
      </c>
      <c r="N655">
        <v>800376</v>
      </c>
      <c r="O655">
        <v>70.44859813084112</v>
      </c>
      <c r="P655" s="27">
        <f t="shared" si="26"/>
        <v>24</v>
      </c>
    </row>
    <row r="656" spans="1:16" x14ac:dyDescent="0.3">
      <c r="A656" s="22">
        <f>'agrupamento - 3ciclo'!A655</f>
        <v>401808</v>
      </c>
      <c r="B656" s="21">
        <f>VLOOKUP(Tabela3[[#This Row],[id_escola]],H:I,2,FALSE)</f>
        <v>48.711111111111109</v>
      </c>
      <c r="C656" s="21">
        <f>VLOOKUP(Tabela3[[#This Row],[id_escola]],K:L,2,FALSE)</f>
        <v>26.722222222222221</v>
      </c>
      <c r="D656" s="21">
        <f>AVERAGE(Tabela3[[#This Row],[nota_media_portugues]],Tabela3[[#This Row],[nota_media_matematica]])</f>
        <v>37.716666666666669</v>
      </c>
      <c r="E656">
        <f t="shared" si="25"/>
        <v>493</v>
      </c>
      <c r="F656">
        <f>VLOOKUP(Tabela3[[#This Row],[id_escola]],N:P,3,FALSE)</f>
        <v>76</v>
      </c>
      <c r="H656" s="20">
        <v>346937</v>
      </c>
      <c r="I656" s="26">
        <v>51.527777777777779</v>
      </c>
      <c r="K656" s="16">
        <v>380025</v>
      </c>
      <c r="L656" s="15">
        <v>23</v>
      </c>
      <c r="N656">
        <v>800388</v>
      </c>
      <c r="O656">
        <v>66.151515151515156</v>
      </c>
      <c r="P656" s="27">
        <f t="shared" si="26"/>
        <v>37</v>
      </c>
    </row>
    <row r="657" spans="1:16" x14ac:dyDescent="0.3">
      <c r="A657" s="22">
        <f>'agrupamento - 3ciclo'!A656</f>
        <v>401810</v>
      </c>
      <c r="B657" s="21">
        <f>VLOOKUP(Tabela3[[#This Row],[id_escola]],H:I,2,FALSE)</f>
        <v>53.946745562130175</v>
      </c>
      <c r="C657" s="21">
        <f>VLOOKUP(Tabela3[[#This Row],[id_escola]],K:L,2,FALSE)</f>
        <v>32.298245614035089</v>
      </c>
      <c r="D657" s="21">
        <f>AVERAGE(Tabela3[[#This Row],[nota_media_portugues]],Tabela3[[#This Row],[nota_media_matematica]])</f>
        <v>43.122495588082629</v>
      </c>
      <c r="E657">
        <f t="shared" si="25"/>
        <v>423</v>
      </c>
      <c r="F657">
        <f>VLOOKUP(Tabela3[[#This Row],[id_escola]],N:P,3,FALSE)</f>
        <v>156</v>
      </c>
      <c r="H657" s="20">
        <v>380025</v>
      </c>
      <c r="I657" s="26">
        <v>46</v>
      </c>
      <c r="K657" s="16">
        <v>380079</v>
      </c>
      <c r="L657" s="15">
        <v>25.25925925925926</v>
      </c>
      <c r="N657">
        <v>800389</v>
      </c>
      <c r="O657">
        <v>56.069970845481052</v>
      </c>
      <c r="P657" s="27">
        <f t="shared" si="26"/>
        <v>76</v>
      </c>
    </row>
    <row r="658" spans="1:16" x14ac:dyDescent="0.3">
      <c r="A658" s="22">
        <f>'agrupamento - 3ciclo'!A657</f>
        <v>401833</v>
      </c>
      <c r="B658" s="21">
        <f>VLOOKUP(Tabela3[[#This Row],[id_escola]],H:I,2,FALSE)</f>
        <v>54.429530201342281</v>
      </c>
      <c r="C658" s="21">
        <f>VLOOKUP(Tabela3[[#This Row],[id_escola]],K:L,2,FALSE)</f>
        <v>30.221518987341771</v>
      </c>
      <c r="D658" s="21">
        <f>AVERAGE(Tabela3[[#This Row],[nota_media_portugues]],Tabela3[[#This Row],[nota_media_matematica]])</f>
        <v>42.325524594342028</v>
      </c>
      <c r="E658">
        <f t="shared" si="25"/>
        <v>432</v>
      </c>
      <c r="F658">
        <f>VLOOKUP(Tabela3[[#This Row],[id_escola]],N:P,3,FALSE)</f>
        <v>163</v>
      </c>
      <c r="H658" s="20">
        <v>380079</v>
      </c>
      <c r="I658" s="26">
        <v>47.586206896551722</v>
      </c>
      <c r="K658" s="16">
        <v>380684</v>
      </c>
      <c r="L658" s="15">
        <v>69.183486238532112</v>
      </c>
      <c r="N658">
        <v>800411</v>
      </c>
      <c r="O658">
        <v>69.99013157894737</v>
      </c>
      <c r="P658" s="27">
        <f t="shared" si="26"/>
        <v>27</v>
      </c>
    </row>
    <row r="659" spans="1:16" x14ac:dyDescent="0.3">
      <c r="A659" s="22">
        <f>'agrupamento - 3ciclo'!A658</f>
        <v>401857</v>
      </c>
      <c r="B659" s="21">
        <f>VLOOKUP(Tabela3[[#This Row],[id_escola]],H:I,2,FALSE)</f>
        <v>56.88</v>
      </c>
      <c r="C659" s="21">
        <f>VLOOKUP(Tabela3[[#This Row],[id_escola]],K:L,2,FALSE)</f>
        <v>25.803738317757009</v>
      </c>
      <c r="D659" s="21">
        <f>AVERAGE(Tabela3[[#This Row],[nota_media_portugues]],Tabela3[[#This Row],[nota_media_matematica]])</f>
        <v>41.341869158878509</v>
      </c>
      <c r="E659">
        <f t="shared" si="25"/>
        <v>451</v>
      </c>
      <c r="F659">
        <f>VLOOKUP(Tabela3[[#This Row],[id_escola]],N:P,3,FALSE)</f>
        <v>170</v>
      </c>
      <c r="H659" s="20">
        <v>380684</v>
      </c>
      <c r="I659" s="26">
        <v>74.743119266055047</v>
      </c>
      <c r="K659" s="16">
        <v>380687</v>
      </c>
      <c r="L659" s="15">
        <v>61.789473684210527</v>
      </c>
      <c r="N659">
        <v>800423</v>
      </c>
      <c r="O659">
        <v>64.86666666666666</v>
      </c>
      <c r="P659" s="27">
        <f t="shared" si="26"/>
        <v>39</v>
      </c>
    </row>
    <row r="660" spans="1:16" x14ac:dyDescent="0.3">
      <c r="A660" s="22">
        <f>'agrupamento - 3ciclo'!A659</f>
        <v>343729</v>
      </c>
      <c r="B660" s="21">
        <f>VLOOKUP(Tabela3[[#This Row],[id_escola]],H:I,2,FALSE)</f>
        <v>60.790697674418603</v>
      </c>
      <c r="C660" s="21">
        <f>VLOOKUP(Tabela3[[#This Row],[id_escola]],K:L,2,FALSE)</f>
        <v>41.674418604651166</v>
      </c>
      <c r="D660" s="21">
        <f>AVERAGE(Tabela3[[#This Row],[nota_media_portugues]],Tabela3[[#This Row],[nota_media_matematica]])</f>
        <v>51.232558139534888</v>
      </c>
      <c r="E660">
        <f t="shared" si="25"/>
        <v>222</v>
      </c>
      <c r="F660">
        <f>VLOOKUP(Tabela3[[#This Row],[id_escola]],N:P,3,FALSE)</f>
        <v>31</v>
      </c>
      <c r="H660" s="20">
        <v>380687</v>
      </c>
      <c r="I660" s="26">
        <v>73.013333333333335</v>
      </c>
      <c r="K660" s="16">
        <v>380690</v>
      </c>
      <c r="L660" s="15">
        <v>33.518518518518519</v>
      </c>
      <c r="N660">
        <v>800428</v>
      </c>
      <c r="O660">
        <v>78.609022556390983</v>
      </c>
      <c r="P660" s="27">
        <f t="shared" si="26"/>
        <v>4</v>
      </c>
    </row>
    <row r="661" spans="1:16" x14ac:dyDescent="0.3">
      <c r="A661" s="22">
        <f>'agrupamento - 3ciclo'!A660</f>
        <v>345910</v>
      </c>
      <c r="B661" s="21">
        <f>VLOOKUP(Tabela3[[#This Row],[id_escola]],H:I,2,FALSE)</f>
        <v>65.447058823529417</v>
      </c>
      <c r="C661" s="21">
        <f>VLOOKUP(Tabela3[[#This Row],[id_escola]],K:L,2,FALSE)</f>
        <v>56.095238095238095</v>
      </c>
      <c r="D661" s="21">
        <f>AVERAGE(Tabela3[[#This Row],[nota_media_portugues]],Tabela3[[#This Row],[nota_media_matematica]])</f>
        <v>60.771148459383753</v>
      </c>
      <c r="E661">
        <f t="shared" si="25"/>
        <v>56</v>
      </c>
      <c r="F661">
        <f>VLOOKUP(Tabela3[[#This Row],[id_escola]],N:P,3,FALSE)</f>
        <v>5</v>
      </c>
      <c r="H661" s="20">
        <v>380690</v>
      </c>
      <c r="I661" s="26">
        <v>57.641509433962263</v>
      </c>
      <c r="K661" s="16">
        <v>390022</v>
      </c>
      <c r="L661" s="15">
        <v>36.676470588235297</v>
      </c>
      <c r="N661">
        <v>800434</v>
      </c>
      <c r="O661">
        <v>76.810606060606062</v>
      </c>
      <c r="P661" s="27">
        <f t="shared" si="26"/>
        <v>6</v>
      </c>
    </row>
    <row r="662" spans="1:16" x14ac:dyDescent="0.3">
      <c r="A662" s="22">
        <f>'agrupamento - 3ciclo'!A661</f>
        <v>401912</v>
      </c>
      <c r="B662" s="21">
        <f>VLOOKUP(Tabela3[[#This Row],[id_escola]],H:I,2,FALSE)</f>
        <v>55</v>
      </c>
      <c r="C662" s="21">
        <f>VLOOKUP(Tabela3[[#This Row],[id_escola]],K:L,2,FALSE)</f>
        <v>32.573221757322173</v>
      </c>
      <c r="D662" s="21">
        <f>AVERAGE(Tabela3[[#This Row],[nota_media_portugues]],Tabela3[[#This Row],[nota_media_matematica]])</f>
        <v>43.786610878661087</v>
      </c>
      <c r="E662">
        <f t="shared" si="25"/>
        <v>411</v>
      </c>
      <c r="F662">
        <f>VLOOKUP(Tabela3[[#This Row],[id_escola]],N:P,3,FALSE)</f>
        <v>147</v>
      </c>
      <c r="H662" s="20">
        <v>390022</v>
      </c>
      <c r="I662" s="26">
        <v>56.516483516483518</v>
      </c>
      <c r="K662" s="16">
        <v>390024</v>
      </c>
      <c r="L662" s="15">
        <v>32.233333333333334</v>
      </c>
      <c r="N662">
        <v>800436</v>
      </c>
      <c r="O662">
        <v>60.854838709677416</v>
      </c>
      <c r="P662" s="27">
        <f t="shared" si="26"/>
        <v>53</v>
      </c>
    </row>
    <row r="663" spans="1:16" x14ac:dyDescent="0.3">
      <c r="A663" s="22">
        <f>'agrupamento - 3ciclo'!A662</f>
        <v>345908</v>
      </c>
      <c r="B663" s="21">
        <f>VLOOKUP(Tabela3[[#This Row],[id_escola]],H:I,2,FALSE)</f>
        <v>60.392857142857146</v>
      </c>
      <c r="C663" s="21">
        <f>VLOOKUP(Tabela3[[#This Row],[id_escola]],K:L,2,FALSE)</f>
        <v>49.964912280701753</v>
      </c>
      <c r="D663" s="21">
        <f>AVERAGE(Tabela3[[#This Row],[nota_media_portugues]],Tabela3[[#This Row],[nota_media_matematica]])</f>
        <v>55.178884711779446</v>
      </c>
      <c r="E663">
        <f t="shared" si="25"/>
        <v>129</v>
      </c>
      <c r="F663">
        <f>VLOOKUP(Tabela3[[#This Row],[id_escola]],N:P,3,FALSE)</f>
        <v>23</v>
      </c>
      <c r="H663" s="20">
        <v>390024</v>
      </c>
      <c r="I663" s="26">
        <v>51.58064516129032</v>
      </c>
      <c r="K663" s="16">
        <v>390028</v>
      </c>
      <c r="L663" s="15">
        <v>44.761904761904759</v>
      </c>
      <c r="N663">
        <v>800472</v>
      </c>
      <c r="O663">
        <v>69.672199170124486</v>
      </c>
      <c r="P663" s="27">
        <f t="shared" si="26"/>
        <v>28</v>
      </c>
    </row>
    <row r="664" spans="1:16" x14ac:dyDescent="0.3">
      <c r="A664" s="22">
        <f>'agrupamento - 3ciclo'!A663</f>
        <v>404573</v>
      </c>
      <c r="B664" s="21">
        <f>VLOOKUP(Tabela3[[#This Row],[id_escola]],H:I,2,FALSE)</f>
        <v>60.206896551724135</v>
      </c>
      <c r="C664" s="21">
        <f>VLOOKUP(Tabela3[[#This Row],[id_escola]],K:L,2,FALSE)</f>
        <v>43.470588235294116</v>
      </c>
      <c r="D664" s="21">
        <f>AVERAGE(Tabela3[[#This Row],[nota_media_portugues]],Tabela3[[#This Row],[nota_media_matematica]])</f>
        <v>51.838742393509122</v>
      </c>
      <c r="E664">
        <f t="shared" si="25"/>
        <v>204</v>
      </c>
      <c r="F664">
        <f>VLOOKUP(Tabela3[[#This Row],[id_escola]],N:P,3,FALSE)</f>
        <v>107</v>
      </c>
      <c r="H664" s="20">
        <v>390028</v>
      </c>
      <c r="I664" s="26">
        <v>63.07692307692308</v>
      </c>
      <c r="K664" s="16">
        <v>390029</v>
      </c>
      <c r="L664" s="15">
        <v>30.269565217391303</v>
      </c>
      <c r="N664">
        <v>800474</v>
      </c>
      <c r="O664">
        <v>71.402654867256643</v>
      </c>
      <c r="P664" s="27">
        <f t="shared" si="26"/>
        <v>20</v>
      </c>
    </row>
    <row r="665" spans="1:16" x14ac:dyDescent="0.3">
      <c r="A665" s="22">
        <f>'agrupamento - 3ciclo'!A664</f>
        <v>345866</v>
      </c>
      <c r="B665" s="21">
        <f>VLOOKUP(Tabela3[[#This Row],[id_escola]],H:I,2,FALSE)</f>
        <v>63.209302325581397</v>
      </c>
      <c r="C665" s="21">
        <f>VLOOKUP(Tabela3[[#This Row],[id_escola]],K:L,2,FALSE)</f>
        <v>50.896551724137929</v>
      </c>
      <c r="D665" s="21">
        <f>AVERAGE(Tabela3[[#This Row],[nota_media_portugues]],Tabela3[[#This Row],[nota_media_matematica]])</f>
        <v>57.052927024859663</v>
      </c>
      <c r="E665">
        <f t="shared" si="25"/>
        <v>96</v>
      </c>
      <c r="F665">
        <f>VLOOKUP(Tabela3[[#This Row],[id_escola]],N:P,3,FALSE)</f>
        <v>20</v>
      </c>
      <c r="H665" s="20">
        <v>390029</v>
      </c>
      <c r="I665" s="26">
        <v>51.883928571428569</v>
      </c>
      <c r="K665" s="16">
        <v>390033</v>
      </c>
      <c r="L665" s="15">
        <v>38.112994350282484</v>
      </c>
      <c r="N665">
        <v>800486</v>
      </c>
      <c r="O665">
        <v>67.943925233644862</v>
      </c>
      <c r="P665" s="27">
        <f t="shared" si="26"/>
        <v>31</v>
      </c>
    </row>
    <row r="666" spans="1:16" x14ac:dyDescent="0.3">
      <c r="A666" s="22">
        <f>'agrupamento - 3ciclo'!A665</f>
        <v>345878</v>
      </c>
      <c r="B666" s="21">
        <f>VLOOKUP(Tabela3[[#This Row],[id_escola]],H:I,2,FALSE)</f>
        <v>51.418181818181822</v>
      </c>
      <c r="C666" s="21">
        <f>VLOOKUP(Tabela3[[#This Row],[id_escola]],K:L,2,FALSE)</f>
        <v>29.875</v>
      </c>
      <c r="D666" s="21">
        <f>AVERAGE(Tabela3[[#This Row],[nota_media_portugues]],Tabela3[[#This Row],[nota_media_matematica]])</f>
        <v>40.646590909090911</v>
      </c>
      <c r="E666">
        <f t="shared" si="25"/>
        <v>454</v>
      </c>
      <c r="F666">
        <f>VLOOKUP(Tabela3[[#This Row],[id_escola]],N:P,3,FALSE)</f>
        <v>23</v>
      </c>
      <c r="H666" s="20">
        <v>390033</v>
      </c>
      <c r="I666" s="26">
        <v>59.182352941176468</v>
      </c>
      <c r="K666" s="16">
        <v>390039</v>
      </c>
      <c r="L666" s="15">
        <v>36.026785714285715</v>
      </c>
      <c r="N666">
        <v>802472</v>
      </c>
      <c r="O666">
        <v>68.078947368421055</v>
      </c>
      <c r="P666" s="27">
        <f t="shared" si="26"/>
        <v>30</v>
      </c>
    </row>
    <row r="667" spans="1:16" x14ac:dyDescent="0.3">
      <c r="A667" s="22">
        <f>'agrupamento - 3ciclo'!A666</f>
        <v>345854</v>
      </c>
      <c r="B667" s="21">
        <f>VLOOKUP(Tabela3[[#This Row],[id_escola]],H:I,2,FALSE)</f>
        <v>50.983050847457626</v>
      </c>
      <c r="C667" s="21">
        <f>VLOOKUP(Tabela3[[#This Row],[id_escola]],K:L,2,FALSE)</f>
        <v>33.42622950819672</v>
      </c>
      <c r="D667" s="21">
        <f>AVERAGE(Tabela3[[#This Row],[nota_media_portugues]],Tabela3[[#This Row],[nota_media_matematica]])</f>
        <v>42.204640177827173</v>
      </c>
      <c r="E667">
        <f t="shared" si="25"/>
        <v>429</v>
      </c>
      <c r="F667">
        <f>VLOOKUP(Tabela3[[#This Row],[id_escola]],N:P,3,FALSE)</f>
        <v>38</v>
      </c>
      <c r="H667" s="20">
        <v>390039</v>
      </c>
      <c r="I667" s="26">
        <v>54.018018018018019</v>
      </c>
      <c r="K667" s="16">
        <v>390048</v>
      </c>
      <c r="L667" s="15">
        <v>31.5</v>
      </c>
      <c r="N667">
        <v>802478</v>
      </c>
      <c r="O667">
        <v>59.869565217391305</v>
      </c>
      <c r="P667" s="27">
        <f t="shared" si="26"/>
        <v>58</v>
      </c>
    </row>
    <row r="668" spans="1:16" x14ac:dyDescent="0.3">
      <c r="A668" s="22">
        <f>'agrupamento - 3ciclo'!A667</f>
        <v>346871</v>
      </c>
      <c r="B668" s="21">
        <f>VLOOKUP(Tabela3[[#This Row],[id_escola]],H:I,2,FALSE)</f>
        <v>51.857142857142854</v>
      </c>
      <c r="C668" s="21">
        <f>VLOOKUP(Tabela3[[#This Row],[id_escola]],K:L,2,FALSE)</f>
        <v>22.610169491525422</v>
      </c>
      <c r="D668" s="21">
        <f>AVERAGE(Tabela3[[#This Row],[nota_media_portugues]],Tabela3[[#This Row],[nota_media_matematica]])</f>
        <v>37.233656174334136</v>
      </c>
      <c r="E668">
        <f t="shared" si="25"/>
        <v>485</v>
      </c>
      <c r="F668">
        <f>VLOOKUP(Tabela3[[#This Row],[id_escola]],N:P,3,FALSE)</f>
        <v>75</v>
      </c>
      <c r="H668" s="20">
        <v>390048</v>
      </c>
      <c r="I668" s="26">
        <v>54.188118811881189</v>
      </c>
      <c r="K668" s="16">
        <v>390052</v>
      </c>
      <c r="L668" s="15">
        <v>47.515000000000001</v>
      </c>
      <c r="N668">
        <v>802848</v>
      </c>
      <c r="O668">
        <v>56.029017857142854</v>
      </c>
      <c r="P668" s="27">
        <f t="shared" si="26"/>
        <v>77</v>
      </c>
    </row>
    <row r="669" spans="1:16" x14ac:dyDescent="0.3">
      <c r="A669" s="22">
        <f>'agrupamento - 3ciclo'!A668</f>
        <v>345880</v>
      </c>
      <c r="B669" s="21">
        <f>VLOOKUP(Tabela3[[#This Row],[id_escola]],H:I,2,FALSE)</f>
        <v>47.875</v>
      </c>
      <c r="C669" s="21">
        <f>VLOOKUP(Tabela3[[#This Row],[id_escola]],K:L,2,FALSE)</f>
        <v>29.1</v>
      </c>
      <c r="D669" s="21">
        <f>AVERAGE(Tabela3[[#This Row],[nota_media_portugues]],Tabela3[[#This Row],[nota_media_matematica]])</f>
        <v>38.487499999999997</v>
      </c>
      <c r="E669">
        <f t="shared" si="25"/>
        <v>474</v>
      </c>
      <c r="F669">
        <f>VLOOKUP(Tabela3[[#This Row],[id_escola]],N:P,3,FALSE)</f>
        <v>25</v>
      </c>
      <c r="H669" s="20">
        <v>390052</v>
      </c>
      <c r="I669" s="26">
        <v>64.740932642487053</v>
      </c>
      <c r="K669" s="16">
        <v>390054</v>
      </c>
      <c r="L669" s="15">
        <v>29.421052631578949</v>
      </c>
      <c r="N669">
        <v>803239</v>
      </c>
      <c r="O669">
        <v>63.075060532687651</v>
      </c>
      <c r="P669" s="27">
        <f t="shared" si="26"/>
        <v>46</v>
      </c>
    </row>
    <row r="670" spans="1:16" x14ac:dyDescent="0.3">
      <c r="A670" s="22">
        <f>'agrupamento - 3ciclo'!A669</f>
        <v>401950</v>
      </c>
      <c r="B670" s="21">
        <f>VLOOKUP(Tabela3[[#This Row],[id_escola]],H:I,2,FALSE)</f>
        <v>64.801526717557252</v>
      </c>
      <c r="C670" s="21">
        <f>VLOOKUP(Tabela3[[#This Row],[id_escola]],K:L,2,FALSE)</f>
        <v>43.484848484848484</v>
      </c>
      <c r="D670" s="21">
        <f>AVERAGE(Tabela3[[#This Row],[nota_media_portugues]],Tabela3[[#This Row],[nota_media_matematica]])</f>
        <v>54.143187601202868</v>
      </c>
      <c r="E670">
        <f t="shared" si="25"/>
        <v>152</v>
      </c>
      <c r="F670">
        <f>VLOOKUP(Tabela3[[#This Row],[id_escola]],N:P,3,FALSE)</f>
        <v>84</v>
      </c>
      <c r="H670" s="20">
        <v>390054</v>
      </c>
      <c r="I670" s="26">
        <v>53.280701754385966</v>
      </c>
      <c r="K670" s="16">
        <v>390065</v>
      </c>
      <c r="L670" s="15">
        <v>37.146341463414636</v>
      </c>
      <c r="N670">
        <v>803271</v>
      </c>
      <c r="O670">
        <v>52.50112866817156</v>
      </c>
      <c r="P670" s="27">
        <f t="shared" si="26"/>
        <v>98</v>
      </c>
    </row>
    <row r="671" spans="1:16" x14ac:dyDescent="0.3">
      <c r="A671" s="22">
        <f>'agrupamento - 3ciclo'!A670</f>
        <v>341800</v>
      </c>
      <c r="B671" s="21">
        <f>VLOOKUP(Tabela3[[#This Row],[id_escola]],H:I,2,FALSE)</f>
        <v>58.411111111111111</v>
      </c>
      <c r="C671" s="21">
        <f>VLOOKUP(Tabela3[[#This Row],[id_escola]],K:L,2,FALSE)</f>
        <v>43.688172043010752</v>
      </c>
      <c r="D671" s="21">
        <f>AVERAGE(Tabela3[[#This Row],[nota_media_portugues]],Tabela3[[#This Row],[nota_media_matematica]])</f>
        <v>51.049641577060932</v>
      </c>
      <c r="E671">
        <f t="shared" si="25"/>
        <v>224</v>
      </c>
      <c r="F671">
        <f>VLOOKUP(Tabela3[[#This Row],[id_escola]],N:P,3,FALSE)</f>
        <v>29</v>
      </c>
      <c r="H671" s="20">
        <v>390065</v>
      </c>
      <c r="I671" s="26">
        <v>47.375</v>
      </c>
      <c r="K671" s="16">
        <v>390066</v>
      </c>
      <c r="L671" s="15">
        <v>45.58169934640523</v>
      </c>
      <c r="N671">
        <v>803326</v>
      </c>
      <c r="O671">
        <v>62.254901960784316</v>
      </c>
      <c r="P671" s="27">
        <f t="shared" si="26"/>
        <v>48</v>
      </c>
    </row>
    <row r="672" spans="1:16" x14ac:dyDescent="0.3">
      <c r="A672" s="22">
        <f>'agrupamento - 3ciclo'!A671</f>
        <v>341265</v>
      </c>
      <c r="B672" s="21">
        <f>VLOOKUP(Tabela3[[#This Row],[id_escola]],H:I,2,FALSE)</f>
        <v>48.89473684210526</v>
      </c>
      <c r="C672" s="21">
        <f>VLOOKUP(Tabela3[[#This Row],[id_escola]],K:L,2,FALSE)</f>
        <v>22.2</v>
      </c>
      <c r="D672" s="21">
        <f>AVERAGE(Tabela3[[#This Row],[nota_media_portugues]],Tabela3[[#This Row],[nota_media_matematica]])</f>
        <v>35.547368421052632</v>
      </c>
      <c r="E672">
        <f t="shared" si="25"/>
        <v>496</v>
      </c>
      <c r="F672">
        <f>VLOOKUP(Tabela3[[#This Row],[id_escola]],N:P,3,FALSE)</f>
        <v>172</v>
      </c>
      <c r="H672" s="20">
        <v>390066</v>
      </c>
      <c r="I672" s="26">
        <v>62.54054054054054</v>
      </c>
      <c r="K672" s="16">
        <v>390071</v>
      </c>
      <c r="L672" s="15">
        <v>54.465116279069768</v>
      </c>
      <c r="N672">
        <v>803336</v>
      </c>
      <c r="O672">
        <v>60.138157894736842</v>
      </c>
      <c r="P672" s="27">
        <f t="shared" si="26"/>
        <v>56</v>
      </c>
    </row>
    <row r="673" spans="1:16" x14ac:dyDescent="0.3">
      <c r="A673" s="22">
        <f>'agrupamento - 3ciclo'!A672</f>
        <v>402989</v>
      </c>
      <c r="B673" s="21">
        <f>VLOOKUP(Tabela3[[#This Row],[id_escola]],H:I,2,FALSE)</f>
        <v>55.04</v>
      </c>
      <c r="C673" s="21">
        <f>VLOOKUP(Tabela3[[#This Row],[id_escola]],K:L,2,FALSE)</f>
        <v>29.19</v>
      </c>
      <c r="D673" s="21">
        <f>AVERAGE(Tabela3[[#This Row],[nota_media_portugues]],Tabela3[[#This Row],[nota_media_matematica]])</f>
        <v>42.115000000000002</v>
      </c>
      <c r="E673">
        <f t="shared" si="25"/>
        <v>428</v>
      </c>
      <c r="F673">
        <f>VLOOKUP(Tabela3[[#This Row],[id_escola]],N:P,3,FALSE)</f>
        <v>55</v>
      </c>
      <c r="H673" s="20">
        <v>390071</v>
      </c>
      <c r="I673" s="26">
        <v>61.046511627906973</v>
      </c>
      <c r="K673" s="16">
        <v>390073</v>
      </c>
      <c r="L673" s="15">
        <v>29.90909090909091</v>
      </c>
      <c r="N673">
        <v>806195</v>
      </c>
      <c r="O673">
        <v>61.333333333333336</v>
      </c>
      <c r="P673" s="27">
        <f t="shared" si="26"/>
        <v>52</v>
      </c>
    </row>
    <row r="674" spans="1:16" x14ac:dyDescent="0.3">
      <c r="A674" s="22">
        <f>'agrupamento - 3ciclo'!A673</f>
        <v>342014</v>
      </c>
      <c r="B674" s="21">
        <f>VLOOKUP(Tabela3[[#This Row],[id_escola]],H:I,2,FALSE)</f>
        <v>50.575000000000003</v>
      </c>
      <c r="C674" s="21">
        <f>VLOOKUP(Tabela3[[#This Row],[id_escola]],K:L,2,FALSE)</f>
        <v>18.522727272727273</v>
      </c>
      <c r="D674" s="21">
        <f>AVERAGE(Tabela3[[#This Row],[nota_media_portugues]],Tabela3[[#This Row],[nota_media_matematica]])</f>
        <v>34.548863636363635</v>
      </c>
      <c r="E674">
        <f t="shared" si="25"/>
        <v>500</v>
      </c>
      <c r="F674">
        <f>VLOOKUP(Tabela3[[#This Row],[id_escola]],N:P,3,FALSE)</f>
        <v>202</v>
      </c>
      <c r="H674" s="20">
        <v>390073</v>
      </c>
      <c r="I674" s="26">
        <v>59.139534883720927</v>
      </c>
      <c r="K674" s="16">
        <v>390079</v>
      </c>
      <c r="L674" s="15">
        <v>21.791666666666668</v>
      </c>
      <c r="N674">
        <v>806787</v>
      </c>
      <c r="O674">
        <v>66.444444444444443</v>
      </c>
      <c r="P674" s="27">
        <f t="shared" si="26"/>
        <v>36</v>
      </c>
    </row>
    <row r="675" spans="1:16" x14ac:dyDescent="0.3">
      <c r="A675" s="22">
        <f>'agrupamento - 3ciclo'!A674</f>
        <v>342026</v>
      </c>
      <c r="B675" s="21">
        <f>VLOOKUP(Tabela3[[#This Row],[id_escola]],H:I,2,FALSE)</f>
        <v>53.439024390243901</v>
      </c>
      <c r="C675" s="21">
        <f>VLOOKUP(Tabela3[[#This Row],[id_escola]],K:L,2,FALSE)</f>
        <v>35.878048780487802</v>
      </c>
      <c r="D675" s="21">
        <f>AVERAGE(Tabela3[[#This Row],[nota_media_portugues]],Tabela3[[#This Row],[nota_media_matematica]])</f>
        <v>44.658536585365852</v>
      </c>
      <c r="E675">
        <f t="shared" si="25"/>
        <v>383</v>
      </c>
      <c r="F675">
        <f>VLOOKUP(Tabela3[[#This Row],[id_escola]],N:P,3,FALSE)</f>
        <v>35</v>
      </c>
      <c r="H675" s="20">
        <v>390079</v>
      </c>
      <c r="I675" s="26">
        <v>54.083333333333336</v>
      </c>
      <c r="K675" s="16">
        <v>390082</v>
      </c>
      <c r="L675" s="15">
        <v>23.770491803278688</v>
      </c>
      <c r="N675">
        <v>806790</v>
      </c>
      <c r="O675">
        <v>39.416666666666664</v>
      </c>
      <c r="P675" s="27">
        <f t="shared" si="26"/>
        <v>187</v>
      </c>
    </row>
    <row r="676" spans="1:16" x14ac:dyDescent="0.3">
      <c r="A676" s="22">
        <f>'agrupamento - 3ciclo'!A675</f>
        <v>342105</v>
      </c>
      <c r="B676" s="21">
        <f>VLOOKUP(Tabela3[[#This Row],[id_escola]],H:I,2,FALSE)</f>
        <v>50.89473684210526</v>
      </c>
      <c r="C676" s="21">
        <f>VLOOKUP(Tabela3[[#This Row],[id_escola]],K:L,2,FALSE)</f>
        <v>19.75</v>
      </c>
      <c r="D676" s="21">
        <f>AVERAGE(Tabela3[[#This Row],[nota_media_portugues]],Tabela3[[#This Row],[nota_media_matematica]])</f>
        <v>35.32236842105263</v>
      </c>
      <c r="E676">
        <f t="shared" si="25"/>
        <v>495</v>
      </c>
      <c r="F676">
        <f>VLOOKUP(Tabela3[[#This Row],[id_escola]],N:P,3,FALSE)</f>
        <v>193</v>
      </c>
      <c r="H676" s="20">
        <v>390082</v>
      </c>
      <c r="I676" s="26">
        <v>48.661290322580648</v>
      </c>
      <c r="K676" s="16">
        <v>390084</v>
      </c>
      <c r="L676" s="15">
        <v>31.536842105263158</v>
      </c>
      <c r="N676">
        <v>806878</v>
      </c>
      <c r="O676">
        <v>74.977272727272734</v>
      </c>
      <c r="P676" s="27">
        <f t="shared" si="26"/>
        <v>10</v>
      </c>
    </row>
    <row r="677" spans="1:16" x14ac:dyDescent="0.3">
      <c r="A677" s="22">
        <f>'agrupamento - 3ciclo'!A676</f>
        <v>400350</v>
      </c>
      <c r="B677" s="21">
        <f>VLOOKUP(Tabela3[[#This Row],[id_escola]],H:I,2,FALSE)</f>
        <v>61.01010101010101</v>
      </c>
      <c r="C677" s="21">
        <f>VLOOKUP(Tabela3[[#This Row],[id_escola]],K:L,2,FALSE)</f>
        <v>40.214285714285715</v>
      </c>
      <c r="D677" s="21">
        <f>AVERAGE(Tabela3[[#This Row],[nota_media_portugues]],Tabela3[[#This Row],[nota_media_matematica]])</f>
        <v>50.612193362193366</v>
      </c>
      <c r="E677">
        <f t="shared" si="25"/>
        <v>238</v>
      </c>
      <c r="F677">
        <f>VLOOKUP(Tabela3[[#This Row],[id_escola]],N:P,3,FALSE)</f>
        <v>41</v>
      </c>
      <c r="H677" s="20">
        <v>390084</v>
      </c>
      <c r="I677" s="26">
        <v>54.054945054945058</v>
      </c>
      <c r="K677" s="16">
        <v>390088</v>
      </c>
      <c r="L677" s="15">
        <v>28.347107438016529</v>
      </c>
      <c r="N677" t="s">
        <v>1275</v>
      </c>
    </row>
    <row r="678" spans="1:16" x14ac:dyDescent="0.3">
      <c r="A678" s="22">
        <f>'agrupamento - 3ciclo'!A677</f>
        <v>342178</v>
      </c>
      <c r="B678" s="21">
        <f>VLOOKUP(Tabela3[[#This Row],[id_escola]],H:I,2,FALSE)</f>
        <v>49.711111111111109</v>
      </c>
      <c r="C678" s="21">
        <f>VLOOKUP(Tabela3[[#This Row],[id_escola]],K:L,2,FALSE)</f>
        <v>25.022388059701491</v>
      </c>
      <c r="D678" s="21">
        <f>AVERAGE(Tabela3[[#This Row],[nota_media_portugues]],Tabela3[[#This Row],[nota_media_matematica]])</f>
        <v>37.366749585406296</v>
      </c>
      <c r="E678">
        <f t="shared" si="25"/>
        <v>478</v>
      </c>
      <c r="F678">
        <f>VLOOKUP(Tabela3[[#This Row],[id_escola]],N:P,3,FALSE)</f>
        <v>199</v>
      </c>
      <c r="H678" s="20">
        <v>390088</v>
      </c>
      <c r="I678" s="26">
        <v>56.487394957983192</v>
      </c>
      <c r="K678" s="16">
        <v>390093</v>
      </c>
      <c r="L678" s="15">
        <v>37.5</v>
      </c>
      <c r="N678">
        <v>330360</v>
      </c>
      <c r="O678">
        <v>38.075471698113205</v>
      </c>
      <c r="P678" s="27">
        <f>RANK(O678, $O$678:$O$698, 0)</f>
        <v>18</v>
      </c>
    </row>
    <row r="679" spans="1:16" x14ac:dyDescent="0.3">
      <c r="A679" s="22">
        <f>'agrupamento - 3ciclo'!A678</f>
        <v>342191</v>
      </c>
      <c r="B679" s="21">
        <f>VLOOKUP(Tabela3[[#This Row],[id_escola]],H:I,2,FALSE)</f>
        <v>54.702127659574465</v>
      </c>
      <c r="C679" s="21">
        <f>VLOOKUP(Tabela3[[#This Row],[id_escola]],K:L,2,FALSE)</f>
        <v>37.6</v>
      </c>
      <c r="D679" s="21">
        <f>AVERAGE(Tabela3[[#This Row],[nota_media_portugues]],Tabela3[[#This Row],[nota_media_matematica]])</f>
        <v>46.151063829787233</v>
      </c>
      <c r="E679">
        <f t="shared" si="25"/>
        <v>356</v>
      </c>
      <c r="F679">
        <f>VLOOKUP(Tabela3[[#This Row],[id_escola]],N:P,3,FALSE)</f>
        <v>134</v>
      </c>
      <c r="H679" s="20">
        <v>390093</v>
      </c>
      <c r="I679" s="26">
        <v>59.644628099173552</v>
      </c>
      <c r="K679" s="16">
        <v>390095</v>
      </c>
      <c r="L679" s="15">
        <v>48.2</v>
      </c>
      <c r="N679">
        <v>330437</v>
      </c>
      <c r="O679">
        <v>64.088235294117652</v>
      </c>
      <c r="P679" s="27">
        <f t="shared" ref="P679:P698" si="27">RANK(O679, $O$678:$O$698, 0)</f>
        <v>2</v>
      </c>
    </row>
    <row r="680" spans="1:16" x14ac:dyDescent="0.3">
      <c r="A680" s="22">
        <f>'agrupamento - 3ciclo'!A679</f>
        <v>346240</v>
      </c>
      <c r="B680" s="21">
        <f>VLOOKUP(Tabela3[[#This Row],[id_escola]],H:I,2,FALSE)</f>
        <v>47.763157894736842</v>
      </c>
      <c r="C680" s="21">
        <f>VLOOKUP(Tabela3[[#This Row],[id_escola]],K:L,2,FALSE)</f>
        <v>30.634146341463413</v>
      </c>
      <c r="D680" s="21">
        <f>AVERAGE(Tabela3[[#This Row],[nota_media_portugues]],Tabela3[[#This Row],[nota_media_matematica]])</f>
        <v>39.198652118100128</v>
      </c>
      <c r="E680">
        <f t="shared" si="25"/>
        <v>459</v>
      </c>
      <c r="F680">
        <f>VLOOKUP(Tabela3[[#This Row],[id_escola]],N:P,3,FALSE)</f>
        <v>45</v>
      </c>
      <c r="H680" s="20">
        <v>390095</v>
      </c>
      <c r="I680" s="26">
        <v>63.355932203389834</v>
      </c>
      <c r="K680" s="16">
        <v>390100</v>
      </c>
      <c r="L680" s="15">
        <v>38.414893617021278</v>
      </c>
      <c r="N680">
        <v>330486</v>
      </c>
      <c r="O680">
        <v>48.055555555555557</v>
      </c>
      <c r="P680" s="27">
        <f t="shared" si="27"/>
        <v>11</v>
      </c>
    </row>
    <row r="681" spans="1:16" x14ac:dyDescent="0.3">
      <c r="A681" s="22">
        <f>'agrupamento - 3ciclo'!A680</f>
        <v>346226</v>
      </c>
      <c r="B681" s="21">
        <f>VLOOKUP(Tabela3[[#This Row],[id_escola]],H:I,2,FALSE)</f>
        <v>51.359550561797754</v>
      </c>
      <c r="C681" s="21">
        <f>VLOOKUP(Tabela3[[#This Row],[id_escola]],K:L,2,FALSE)</f>
        <v>27.122222222222224</v>
      </c>
      <c r="D681" s="21">
        <f>AVERAGE(Tabela3[[#This Row],[nota_media_portugues]],Tabela3[[#This Row],[nota_media_matematica]])</f>
        <v>39.24088639200999</v>
      </c>
      <c r="E681">
        <f t="shared" si="25"/>
        <v>458</v>
      </c>
      <c r="F681">
        <f>VLOOKUP(Tabela3[[#This Row],[id_escola]],N:P,3,FALSE)</f>
        <v>70</v>
      </c>
      <c r="H681" s="20">
        <v>390100</v>
      </c>
      <c r="I681" s="26">
        <v>58.608695652173914</v>
      </c>
      <c r="K681" s="16">
        <v>390103</v>
      </c>
      <c r="L681" s="15">
        <v>43.428571428571431</v>
      </c>
      <c r="N681">
        <v>330530</v>
      </c>
      <c r="O681">
        <v>47.535714285714285</v>
      </c>
      <c r="P681" s="27">
        <f t="shared" si="27"/>
        <v>12</v>
      </c>
    </row>
    <row r="682" spans="1:16" x14ac:dyDescent="0.3">
      <c r="A682" s="22">
        <f>'agrupamento - 3ciclo'!A681</f>
        <v>402230</v>
      </c>
      <c r="B682" s="21">
        <f>VLOOKUP(Tabela3[[#This Row],[id_escola]],H:I,2,FALSE)</f>
        <v>61.754385964912281</v>
      </c>
      <c r="C682" s="21">
        <f>VLOOKUP(Tabela3[[#This Row],[id_escola]],K:L,2,FALSE)</f>
        <v>41.254237288135592</v>
      </c>
      <c r="D682" s="21">
        <f>AVERAGE(Tabela3[[#This Row],[nota_media_portugues]],Tabela3[[#This Row],[nota_media_matematica]])</f>
        <v>51.504311626523936</v>
      </c>
      <c r="E682">
        <f t="shared" si="25"/>
        <v>211</v>
      </c>
      <c r="F682">
        <f>VLOOKUP(Tabela3[[#This Row],[id_escola]],N:P,3,FALSE)</f>
        <v>3</v>
      </c>
      <c r="H682" s="20">
        <v>390103</v>
      </c>
      <c r="I682" s="26">
        <v>60.716981132075475</v>
      </c>
      <c r="K682" s="16">
        <v>390109</v>
      </c>
      <c r="L682" s="15">
        <v>32.136986301369866</v>
      </c>
      <c r="N682">
        <v>330541</v>
      </c>
      <c r="O682">
        <v>33.518518518518519</v>
      </c>
      <c r="P682" s="27">
        <f t="shared" si="27"/>
        <v>21</v>
      </c>
    </row>
    <row r="683" spans="1:16" x14ac:dyDescent="0.3">
      <c r="A683" s="22">
        <f>'agrupamento - 3ciclo'!A682</f>
        <v>345945</v>
      </c>
      <c r="B683" s="21">
        <f>VLOOKUP(Tabela3[[#This Row],[id_escola]],H:I,2,FALSE)</f>
        <v>59.348837209302324</v>
      </c>
      <c r="C683" s="21">
        <f>VLOOKUP(Tabela3[[#This Row],[id_escola]],K:L,2,FALSE)</f>
        <v>36.348837209302324</v>
      </c>
      <c r="D683" s="21">
        <f>AVERAGE(Tabela3[[#This Row],[nota_media_portugues]],Tabela3[[#This Row],[nota_media_matematica]])</f>
        <v>47.848837209302324</v>
      </c>
      <c r="E683">
        <f t="shared" si="25"/>
        <v>311</v>
      </c>
      <c r="F683">
        <f>VLOOKUP(Tabela3[[#This Row],[id_escola]],N:P,3,FALSE)</f>
        <v>16</v>
      </c>
      <c r="H683" s="20">
        <v>390109</v>
      </c>
      <c r="I683" s="26">
        <v>53.388888888888886</v>
      </c>
      <c r="K683" s="16">
        <v>390111</v>
      </c>
      <c r="L683" s="15">
        <v>43.704119850187269</v>
      </c>
      <c r="N683">
        <v>330553</v>
      </c>
      <c r="O683">
        <v>49.93333333333333</v>
      </c>
      <c r="P683" s="27">
        <f t="shared" si="27"/>
        <v>7</v>
      </c>
    </row>
    <row r="684" spans="1:16" x14ac:dyDescent="0.3">
      <c r="A684" s="22">
        <f>'agrupamento - 3ciclo'!A683</f>
        <v>330437</v>
      </c>
      <c r="B684" s="21">
        <f>VLOOKUP(Tabela3[[#This Row],[id_escola]],H:I,2,FALSE)</f>
        <v>60.916666666666664</v>
      </c>
      <c r="C684" s="21">
        <f>VLOOKUP(Tabela3[[#This Row],[id_escola]],K:L,2,FALSE)</f>
        <v>60.230769230769234</v>
      </c>
      <c r="D684" s="21">
        <f>AVERAGE(Tabela3[[#This Row],[nota_media_portugues]],Tabela3[[#This Row],[nota_media_matematica]])</f>
        <v>60.573717948717949</v>
      </c>
      <c r="E684">
        <f t="shared" si="25"/>
        <v>59</v>
      </c>
      <c r="F684">
        <f>VLOOKUP(Tabela3[[#This Row],[id_escola]],N:P,3,FALSE)</f>
        <v>2</v>
      </c>
      <c r="H684" s="20">
        <v>390111</v>
      </c>
      <c r="I684" s="26">
        <v>63.6542750929368</v>
      </c>
      <c r="K684" s="16">
        <v>390112</v>
      </c>
      <c r="L684" s="15">
        <v>28.555555555555557</v>
      </c>
      <c r="N684">
        <v>330607</v>
      </c>
      <c r="O684">
        <v>41.815789473684212</v>
      </c>
      <c r="P684" s="27">
        <f t="shared" si="27"/>
        <v>16</v>
      </c>
    </row>
    <row r="685" spans="1:16" x14ac:dyDescent="0.3">
      <c r="A685" s="22">
        <f>'agrupamento - 3ciclo'!A684</f>
        <v>345969</v>
      </c>
      <c r="B685" s="21">
        <f>VLOOKUP(Tabela3[[#This Row],[id_escola]],H:I,2,FALSE)</f>
        <v>65.909090909090907</v>
      </c>
      <c r="C685" s="21">
        <f>VLOOKUP(Tabela3[[#This Row],[id_escola]],K:L,2,FALSE)</f>
        <v>36.136363636363633</v>
      </c>
      <c r="D685" s="21">
        <f>AVERAGE(Tabela3[[#This Row],[nota_media_portugues]],Tabela3[[#This Row],[nota_media_matematica]])</f>
        <v>51.022727272727266</v>
      </c>
      <c r="E685">
        <f t="shared" si="25"/>
        <v>222</v>
      </c>
      <c r="F685" t="e">
        <f>VLOOKUP(Tabela3[[#This Row],[id_escola]],N:P,3,FALSE)</f>
        <v>#N/A</v>
      </c>
      <c r="H685" s="20">
        <v>390112</v>
      </c>
      <c r="I685" s="26">
        <v>55.05263157894737</v>
      </c>
      <c r="K685" s="16">
        <v>390113</v>
      </c>
      <c r="L685" s="15">
        <v>38.927374301675975</v>
      </c>
      <c r="N685">
        <v>330619</v>
      </c>
      <c r="O685">
        <v>53.157894736842103</v>
      </c>
      <c r="P685" s="27">
        <f t="shared" si="27"/>
        <v>4</v>
      </c>
    </row>
    <row r="686" spans="1:16" x14ac:dyDescent="0.3">
      <c r="A686" s="22">
        <f>'agrupamento - 3ciclo'!A685</f>
        <v>402850</v>
      </c>
      <c r="B686" s="21">
        <f>VLOOKUP(Tabela3[[#This Row],[id_escola]],H:I,2,FALSE)</f>
        <v>64.672619047619051</v>
      </c>
      <c r="C686" s="21">
        <f>VLOOKUP(Tabela3[[#This Row],[id_escola]],K:L,2,FALSE)</f>
        <v>45.226190476190474</v>
      </c>
      <c r="D686" s="21">
        <f>AVERAGE(Tabela3[[#This Row],[nota_media_portugues]],Tabela3[[#This Row],[nota_media_matematica]])</f>
        <v>54.949404761904759</v>
      </c>
      <c r="E686">
        <f t="shared" si="25"/>
        <v>129</v>
      </c>
      <c r="F686">
        <f>VLOOKUP(Tabela3[[#This Row],[id_escola]],N:P,3,FALSE)</f>
        <v>20</v>
      </c>
      <c r="H686" s="20">
        <v>390113</v>
      </c>
      <c r="I686" s="26">
        <v>59.460674157303373</v>
      </c>
      <c r="K686" s="16">
        <v>390141</v>
      </c>
      <c r="L686" s="15">
        <v>45.435643564356432</v>
      </c>
      <c r="N686">
        <v>330930</v>
      </c>
      <c r="O686">
        <v>48.96153846153846</v>
      </c>
      <c r="P686" s="27">
        <f t="shared" si="27"/>
        <v>8</v>
      </c>
    </row>
    <row r="687" spans="1:16" x14ac:dyDescent="0.3">
      <c r="A687" s="22">
        <f>'agrupamento - 3ciclo'!A686</f>
        <v>400981</v>
      </c>
      <c r="B687" s="21">
        <f>VLOOKUP(Tabela3[[#This Row],[id_escola]],H:I,2,FALSE)</f>
        <v>47.903225806451616</v>
      </c>
      <c r="C687" s="21">
        <f>VLOOKUP(Tabela3[[#This Row],[id_escola]],K:L,2,FALSE)</f>
        <v>16.6875</v>
      </c>
      <c r="D687" s="21">
        <f>AVERAGE(Tabela3[[#This Row],[nota_media_portugues]],Tabela3[[#This Row],[nota_media_matematica]])</f>
        <v>32.295362903225808</v>
      </c>
      <c r="E687">
        <f t="shared" si="25"/>
        <v>493</v>
      </c>
      <c r="F687">
        <f>VLOOKUP(Tabela3[[#This Row],[id_escola]],N:P,3,FALSE)</f>
        <v>80</v>
      </c>
      <c r="H687" s="20">
        <v>390141</v>
      </c>
      <c r="I687" s="26">
        <v>58.173469387755105</v>
      </c>
      <c r="K687" s="16">
        <v>390148</v>
      </c>
      <c r="L687" s="15">
        <v>41.493975903614455</v>
      </c>
      <c r="N687">
        <v>330991</v>
      </c>
      <c r="O687">
        <v>48.065217391304351</v>
      </c>
      <c r="P687" s="27">
        <f t="shared" si="27"/>
        <v>10</v>
      </c>
    </row>
    <row r="688" spans="1:16" x14ac:dyDescent="0.3">
      <c r="A688" s="22">
        <f>'agrupamento - 3ciclo'!A687</f>
        <v>402369</v>
      </c>
      <c r="B688" s="21">
        <f>VLOOKUP(Tabela3[[#This Row],[id_escola]],H:I,2,FALSE)</f>
        <v>52.89411764705882</v>
      </c>
      <c r="C688" s="21">
        <f>VLOOKUP(Tabela3[[#This Row],[id_escola]],K:L,2,FALSE)</f>
        <v>28.288135593220339</v>
      </c>
      <c r="D688" s="21">
        <f>AVERAGE(Tabela3[[#This Row],[nota_media_portugues]],Tabela3[[#This Row],[nota_media_matematica]])</f>
        <v>40.591126620139576</v>
      </c>
      <c r="E688">
        <f t="shared" si="25"/>
        <v>443</v>
      </c>
      <c r="F688">
        <f>VLOOKUP(Tabela3[[#This Row],[id_escola]],N:P,3,FALSE)</f>
        <v>174</v>
      </c>
      <c r="H688" s="20">
        <v>390148</v>
      </c>
      <c r="I688" s="26">
        <v>59.662500000000001</v>
      </c>
      <c r="K688" s="16">
        <v>390165</v>
      </c>
      <c r="L688" s="15">
        <v>38.986486486486484</v>
      </c>
      <c r="N688">
        <v>341381</v>
      </c>
      <c r="O688">
        <v>37.597826086956523</v>
      </c>
      <c r="P688" s="27">
        <f t="shared" si="27"/>
        <v>19</v>
      </c>
    </row>
    <row r="689" spans="1:16" x14ac:dyDescent="0.3">
      <c r="A689" s="22">
        <f>'agrupamento - 3ciclo'!A688</f>
        <v>345970</v>
      </c>
      <c r="B689" s="21">
        <f>VLOOKUP(Tabela3[[#This Row],[id_escola]],H:I,2,FALSE)</f>
        <v>62.703703703703702</v>
      </c>
      <c r="C689" s="21">
        <f>VLOOKUP(Tabela3[[#This Row],[id_escola]],K:L,2,FALSE)</f>
        <v>48.370370370370374</v>
      </c>
      <c r="D689" s="21">
        <f>AVERAGE(Tabela3[[#This Row],[nota_media_portugues]],Tabela3[[#This Row],[nota_media_matematica]])</f>
        <v>55.537037037037038</v>
      </c>
      <c r="E689">
        <f t="shared" si="25"/>
        <v>114</v>
      </c>
      <c r="F689">
        <f>VLOOKUP(Tabela3[[#This Row],[id_escola]],N:P,3,FALSE)</f>
        <v>5</v>
      </c>
      <c r="H689" s="20">
        <v>390165</v>
      </c>
      <c r="I689" s="26">
        <v>57.430555555555557</v>
      </c>
      <c r="K689" s="16">
        <v>400002</v>
      </c>
      <c r="L689" s="15">
        <v>57.355555555555554</v>
      </c>
      <c r="N689">
        <v>341393</v>
      </c>
      <c r="O689">
        <v>55.936619718309856</v>
      </c>
      <c r="P689" s="27">
        <f t="shared" si="27"/>
        <v>3</v>
      </c>
    </row>
    <row r="690" spans="1:16" x14ac:dyDescent="0.3">
      <c r="A690" s="22">
        <f>'agrupamento - 3ciclo'!A689</f>
        <v>342439</v>
      </c>
      <c r="B690" s="21">
        <f>VLOOKUP(Tabela3[[#This Row],[id_escola]],H:I,2,FALSE)</f>
        <v>53.901960784313722</v>
      </c>
      <c r="C690" s="21">
        <f>VLOOKUP(Tabela3[[#This Row],[id_escola]],K:L,2,FALSE)</f>
        <v>30.576923076923077</v>
      </c>
      <c r="D690" s="21">
        <f>AVERAGE(Tabela3[[#This Row],[nota_media_portugues]],Tabela3[[#This Row],[nota_media_matematica]])</f>
        <v>42.239441930618398</v>
      </c>
      <c r="E690">
        <f t="shared" si="25"/>
        <v>416</v>
      </c>
      <c r="F690">
        <f>VLOOKUP(Tabela3[[#This Row],[id_escola]],N:P,3,FALSE)</f>
        <v>71</v>
      </c>
      <c r="H690" s="20">
        <v>400002</v>
      </c>
      <c r="I690" s="26">
        <v>68.181818181818187</v>
      </c>
      <c r="K690" s="16">
        <v>400014</v>
      </c>
      <c r="L690" s="15">
        <v>24.954022988505749</v>
      </c>
      <c r="N690">
        <v>341848</v>
      </c>
      <c r="O690">
        <v>45.725714285714282</v>
      </c>
      <c r="P690" s="27">
        <f t="shared" si="27"/>
        <v>15</v>
      </c>
    </row>
    <row r="691" spans="1:16" x14ac:dyDescent="0.3">
      <c r="A691" s="22">
        <f>'agrupamento - 3ciclo'!A690</f>
        <v>330553</v>
      </c>
      <c r="B691" s="21">
        <f>VLOOKUP(Tabela3[[#This Row],[id_escola]],H:I,2,FALSE)</f>
        <v>60.46153846153846</v>
      </c>
      <c r="C691" s="21">
        <f>VLOOKUP(Tabela3[[#This Row],[id_escola]],K:L,2,FALSE)</f>
        <v>40.428571428571431</v>
      </c>
      <c r="D691" s="21">
        <f>AVERAGE(Tabela3[[#This Row],[nota_media_portugues]],Tabela3[[#This Row],[nota_media_matematica]])</f>
        <v>50.445054945054949</v>
      </c>
      <c r="E691">
        <f t="shared" si="25"/>
        <v>236</v>
      </c>
      <c r="F691">
        <f>VLOOKUP(Tabela3[[#This Row],[id_escola]],N:P,3,FALSE)</f>
        <v>7</v>
      </c>
      <c r="H691" s="20">
        <v>400014</v>
      </c>
      <c r="I691" s="26">
        <v>51.127906976744185</v>
      </c>
      <c r="K691" s="16">
        <v>400038</v>
      </c>
      <c r="L691" s="15">
        <v>52.22608695652174</v>
      </c>
      <c r="N691">
        <v>345982</v>
      </c>
      <c r="O691">
        <v>36.320754716981135</v>
      </c>
      <c r="P691" s="27">
        <f t="shared" si="27"/>
        <v>20</v>
      </c>
    </row>
    <row r="692" spans="1:16" x14ac:dyDescent="0.3">
      <c r="A692" s="22">
        <f>'agrupamento - 3ciclo'!A691</f>
        <v>345982</v>
      </c>
      <c r="B692" s="21">
        <f>VLOOKUP(Tabela3[[#This Row],[id_escola]],H:I,2,FALSE)</f>
        <v>46.07692307692308</v>
      </c>
      <c r="C692" s="21">
        <f>VLOOKUP(Tabela3[[#This Row],[id_escola]],K:L,2,FALSE)</f>
        <v>24.576923076923077</v>
      </c>
      <c r="D692" s="21">
        <f>AVERAGE(Tabela3[[#This Row],[nota_media_portugues]],Tabela3[[#This Row],[nota_media_matematica]])</f>
        <v>35.32692307692308</v>
      </c>
      <c r="E692">
        <f t="shared" si="25"/>
        <v>480</v>
      </c>
      <c r="F692">
        <f>VLOOKUP(Tabela3[[#This Row],[id_escola]],N:P,3,FALSE)</f>
        <v>20</v>
      </c>
      <c r="H692" s="20">
        <v>400038</v>
      </c>
      <c r="I692" s="26">
        <v>64.929203539823007</v>
      </c>
      <c r="K692" s="16">
        <v>400075</v>
      </c>
      <c r="L692" s="15">
        <v>47.44</v>
      </c>
      <c r="N692">
        <v>346056</v>
      </c>
      <c r="O692">
        <v>50.114942528735632</v>
      </c>
      <c r="P692" s="27">
        <f t="shared" si="27"/>
        <v>6</v>
      </c>
    </row>
    <row r="693" spans="1:16" x14ac:dyDescent="0.3">
      <c r="A693" s="22">
        <f>'agrupamento - 3ciclo'!A692</f>
        <v>346380</v>
      </c>
      <c r="B693" s="21">
        <f>VLOOKUP(Tabela3[[#This Row],[id_escola]],H:I,2,FALSE)</f>
        <v>57.685714285714283</v>
      </c>
      <c r="C693" s="21">
        <f>VLOOKUP(Tabela3[[#This Row],[id_escola]],K:L,2,FALSE)</f>
        <v>42.457142857142856</v>
      </c>
      <c r="D693" s="21">
        <f>AVERAGE(Tabela3[[#This Row],[nota_media_portugues]],Tabela3[[#This Row],[nota_media_matematica]])</f>
        <v>50.071428571428569</v>
      </c>
      <c r="E693">
        <f t="shared" si="25"/>
        <v>246</v>
      </c>
      <c r="F693">
        <f>VLOOKUP(Tabela3[[#This Row],[id_escola]],N:P,3,FALSE)</f>
        <v>12</v>
      </c>
      <c r="H693" s="20">
        <v>400075</v>
      </c>
      <c r="I693" s="26">
        <v>57.192307692307693</v>
      </c>
      <c r="K693" s="16">
        <v>400105</v>
      </c>
      <c r="L693" s="15">
        <v>21.1</v>
      </c>
      <c r="N693">
        <v>400129</v>
      </c>
      <c r="O693">
        <v>48.595959595959599</v>
      </c>
      <c r="P693" s="27">
        <f t="shared" si="27"/>
        <v>9</v>
      </c>
    </row>
    <row r="694" spans="1:16" x14ac:dyDescent="0.3">
      <c r="A694" s="22">
        <f>'agrupamento - 3ciclo'!A693</f>
        <v>402436</v>
      </c>
      <c r="B694" s="21">
        <f>VLOOKUP(Tabela3[[#This Row],[id_escola]],H:I,2,FALSE)</f>
        <v>56.285714285714285</v>
      </c>
      <c r="C694" s="21">
        <f>VLOOKUP(Tabela3[[#This Row],[id_escola]],K:L,2,FALSE)</f>
        <v>27.44047619047619</v>
      </c>
      <c r="D694" s="21">
        <f>AVERAGE(Tabela3[[#This Row],[nota_media_portugues]],Tabela3[[#This Row],[nota_media_matematica]])</f>
        <v>41.863095238095241</v>
      </c>
      <c r="E694">
        <f t="shared" si="25"/>
        <v>420</v>
      </c>
      <c r="F694">
        <f>VLOOKUP(Tabela3[[#This Row],[id_escola]],N:P,3,FALSE)</f>
        <v>181</v>
      </c>
      <c r="H694" s="20">
        <v>400105</v>
      </c>
      <c r="I694" s="26">
        <v>49.473684210526315</v>
      </c>
      <c r="K694" s="16">
        <v>400129</v>
      </c>
      <c r="L694" s="15">
        <v>40.31111111111111</v>
      </c>
      <c r="N694">
        <v>401080</v>
      </c>
      <c r="O694">
        <v>47.213541666666664</v>
      </c>
      <c r="P694" s="27">
        <f t="shared" si="27"/>
        <v>13</v>
      </c>
    </row>
    <row r="695" spans="1:16" x14ac:dyDescent="0.3">
      <c r="A695" s="22">
        <f>'agrupamento - 3ciclo'!A694</f>
        <v>346007</v>
      </c>
      <c r="B695" s="21">
        <f>VLOOKUP(Tabela3[[#This Row],[id_escola]],H:I,2,FALSE)</f>
        <v>55.651162790697676</v>
      </c>
      <c r="C695" s="21">
        <f>VLOOKUP(Tabela3[[#This Row],[id_escola]],K:L,2,FALSE)</f>
        <v>28.755555555555556</v>
      </c>
      <c r="D695" s="21">
        <f>AVERAGE(Tabela3[[#This Row],[nota_media_portugues]],Tabela3[[#This Row],[nota_media_matematica]])</f>
        <v>42.203359173126614</v>
      </c>
      <c r="E695">
        <f t="shared" si="25"/>
        <v>415</v>
      </c>
      <c r="F695">
        <f>VLOOKUP(Tabela3[[#This Row],[id_escola]],N:P,3,FALSE)</f>
        <v>23</v>
      </c>
      <c r="H695" s="20">
        <v>400129</v>
      </c>
      <c r="I695" s="26">
        <v>58.413043478260867</v>
      </c>
      <c r="K695" s="16">
        <v>400180</v>
      </c>
      <c r="L695" s="15">
        <v>39.81005586592179</v>
      </c>
      <c r="N695">
        <v>402310</v>
      </c>
      <c r="O695">
        <v>53.082524271844662</v>
      </c>
      <c r="P695" s="27">
        <f t="shared" si="27"/>
        <v>5</v>
      </c>
    </row>
    <row r="696" spans="1:16" x14ac:dyDescent="0.3">
      <c r="A696" s="22">
        <f>'agrupamento - 3ciclo'!A695</f>
        <v>346100</v>
      </c>
      <c r="B696" s="21">
        <f>VLOOKUP(Tabela3[[#This Row],[id_escola]],H:I,2,FALSE)</f>
        <v>62.641025641025642</v>
      </c>
      <c r="C696" s="21">
        <f>VLOOKUP(Tabela3[[#This Row],[id_escola]],K:L,2,FALSE)</f>
        <v>48.384615384615387</v>
      </c>
      <c r="D696" s="21">
        <f>AVERAGE(Tabela3[[#This Row],[nota_media_portugues]],Tabela3[[#This Row],[nota_media_matematica]])</f>
        <v>55.512820512820511</v>
      </c>
      <c r="E696">
        <f t="shared" si="25"/>
        <v>114</v>
      </c>
      <c r="F696">
        <f>VLOOKUP(Tabela3[[#This Row],[id_escola]],N:P,3,FALSE)</f>
        <v>7</v>
      </c>
      <c r="H696" s="20">
        <v>400180</v>
      </c>
      <c r="I696" s="26">
        <v>60.885057471264368</v>
      </c>
      <c r="K696" s="16">
        <v>400210</v>
      </c>
      <c r="L696" s="15">
        <v>50.260355029585796</v>
      </c>
      <c r="N696">
        <v>402862</v>
      </c>
      <c r="O696">
        <v>38.180555555555557</v>
      </c>
      <c r="P696" s="27">
        <f t="shared" si="27"/>
        <v>17</v>
      </c>
    </row>
    <row r="697" spans="1:16" x14ac:dyDescent="0.3">
      <c r="A697" s="22">
        <f>'agrupamento - 3ciclo'!A696</f>
        <v>346251</v>
      </c>
      <c r="B697" s="21">
        <f>VLOOKUP(Tabela3[[#This Row],[id_escola]],H:I,2,FALSE)</f>
        <v>59.627450980392155</v>
      </c>
      <c r="C697" s="21">
        <f>VLOOKUP(Tabela3[[#This Row],[id_escola]],K:L,2,FALSE)</f>
        <v>37.479999999999997</v>
      </c>
      <c r="D697" s="21">
        <f>AVERAGE(Tabela3[[#This Row],[nota_media_portugues]],Tabela3[[#This Row],[nota_media_matematica]])</f>
        <v>48.553725490196072</v>
      </c>
      <c r="E697">
        <f t="shared" si="25"/>
        <v>286</v>
      </c>
      <c r="F697">
        <f>VLOOKUP(Tabela3[[#This Row],[id_escola]],N:P,3,FALSE)</f>
        <v>25</v>
      </c>
      <c r="H697" s="20">
        <v>400210</v>
      </c>
      <c r="I697" s="26">
        <v>63.27058823529412</v>
      </c>
      <c r="K697" s="16">
        <v>400233</v>
      </c>
      <c r="L697" s="15">
        <v>31.541935483870969</v>
      </c>
      <c r="N697">
        <v>403441</v>
      </c>
      <c r="O697">
        <v>45.870466321243526</v>
      </c>
      <c r="P697" s="27">
        <f t="shared" si="27"/>
        <v>14</v>
      </c>
    </row>
    <row r="698" spans="1:16" x14ac:dyDescent="0.3">
      <c r="A698" s="22">
        <f>'agrupamento - 3ciclo'!A697</f>
        <v>346020</v>
      </c>
      <c r="B698" s="21">
        <f>VLOOKUP(Tabela3[[#This Row],[id_escola]],H:I,2,FALSE)</f>
        <v>61.938461538461539</v>
      </c>
      <c r="C698" s="21">
        <f>VLOOKUP(Tabela3[[#This Row],[id_escola]],K:L,2,FALSE)</f>
        <v>47.363636363636367</v>
      </c>
      <c r="D698" s="21">
        <f>AVERAGE(Tabela3[[#This Row],[nota_media_portugues]],Tabela3[[#This Row],[nota_media_matematica]])</f>
        <v>54.651048951048949</v>
      </c>
      <c r="E698">
        <f t="shared" si="25"/>
        <v>133</v>
      </c>
      <c r="F698">
        <f>VLOOKUP(Tabela3[[#This Row],[id_escola]],N:P,3,FALSE)</f>
        <v>11</v>
      </c>
      <c r="H698" s="20">
        <v>400233</v>
      </c>
      <c r="I698" s="26">
        <v>57.30821917808219</v>
      </c>
      <c r="K698" s="16">
        <v>400257</v>
      </c>
      <c r="L698" s="15">
        <v>75.742424242424249</v>
      </c>
      <c r="N698">
        <v>505316</v>
      </c>
      <c r="O698">
        <v>69.318181818181813</v>
      </c>
      <c r="P698" s="27">
        <f t="shared" si="27"/>
        <v>1</v>
      </c>
    </row>
    <row r="699" spans="1:16" x14ac:dyDescent="0.3">
      <c r="A699" s="22">
        <f>'agrupamento - 3ciclo'!A698</f>
        <v>346056</v>
      </c>
      <c r="B699" s="21">
        <f>VLOOKUP(Tabela3[[#This Row],[id_escola]],H:I,2,FALSE)</f>
        <v>50.583333333333336</v>
      </c>
      <c r="C699" s="21">
        <f>VLOOKUP(Tabela3[[#This Row],[id_escola]],K:L,2,FALSE)</f>
        <v>43.162162162162161</v>
      </c>
      <c r="D699" s="21">
        <f>AVERAGE(Tabela3[[#This Row],[nota_media_portugues]],Tabela3[[#This Row],[nota_media_matematica]])</f>
        <v>46.872747747747752</v>
      </c>
      <c r="E699">
        <f t="shared" si="25"/>
        <v>319</v>
      </c>
      <c r="F699">
        <f>VLOOKUP(Tabela3[[#This Row],[id_escola]],N:P,3,FALSE)</f>
        <v>6</v>
      </c>
      <c r="H699" s="20">
        <v>400257</v>
      </c>
      <c r="I699" s="26">
        <v>71.176923076923075</v>
      </c>
      <c r="K699" s="16">
        <v>400270</v>
      </c>
      <c r="L699" s="15">
        <v>42.153846153846153</v>
      </c>
      <c r="N699" t="s">
        <v>1276</v>
      </c>
    </row>
    <row r="700" spans="1:16" x14ac:dyDescent="0.3">
      <c r="A700" s="22">
        <f>'agrupamento - 3ciclo'!A699</f>
        <v>346032</v>
      </c>
      <c r="B700" s="21">
        <f>VLOOKUP(Tabela3[[#This Row],[id_escola]],H:I,2,FALSE)</f>
        <v>51.432432432432435</v>
      </c>
      <c r="C700" s="21">
        <f>VLOOKUP(Tabela3[[#This Row],[id_escola]],K:L,2,FALSE)</f>
        <v>28.243243243243242</v>
      </c>
      <c r="D700" s="21">
        <f>AVERAGE(Tabela3[[#This Row],[nota_media_portugues]],Tabela3[[#This Row],[nota_media_matematica]])</f>
        <v>39.837837837837839</v>
      </c>
      <c r="E700">
        <f t="shared" si="25"/>
        <v>436</v>
      </c>
      <c r="F700">
        <f>VLOOKUP(Tabela3[[#This Row],[id_escola]],N:P,3,FALSE)</f>
        <v>25</v>
      </c>
      <c r="H700" s="20">
        <v>400270</v>
      </c>
      <c r="I700" s="26">
        <v>59.53846153846154</v>
      </c>
      <c r="K700" s="16">
        <v>400294</v>
      </c>
      <c r="L700" s="15">
        <v>50.745762711864408</v>
      </c>
      <c r="N700">
        <v>296454</v>
      </c>
      <c r="O700">
        <v>50</v>
      </c>
      <c r="P700" s="27">
        <f>RANK(O700, $O$700:$O$892, 0)</f>
        <v>114</v>
      </c>
    </row>
    <row r="701" spans="1:16" x14ac:dyDescent="0.3">
      <c r="A701" s="22">
        <f>'agrupamento - 3ciclo'!A700</f>
        <v>342737</v>
      </c>
      <c r="B701" s="21">
        <f>VLOOKUP(Tabela3[[#This Row],[id_escola]],H:I,2,FALSE)</f>
        <v>57.033898305084747</v>
      </c>
      <c r="C701" s="21">
        <f>VLOOKUP(Tabela3[[#This Row],[id_escola]],K:L,2,FALSE)</f>
        <v>35.4765625</v>
      </c>
      <c r="D701" s="21">
        <f>AVERAGE(Tabela3[[#This Row],[nota_media_portugues]],Tabela3[[#This Row],[nota_media_matematica]])</f>
        <v>46.255230402542374</v>
      </c>
      <c r="E701">
        <f t="shared" si="25"/>
        <v>339</v>
      </c>
      <c r="F701">
        <f>VLOOKUP(Tabela3[[#This Row],[id_escola]],N:P,3,FALSE)</f>
        <v>141</v>
      </c>
      <c r="H701" s="20">
        <v>400294</v>
      </c>
      <c r="I701" s="26">
        <v>59.779661016949156</v>
      </c>
      <c r="K701" s="16">
        <v>400312</v>
      </c>
      <c r="L701" s="15">
        <v>35.085858585858588</v>
      </c>
      <c r="N701">
        <v>310098</v>
      </c>
      <c r="O701">
        <v>56.530769230769231</v>
      </c>
      <c r="P701" s="27">
        <f t="shared" ref="P701:P764" si="28">RANK(O701, $O$700:$O$892, 0)</f>
        <v>64</v>
      </c>
    </row>
    <row r="702" spans="1:16" x14ac:dyDescent="0.3">
      <c r="A702" s="22">
        <f>'agrupamento - 3ciclo'!A701</f>
        <v>342798</v>
      </c>
      <c r="B702" s="21">
        <f>VLOOKUP(Tabela3[[#This Row],[id_escola]],H:I,2,FALSE)</f>
        <v>56.239130434782609</v>
      </c>
      <c r="C702" s="21">
        <f>VLOOKUP(Tabela3[[#This Row],[id_escola]],K:L,2,FALSE)</f>
        <v>32.613793103448273</v>
      </c>
      <c r="D702" s="21">
        <f>AVERAGE(Tabela3[[#This Row],[nota_media_portugues]],Tabela3[[#This Row],[nota_media_matematica]])</f>
        <v>44.426461769115441</v>
      </c>
      <c r="E702">
        <f t="shared" si="25"/>
        <v>374</v>
      </c>
      <c r="F702">
        <f>VLOOKUP(Tabela3[[#This Row],[id_escola]],N:P,3,FALSE)</f>
        <v>34</v>
      </c>
      <c r="H702" s="20">
        <v>400312</v>
      </c>
      <c r="I702" s="26">
        <v>54.793650793650791</v>
      </c>
      <c r="K702" s="16">
        <v>400350</v>
      </c>
      <c r="L702" s="15">
        <v>40.214285714285715</v>
      </c>
      <c r="N702">
        <v>310323</v>
      </c>
      <c r="O702">
        <v>45.46153846153846</v>
      </c>
      <c r="P702" s="27">
        <f t="shared" si="28"/>
        <v>154</v>
      </c>
    </row>
    <row r="703" spans="1:16" x14ac:dyDescent="0.3">
      <c r="A703" s="22">
        <f>'agrupamento - 3ciclo'!A702</f>
        <v>400403</v>
      </c>
      <c r="B703" s="21">
        <f>VLOOKUP(Tabela3[[#This Row],[id_escola]],H:I,2,FALSE)</f>
        <v>58.817460317460316</v>
      </c>
      <c r="C703" s="21">
        <f>VLOOKUP(Tabela3[[#This Row],[id_escola]],K:L,2,FALSE)</f>
        <v>36.992063492063494</v>
      </c>
      <c r="D703" s="21">
        <f>AVERAGE(Tabela3[[#This Row],[nota_media_portugues]],Tabela3[[#This Row],[nota_media_matematica]])</f>
        <v>47.904761904761905</v>
      </c>
      <c r="E703">
        <f t="shared" si="25"/>
        <v>299</v>
      </c>
      <c r="F703">
        <f>VLOOKUP(Tabela3[[#This Row],[id_escola]],N:P,3,FALSE)</f>
        <v>128</v>
      </c>
      <c r="H703" s="20">
        <v>400350</v>
      </c>
      <c r="I703" s="26">
        <v>61.01010101010101</v>
      </c>
      <c r="K703" s="16">
        <v>400397</v>
      </c>
      <c r="L703" s="15">
        <v>56.506666666666668</v>
      </c>
      <c r="N703">
        <v>330097</v>
      </c>
      <c r="O703">
        <v>40.916666666666664</v>
      </c>
      <c r="P703" s="27">
        <f t="shared" si="28"/>
        <v>180</v>
      </c>
    </row>
    <row r="704" spans="1:16" x14ac:dyDescent="0.3">
      <c r="A704" s="22">
        <f>'agrupamento - 3ciclo'!A703</f>
        <v>403258</v>
      </c>
      <c r="B704" s="21">
        <f>VLOOKUP(Tabela3[[#This Row],[id_escola]],H:I,2,FALSE)</f>
        <v>54.692857142857143</v>
      </c>
      <c r="C704" s="21">
        <f>VLOOKUP(Tabela3[[#This Row],[id_escola]],K:L,2,FALSE)</f>
        <v>27.060402684563758</v>
      </c>
      <c r="D704" s="21">
        <f>AVERAGE(Tabela3[[#This Row],[nota_media_portugues]],Tabela3[[#This Row],[nota_media_matematica]])</f>
        <v>40.876629913710453</v>
      </c>
      <c r="E704">
        <f t="shared" si="25"/>
        <v>427</v>
      </c>
      <c r="F704">
        <f>VLOOKUP(Tabela3[[#This Row],[id_escola]],N:P,3,FALSE)</f>
        <v>61</v>
      </c>
      <c r="H704" s="20">
        <v>400397</v>
      </c>
      <c r="I704" s="26">
        <v>63.04054054054054</v>
      </c>
      <c r="K704" s="16">
        <v>400403</v>
      </c>
      <c r="L704" s="15">
        <v>36.992063492063494</v>
      </c>
      <c r="N704">
        <v>330838</v>
      </c>
      <c r="O704">
        <v>63.81818181818182</v>
      </c>
      <c r="P704" s="27">
        <f t="shared" si="28"/>
        <v>35</v>
      </c>
    </row>
    <row r="705" spans="1:16" x14ac:dyDescent="0.3">
      <c r="A705" s="22">
        <f>'agrupamento - 3ciclo'!A704</f>
        <v>402590</v>
      </c>
      <c r="B705" s="21">
        <f>VLOOKUP(Tabela3[[#This Row],[id_escola]],H:I,2,FALSE)</f>
        <v>70.927083333333329</v>
      </c>
      <c r="C705" s="21">
        <f>VLOOKUP(Tabela3[[#This Row],[id_escola]],K:L,2,FALSE)</f>
        <v>68.875</v>
      </c>
      <c r="D705" s="21">
        <f>AVERAGE(Tabela3[[#This Row],[nota_media_portugues]],Tabela3[[#This Row],[nota_media_matematica]])</f>
        <v>69.901041666666657</v>
      </c>
      <c r="E705">
        <f t="shared" si="25"/>
        <v>15</v>
      </c>
      <c r="F705">
        <f>VLOOKUP(Tabela3[[#This Row],[id_escola]],N:P,3,FALSE)</f>
        <v>5</v>
      </c>
      <c r="H705" s="20">
        <v>400403</v>
      </c>
      <c r="I705" s="26">
        <v>58.817460317460316</v>
      </c>
      <c r="K705" s="16">
        <v>400439</v>
      </c>
      <c r="L705" s="15">
        <v>56.463917525773198</v>
      </c>
      <c r="N705">
        <v>340005</v>
      </c>
      <c r="O705">
        <v>50.297619047619051</v>
      </c>
      <c r="P705" s="27">
        <f t="shared" si="28"/>
        <v>109</v>
      </c>
    </row>
    <row r="706" spans="1:16" x14ac:dyDescent="0.3">
      <c r="A706" s="22">
        <f>'agrupamento - 3ciclo'!A705</f>
        <v>342919</v>
      </c>
      <c r="B706" s="21">
        <f>VLOOKUP(Tabela3[[#This Row],[id_escola]],H:I,2,FALSE)</f>
        <v>53.172131147540981</v>
      </c>
      <c r="C706" s="21">
        <f>VLOOKUP(Tabela3[[#This Row],[id_escola]],K:L,2,FALSE)</f>
        <v>28.037878787878789</v>
      </c>
      <c r="D706" s="21">
        <f>AVERAGE(Tabela3[[#This Row],[nota_media_portugues]],Tabela3[[#This Row],[nota_media_matematica]])</f>
        <v>40.605004967709888</v>
      </c>
      <c r="E706">
        <f t="shared" ref="E706:E769" si="29">RANK(D706, (D706:D1939), 0)</f>
        <v>427</v>
      </c>
      <c r="F706">
        <f>VLOOKUP(Tabela3[[#This Row],[id_escola]],N:P,3,FALSE)</f>
        <v>164</v>
      </c>
      <c r="H706" s="20">
        <v>400439</v>
      </c>
      <c r="I706" s="26">
        <v>62.207253886010363</v>
      </c>
      <c r="K706" s="16">
        <v>400520</v>
      </c>
      <c r="L706" s="15">
        <v>55.327586206896555</v>
      </c>
      <c r="N706">
        <v>340182</v>
      </c>
      <c r="O706">
        <v>54.880281690140848</v>
      </c>
      <c r="P706" s="27">
        <f t="shared" si="28"/>
        <v>70</v>
      </c>
    </row>
    <row r="707" spans="1:16" x14ac:dyDescent="0.3">
      <c r="A707" s="22">
        <f>'agrupamento - 3ciclo'!A706</f>
        <v>342920</v>
      </c>
      <c r="B707" s="21">
        <f>VLOOKUP(Tabela3[[#This Row],[id_escola]],H:I,2,FALSE)</f>
        <v>62.435185185185183</v>
      </c>
      <c r="C707" s="21">
        <f>VLOOKUP(Tabela3[[#This Row],[id_escola]],K:L,2,FALSE)</f>
        <v>40.706422018348626</v>
      </c>
      <c r="D707" s="21">
        <f>AVERAGE(Tabela3[[#This Row],[nota_media_portugues]],Tabela3[[#This Row],[nota_media_matematica]])</f>
        <v>51.570803601766904</v>
      </c>
      <c r="E707">
        <f t="shared" si="29"/>
        <v>203</v>
      </c>
      <c r="F707">
        <f>VLOOKUP(Tabela3[[#This Row],[id_escola]],N:P,3,FALSE)</f>
        <v>25</v>
      </c>
      <c r="H707" s="20">
        <v>400520</v>
      </c>
      <c r="I707" s="26">
        <v>67.438596491228068</v>
      </c>
      <c r="K707" s="16">
        <v>400579</v>
      </c>
      <c r="L707" s="15">
        <v>29.6875</v>
      </c>
      <c r="N707">
        <v>340352</v>
      </c>
      <c r="O707">
        <v>38.306666666666665</v>
      </c>
      <c r="P707" s="27">
        <f t="shared" si="28"/>
        <v>187</v>
      </c>
    </row>
    <row r="708" spans="1:16" x14ac:dyDescent="0.3">
      <c r="A708" s="22">
        <f>'agrupamento - 3ciclo'!A707</f>
        <v>342956</v>
      </c>
      <c r="B708" s="21">
        <f>VLOOKUP(Tabela3[[#This Row],[id_escola]],H:I,2,FALSE)</f>
        <v>49.208333333333336</v>
      </c>
      <c r="C708" s="21">
        <f>VLOOKUP(Tabela3[[#This Row],[id_escola]],K:L,2,FALSE)</f>
        <v>38.64</v>
      </c>
      <c r="D708" s="21">
        <f>AVERAGE(Tabela3[[#This Row],[nota_media_portugues]],Tabela3[[#This Row],[nota_media_matematica]])</f>
        <v>43.924166666666665</v>
      </c>
      <c r="E708">
        <f t="shared" si="29"/>
        <v>385</v>
      </c>
      <c r="F708">
        <f>VLOOKUP(Tabela3[[#This Row],[id_escola]],N:P,3,FALSE)</f>
        <v>22</v>
      </c>
      <c r="H708" s="20">
        <v>400579</v>
      </c>
      <c r="I708" s="26">
        <v>53.125874125874127</v>
      </c>
      <c r="K708" s="16">
        <v>400609</v>
      </c>
      <c r="L708" s="15">
        <v>25.443113772455089</v>
      </c>
      <c r="N708">
        <v>340390</v>
      </c>
      <c r="O708">
        <v>54.279069767441861</v>
      </c>
      <c r="P708" s="27">
        <f t="shared" si="28"/>
        <v>76</v>
      </c>
    </row>
    <row r="709" spans="1:16" x14ac:dyDescent="0.3">
      <c r="A709" s="22">
        <f>'agrupamento - 3ciclo'!A708</f>
        <v>402709</v>
      </c>
      <c r="B709" s="21">
        <f>VLOOKUP(Tabela3[[#This Row],[id_escola]],H:I,2,FALSE)</f>
        <v>59.194805194805198</v>
      </c>
      <c r="C709" s="21">
        <f>VLOOKUP(Tabela3[[#This Row],[id_escola]],K:L,2,FALSE)</f>
        <v>37.379746835443036</v>
      </c>
      <c r="D709" s="21">
        <f>AVERAGE(Tabela3[[#This Row],[nota_media_portugues]],Tabela3[[#This Row],[nota_media_matematica]])</f>
        <v>48.287276015124121</v>
      </c>
      <c r="E709">
        <f t="shared" si="29"/>
        <v>288</v>
      </c>
      <c r="F709">
        <f>VLOOKUP(Tabela3[[#This Row],[id_escola]],N:P,3,FALSE)</f>
        <v>166</v>
      </c>
      <c r="H709" s="20">
        <v>400609</v>
      </c>
      <c r="I709" s="26">
        <v>50.851351351351354</v>
      </c>
      <c r="K709" s="16">
        <v>400634</v>
      </c>
      <c r="L709" s="15">
        <v>47.545945945945945</v>
      </c>
      <c r="N709">
        <v>340571</v>
      </c>
      <c r="O709">
        <v>37.363636363636367</v>
      </c>
      <c r="P709" s="27">
        <f t="shared" si="28"/>
        <v>189</v>
      </c>
    </row>
    <row r="710" spans="1:16" x14ac:dyDescent="0.3">
      <c r="A710" s="22">
        <f>'agrupamento - 3ciclo'!A709</f>
        <v>346070</v>
      </c>
      <c r="B710" s="21">
        <f>VLOOKUP(Tabela3[[#This Row],[id_escola]],H:I,2,FALSE)</f>
        <v>60.326530612244895</v>
      </c>
      <c r="C710" s="21">
        <f>VLOOKUP(Tabela3[[#This Row],[id_escola]],K:L,2,FALSE)</f>
        <v>38.901960784313722</v>
      </c>
      <c r="D710" s="21">
        <f>AVERAGE(Tabela3[[#This Row],[nota_media_portugues]],Tabela3[[#This Row],[nota_media_matematica]])</f>
        <v>49.614245698279305</v>
      </c>
      <c r="E710">
        <f t="shared" si="29"/>
        <v>252</v>
      </c>
      <c r="F710">
        <f>VLOOKUP(Tabela3[[#This Row],[id_escola]],N:P,3,FALSE)</f>
        <v>14</v>
      </c>
      <c r="H710" s="20">
        <v>400634</v>
      </c>
      <c r="I710" s="26">
        <v>57.25</v>
      </c>
      <c r="K710" s="16">
        <v>400660</v>
      </c>
      <c r="L710" s="15">
        <v>42.172413793103445</v>
      </c>
      <c r="N710">
        <v>340650</v>
      </c>
      <c r="O710">
        <v>44.166666666666664</v>
      </c>
      <c r="P710" s="27">
        <f t="shared" si="28"/>
        <v>164</v>
      </c>
    </row>
    <row r="711" spans="1:16" x14ac:dyDescent="0.3">
      <c r="A711" s="22">
        <f>'agrupamento - 3ciclo'!A710</f>
        <v>346834</v>
      </c>
      <c r="B711" s="21">
        <f>VLOOKUP(Tabela3[[#This Row],[id_escola]],H:I,2,FALSE)</f>
        <v>55.405405405405403</v>
      </c>
      <c r="C711" s="21">
        <f>VLOOKUP(Tabela3[[#This Row],[id_escola]],K:L,2,FALSE)</f>
        <v>38.26973684210526</v>
      </c>
      <c r="D711" s="21">
        <f>AVERAGE(Tabela3[[#This Row],[nota_media_portugues]],Tabela3[[#This Row],[nota_media_matematica]])</f>
        <v>46.837571123755332</v>
      </c>
      <c r="E711">
        <f t="shared" si="29"/>
        <v>314</v>
      </c>
      <c r="F711">
        <f>VLOOKUP(Tabela3[[#This Row],[id_escola]],N:P,3,FALSE)</f>
        <v>77</v>
      </c>
      <c r="H711" s="20">
        <v>400660</v>
      </c>
      <c r="I711" s="26">
        <v>60.392857142857146</v>
      </c>
      <c r="K711" s="16">
        <v>400671</v>
      </c>
      <c r="L711" s="15">
        <v>35.333333333333336</v>
      </c>
      <c r="N711">
        <v>340947</v>
      </c>
      <c r="O711">
        <v>53.513966480446925</v>
      </c>
      <c r="P711" s="27">
        <f t="shared" si="28"/>
        <v>81</v>
      </c>
    </row>
    <row r="712" spans="1:16" x14ac:dyDescent="0.3">
      <c r="A712" s="22">
        <f>'agrupamento - 3ciclo'!A711</f>
        <v>403003</v>
      </c>
      <c r="B712" s="21">
        <f>VLOOKUP(Tabela3[[#This Row],[id_escola]],H:I,2,FALSE)</f>
        <v>59.433566433566433</v>
      </c>
      <c r="C712" s="21">
        <f>VLOOKUP(Tabela3[[#This Row],[id_escola]],K:L,2,FALSE)</f>
        <v>48.29577464788732</v>
      </c>
      <c r="D712" s="21">
        <f>AVERAGE(Tabela3[[#This Row],[nota_media_portugues]],Tabela3[[#This Row],[nota_media_matematica]])</f>
        <v>53.864670540726877</v>
      </c>
      <c r="E712">
        <f t="shared" si="29"/>
        <v>152</v>
      </c>
      <c r="F712">
        <f>VLOOKUP(Tabela3[[#This Row],[id_escola]],N:P,3,FALSE)</f>
        <v>27</v>
      </c>
      <c r="H712" s="20">
        <v>400671</v>
      </c>
      <c r="I712" s="26">
        <v>63.175438596491226</v>
      </c>
      <c r="K712" s="16">
        <v>400683</v>
      </c>
      <c r="L712" s="15">
        <v>43.532258064516128</v>
      </c>
      <c r="N712">
        <v>341150</v>
      </c>
      <c r="O712">
        <v>57.21883656509695</v>
      </c>
      <c r="P712" s="27">
        <f t="shared" si="28"/>
        <v>58</v>
      </c>
    </row>
    <row r="713" spans="1:16" x14ac:dyDescent="0.3">
      <c r="A713" s="22">
        <f>'agrupamento - 3ciclo'!A712</f>
        <v>402904</v>
      </c>
      <c r="B713" s="21">
        <f>VLOOKUP(Tabela3[[#This Row],[id_escola]],H:I,2,FALSE)</f>
        <v>52.730769230769234</v>
      </c>
      <c r="C713" s="21">
        <f>VLOOKUP(Tabela3[[#This Row],[id_escola]],K:L,2,FALSE)</f>
        <v>37.57692307692308</v>
      </c>
      <c r="D713" s="21">
        <f>AVERAGE(Tabela3[[#This Row],[nota_media_portugues]],Tabela3[[#This Row],[nota_media_matematica]])</f>
        <v>45.15384615384616</v>
      </c>
      <c r="E713">
        <f t="shared" si="29"/>
        <v>349</v>
      </c>
      <c r="F713">
        <f>VLOOKUP(Tabela3[[#This Row],[id_escola]],N:P,3,FALSE)</f>
        <v>21</v>
      </c>
      <c r="H713" s="20">
        <v>400683</v>
      </c>
      <c r="I713" s="26">
        <v>62.579365079365083</v>
      </c>
      <c r="K713" s="16">
        <v>400695</v>
      </c>
      <c r="L713" s="15">
        <v>51.321428571428569</v>
      </c>
      <c r="N713">
        <v>341265</v>
      </c>
      <c r="O713">
        <v>43.285714285714285</v>
      </c>
      <c r="P713" s="27">
        <f t="shared" si="28"/>
        <v>172</v>
      </c>
    </row>
    <row r="714" spans="1:16" x14ac:dyDescent="0.3">
      <c r="A714" s="22">
        <f>'agrupamento - 3ciclo'!A713</f>
        <v>343687</v>
      </c>
      <c r="B714" s="21">
        <f>VLOOKUP(Tabela3[[#This Row],[id_escola]],H:I,2,FALSE)</f>
        <v>68.666666666666671</v>
      </c>
      <c r="C714" s="21">
        <f>VLOOKUP(Tabela3[[#This Row],[id_escola]],K:L,2,FALSE)</f>
        <v>53.320754716981135</v>
      </c>
      <c r="D714" s="21">
        <f>AVERAGE(Tabela3[[#This Row],[nota_media_portugues]],Tabela3[[#This Row],[nota_media_matematica]])</f>
        <v>60.993710691823907</v>
      </c>
      <c r="E714">
        <f t="shared" si="29"/>
        <v>53</v>
      </c>
      <c r="F714">
        <f>VLOOKUP(Tabela3[[#This Row],[id_escola]],N:P,3,FALSE)</f>
        <v>17</v>
      </c>
      <c r="H714" s="20">
        <v>400695</v>
      </c>
      <c r="I714" s="26">
        <v>63.042857142857144</v>
      </c>
      <c r="K714" s="16">
        <v>400701</v>
      </c>
      <c r="L714" s="15">
        <v>51.702702702702702</v>
      </c>
      <c r="N714">
        <v>341551</v>
      </c>
      <c r="O714">
        <v>66.5625</v>
      </c>
      <c r="P714" s="27">
        <f t="shared" si="28"/>
        <v>26</v>
      </c>
    </row>
    <row r="715" spans="1:16" x14ac:dyDescent="0.3">
      <c r="A715" s="22">
        <f>'agrupamento - 3ciclo'!A714</f>
        <v>343389</v>
      </c>
      <c r="B715" s="21">
        <f>VLOOKUP(Tabela3[[#This Row],[id_escola]],H:I,2,FALSE)</f>
        <v>59.239130434782609</v>
      </c>
      <c r="C715" s="21">
        <f>VLOOKUP(Tabela3[[#This Row],[id_escola]],K:L,2,FALSE)</f>
        <v>43.41935483870968</v>
      </c>
      <c r="D715" s="21">
        <f>AVERAGE(Tabela3[[#This Row],[nota_media_portugues]],Tabela3[[#This Row],[nota_media_matematica]])</f>
        <v>51.329242636746145</v>
      </c>
      <c r="E715">
        <f t="shared" si="29"/>
        <v>205</v>
      </c>
      <c r="F715">
        <f>VLOOKUP(Tabela3[[#This Row],[id_escola]],N:P,3,FALSE)</f>
        <v>61</v>
      </c>
      <c r="H715" s="20">
        <v>400701</v>
      </c>
      <c r="I715" s="26">
        <v>60.541666666666664</v>
      </c>
      <c r="K715" s="16">
        <v>400725</v>
      </c>
      <c r="L715" s="15">
        <v>38.522522522522522</v>
      </c>
      <c r="N715">
        <v>341605</v>
      </c>
      <c r="O715">
        <v>49.483009708737868</v>
      </c>
      <c r="P715" s="27">
        <f t="shared" si="28"/>
        <v>117</v>
      </c>
    </row>
    <row r="716" spans="1:16" x14ac:dyDescent="0.3">
      <c r="A716" s="22">
        <f>'agrupamento - 3ciclo'!A715</f>
        <v>341368</v>
      </c>
      <c r="B716" s="21">
        <f>VLOOKUP(Tabela3[[#This Row],[id_escola]],H:I,2,FALSE)</f>
        <v>64.670329670329664</v>
      </c>
      <c r="C716" s="21">
        <f>VLOOKUP(Tabela3[[#This Row],[id_escola]],K:L,2,FALSE)</f>
        <v>44.934065934065934</v>
      </c>
      <c r="D716" s="21">
        <f>AVERAGE(Tabela3[[#This Row],[nota_media_portugues]],Tabela3[[#This Row],[nota_media_matematica]])</f>
        <v>54.802197802197796</v>
      </c>
      <c r="E716">
        <f t="shared" si="29"/>
        <v>129</v>
      </c>
      <c r="F716">
        <f>VLOOKUP(Tabela3[[#This Row],[id_escola]],N:P,3,FALSE)</f>
        <v>46</v>
      </c>
      <c r="H716" s="20">
        <v>400725</v>
      </c>
      <c r="I716" s="26">
        <v>51.450980392156865</v>
      </c>
      <c r="K716" s="16">
        <v>400737</v>
      </c>
      <c r="L716" s="15">
        <v>46.823529411764703</v>
      </c>
      <c r="N716">
        <v>341654</v>
      </c>
      <c r="O716">
        <v>39.126315789473686</v>
      </c>
      <c r="P716" s="27">
        <f t="shared" si="28"/>
        <v>183</v>
      </c>
    </row>
    <row r="717" spans="1:16" x14ac:dyDescent="0.3">
      <c r="A717" s="22">
        <f>'agrupamento - 3ciclo'!A716</f>
        <v>345830</v>
      </c>
      <c r="B717" s="21">
        <f>VLOOKUP(Tabela3[[#This Row],[id_escola]],H:I,2,FALSE)</f>
        <v>57.740157480314963</v>
      </c>
      <c r="C717" s="21">
        <f>VLOOKUP(Tabela3[[#This Row],[id_escola]],K:L,2,FALSE)</f>
        <v>38.058365758754867</v>
      </c>
      <c r="D717" s="21">
        <f>AVERAGE(Tabela3[[#This Row],[nota_media_portugues]],Tabela3[[#This Row],[nota_media_matematica]])</f>
        <v>47.899261619534911</v>
      </c>
      <c r="E717">
        <f t="shared" si="29"/>
        <v>291</v>
      </c>
      <c r="F717">
        <f>VLOOKUP(Tabela3[[#This Row],[id_escola]],N:P,3,FALSE)</f>
        <v>28</v>
      </c>
      <c r="H717" s="20">
        <v>400737</v>
      </c>
      <c r="I717" s="26">
        <v>66.393939393939391</v>
      </c>
      <c r="K717" s="16">
        <v>400749</v>
      </c>
      <c r="L717" s="15">
        <v>27.013888888888889</v>
      </c>
      <c r="N717">
        <v>341680</v>
      </c>
      <c r="O717">
        <v>58.571955719557195</v>
      </c>
      <c r="P717" s="27">
        <f t="shared" si="28"/>
        <v>49</v>
      </c>
    </row>
    <row r="718" spans="1:16" x14ac:dyDescent="0.3">
      <c r="A718" s="22">
        <f>'agrupamento - 3ciclo'!A717</f>
        <v>341370</v>
      </c>
      <c r="B718" s="21">
        <f>VLOOKUP(Tabela3[[#This Row],[id_escola]],H:I,2,FALSE)</f>
        <v>58.883720930232556</v>
      </c>
      <c r="C718" s="21">
        <f>VLOOKUP(Tabela3[[#This Row],[id_escola]],K:L,2,FALSE)</f>
        <v>39.715384615384615</v>
      </c>
      <c r="D718" s="21">
        <f>AVERAGE(Tabela3[[#This Row],[nota_media_portugues]],Tabela3[[#This Row],[nota_media_matematica]])</f>
        <v>49.299552772808582</v>
      </c>
      <c r="E718">
        <f t="shared" si="29"/>
        <v>253</v>
      </c>
      <c r="F718">
        <f>VLOOKUP(Tabela3[[#This Row],[id_escola]],N:P,3,FALSE)</f>
        <v>29</v>
      </c>
      <c r="H718" s="20">
        <v>400749</v>
      </c>
      <c r="I718" s="26">
        <v>51.136986301369866</v>
      </c>
      <c r="K718" s="16">
        <v>400750</v>
      </c>
      <c r="L718" s="15">
        <v>48.691358024691361</v>
      </c>
      <c r="N718">
        <v>341990</v>
      </c>
      <c r="O718">
        <v>47.46875</v>
      </c>
      <c r="P718" s="27">
        <f t="shared" si="28"/>
        <v>136</v>
      </c>
    </row>
    <row r="719" spans="1:16" x14ac:dyDescent="0.3">
      <c r="A719" s="22">
        <f>'agrupamento - 3ciclo'!A718</f>
        <v>341400</v>
      </c>
      <c r="B719" s="21">
        <f>VLOOKUP(Tabela3[[#This Row],[id_escola]],H:I,2,FALSE)</f>
        <v>58.198630136986303</v>
      </c>
      <c r="C719" s="21">
        <f>VLOOKUP(Tabela3[[#This Row],[id_escola]],K:L,2,FALSE)</f>
        <v>37.867549668874169</v>
      </c>
      <c r="D719" s="21">
        <f>AVERAGE(Tabela3[[#This Row],[nota_media_portugues]],Tabela3[[#This Row],[nota_media_matematica]])</f>
        <v>48.033089902930236</v>
      </c>
      <c r="E719">
        <f t="shared" si="29"/>
        <v>286</v>
      </c>
      <c r="F719">
        <f>VLOOKUP(Tabela3[[#This Row],[id_escola]],N:P,3,FALSE)</f>
        <v>24</v>
      </c>
      <c r="H719" s="20">
        <v>400750</v>
      </c>
      <c r="I719" s="26">
        <v>60.214723926380366</v>
      </c>
      <c r="K719" s="16">
        <v>400774</v>
      </c>
      <c r="L719" s="15">
        <v>38.269230769230766</v>
      </c>
      <c r="N719">
        <v>342099</v>
      </c>
      <c r="O719">
        <v>44.849206349206348</v>
      </c>
      <c r="P719" s="27">
        <f t="shared" si="28"/>
        <v>157</v>
      </c>
    </row>
    <row r="720" spans="1:16" x14ac:dyDescent="0.3">
      <c r="A720" s="22">
        <f>'agrupamento - 3ciclo'!A719</f>
        <v>344424</v>
      </c>
      <c r="B720" s="21">
        <f>VLOOKUP(Tabela3[[#This Row],[id_escola]],H:I,2,FALSE)</f>
        <v>57.688172043010752</v>
      </c>
      <c r="C720" s="21">
        <f>VLOOKUP(Tabela3[[#This Row],[id_escola]],K:L,2,FALSE)</f>
        <v>40.132275132275133</v>
      </c>
      <c r="D720" s="21">
        <f>AVERAGE(Tabela3[[#This Row],[nota_media_portugues]],Tabela3[[#This Row],[nota_media_matematica]])</f>
        <v>48.910223587642946</v>
      </c>
      <c r="E720">
        <f t="shared" si="29"/>
        <v>265</v>
      </c>
      <c r="F720">
        <f>VLOOKUP(Tabela3[[#This Row],[id_escola]],N:P,3,FALSE)</f>
        <v>123</v>
      </c>
      <c r="H720" s="20">
        <v>400774</v>
      </c>
      <c r="I720" s="26">
        <v>56.568627450980394</v>
      </c>
      <c r="K720" s="16">
        <v>400786</v>
      </c>
      <c r="L720" s="15">
        <v>32.691489361702125</v>
      </c>
      <c r="N720">
        <v>342105</v>
      </c>
      <c r="O720">
        <v>34.904761904761905</v>
      </c>
      <c r="P720" s="27">
        <f t="shared" si="28"/>
        <v>193</v>
      </c>
    </row>
    <row r="721" spans="1:16" x14ac:dyDescent="0.3">
      <c r="A721" s="22">
        <f>'agrupamento - 3ciclo'!A720</f>
        <v>346536</v>
      </c>
      <c r="B721" s="21">
        <f>VLOOKUP(Tabela3[[#This Row],[id_escola]],H:I,2,FALSE)</f>
        <v>46.208333333333336</v>
      </c>
      <c r="C721" s="21">
        <f>VLOOKUP(Tabela3[[#This Row],[id_escola]],K:L,2,FALSE)</f>
        <v>25.096774193548388</v>
      </c>
      <c r="D721" s="21">
        <f>AVERAGE(Tabela3[[#This Row],[nota_media_portugues]],Tabela3[[#This Row],[nota_media_matematica]])</f>
        <v>35.652553763440864</v>
      </c>
      <c r="E721">
        <f t="shared" si="29"/>
        <v>449</v>
      </c>
      <c r="F721">
        <f>VLOOKUP(Tabela3[[#This Row],[id_escola]],N:P,3,FALSE)</f>
        <v>55</v>
      </c>
      <c r="H721" s="20">
        <v>400786</v>
      </c>
      <c r="I721" s="26">
        <v>53.942528735632187</v>
      </c>
      <c r="K721" s="16">
        <v>400798</v>
      </c>
      <c r="L721" s="15">
        <v>50.942708333333336</v>
      </c>
      <c r="N721">
        <v>342270</v>
      </c>
      <c r="O721">
        <v>51.196969696969695</v>
      </c>
      <c r="P721" s="27">
        <f t="shared" si="28"/>
        <v>101</v>
      </c>
    </row>
    <row r="722" spans="1:16" x14ac:dyDescent="0.3">
      <c r="A722" s="22">
        <f>'agrupamento - 3ciclo'!A721</f>
        <v>330498</v>
      </c>
      <c r="B722" s="21">
        <f>VLOOKUP(Tabela3[[#This Row],[id_escola]],H:I,2,FALSE)</f>
        <v>54.764705882352942</v>
      </c>
      <c r="C722" s="21">
        <f>VLOOKUP(Tabela3[[#This Row],[id_escola]],K:L,2,FALSE)</f>
        <v>28.03921568627451</v>
      </c>
      <c r="D722" s="21">
        <f>AVERAGE(Tabela3[[#This Row],[nota_media_portugues]],Tabela3[[#This Row],[nota_media_matematica]])</f>
        <v>41.401960784313729</v>
      </c>
      <c r="E722">
        <f t="shared" si="29"/>
        <v>403</v>
      </c>
      <c r="F722">
        <f>VLOOKUP(Tabela3[[#This Row],[id_escola]],N:P,3,FALSE)</f>
        <v>25</v>
      </c>
      <c r="H722" s="20">
        <v>400798</v>
      </c>
      <c r="I722" s="26">
        <v>64.427083333333329</v>
      </c>
      <c r="K722" s="16">
        <v>400804</v>
      </c>
      <c r="L722" s="15">
        <v>25.49514563106796</v>
      </c>
      <c r="N722">
        <v>342350</v>
      </c>
      <c r="O722">
        <v>46.511111111111113</v>
      </c>
      <c r="P722" s="27">
        <f t="shared" si="28"/>
        <v>145</v>
      </c>
    </row>
    <row r="723" spans="1:16" x14ac:dyDescent="0.3">
      <c r="A723" s="22">
        <f>'agrupamento - 3ciclo'!A722</f>
        <v>341654</v>
      </c>
      <c r="B723" s="21">
        <f>VLOOKUP(Tabela3[[#This Row],[id_escola]],H:I,2,FALSE)</f>
        <v>53.912087912087912</v>
      </c>
      <c r="C723" s="21">
        <f>VLOOKUP(Tabela3[[#This Row],[id_escola]],K:L,2,FALSE)</f>
        <v>22.880434782608695</v>
      </c>
      <c r="D723" s="21">
        <f>AVERAGE(Tabela3[[#This Row],[nota_media_portugues]],Tabela3[[#This Row],[nota_media_matematica]])</f>
        <v>38.3962613473483</v>
      </c>
      <c r="E723">
        <f t="shared" si="29"/>
        <v>429</v>
      </c>
      <c r="F723">
        <f>VLOOKUP(Tabela3[[#This Row],[id_escola]],N:P,3,FALSE)</f>
        <v>183</v>
      </c>
      <c r="H723" s="20">
        <v>400804</v>
      </c>
      <c r="I723" s="26">
        <v>48.373626373626372</v>
      </c>
      <c r="K723" s="16">
        <v>400828</v>
      </c>
      <c r="L723" s="15">
        <v>41.8</v>
      </c>
      <c r="N723">
        <v>342452</v>
      </c>
      <c r="O723">
        <v>46.130268199233718</v>
      </c>
      <c r="P723" s="27">
        <f t="shared" si="28"/>
        <v>149</v>
      </c>
    </row>
    <row r="724" spans="1:16" x14ac:dyDescent="0.3">
      <c r="A724" s="22">
        <f>'agrupamento - 3ciclo'!A723</f>
        <v>346743</v>
      </c>
      <c r="B724" s="21">
        <f>VLOOKUP(Tabela3[[#This Row],[id_escola]],H:I,2,FALSE)</f>
        <v>55.288135593220339</v>
      </c>
      <c r="C724" s="21">
        <f>VLOOKUP(Tabela3[[#This Row],[id_escola]],K:L,2,FALSE)</f>
        <v>30.9140625</v>
      </c>
      <c r="D724" s="21">
        <f>AVERAGE(Tabela3[[#This Row],[nota_media_portugues]],Tabela3[[#This Row],[nota_media_matematica]])</f>
        <v>43.101099046610173</v>
      </c>
      <c r="E724">
        <f t="shared" si="29"/>
        <v>382</v>
      </c>
      <c r="F724">
        <f>VLOOKUP(Tabela3[[#This Row],[id_escola]],N:P,3,FALSE)</f>
        <v>153</v>
      </c>
      <c r="H724" s="20">
        <v>400828</v>
      </c>
      <c r="I724" s="26">
        <v>60.89473684210526</v>
      </c>
      <c r="K724" s="16">
        <v>400830</v>
      </c>
      <c r="L724" s="15">
        <v>49.088495575221238</v>
      </c>
      <c r="N724">
        <v>342518</v>
      </c>
      <c r="O724">
        <v>42.83606557377049</v>
      </c>
      <c r="P724" s="27">
        <f t="shared" si="28"/>
        <v>173</v>
      </c>
    </row>
    <row r="725" spans="1:16" x14ac:dyDescent="0.3">
      <c r="A725" s="22">
        <f>'agrupamento - 3ciclo'!A724</f>
        <v>344060</v>
      </c>
      <c r="B725" s="21">
        <f>VLOOKUP(Tabela3[[#This Row],[id_escola]],H:I,2,FALSE)</f>
        <v>50.564102564102562</v>
      </c>
      <c r="C725" s="21">
        <f>VLOOKUP(Tabela3[[#This Row],[id_escola]],K:L,2,FALSE)</f>
        <v>34</v>
      </c>
      <c r="D725" s="21">
        <f>AVERAGE(Tabela3[[#This Row],[nota_media_portugues]],Tabela3[[#This Row],[nota_media_matematica]])</f>
        <v>42.282051282051285</v>
      </c>
      <c r="E725">
        <f t="shared" si="29"/>
        <v>390</v>
      </c>
      <c r="F725">
        <f>VLOOKUP(Tabela3[[#This Row],[id_escola]],N:P,3,FALSE)</f>
        <v>160</v>
      </c>
      <c r="H725" s="20">
        <v>400830</v>
      </c>
      <c r="I725" s="26">
        <v>59.5</v>
      </c>
      <c r="K725" s="16">
        <v>400841</v>
      </c>
      <c r="L725" s="15">
        <v>45.636363636363633</v>
      </c>
      <c r="N725">
        <v>342592</v>
      </c>
      <c r="O725">
        <v>41.720779220779221</v>
      </c>
      <c r="P725" s="27">
        <f t="shared" si="28"/>
        <v>177</v>
      </c>
    </row>
    <row r="726" spans="1:16" x14ac:dyDescent="0.3">
      <c r="A726" s="22">
        <f>'agrupamento - 3ciclo'!A725</f>
        <v>341411</v>
      </c>
      <c r="B726" s="21">
        <f>VLOOKUP(Tabela3[[#This Row],[id_escola]],H:I,2,FALSE)</f>
        <v>61.203703703703702</v>
      </c>
      <c r="C726" s="21">
        <f>VLOOKUP(Tabela3[[#This Row],[id_escola]],K:L,2,FALSE)</f>
        <v>52.628930817610062</v>
      </c>
      <c r="D726" s="21">
        <f>AVERAGE(Tabela3[[#This Row],[nota_media_portugues]],Tabela3[[#This Row],[nota_media_matematica]])</f>
        <v>56.916317260656882</v>
      </c>
      <c r="E726">
        <f t="shared" si="29"/>
        <v>93</v>
      </c>
      <c r="F726">
        <f>VLOOKUP(Tabela3[[#This Row],[id_escola]],N:P,3,FALSE)</f>
        <v>17</v>
      </c>
      <c r="H726" s="20">
        <v>400841</v>
      </c>
      <c r="I726" s="26">
        <v>59.853146853146853</v>
      </c>
      <c r="K726" s="16">
        <v>400853</v>
      </c>
      <c r="L726" s="15">
        <v>29.636363636363637</v>
      </c>
      <c r="N726">
        <v>342610</v>
      </c>
      <c r="O726">
        <v>44.724576271186443</v>
      </c>
      <c r="P726" s="27">
        <f t="shared" si="28"/>
        <v>159</v>
      </c>
    </row>
    <row r="727" spans="1:16" x14ac:dyDescent="0.3">
      <c r="A727" s="22">
        <f>'agrupamento - 3ciclo'!A726</f>
        <v>341423</v>
      </c>
      <c r="B727" s="21">
        <f>VLOOKUP(Tabela3[[#This Row],[id_escola]],H:I,2,FALSE)</f>
        <v>60.410526315789475</v>
      </c>
      <c r="C727" s="21">
        <f>VLOOKUP(Tabela3[[#This Row],[id_escola]],K:L,2,FALSE)</f>
        <v>44.360824742268044</v>
      </c>
      <c r="D727" s="21">
        <f>AVERAGE(Tabela3[[#This Row],[nota_media_portugues]],Tabela3[[#This Row],[nota_media_matematica]])</f>
        <v>52.385675529028759</v>
      </c>
      <c r="E727">
        <f t="shared" si="29"/>
        <v>181</v>
      </c>
      <c r="F727" t="e">
        <f>VLOOKUP(Tabela3[[#This Row],[id_escola]],N:P,3,FALSE)</f>
        <v>#N/A</v>
      </c>
      <c r="H727" s="20">
        <v>400853</v>
      </c>
      <c r="I727" s="26">
        <v>58.38095238095238</v>
      </c>
      <c r="K727" s="16">
        <v>400877</v>
      </c>
      <c r="L727" s="15">
        <v>45</v>
      </c>
      <c r="N727">
        <v>342853</v>
      </c>
      <c r="O727">
        <v>45.323529411764703</v>
      </c>
      <c r="P727" s="27">
        <f t="shared" si="28"/>
        <v>155</v>
      </c>
    </row>
    <row r="728" spans="1:16" x14ac:dyDescent="0.3">
      <c r="A728" s="22" t="e">
        <f>'agrupamento - 3ciclo'!A727</f>
        <v>#N/A</v>
      </c>
      <c r="B728" s="21" t="e">
        <f>VLOOKUP(Tabela3[[#This Row],[id_escola]],H:I,2,FALSE)</f>
        <v>#N/A</v>
      </c>
      <c r="C728" s="21" t="e">
        <f>VLOOKUP(Tabela3[[#This Row],[id_escola]],K:L,2,FALSE)</f>
        <v>#N/A</v>
      </c>
      <c r="D728" s="21">
        <v>0</v>
      </c>
      <c r="E728">
        <f t="shared" si="29"/>
        <v>461</v>
      </c>
      <c r="F728" t="e">
        <f>VLOOKUP(Tabela3[[#This Row],[id_escola]],N:P,3,FALSE)</f>
        <v>#N/A</v>
      </c>
      <c r="H728" s="20">
        <v>400877</v>
      </c>
      <c r="I728" s="26">
        <v>61.664285714285711</v>
      </c>
      <c r="K728" s="16">
        <v>400889</v>
      </c>
      <c r="L728" s="15">
        <v>39.248120300751879</v>
      </c>
      <c r="N728">
        <v>342932</v>
      </c>
      <c r="O728">
        <v>37.450000000000003</v>
      </c>
      <c r="P728" s="27">
        <f t="shared" si="28"/>
        <v>188</v>
      </c>
    </row>
    <row r="729" spans="1:16" x14ac:dyDescent="0.3">
      <c r="A729" s="22">
        <f>'agrupamento - 3ciclo'!A728</f>
        <v>330061</v>
      </c>
      <c r="B729" s="21">
        <f>VLOOKUP(Tabela3[[#This Row],[id_escola]],H:I,2,FALSE)</f>
        <v>59.597938144329895</v>
      </c>
      <c r="C729" s="21">
        <f>VLOOKUP(Tabela3[[#This Row],[id_escola]],K:L,2,FALSE)</f>
        <v>43.693877551020407</v>
      </c>
      <c r="D729" s="21">
        <f>AVERAGE(Tabela3[[#This Row],[nota_media_portugues]],Tabela3[[#This Row],[nota_media_matematica]])</f>
        <v>51.645907847675147</v>
      </c>
      <c r="E729">
        <f t="shared" si="29"/>
        <v>195</v>
      </c>
      <c r="F729">
        <f>VLOOKUP(Tabela3[[#This Row],[id_escola]],N:P,3,FALSE)</f>
        <v>12</v>
      </c>
      <c r="H729" s="20">
        <v>400889</v>
      </c>
      <c r="I729" s="26">
        <v>56.642276422764226</v>
      </c>
      <c r="K729" s="16">
        <v>400890</v>
      </c>
      <c r="L729" s="15">
        <v>42.118110236220474</v>
      </c>
      <c r="N729">
        <v>342993</v>
      </c>
      <c r="O729">
        <v>51.471698113207545</v>
      </c>
      <c r="P729" s="27">
        <f t="shared" si="28"/>
        <v>96</v>
      </c>
    </row>
    <row r="730" spans="1:16" x14ac:dyDescent="0.3">
      <c r="A730" s="22">
        <f>'agrupamento - 3ciclo'!A729</f>
        <v>341460</v>
      </c>
      <c r="B730" s="21">
        <f>VLOOKUP(Tabela3[[#This Row],[id_escola]],H:I,2,FALSE)</f>
        <v>58.662251655629142</v>
      </c>
      <c r="C730" s="21">
        <f>VLOOKUP(Tabela3[[#This Row],[id_escola]],K:L,2,FALSE)</f>
        <v>35.231788079470199</v>
      </c>
      <c r="D730" s="21">
        <f>AVERAGE(Tabela3[[#This Row],[nota_media_portugues]],Tabela3[[#This Row],[nota_media_matematica]])</f>
        <v>46.94701986754967</v>
      </c>
      <c r="E730">
        <f t="shared" si="29"/>
        <v>302</v>
      </c>
      <c r="F730">
        <f>VLOOKUP(Tabela3[[#This Row],[id_escola]],N:P,3,FALSE)</f>
        <v>127</v>
      </c>
      <c r="H730" s="20">
        <v>400890</v>
      </c>
      <c r="I730" s="26">
        <v>59.271999999999998</v>
      </c>
      <c r="K730" s="16">
        <v>400919</v>
      </c>
      <c r="L730" s="15">
        <v>32.440366972477065</v>
      </c>
      <c r="N730">
        <v>343006</v>
      </c>
      <c r="O730">
        <v>46.248226950354606</v>
      </c>
      <c r="P730" s="27">
        <f t="shared" si="28"/>
        <v>147</v>
      </c>
    </row>
    <row r="731" spans="1:16" x14ac:dyDescent="0.3">
      <c r="A731" s="22">
        <f>'agrupamento - 3ciclo'!A730</f>
        <v>341472</v>
      </c>
      <c r="B731" s="21">
        <f>VLOOKUP(Tabela3[[#This Row],[id_escola]],H:I,2,FALSE)</f>
        <v>66.979695431472081</v>
      </c>
      <c r="C731" s="21">
        <f>VLOOKUP(Tabela3[[#This Row],[id_escola]],K:L,2,FALSE)</f>
        <v>54.18781725888325</v>
      </c>
      <c r="D731" s="21">
        <f>AVERAGE(Tabela3[[#This Row],[nota_media_portugues]],Tabela3[[#This Row],[nota_media_matematica]])</f>
        <v>60.583756345177662</v>
      </c>
      <c r="E731">
        <f t="shared" si="29"/>
        <v>56</v>
      </c>
      <c r="F731">
        <f>VLOOKUP(Tabela3[[#This Row],[id_escola]],N:P,3,FALSE)</f>
        <v>8</v>
      </c>
      <c r="H731" s="20">
        <v>400919</v>
      </c>
      <c r="I731" s="26">
        <v>56.733333333333334</v>
      </c>
      <c r="K731" s="16">
        <v>400944</v>
      </c>
      <c r="L731" s="15">
        <v>40.696078431372548</v>
      </c>
      <c r="N731">
        <v>343079</v>
      </c>
      <c r="O731">
        <v>43.670103092783506</v>
      </c>
      <c r="P731" s="27">
        <f t="shared" si="28"/>
        <v>168</v>
      </c>
    </row>
    <row r="732" spans="1:16" x14ac:dyDescent="0.3">
      <c r="A732" s="22">
        <f>'agrupamento - 3ciclo'!A731</f>
        <v>341502</v>
      </c>
      <c r="B732" s="21">
        <f>VLOOKUP(Tabela3[[#This Row],[id_escola]],H:I,2,FALSE)</f>
        <v>55.279816513761467</v>
      </c>
      <c r="C732" s="21">
        <f>VLOOKUP(Tabela3[[#This Row],[id_escola]],K:L,2,FALSE)</f>
        <v>30.358078602620086</v>
      </c>
      <c r="D732" s="21">
        <f>AVERAGE(Tabela3[[#This Row],[nota_media_portugues]],Tabela3[[#This Row],[nota_media_matematica]])</f>
        <v>42.818947558190779</v>
      </c>
      <c r="E732">
        <f t="shared" si="29"/>
        <v>382</v>
      </c>
      <c r="F732">
        <f>VLOOKUP(Tabela3[[#This Row],[id_escola]],N:P,3,FALSE)</f>
        <v>152</v>
      </c>
      <c r="H732" s="20">
        <v>400944</v>
      </c>
      <c r="I732" s="26">
        <v>59.456310679611647</v>
      </c>
      <c r="K732" s="16">
        <v>400956</v>
      </c>
      <c r="L732" s="15">
        <v>48.292682926829265</v>
      </c>
      <c r="N732">
        <v>343134</v>
      </c>
      <c r="O732">
        <v>52.942953020134226</v>
      </c>
      <c r="P732" s="27">
        <f t="shared" si="28"/>
        <v>88</v>
      </c>
    </row>
    <row r="733" spans="1:16" x14ac:dyDescent="0.3">
      <c r="A733" s="22" t="e">
        <f>'agrupamento - 3ciclo'!A732</f>
        <v>#N/A</v>
      </c>
      <c r="C733" s="21"/>
      <c r="D733" s="21">
        <v>0</v>
      </c>
      <c r="E733">
        <f t="shared" si="29"/>
        <v>457</v>
      </c>
      <c r="F733" t="e">
        <f>VLOOKUP(Tabela3[[#This Row],[id_escola]],N:P,3,FALSE)</f>
        <v>#N/A</v>
      </c>
      <c r="H733" s="20">
        <v>400956</v>
      </c>
      <c r="I733" s="26">
        <v>61.354037267080749</v>
      </c>
      <c r="K733" s="16">
        <v>400968</v>
      </c>
      <c r="L733" s="15">
        <v>53.272727272727273</v>
      </c>
      <c r="N733">
        <v>343158</v>
      </c>
      <c r="O733">
        <v>47.694174757281552</v>
      </c>
      <c r="P733" s="27">
        <f t="shared" si="28"/>
        <v>131</v>
      </c>
    </row>
    <row r="734" spans="1:16" x14ac:dyDescent="0.3">
      <c r="A734" s="22">
        <f>'agrupamento - 3ciclo'!A733</f>
        <v>330978</v>
      </c>
      <c r="B734" s="21">
        <f>VLOOKUP(Tabela3[[#This Row],[id_escola]],H:I,2,FALSE)</f>
        <v>58.65625</v>
      </c>
      <c r="C734" s="21">
        <f>VLOOKUP(Tabela3[[#This Row],[id_escola]],K:L,2,FALSE)</f>
        <v>33.03125</v>
      </c>
      <c r="D734" s="21">
        <f>AVERAGE(Tabela3[[#This Row],[nota_media_portugues]],Tabela3[[#This Row],[nota_media_matematica]])</f>
        <v>45.84375</v>
      </c>
      <c r="E734">
        <f t="shared" si="29"/>
        <v>330</v>
      </c>
      <c r="F734">
        <f>VLOOKUP(Tabela3[[#This Row],[id_escola]],N:P,3,FALSE)</f>
        <v>14</v>
      </c>
      <c r="H734" s="20">
        <v>400968</v>
      </c>
      <c r="I734" s="26">
        <v>63.329896907216494</v>
      </c>
      <c r="K734" s="16">
        <v>400970</v>
      </c>
      <c r="L734" s="15">
        <v>70.296296296296291</v>
      </c>
      <c r="N734">
        <v>343225</v>
      </c>
      <c r="O734">
        <v>53.879227053140099</v>
      </c>
      <c r="P734" s="27">
        <f t="shared" si="28"/>
        <v>79</v>
      </c>
    </row>
    <row r="735" spans="1:16" x14ac:dyDescent="0.3">
      <c r="A735" s="22" t="e">
        <f>'agrupamento - 3ciclo'!A734</f>
        <v>#N/A</v>
      </c>
      <c r="C735" s="21"/>
      <c r="D735" s="21">
        <v>0</v>
      </c>
      <c r="E735">
        <f t="shared" si="29"/>
        <v>456</v>
      </c>
      <c r="F735" t="e">
        <f>VLOOKUP(Tabela3[[#This Row],[id_escola]],N:P,3,FALSE)</f>
        <v>#N/A</v>
      </c>
      <c r="H735" s="20">
        <v>400970</v>
      </c>
      <c r="I735" s="26">
        <v>68.939849624060145</v>
      </c>
      <c r="K735" s="16">
        <v>400981</v>
      </c>
      <c r="L735" s="15">
        <v>16.6875</v>
      </c>
      <c r="N735">
        <v>343262</v>
      </c>
      <c r="O735">
        <v>49.103857566765576</v>
      </c>
      <c r="P735" s="27">
        <f t="shared" si="28"/>
        <v>118</v>
      </c>
    </row>
    <row r="736" spans="1:16" x14ac:dyDescent="0.3">
      <c r="A736" s="22">
        <f>'agrupamento - 3ciclo'!A735</f>
        <v>341526</v>
      </c>
      <c r="B736" s="21">
        <f>VLOOKUP(Tabela3[[#This Row],[id_escola]],H:I,2,FALSE)</f>
        <v>35.022727272727273</v>
      </c>
      <c r="C736" s="21">
        <f>VLOOKUP(Tabela3[[#This Row],[id_escola]],K:L,2,FALSE)</f>
        <v>12.660377358490566</v>
      </c>
      <c r="D736" s="21">
        <f>AVERAGE(Tabela3[[#This Row],[nota_media_portugues]],Tabela3[[#This Row],[nota_media_matematica]])</f>
        <v>23.841552315608919</v>
      </c>
      <c r="E736">
        <f t="shared" si="29"/>
        <v>455</v>
      </c>
      <c r="F736">
        <f>VLOOKUP(Tabela3[[#This Row],[id_escola]],N:P,3,FALSE)</f>
        <v>216</v>
      </c>
      <c r="H736" s="20">
        <v>400981</v>
      </c>
      <c r="I736" s="26">
        <v>47.903225806451616</v>
      </c>
      <c r="K736" s="16">
        <v>400993</v>
      </c>
      <c r="L736" s="15">
        <v>28.242424242424242</v>
      </c>
      <c r="N736">
        <v>343390</v>
      </c>
      <c r="O736">
        <v>42.779310344827586</v>
      </c>
      <c r="P736" s="27">
        <f t="shared" si="28"/>
        <v>174</v>
      </c>
    </row>
    <row r="737" spans="1:16" x14ac:dyDescent="0.3">
      <c r="A737" s="22">
        <f>'agrupamento - 3ciclo'!A736</f>
        <v>341551</v>
      </c>
      <c r="B737" s="21">
        <f>VLOOKUP(Tabela3[[#This Row],[id_escola]],H:I,2,FALSE)</f>
        <v>68.532467532467535</v>
      </c>
      <c r="C737" s="21">
        <f>VLOOKUP(Tabela3[[#This Row],[id_escola]],K:L,2,FALSE)</f>
        <v>65.766233766233768</v>
      </c>
      <c r="D737" s="21">
        <f>AVERAGE(Tabela3[[#This Row],[nota_media_portugues]],Tabela3[[#This Row],[nota_media_matematica]])</f>
        <v>67.149350649350652</v>
      </c>
      <c r="E737">
        <f t="shared" si="29"/>
        <v>23</v>
      </c>
      <c r="F737">
        <f>VLOOKUP(Tabela3[[#This Row],[id_escola]],N:P,3,FALSE)</f>
        <v>26</v>
      </c>
      <c r="H737" s="20">
        <v>400993</v>
      </c>
      <c r="I737" s="26">
        <v>53.413793103448278</v>
      </c>
      <c r="K737" s="16">
        <v>401006</v>
      </c>
      <c r="L737" s="15">
        <v>50.42</v>
      </c>
      <c r="N737">
        <v>343407</v>
      </c>
      <c r="O737">
        <v>47.465753424657535</v>
      </c>
      <c r="P737" s="27">
        <f t="shared" si="28"/>
        <v>137</v>
      </c>
    </row>
    <row r="738" spans="1:16" x14ac:dyDescent="0.3">
      <c r="A738" s="22">
        <f>'agrupamento - 3ciclo'!A737</f>
        <v>330516</v>
      </c>
      <c r="B738" s="21">
        <f>VLOOKUP(Tabela3[[#This Row],[id_escola]],H:I,2,FALSE)</f>
        <v>48.939393939393938</v>
      </c>
      <c r="C738" s="21">
        <f>VLOOKUP(Tabela3[[#This Row],[id_escola]],K:L,2,FALSE)</f>
        <v>22.685714285714287</v>
      </c>
      <c r="D738" s="21">
        <f>AVERAGE(Tabela3[[#This Row],[nota_media_portugues]],Tabela3[[#This Row],[nota_media_matematica]])</f>
        <v>35.81255411255411</v>
      </c>
      <c r="E738">
        <f t="shared" si="29"/>
        <v>436</v>
      </c>
      <c r="F738">
        <f>VLOOKUP(Tabela3[[#This Row],[id_escola]],N:P,3,FALSE)</f>
        <v>27</v>
      </c>
      <c r="H738" s="20">
        <v>401006</v>
      </c>
      <c r="I738" s="26">
        <v>66.760000000000005</v>
      </c>
      <c r="K738" s="16">
        <v>401018</v>
      </c>
      <c r="L738" s="15">
        <v>53.252293577981654</v>
      </c>
      <c r="N738">
        <v>343432</v>
      </c>
      <c r="O738">
        <v>46.275229357798167</v>
      </c>
      <c r="P738" s="27">
        <f t="shared" si="28"/>
        <v>146</v>
      </c>
    </row>
    <row r="739" spans="1:16" x14ac:dyDescent="0.3">
      <c r="A739" s="22">
        <f>'agrupamento - 3ciclo'!A738</f>
        <v>341575</v>
      </c>
      <c r="B739" s="21">
        <f>VLOOKUP(Tabela3[[#This Row],[id_escola]],H:I,2,FALSE)</f>
        <v>68.412587412587413</v>
      </c>
      <c r="C739" s="21">
        <f>VLOOKUP(Tabela3[[#This Row],[id_escola]],K:L,2,FALSE)</f>
        <v>57.302013422818789</v>
      </c>
      <c r="D739" s="21">
        <f>AVERAGE(Tabela3[[#This Row],[nota_media_portugues]],Tabela3[[#This Row],[nota_media_matematica]])</f>
        <v>62.857300417703101</v>
      </c>
      <c r="E739">
        <f t="shared" si="29"/>
        <v>38</v>
      </c>
      <c r="F739">
        <f>VLOOKUP(Tabela3[[#This Row],[id_escola]],N:P,3,FALSE)</f>
        <v>1</v>
      </c>
      <c r="H739" s="20">
        <v>401018</v>
      </c>
      <c r="I739" s="26">
        <v>66.94930875576037</v>
      </c>
      <c r="K739" s="16">
        <v>401020</v>
      </c>
      <c r="L739" s="15">
        <v>28.515151515151516</v>
      </c>
      <c r="N739">
        <v>343900</v>
      </c>
      <c r="O739">
        <v>44.285714285714285</v>
      </c>
      <c r="P739" s="27">
        <f t="shared" si="28"/>
        <v>163</v>
      </c>
    </row>
    <row r="740" spans="1:16" x14ac:dyDescent="0.3">
      <c r="A740" s="22">
        <f>'agrupamento - 3ciclo'!A739</f>
        <v>341587</v>
      </c>
      <c r="B740" s="21">
        <f>VLOOKUP(Tabela3[[#This Row],[id_escola]],H:I,2,FALSE)</f>
        <v>58.42</v>
      </c>
      <c r="C740" s="21">
        <f>VLOOKUP(Tabela3[[#This Row],[id_escola]],K:L,2,FALSE)</f>
        <v>34.020000000000003</v>
      </c>
      <c r="D740" s="21">
        <f>AVERAGE(Tabela3[[#This Row],[nota_media_portugues]],Tabela3[[#This Row],[nota_media_matematica]])</f>
        <v>46.22</v>
      </c>
      <c r="E740">
        <f t="shared" si="29"/>
        <v>318</v>
      </c>
      <c r="F740">
        <f>VLOOKUP(Tabela3[[#This Row],[id_escola]],N:P,3,FALSE)</f>
        <v>88</v>
      </c>
      <c r="H740" s="20">
        <v>401020</v>
      </c>
      <c r="I740" s="26">
        <v>49.766666666666666</v>
      </c>
      <c r="K740" s="16">
        <v>401043</v>
      </c>
      <c r="L740" s="15">
        <v>27.866666666666667</v>
      </c>
      <c r="N740">
        <v>343924</v>
      </c>
      <c r="O740">
        <v>53.462882096069869</v>
      </c>
      <c r="P740" s="27">
        <f t="shared" si="28"/>
        <v>82</v>
      </c>
    </row>
    <row r="741" spans="1:16" x14ac:dyDescent="0.3">
      <c r="A741" s="22">
        <f>'agrupamento - 3ciclo'!A740</f>
        <v>341599</v>
      </c>
      <c r="B741" s="21">
        <f>VLOOKUP(Tabela3[[#This Row],[id_escola]],H:I,2,FALSE)</f>
        <v>64.239130434782609</v>
      </c>
      <c r="C741" s="21">
        <f>VLOOKUP(Tabela3[[#This Row],[id_escola]],K:L,2,FALSE)</f>
        <v>42.770833333333336</v>
      </c>
      <c r="D741" s="21">
        <f>AVERAGE(Tabela3[[#This Row],[nota_media_portugues]],Tabela3[[#This Row],[nota_media_matematica]])</f>
        <v>53.504981884057969</v>
      </c>
      <c r="E741">
        <f t="shared" si="29"/>
        <v>151</v>
      </c>
      <c r="F741">
        <f>VLOOKUP(Tabela3[[#This Row],[id_escola]],N:P,3,FALSE)</f>
        <v>18</v>
      </c>
      <c r="H741" s="20">
        <v>401043</v>
      </c>
      <c r="I741" s="26">
        <v>58.428571428571431</v>
      </c>
      <c r="K741" s="16">
        <v>401067</v>
      </c>
      <c r="L741" s="15">
        <v>41.61467889908257</v>
      </c>
      <c r="N741">
        <v>343936</v>
      </c>
      <c r="O741">
        <v>48.623076923076923</v>
      </c>
      <c r="P741" s="27">
        <f t="shared" si="28"/>
        <v>124</v>
      </c>
    </row>
    <row r="742" spans="1:16" x14ac:dyDescent="0.3">
      <c r="A742" s="22">
        <f>'agrupamento - 3ciclo'!A741</f>
        <v>341605</v>
      </c>
      <c r="B742" s="21">
        <f>VLOOKUP(Tabela3[[#This Row],[id_escola]],H:I,2,FALSE)</f>
        <v>60.226130653266331</v>
      </c>
      <c r="C742" s="21">
        <f>VLOOKUP(Tabela3[[#This Row],[id_escola]],K:L,2,FALSE)</f>
        <v>38.92537313432836</v>
      </c>
      <c r="D742" s="21">
        <f>AVERAGE(Tabela3[[#This Row],[nota_media_portugues]],Tabela3[[#This Row],[nota_media_matematica]])</f>
        <v>49.575751893797346</v>
      </c>
      <c r="E742">
        <f t="shared" si="29"/>
        <v>241</v>
      </c>
      <c r="F742">
        <f>VLOOKUP(Tabela3[[#This Row],[id_escola]],N:P,3,FALSE)</f>
        <v>117</v>
      </c>
      <c r="H742" s="20">
        <v>401067</v>
      </c>
      <c r="I742" s="26">
        <v>58.571428571428569</v>
      </c>
      <c r="K742" s="16">
        <v>401079</v>
      </c>
      <c r="L742" s="15">
        <v>48.073529411764703</v>
      </c>
      <c r="N742">
        <v>343948</v>
      </c>
      <c r="O742">
        <v>50.121428571428574</v>
      </c>
      <c r="P742" s="27">
        <f t="shared" si="28"/>
        <v>113</v>
      </c>
    </row>
    <row r="743" spans="1:16" x14ac:dyDescent="0.3">
      <c r="A743" s="22">
        <f>'agrupamento - 3ciclo'!A742</f>
        <v>330930</v>
      </c>
      <c r="B743" s="21">
        <f>VLOOKUP(Tabela3[[#This Row],[id_escola]],H:I,2,FALSE)</f>
        <v>60.956521739130437</v>
      </c>
      <c r="C743" s="21">
        <f>VLOOKUP(Tabela3[[#This Row],[id_escola]],K:L,2,FALSE)</f>
        <v>32.695652173913047</v>
      </c>
      <c r="D743" s="21">
        <f>AVERAGE(Tabela3[[#This Row],[nota_media_portugues]],Tabela3[[#This Row],[nota_media_matematica]])</f>
        <v>46.826086956521742</v>
      </c>
      <c r="E743">
        <f t="shared" si="29"/>
        <v>299</v>
      </c>
      <c r="F743">
        <f>VLOOKUP(Tabela3[[#This Row],[id_escola]],N:P,3,FALSE)</f>
        <v>8</v>
      </c>
      <c r="H743" s="20">
        <v>401079</v>
      </c>
      <c r="I743" s="26">
        <v>62.892307692307689</v>
      </c>
      <c r="K743" s="16">
        <v>401080</v>
      </c>
      <c r="L743" s="15">
        <v>39.178947368421049</v>
      </c>
      <c r="N743">
        <v>343950</v>
      </c>
      <c r="O743">
        <v>46.04854368932039</v>
      </c>
      <c r="P743" s="27">
        <f t="shared" si="28"/>
        <v>150</v>
      </c>
    </row>
    <row r="744" spans="1:16" x14ac:dyDescent="0.3">
      <c r="A744" s="22">
        <f>'agrupamento - 3ciclo'!A743</f>
        <v>340390</v>
      </c>
      <c r="B744" s="21">
        <f>VLOOKUP(Tabela3[[#This Row],[id_escola]],H:I,2,FALSE)</f>
        <v>61.8</v>
      </c>
      <c r="C744" s="21">
        <f>VLOOKUP(Tabela3[[#This Row],[id_escola]],K:L,2,FALSE)</f>
        <v>45.415584415584412</v>
      </c>
      <c r="D744" s="21">
        <f>AVERAGE(Tabela3[[#This Row],[nota_media_portugues]],Tabela3[[#This Row],[nota_media_matematica]])</f>
        <v>53.607792207792201</v>
      </c>
      <c r="E744">
        <f t="shared" si="29"/>
        <v>149</v>
      </c>
      <c r="F744">
        <f>VLOOKUP(Tabela3[[#This Row],[id_escola]],N:P,3,FALSE)</f>
        <v>76</v>
      </c>
      <c r="H744" s="20">
        <v>401080</v>
      </c>
      <c r="I744" s="26">
        <v>55</v>
      </c>
      <c r="K744" s="16">
        <v>401092</v>
      </c>
      <c r="L744" s="15">
        <v>36.4</v>
      </c>
      <c r="N744">
        <v>343961</v>
      </c>
      <c r="O744">
        <v>57.894472361809044</v>
      </c>
      <c r="P744" s="27">
        <f t="shared" si="28"/>
        <v>53</v>
      </c>
    </row>
    <row r="745" spans="1:16" x14ac:dyDescent="0.3">
      <c r="A745" s="22">
        <f>'agrupamento - 3ciclo'!A744</f>
        <v>330530</v>
      </c>
      <c r="B745" s="21">
        <f>VLOOKUP(Tabela3[[#This Row],[id_escola]],H:I,2,FALSE)</f>
        <v>57.230769230769234</v>
      </c>
      <c r="C745" s="21">
        <f>VLOOKUP(Tabela3[[#This Row],[id_escola]],K:L,2,FALSE)</f>
        <v>38.153846153846153</v>
      </c>
      <c r="D745" s="21">
        <f>AVERAGE(Tabela3[[#This Row],[nota_media_portugues]],Tabela3[[#This Row],[nota_media_matematica]])</f>
        <v>47.692307692307693</v>
      </c>
      <c r="E745">
        <f t="shared" si="29"/>
        <v>282</v>
      </c>
      <c r="F745">
        <f>VLOOKUP(Tabela3[[#This Row],[id_escola]],N:P,3,FALSE)</f>
        <v>12</v>
      </c>
      <c r="H745" s="20">
        <v>401092</v>
      </c>
      <c r="I745" s="26">
        <v>57.204081632653065</v>
      </c>
      <c r="K745" s="16">
        <v>401122</v>
      </c>
      <c r="L745" s="15">
        <v>62.614457831325304</v>
      </c>
      <c r="N745">
        <v>343973</v>
      </c>
      <c r="O745">
        <v>55.233870967741936</v>
      </c>
      <c r="P745" s="27">
        <f t="shared" si="28"/>
        <v>67</v>
      </c>
    </row>
    <row r="746" spans="1:16" x14ac:dyDescent="0.3">
      <c r="A746" s="22">
        <f>'agrupamento - 3ciclo'!A745</f>
        <v>341630</v>
      </c>
      <c r="B746" s="21">
        <f>VLOOKUP(Tabela3[[#This Row],[id_escola]],H:I,2,FALSE)</f>
        <v>50.487804878048777</v>
      </c>
      <c r="C746" s="21">
        <f>VLOOKUP(Tabela3[[#This Row],[id_escola]],K:L,2,FALSE)</f>
        <v>27.476190476190474</v>
      </c>
      <c r="D746" s="21">
        <f>AVERAGE(Tabela3[[#This Row],[nota_media_portugues]],Tabela3[[#This Row],[nota_media_matematica]])</f>
        <v>38.981997677119622</v>
      </c>
      <c r="E746">
        <f t="shared" si="29"/>
        <v>406</v>
      </c>
      <c r="F746" t="e">
        <f>VLOOKUP(Tabela3[[#This Row],[id_escola]],N:P,3,FALSE)</f>
        <v>#N/A</v>
      </c>
      <c r="H746" s="20">
        <v>401122</v>
      </c>
      <c r="I746" s="26">
        <v>69.710843373493972</v>
      </c>
      <c r="K746" s="16">
        <v>401134</v>
      </c>
      <c r="L746" s="15">
        <v>43.641304347826086</v>
      </c>
      <c r="N746">
        <v>343997</v>
      </c>
      <c r="O746">
        <v>53.110367892976591</v>
      </c>
      <c r="P746" s="27">
        <f t="shared" si="28"/>
        <v>86</v>
      </c>
    </row>
    <row r="747" spans="1:16" x14ac:dyDescent="0.3">
      <c r="A747" s="22">
        <f>'agrupamento - 3ciclo'!A746</f>
        <v>341642</v>
      </c>
      <c r="B747" s="21">
        <f>VLOOKUP(Tabela3[[#This Row],[id_escola]],H:I,2,FALSE)</f>
        <v>62.647058823529413</v>
      </c>
      <c r="C747" s="21">
        <f>VLOOKUP(Tabela3[[#This Row],[id_escola]],K:L,2,FALSE)</f>
        <v>36.732142857142854</v>
      </c>
      <c r="D747" s="21">
        <f>AVERAGE(Tabela3[[#This Row],[nota_media_portugues]],Tabela3[[#This Row],[nota_media_matematica]])</f>
        <v>49.689600840336134</v>
      </c>
      <c r="E747">
        <f t="shared" si="29"/>
        <v>237</v>
      </c>
      <c r="F747">
        <f>VLOOKUP(Tabela3[[#This Row],[id_escola]],N:P,3,FALSE)</f>
        <v>117</v>
      </c>
      <c r="H747" s="20">
        <v>401134</v>
      </c>
      <c r="I747" s="26">
        <v>59.744444444444447</v>
      </c>
      <c r="K747" s="16">
        <v>401146</v>
      </c>
      <c r="L747" s="15">
        <v>36.096153846153847</v>
      </c>
      <c r="N747">
        <v>344000</v>
      </c>
      <c r="O747">
        <v>59.055555555555557</v>
      </c>
      <c r="P747" s="27">
        <f t="shared" si="28"/>
        <v>47</v>
      </c>
    </row>
    <row r="748" spans="1:16" x14ac:dyDescent="0.3">
      <c r="A748" s="22">
        <f>'agrupamento - 3ciclo'!A747</f>
        <v>344618</v>
      </c>
      <c r="B748" s="21">
        <f>VLOOKUP(Tabela3[[#This Row],[id_escola]],H:I,2,FALSE)</f>
        <v>52.285714285714285</v>
      </c>
      <c r="C748" s="21">
        <f>VLOOKUP(Tabela3[[#This Row],[id_escola]],K:L,2,FALSE)</f>
        <v>31.666666666666668</v>
      </c>
      <c r="D748" s="21">
        <f>AVERAGE(Tabela3[[#This Row],[nota_media_portugues]],Tabela3[[#This Row],[nota_media_matematica]])</f>
        <v>41.976190476190474</v>
      </c>
      <c r="E748">
        <f t="shared" si="29"/>
        <v>375</v>
      </c>
      <c r="F748">
        <f>VLOOKUP(Tabela3[[#This Row],[id_escola]],N:P,3,FALSE)</f>
        <v>176</v>
      </c>
      <c r="H748" s="20">
        <v>401146</v>
      </c>
      <c r="I748" s="26">
        <v>60.137254901960787</v>
      </c>
      <c r="K748" s="16">
        <v>401158</v>
      </c>
      <c r="L748" s="15">
        <v>38.055045871559635</v>
      </c>
      <c r="N748">
        <v>344011</v>
      </c>
      <c r="O748">
        <v>57.868749999999999</v>
      </c>
      <c r="P748" s="27">
        <f t="shared" si="28"/>
        <v>55</v>
      </c>
    </row>
    <row r="749" spans="1:16" x14ac:dyDescent="0.3">
      <c r="A749" s="22">
        <f>'agrupamento - 3ciclo'!A748</f>
        <v>343705</v>
      </c>
      <c r="B749" s="21">
        <f>VLOOKUP(Tabela3[[#This Row],[id_escola]],H:I,2,FALSE)</f>
        <v>55.185567010309278</v>
      </c>
      <c r="C749" s="21">
        <f>VLOOKUP(Tabela3[[#This Row],[id_escola]],K:L,2,FALSE)</f>
        <v>35.340000000000003</v>
      </c>
      <c r="D749" s="21">
        <f>AVERAGE(Tabela3[[#This Row],[nota_media_portugues]],Tabela3[[#This Row],[nota_media_matematica]])</f>
        <v>45.262783505154644</v>
      </c>
      <c r="E749">
        <f t="shared" si="29"/>
        <v>326</v>
      </c>
      <c r="F749">
        <f>VLOOKUP(Tabela3[[#This Row],[id_escola]],N:P,3,FALSE)</f>
        <v>44</v>
      </c>
      <c r="H749" s="20">
        <v>401158</v>
      </c>
      <c r="I749" s="26">
        <v>61.613207547169814</v>
      </c>
      <c r="K749" s="16">
        <v>401160</v>
      </c>
      <c r="L749" s="15">
        <v>24.34351145038168</v>
      </c>
      <c r="N749">
        <v>344023</v>
      </c>
      <c r="O749">
        <v>48.558394160583944</v>
      </c>
      <c r="P749" s="27">
        <f t="shared" si="28"/>
        <v>126</v>
      </c>
    </row>
    <row r="750" spans="1:16" x14ac:dyDescent="0.3">
      <c r="A750" s="22">
        <f>'agrupamento - 3ciclo'!A749</f>
        <v>345556</v>
      </c>
      <c r="B750" s="21">
        <f>VLOOKUP(Tabela3[[#This Row],[id_escola]],H:I,2,FALSE)</f>
        <v>60.672131147540981</v>
      </c>
      <c r="C750" s="21">
        <f>VLOOKUP(Tabela3[[#This Row],[id_escola]],K:L,2,FALSE)</f>
        <v>41.688524590163937</v>
      </c>
      <c r="D750" s="21">
        <f>AVERAGE(Tabela3[[#This Row],[nota_media_portugues]],Tabela3[[#This Row],[nota_media_matematica]])</f>
        <v>51.180327868852459</v>
      </c>
      <c r="E750">
        <f t="shared" si="29"/>
        <v>201</v>
      </c>
      <c r="F750">
        <f>VLOOKUP(Tabela3[[#This Row],[id_escola]],N:P,3,FALSE)</f>
        <v>60</v>
      </c>
      <c r="H750" s="20">
        <v>401160</v>
      </c>
      <c r="I750" s="26">
        <v>57.91935483870968</v>
      </c>
      <c r="K750" s="16">
        <v>401171</v>
      </c>
      <c r="L750" s="15">
        <v>48.818897637795274</v>
      </c>
      <c r="N750">
        <v>344035</v>
      </c>
      <c r="O750">
        <v>60.857142857142854</v>
      </c>
      <c r="P750" s="27">
        <f t="shared" si="28"/>
        <v>42</v>
      </c>
    </row>
    <row r="751" spans="1:16" x14ac:dyDescent="0.3">
      <c r="A751" s="22" t="e">
        <f>'agrupamento - 3ciclo'!A750</f>
        <v>#N/A</v>
      </c>
      <c r="C751" s="21"/>
      <c r="D751" s="21">
        <v>0</v>
      </c>
      <c r="E751">
        <f t="shared" si="29"/>
        <v>441</v>
      </c>
      <c r="F751" t="e">
        <f>VLOOKUP(Tabela3[[#This Row],[id_escola]],N:P,3,FALSE)</f>
        <v>#N/A</v>
      </c>
      <c r="H751" s="20">
        <v>401171</v>
      </c>
      <c r="I751" s="26">
        <v>64.347999999999999</v>
      </c>
      <c r="K751" s="16">
        <v>401201</v>
      </c>
      <c r="L751" s="15">
        <v>34.370370370370374</v>
      </c>
      <c r="N751">
        <v>344059</v>
      </c>
      <c r="O751">
        <v>37.308823529411768</v>
      </c>
      <c r="P751" s="27">
        <f t="shared" si="28"/>
        <v>190</v>
      </c>
    </row>
    <row r="752" spans="1:16" x14ac:dyDescent="0.3">
      <c r="A752" s="22">
        <f>'agrupamento - 3ciclo'!A751</f>
        <v>343780</v>
      </c>
      <c r="B752" s="21">
        <f>VLOOKUP(Tabela3[[#This Row],[id_escola]],H:I,2,FALSE)</f>
        <v>57.653846153846153</v>
      </c>
      <c r="C752" s="21">
        <f>VLOOKUP(Tabela3[[#This Row],[id_escola]],K:L,2,FALSE)</f>
        <v>34.5</v>
      </c>
      <c r="D752" s="21">
        <f>AVERAGE(Tabela3[[#This Row],[nota_media_portugues]],Tabela3[[#This Row],[nota_media_matematica]])</f>
        <v>46.07692307692308</v>
      </c>
      <c r="E752">
        <f t="shared" si="29"/>
        <v>316</v>
      </c>
      <c r="F752">
        <f>VLOOKUP(Tabela3[[#This Row],[id_escola]],N:P,3,FALSE)</f>
        <v>14</v>
      </c>
      <c r="H752" s="20">
        <v>401201</v>
      </c>
      <c r="I752" s="26">
        <v>61.186274509803923</v>
      </c>
      <c r="K752" s="16">
        <v>401225</v>
      </c>
      <c r="L752" s="15">
        <v>41.11</v>
      </c>
      <c r="N752">
        <v>344060</v>
      </c>
      <c r="O752">
        <v>44.662790697674417</v>
      </c>
      <c r="P752" s="27">
        <f t="shared" si="28"/>
        <v>160</v>
      </c>
    </row>
    <row r="753" spans="1:16" x14ac:dyDescent="0.3">
      <c r="A753" s="22" t="e">
        <f>'agrupamento - 3ciclo'!A752</f>
        <v>#N/A</v>
      </c>
      <c r="C753" s="21"/>
      <c r="D753" s="21">
        <v>0</v>
      </c>
      <c r="E753">
        <f t="shared" si="29"/>
        <v>440</v>
      </c>
      <c r="F753" t="e">
        <f>VLOOKUP(Tabela3[[#This Row],[id_escola]],N:P,3,FALSE)</f>
        <v>#N/A</v>
      </c>
      <c r="H753" s="20">
        <v>401225</v>
      </c>
      <c r="I753" s="26">
        <v>57.468085106382979</v>
      </c>
      <c r="K753" s="16">
        <v>401237</v>
      </c>
      <c r="L753" s="15">
        <v>42.677419354838712</v>
      </c>
      <c r="N753">
        <v>344072</v>
      </c>
      <c r="O753">
        <v>41.68888888888889</v>
      </c>
      <c r="P753" s="27">
        <f t="shared" si="28"/>
        <v>178</v>
      </c>
    </row>
    <row r="754" spans="1:16" x14ac:dyDescent="0.3">
      <c r="A754" s="22">
        <f>'agrupamento - 3ciclo'!A753</f>
        <v>344278</v>
      </c>
      <c r="B754" s="21">
        <f>VLOOKUP(Tabela3[[#This Row],[id_escola]],H:I,2,FALSE)</f>
        <v>62.414893617021278</v>
      </c>
      <c r="C754" s="21">
        <f>VLOOKUP(Tabela3[[#This Row],[id_escola]],K:L,2,FALSE)</f>
        <v>48.402116402116405</v>
      </c>
      <c r="D754" s="21">
        <f>AVERAGE(Tabela3[[#This Row],[nota_media_portugues]],Tabela3[[#This Row],[nota_media_matematica]])</f>
        <v>55.408505009568842</v>
      </c>
      <c r="E754">
        <f t="shared" si="29"/>
        <v>114</v>
      </c>
      <c r="F754">
        <f>VLOOKUP(Tabela3[[#This Row],[id_escola]],N:P,3,FALSE)</f>
        <v>65</v>
      </c>
      <c r="H754" s="20">
        <v>401237</v>
      </c>
      <c r="I754" s="26">
        <v>59.493506493506494</v>
      </c>
      <c r="K754" s="16">
        <v>401249</v>
      </c>
      <c r="L754" s="15">
        <v>27.611940298507463</v>
      </c>
      <c r="N754">
        <v>344084</v>
      </c>
      <c r="O754">
        <v>50.363636363636367</v>
      </c>
      <c r="P754" s="27">
        <f t="shared" si="28"/>
        <v>107</v>
      </c>
    </row>
    <row r="755" spans="1:16" x14ac:dyDescent="0.3">
      <c r="A755" s="22">
        <f>'agrupamento - 3ciclo'!A754</f>
        <v>341691</v>
      </c>
      <c r="B755" s="21">
        <f>VLOOKUP(Tabela3[[#This Row],[id_escola]],H:I,2,FALSE)</f>
        <v>41.764705882352942</v>
      </c>
      <c r="C755" s="21">
        <f>VLOOKUP(Tabela3[[#This Row],[id_escola]],K:L,2,FALSE)</f>
        <v>19.457142857142856</v>
      </c>
      <c r="D755" s="21">
        <f>AVERAGE(Tabela3[[#This Row],[nota_media_portugues]],Tabela3[[#This Row],[nota_media_matematica]])</f>
        <v>30.610924369747899</v>
      </c>
      <c r="E755">
        <f t="shared" si="29"/>
        <v>435</v>
      </c>
      <c r="F755">
        <f>VLOOKUP(Tabela3[[#This Row],[id_escola]],N:P,3,FALSE)</f>
        <v>95</v>
      </c>
      <c r="H755" s="20">
        <v>401249</v>
      </c>
      <c r="I755" s="26">
        <v>49.225806451612904</v>
      </c>
      <c r="K755" s="16">
        <v>401250</v>
      </c>
      <c r="L755" s="15">
        <v>22.434343434343436</v>
      </c>
      <c r="N755">
        <v>344096</v>
      </c>
      <c r="O755">
        <v>42.632978723404257</v>
      </c>
      <c r="P755" s="27">
        <f t="shared" si="28"/>
        <v>175</v>
      </c>
    </row>
    <row r="756" spans="1:16" x14ac:dyDescent="0.3">
      <c r="A756" s="22">
        <f>'agrupamento - 3ciclo'!A755</f>
        <v>342786</v>
      </c>
      <c r="B756" s="21">
        <f>VLOOKUP(Tabela3[[#This Row],[id_escola]],H:I,2,FALSE)</f>
        <v>57.616822429906541</v>
      </c>
      <c r="C756" s="21">
        <f>VLOOKUP(Tabela3[[#This Row],[id_escola]],K:L,2,FALSE)</f>
        <v>37.77570093457944</v>
      </c>
      <c r="D756" s="21">
        <f>AVERAGE(Tabela3[[#This Row],[nota_media_portugues]],Tabela3[[#This Row],[nota_media_matematica]])</f>
        <v>47.696261682242991</v>
      </c>
      <c r="E756">
        <f t="shared" si="29"/>
        <v>278</v>
      </c>
      <c r="F756">
        <f>VLOOKUP(Tabela3[[#This Row],[id_escola]],N:P,3,FALSE)</f>
        <v>75</v>
      </c>
      <c r="H756" s="20">
        <v>401250</v>
      </c>
      <c r="I756" s="26">
        <v>51.316326530612244</v>
      </c>
      <c r="K756" s="16">
        <v>401262</v>
      </c>
      <c r="L756" s="15">
        <v>45.341176470588238</v>
      </c>
      <c r="N756">
        <v>344102</v>
      </c>
      <c r="O756">
        <v>49.087301587301589</v>
      </c>
      <c r="P756" s="27">
        <f t="shared" si="28"/>
        <v>119</v>
      </c>
    </row>
    <row r="757" spans="1:16" x14ac:dyDescent="0.3">
      <c r="A757" s="22">
        <f>'agrupamento - 3ciclo'!A756</f>
        <v>341710</v>
      </c>
      <c r="B757" s="21">
        <f>VLOOKUP(Tabela3[[#This Row],[id_escola]],H:I,2,FALSE)</f>
        <v>66.575129533678762</v>
      </c>
      <c r="C757" s="21">
        <f>VLOOKUP(Tabela3[[#This Row],[id_escola]],K:L,2,FALSE)</f>
        <v>59.825641025641026</v>
      </c>
      <c r="D757" s="21">
        <f>AVERAGE(Tabela3[[#This Row],[nota_media_portugues]],Tabela3[[#This Row],[nota_media_matematica]])</f>
        <v>63.200385279659898</v>
      </c>
      <c r="E757">
        <f t="shared" si="29"/>
        <v>36</v>
      </c>
      <c r="F757">
        <f>VLOOKUP(Tabela3[[#This Row],[id_escola]],N:P,3,FALSE)</f>
        <v>4</v>
      </c>
      <c r="H757" s="20">
        <v>401262</v>
      </c>
      <c r="I757" s="26">
        <v>59.658823529411762</v>
      </c>
      <c r="K757" s="16">
        <v>401274</v>
      </c>
      <c r="L757" s="15">
        <v>66.310126582278485</v>
      </c>
      <c r="N757">
        <v>344114</v>
      </c>
      <c r="O757">
        <v>54.301136363636367</v>
      </c>
      <c r="P757" s="27">
        <f t="shared" si="28"/>
        <v>75</v>
      </c>
    </row>
    <row r="758" spans="1:16" x14ac:dyDescent="0.3">
      <c r="A758" s="22">
        <f>'agrupamento - 3ciclo'!A757</f>
        <v>330073</v>
      </c>
      <c r="B758" s="21">
        <f>VLOOKUP(Tabela3[[#This Row],[id_escola]],H:I,2,FALSE)</f>
        <v>55.061224489795919</v>
      </c>
      <c r="C758" s="21">
        <f>VLOOKUP(Tabela3[[#This Row],[id_escola]],K:L,2,FALSE)</f>
        <v>39.391752577319586</v>
      </c>
      <c r="D758" s="21">
        <f>AVERAGE(Tabela3[[#This Row],[nota_media_portugues]],Tabela3[[#This Row],[nota_media_matematica]])</f>
        <v>47.226488533557756</v>
      </c>
      <c r="E758">
        <f t="shared" si="29"/>
        <v>283</v>
      </c>
      <c r="F758">
        <f>VLOOKUP(Tabela3[[#This Row],[id_escola]],N:P,3,FALSE)</f>
        <v>38</v>
      </c>
      <c r="H758" s="20">
        <v>401274</v>
      </c>
      <c r="I758" s="26">
        <v>67.407643312101911</v>
      </c>
      <c r="K758" s="16">
        <v>401316</v>
      </c>
      <c r="L758" s="15">
        <v>46.474683544303801</v>
      </c>
      <c r="N758">
        <v>344138</v>
      </c>
      <c r="O758">
        <v>46.540650406504064</v>
      </c>
      <c r="P758" s="27">
        <f t="shared" si="28"/>
        <v>143</v>
      </c>
    </row>
    <row r="759" spans="1:16" x14ac:dyDescent="0.3">
      <c r="A759" s="22">
        <f>'agrupamento - 3ciclo'!A758</f>
        <v>341721</v>
      </c>
      <c r="B759" s="21">
        <f>VLOOKUP(Tabela3[[#This Row],[id_escola]],H:I,2,FALSE)</f>
        <v>54.641975308641975</v>
      </c>
      <c r="C759" s="21">
        <f>VLOOKUP(Tabela3[[#This Row],[id_escola]],K:L,2,FALSE)</f>
        <v>36.53012048192771</v>
      </c>
      <c r="D759" s="21">
        <f>AVERAGE(Tabela3[[#This Row],[nota_media_portugues]],Tabela3[[#This Row],[nota_media_matematica]])</f>
        <v>45.586047895284842</v>
      </c>
      <c r="E759">
        <f t="shared" si="29"/>
        <v>316</v>
      </c>
      <c r="F759">
        <f>VLOOKUP(Tabela3[[#This Row],[id_escola]],N:P,3,FALSE)</f>
        <v>29</v>
      </c>
      <c r="H759" s="20">
        <v>401316</v>
      </c>
      <c r="I759" s="26">
        <v>61.145569620253163</v>
      </c>
      <c r="K759" s="16">
        <v>401328</v>
      </c>
      <c r="L759" s="15">
        <v>26.896103896103895</v>
      </c>
      <c r="N759">
        <v>344140</v>
      </c>
      <c r="O759">
        <v>48.41935483870968</v>
      </c>
      <c r="P759" s="27">
        <f t="shared" si="28"/>
        <v>127</v>
      </c>
    </row>
    <row r="760" spans="1:16" x14ac:dyDescent="0.3">
      <c r="A760" s="22">
        <f>'agrupamento - 3ciclo'!A759</f>
        <v>345404</v>
      </c>
      <c r="B760" s="21">
        <f>VLOOKUP(Tabela3[[#This Row],[id_escola]],H:I,2,FALSE)</f>
        <v>50.866666666666667</v>
      </c>
      <c r="C760" s="21">
        <f>VLOOKUP(Tabela3[[#This Row],[id_escola]],K:L,2,FALSE)</f>
        <v>20.233333333333334</v>
      </c>
      <c r="D760" s="21">
        <f>AVERAGE(Tabela3[[#This Row],[nota_media_portugues]],Tabela3[[#This Row],[nota_media_matematica]])</f>
        <v>35.549999999999997</v>
      </c>
      <c r="E760">
        <f t="shared" si="29"/>
        <v>419</v>
      </c>
      <c r="F760">
        <f>VLOOKUP(Tabela3[[#This Row],[id_escola]],N:P,3,FALSE)</f>
        <v>15</v>
      </c>
      <c r="H760" s="20">
        <v>401328</v>
      </c>
      <c r="I760" s="26">
        <v>50.867647058823529</v>
      </c>
      <c r="K760" s="16">
        <v>401330</v>
      </c>
      <c r="L760" s="15">
        <v>34.555555555555557</v>
      </c>
      <c r="N760">
        <v>344151</v>
      </c>
      <c r="O760">
        <v>45.968181818181819</v>
      </c>
      <c r="P760" s="27">
        <f t="shared" si="28"/>
        <v>151</v>
      </c>
    </row>
    <row r="761" spans="1:16" x14ac:dyDescent="0.3">
      <c r="A761" s="22" t="e">
        <f>'agrupamento - 3ciclo'!A760</f>
        <v>#N/A</v>
      </c>
      <c r="C761" s="21"/>
      <c r="D761" s="21">
        <v>0</v>
      </c>
      <c r="E761">
        <f t="shared" si="29"/>
        <v>433</v>
      </c>
      <c r="F761" t="e">
        <f>VLOOKUP(Tabela3[[#This Row],[id_escola]],N:P,3,FALSE)</f>
        <v>#N/A</v>
      </c>
      <c r="H761" s="20">
        <v>401330</v>
      </c>
      <c r="I761" s="26">
        <v>53.394904458598724</v>
      </c>
      <c r="K761" s="16">
        <v>401341</v>
      </c>
      <c r="L761" s="15">
        <v>33.4</v>
      </c>
      <c r="N761">
        <v>344163</v>
      </c>
      <c r="O761">
        <v>40.78142076502732</v>
      </c>
      <c r="P761" s="27">
        <f t="shared" si="28"/>
        <v>181</v>
      </c>
    </row>
    <row r="762" spans="1:16" x14ac:dyDescent="0.3">
      <c r="A762" s="22">
        <f>'agrupamento - 3ciclo'!A761</f>
        <v>345180</v>
      </c>
      <c r="B762" s="21">
        <f>VLOOKUP(Tabela3[[#This Row],[id_escola]],H:I,2,FALSE)</f>
        <v>62.217391304347828</v>
      </c>
      <c r="C762" s="21">
        <f>VLOOKUP(Tabela3[[#This Row],[id_escola]],K:L,2,FALSE)</f>
        <v>42.369565217391305</v>
      </c>
      <c r="D762" s="21">
        <f>AVERAGE(Tabela3[[#This Row],[nota_media_portugues]],Tabela3[[#This Row],[nota_media_matematica]])</f>
        <v>52.293478260869563</v>
      </c>
      <c r="E762">
        <f t="shared" si="29"/>
        <v>177</v>
      </c>
      <c r="F762">
        <f>VLOOKUP(Tabela3[[#This Row],[id_escola]],N:P,3,FALSE)</f>
        <v>14</v>
      </c>
      <c r="H762" s="20">
        <v>401341</v>
      </c>
      <c r="I762" s="26">
        <v>57.581395348837212</v>
      </c>
      <c r="K762" s="16">
        <v>401365</v>
      </c>
      <c r="L762" s="15">
        <v>43.844444444444441</v>
      </c>
      <c r="N762">
        <v>344175</v>
      </c>
      <c r="O762">
        <v>50.507936507936506</v>
      </c>
      <c r="P762" s="27">
        <f t="shared" si="28"/>
        <v>106</v>
      </c>
    </row>
    <row r="763" spans="1:16" x14ac:dyDescent="0.3">
      <c r="A763" s="22">
        <f>'agrupamento - 3ciclo'!A762</f>
        <v>341757</v>
      </c>
      <c r="B763" s="21">
        <f>VLOOKUP(Tabela3[[#This Row],[id_escola]],H:I,2,FALSE)</f>
        <v>63.670103092783506</v>
      </c>
      <c r="C763" s="21">
        <f>VLOOKUP(Tabela3[[#This Row],[id_escola]],K:L,2,FALSE)</f>
        <v>49.443298969072167</v>
      </c>
      <c r="D763" s="21">
        <f>AVERAGE(Tabela3[[#This Row],[nota_media_portugues]],Tabela3[[#This Row],[nota_media_matematica]])</f>
        <v>56.55670103092784</v>
      </c>
      <c r="E763">
        <f t="shared" si="29"/>
        <v>97</v>
      </c>
      <c r="F763">
        <f>VLOOKUP(Tabela3[[#This Row],[id_escola]],N:P,3,FALSE)</f>
        <v>19</v>
      </c>
      <c r="H763" s="20">
        <v>401365</v>
      </c>
      <c r="I763" s="26">
        <v>61.045454545454547</v>
      </c>
      <c r="K763" s="16">
        <v>401377</v>
      </c>
      <c r="L763" s="15">
        <v>38.814814814814817</v>
      </c>
      <c r="N763">
        <v>344187</v>
      </c>
      <c r="O763">
        <v>53.835680751173712</v>
      </c>
      <c r="P763" s="27">
        <f t="shared" si="28"/>
        <v>80</v>
      </c>
    </row>
    <row r="764" spans="1:16" x14ac:dyDescent="0.3">
      <c r="A764" s="22">
        <f>'agrupamento - 3ciclo'!A763</f>
        <v>346664</v>
      </c>
      <c r="B764" s="21">
        <f>VLOOKUP(Tabela3[[#This Row],[id_escola]],H:I,2,FALSE)</f>
        <v>62.973684210526315</v>
      </c>
      <c r="C764" s="21">
        <f>VLOOKUP(Tabela3[[#This Row],[id_escola]],K:L,2,FALSE)</f>
        <v>52.994736842105262</v>
      </c>
      <c r="D764" s="21">
        <f>AVERAGE(Tabela3[[#This Row],[nota_media_portugues]],Tabela3[[#This Row],[nota_media_matematica]])</f>
        <v>57.984210526315792</v>
      </c>
      <c r="E764">
        <f t="shared" si="29"/>
        <v>72</v>
      </c>
      <c r="F764">
        <f>VLOOKUP(Tabela3[[#This Row],[id_escola]],N:P,3,FALSE)</f>
        <v>56</v>
      </c>
      <c r="H764" s="20">
        <v>401377</v>
      </c>
      <c r="I764" s="26">
        <v>54.74074074074074</v>
      </c>
      <c r="K764" s="16">
        <v>401389</v>
      </c>
      <c r="L764" s="15">
        <v>39.670967741935485</v>
      </c>
      <c r="N764">
        <v>344199</v>
      </c>
      <c r="O764">
        <v>41.805970149253731</v>
      </c>
      <c r="P764" s="27">
        <f t="shared" si="28"/>
        <v>176</v>
      </c>
    </row>
    <row r="765" spans="1:16" x14ac:dyDescent="0.3">
      <c r="A765" s="22">
        <f>'agrupamento - 3ciclo'!A764</f>
        <v>346494</v>
      </c>
      <c r="B765" s="21">
        <f>VLOOKUP(Tabela3[[#This Row],[id_escola]],H:I,2,FALSE)</f>
        <v>60.978260869565219</v>
      </c>
      <c r="C765" s="21">
        <f>VLOOKUP(Tabela3[[#This Row],[id_escola]],K:L,2,FALSE)</f>
        <v>40.306122448979593</v>
      </c>
      <c r="D765" s="21">
        <f>AVERAGE(Tabela3[[#This Row],[nota_media_portugues]],Tabela3[[#This Row],[nota_media_matematica]])</f>
        <v>50.642191659272406</v>
      </c>
      <c r="E765">
        <f t="shared" si="29"/>
        <v>210</v>
      </c>
      <c r="F765">
        <f>VLOOKUP(Tabela3[[#This Row],[id_escola]],N:P,3,FALSE)</f>
        <v>15</v>
      </c>
      <c r="H765" s="20">
        <v>401389</v>
      </c>
      <c r="I765" s="26">
        <v>55.967948717948715</v>
      </c>
      <c r="K765" s="16">
        <v>401390</v>
      </c>
      <c r="L765" s="15">
        <v>34.549999999999997</v>
      </c>
      <c r="N765">
        <v>344205</v>
      </c>
      <c r="O765">
        <v>51.435897435897438</v>
      </c>
      <c r="P765" s="27">
        <f t="shared" ref="P765:P828" si="30">RANK(O765, $O$700:$O$892, 0)</f>
        <v>97</v>
      </c>
    </row>
    <row r="766" spans="1:16" x14ac:dyDescent="0.3">
      <c r="A766" s="22">
        <f>'agrupamento - 3ciclo'!A765</f>
        <v>341745</v>
      </c>
      <c r="B766" s="21">
        <f>VLOOKUP(Tabela3[[#This Row],[id_escola]],H:I,2,FALSE)</f>
        <v>61.4921875</v>
      </c>
      <c r="C766" s="21">
        <f>VLOOKUP(Tabela3[[#This Row],[id_escola]],K:L,2,FALSE)</f>
        <v>49.4375</v>
      </c>
      <c r="D766" s="21">
        <f>AVERAGE(Tabela3[[#This Row],[nota_media_portugues]],Tabela3[[#This Row],[nota_media_matematica]])</f>
        <v>55.46484375</v>
      </c>
      <c r="E766">
        <f t="shared" si="29"/>
        <v>107</v>
      </c>
      <c r="F766">
        <f>VLOOKUP(Tabela3[[#This Row],[id_escola]],N:P,3,FALSE)</f>
        <v>15</v>
      </c>
      <c r="H766" s="20">
        <v>401390</v>
      </c>
      <c r="I766" s="26">
        <v>54.41549295774648</v>
      </c>
      <c r="K766" s="16">
        <v>401407</v>
      </c>
      <c r="L766" s="15">
        <v>41.183098591549296</v>
      </c>
      <c r="N766">
        <v>344229</v>
      </c>
      <c r="O766">
        <v>39.723529411764709</v>
      </c>
      <c r="P766" s="27">
        <f t="shared" si="30"/>
        <v>182</v>
      </c>
    </row>
    <row r="767" spans="1:16" x14ac:dyDescent="0.3">
      <c r="A767" s="22">
        <f>'agrupamento - 3ciclo'!A766</f>
        <v>344977</v>
      </c>
      <c r="B767" s="21">
        <f>VLOOKUP(Tabela3[[#This Row],[id_escola]],H:I,2,FALSE)</f>
        <v>54.243243243243242</v>
      </c>
      <c r="C767" s="21">
        <f>VLOOKUP(Tabela3[[#This Row],[id_escola]],K:L,2,FALSE)</f>
        <v>36</v>
      </c>
      <c r="D767" s="21">
        <f>AVERAGE(Tabela3[[#This Row],[nota_media_portugues]],Tabela3[[#This Row],[nota_media_matematica]])</f>
        <v>45.121621621621621</v>
      </c>
      <c r="E767">
        <f t="shared" si="29"/>
        <v>315</v>
      </c>
      <c r="F767">
        <f>VLOOKUP(Tabela3[[#This Row],[id_escola]],N:P,3,FALSE)</f>
        <v>47</v>
      </c>
      <c r="H767" s="20">
        <v>401407</v>
      </c>
      <c r="I767" s="26">
        <v>52.479452054794521</v>
      </c>
      <c r="K767" s="16">
        <v>401419</v>
      </c>
      <c r="L767" s="15">
        <v>34.145454545454548</v>
      </c>
      <c r="N767">
        <v>344230</v>
      </c>
      <c r="O767">
        <v>47.220183486238533</v>
      </c>
      <c r="P767" s="27">
        <f t="shared" si="30"/>
        <v>139</v>
      </c>
    </row>
    <row r="768" spans="1:16" x14ac:dyDescent="0.3">
      <c r="A768" s="22">
        <f>'agrupamento - 3ciclo'!A767</f>
        <v>330085</v>
      </c>
      <c r="B768" s="21">
        <f>VLOOKUP(Tabela3[[#This Row],[id_escola]],H:I,2,FALSE)</f>
        <v>61.074074074074076</v>
      </c>
      <c r="C768" s="21">
        <f>VLOOKUP(Tabela3[[#This Row],[id_escola]],K:L,2,FALSE)</f>
        <v>46.814814814814817</v>
      </c>
      <c r="D768" s="21">
        <f>AVERAGE(Tabela3[[#This Row],[nota_media_portugues]],Tabela3[[#This Row],[nota_media_matematica]])</f>
        <v>53.944444444444443</v>
      </c>
      <c r="E768">
        <f t="shared" si="29"/>
        <v>138</v>
      </c>
      <c r="F768">
        <f>VLOOKUP(Tabela3[[#This Row],[id_escola]],N:P,3,FALSE)</f>
        <v>26</v>
      </c>
      <c r="H768" s="20">
        <v>401419</v>
      </c>
      <c r="I768" s="26">
        <v>57.811320754716981</v>
      </c>
      <c r="K768" s="16">
        <v>401420</v>
      </c>
      <c r="L768" s="15">
        <v>28.333333333333332</v>
      </c>
      <c r="N768">
        <v>344242</v>
      </c>
      <c r="O768">
        <v>50.982142857142854</v>
      </c>
      <c r="P768" s="27">
        <f t="shared" si="30"/>
        <v>102</v>
      </c>
    </row>
    <row r="769" spans="1:16" x14ac:dyDescent="0.3">
      <c r="A769" s="22">
        <f>'agrupamento - 3ciclo'!A768</f>
        <v>341769</v>
      </c>
      <c r="B769" s="21">
        <f>VLOOKUP(Tabela3[[#This Row],[id_escola]],H:I,2,FALSE)</f>
        <v>53.421052631578945</v>
      </c>
      <c r="C769" s="21">
        <f>VLOOKUP(Tabela3[[#This Row],[id_escola]],K:L,2,FALSE)</f>
        <v>33.60526315789474</v>
      </c>
      <c r="D769" s="21">
        <f>AVERAGE(Tabela3[[#This Row],[nota_media_portugues]],Tabela3[[#This Row],[nota_media_matematica]])</f>
        <v>43.513157894736842</v>
      </c>
      <c r="E769">
        <f t="shared" si="29"/>
        <v>347</v>
      </c>
      <c r="F769" t="e">
        <f>VLOOKUP(Tabela3[[#This Row],[id_escola]],N:P,3,FALSE)</f>
        <v>#N/A</v>
      </c>
      <c r="H769" s="20">
        <v>401420</v>
      </c>
      <c r="I769" s="26">
        <v>55.035714285714285</v>
      </c>
      <c r="K769" s="16">
        <v>401444</v>
      </c>
      <c r="L769" s="15">
        <v>41.438596491228068</v>
      </c>
      <c r="N769">
        <v>344254</v>
      </c>
      <c r="O769">
        <v>54.989619377162633</v>
      </c>
      <c r="P769" s="27">
        <f t="shared" si="30"/>
        <v>68</v>
      </c>
    </row>
    <row r="770" spans="1:16" x14ac:dyDescent="0.3">
      <c r="A770" s="22">
        <f>'agrupamento - 3ciclo'!A769</f>
        <v>344199</v>
      </c>
      <c r="B770" s="21">
        <f>VLOOKUP(Tabela3[[#This Row],[id_escola]],H:I,2,FALSE)</f>
        <v>51.477611940298509</v>
      </c>
      <c r="C770" s="21">
        <f>VLOOKUP(Tabela3[[#This Row],[id_escola]],K:L,2,FALSE)</f>
        <v>32.134328358208954</v>
      </c>
      <c r="D770" s="21">
        <f>AVERAGE(Tabela3[[#This Row],[nota_media_portugues]],Tabela3[[#This Row],[nota_media_matematica]])</f>
        <v>41.805970149253731</v>
      </c>
      <c r="E770">
        <f t="shared" ref="E770:E833" si="31">RANK(D770, (D770:D2003), 0)</f>
        <v>363</v>
      </c>
      <c r="F770">
        <f>VLOOKUP(Tabela3[[#This Row],[id_escola]],N:P,3,FALSE)</f>
        <v>176</v>
      </c>
      <c r="H770" s="20">
        <v>401444</v>
      </c>
      <c r="I770" s="26">
        <v>60.836363636363636</v>
      </c>
      <c r="K770" s="16">
        <v>401456</v>
      </c>
      <c r="L770" s="15">
        <v>37.285714285714285</v>
      </c>
      <c r="N770">
        <v>344266</v>
      </c>
      <c r="O770">
        <v>52.586466165413533</v>
      </c>
      <c r="P770" s="27">
        <f t="shared" si="30"/>
        <v>92</v>
      </c>
    </row>
    <row r="771" spans="1:16" x14ac:dyDescent="0.3">
      <c r="A771" s="22" t="e">
        <f>'agrupamento - 3ciclo'!A770</f>
        <v>#N/A</v>
      </c>
      <c r="C771" s="21"/>
      <c r="D771" s="21">
        <v>0</v>
      </c>
      <c r="E771">
        <f t="shared" si="31"/>
        <v>424</v>
      </c>
      <c r="F771" t="e">
        <f>VLOOKUP(Tabela3[[#This Row],[id_escola]],N:P,3,FALSE)</f>
        <v>#N/A</v>
      </c>
      <c r="H771" s="20">
        <v>401456</v>
      </c>
      <c r="I771" s="26">
        <v>56.019867549668874</v>
      </c>
      <c r="K771" s="16">
        <v>401468</v>
      </c>
      <c r="L771" s="15">
        <v>50.604651162790695</v>
      </c>
      <c r="N771">
        <v>344278</v>
      </c>
      <c r="O771">
        <v>55.828282828282831</v>
      </c>
      <c r="P771" s="27">
        <f t="shared" si="30"/>
        <v>65</v>
      </c>
    </row>
    <row r="772" spans="1:16" x14ac:dyDescent="0.3">
      <c r="A772" s="22">
        <f>'agrupamento - 3ciclo'!A771</f>
        <v>341861</v>
      </c>
      <c r="B772" s="21">
        <f>VLOOKUP(Tabela3[[#This Row],[id_escola]],H:I,2,FALSE)</f>
        <v>61.892473118279568</v>
      </c>
      <c r="C772" s="21">
        <f>VLOOKUP(Tabela3[[#This Row],[id_escola]],K:L,2,FALSE)</f>
        <v>50.627659574468083</v>
      </c>
      <c r="D772" s="21">
        <f>AVERAGE(Tabela3[[#This Row],[nota_media_portugues]],Tabela3[[#This Row],[nota_media_matematica]])</f>
        <v>56.260066346373826</v>
      </c>
      <c r="E772">
        <f t="shared" si="31"/>
        <v>97</v>
      </c>
      <c r="F772">
        <f>VLOOKUP(Tabela3[[#This Row],[id_escola]],N:P,3,FALSE)</f>
        <v>18</v>
      </c>
      <c r="H772" s="20">
        <v>401468</v>
      </c>
      <c r="I772" s="26">
        <v>64.915094339622641</v>
      </c>
      <c r="K772" s="16">
        <v>401470</v>
      </c>
      <c r="L772" s="15">
        <v>56.913669064748198</v>
      </c>
      <c r="N772">
        <v>344280</v>
      </c>
      <c r="O772">
        <v>47.490797546012267</v>
      </c>
      <c r="P772" s="27">
        <f t="shared" si="30"/>
        <v>134</v>
      </c>
    </row>
    <row r="773" spans="1:16" x14ac:dyDescent="0.3">
      <c r="A773" s="22">
        <f>'agrupamento - 3ciclo'!A772</f>
        <v>342385</v>
      </c>
      <c r="B773" s="21">
        <f>VLOOKUP(Tabela3[[#This Row],[id_escola]],H:I,2,FALSE)</f>
        <v>60.987499999999997</v>
      </c>
      <c r="C773" s="21">
        <f>VLOOKUP(Tabela3[[#This Row],[id_escola]],K:L,2,FALSE)</f>
        <v>44.048780487804876</v>
      </c>
      <c r="D773" s="21">
        <f>AVERAGE(Tabela3[[#This Row],[nota_media_portugues]],Tabela3[[#This Row],[nota_media_matematica]])</f>
        <v>52.518140243902437</v>
      </c>
      <c r="E773">
        <f t="shared" si="31"/>
        <v>164</v>
      </c>
      <c r="F773">
        <f>VLOOKUP(Tabela3[[#This Row],[id_escola]],N:P,3,FALSE)</f>
        <v>11</v>
      </c>
      <c r="H773" s="20">
        <v>401470</v>
      </c>
      <c r="I773" s="26">
        <v>65.956834532374103</v>
      </c>
      <c r="K773" s="16">
        <v>401481</v>
      </c>
      <c r="L773" s="15">
        <v>42.300751879699249</v>
      </c>
      <c r="N773">
        <v>344291</v>
      </c>
      <c r="O773">
        <v>46.53846153846154</v>
      </c>
      <c r="P773" s="27">
        <f t="shared" si="30"/>
        <v>144</v>
      </c>
    </row>
    <row r="774" spans="1:16" x14ac:dyDescent="0.3">
      <c r="A774" s="22">
        <f>'agrupamento - 3ciclo'!A773</f>
        <v>341230</v>
      </c>
      <c r="B774" s="21">
        <f>VLOOKUP(Tabela3[[#This Row],[id_escola]],H:I,2,FALSE)</f>
        <v>58.680555555555557</v>
      </c>
      <c r="C774" s="21">
        <f>VLOOKUP(Tabela3[[#This Row],[id_escola]],K:L,2,FALSE)</f>
        <v>42.80821917808219</v>
      </c>
      <c r="D774" s="21">
        <f>AVERAGE(Tabela3[[#This Row],[nota_media_portugues]],Tabela3[[#This Row],[nota_media_matematica]])</f>
        <v>50.74438736681887</v>
      </c>
      <c r="E774">
        <f t="shared" si="31"/>
        <v>202</v>
      </c>
      <c r="F774">
        <f>VLOOKUP(Tabela3[[#This Row],[id_escola]],N:P,3,FALSE)</f>
        <v>36</v>
      </c>
      <c r="H774" s="20">
        <v>401481</v>
      </c>
      <c r="I774" s="26">
        <v>54.398496240601503</v>
      </c>
      <c r="K774" s="16">
        <v>401493</v>
      </c>
      <c r="L774" s="15">
        <v>45.706249999999997</v>
      </c>
      <c r="N774">
        <v>344308</v>
      </c>
      <c r="O774">
        <v>47.653333333333336</v>
      </c>
      <c r="P774" s="27">
        <f t="shared" si="30"/>
        <v>132</v>
      </c>
    </row>
    <row r="775" spans="1:16" x14ac:dyDescent="0.3">
      <c r="A775" s="22">
        <f>'agrupamento - 3ciclo'!A774</f>
        <v>345891</v>
      </c>
      <c r="B775" s="21">
        <f>VLOOKUP(Tabela3[[#This Row],[id_escola]],H:I,2,FALSE)</f>
        <v>46.627450980392155</v>
      </c>
      <c r="C775" s="21">
        <f>VLOOKUP(Tabela3[[#This Row],[id_escola]],K:L,2,FALSE)</f>
        <v>38.314814814814817</v>
      </c>
      <c r="D775" s="21">
        <f>AVERAGE(Tabela3[[#This Row],[nota_media_portugues]],Tabela3[[#This Row],[nota_media_matematica]])</f>
        <v>42.471132897603482</v>
      </c>
      <c r="E775">
        <f t="shared" si="31"/>
        <v>353</v>
      </c>
      <c r="F775">
        <f>VLOOKUP(Tabela3[[#This Row],[id_escola]],N:P,3,FALSE)</f>
        <v>42</v>
      </c>
      <c r="H775" s="20">
        <v>401493</v>
      </c>
      <c r="I775" s="26">
        <v>57.840764331210188</v>
      </c>
      <c r="K775" s="16">
        <v>401500</v>
      </c>
      <c r="L775" s="15">
        <v>48.960317460317462</v>
      </c>
      <c r="N775">
        <v>344310</v>
      </c>
      <c r="O775">
        <v>48.392307692307689</v>
      </c>
      <c r="P775" s="27">
        <f t="shared" si="30"/>
        <v>128</v>
      </c>
    </row>
    <row r="776" spans="1:16" x14ac:dyDescent="0.3">
      <c r="A776" s="22" t="e">
        <f>'agrupamento - 3ciclo'!A775</f>
        <v>#N/A</v>
      </c>
      <c r="C776" s="21"/>
      <c r="D776" s="21">
        <v>0</v>
      </c>
      <c r="E776">
        <f t="shared" si="31"/>
        <v>420</v>
      </c>
      <c r="F776" t="e">
        <f>VLOOKUP(Tabela3[[#This Row],[id_escola]],N:P,3,FALSE)</f>
        <v>#N/A</v>
      </c>
      <c r="H776" s="20">
        <v>401500</v>
      </c>
      <c r="I776" s="26">
        <v>58.8130081300813</v>
      </c>
      <c r="K776" s="16">
        <v>401511</v>
      </c>
      <c r="L776" s="15">
        <v>38.528846153846153</v>
      </c>
      <c r="N776">
        <v>344321</v>
      </c>
      <c r="O776">
        <v>59.817567567567565</v>
      </c>
      <c r="P776" s="27">
        <f t="shared" si="30"/>
        <v>45</v>
      </c>
    </row>
    <row r="777" spans="1:16" x14ac:dyDescent="0.3">
      <c r="A777" s="22" t="e">
        <f>'agrupamento - 3ciclo'!A776</f>
        <v>#N/A</v>
      </c>
      <c r="C777" s="21"/>
      <c r="D777" s="21">
        <v>0</v>
      </c>
      <c r="E777">
        <f t="shared" si="31"/>
        <v>420</v>
      </c>
      <c r="F777" t="e">
        <f>VLOOKUP(Tabela3[[#This Row],[id_escola]],N:P,3,FALSE)</f>
        <v>#N/A</v>
      </c>
      <c r="H777" s="20">
        <v>401511</v>
      </c>
      <c r="I777" s="26">
        <v>58.171717171717169</v>
      </c>
      <c r="K777" s="16">
        <v>401523</v>
      </c>
      <c r="L777" s="15">
        <v>46.395061728395063</v>
      </c>
      <c r="N777">
        <v>344333</v>
      </c>
      <c r="O777">
        <v>44.395833333333336</v>
      </c>
      <c r="P777" s="27">
        <f t="shared" si="30"/>
        <v>161</v>
      </c>
    </row>
    <row r="778" spans="1:16" x14ac:dyDescent="0.3">
      <c r="A778" s="22">
        <f>'agrupamento - 3ciclo'!A777</f>
        <v>341988</v>
      </c>
      <c r="B778" s="21">
        <f>VLOOKUP(Tabela3[[#This Row],[id_escola]],H:I,2,FALSE)</f>
        <v>57.201754385964911</v>
      </c>
      <c r="C778" s="21">
        <f>VLOOKUP(Tabela3[[#This Row],[id_escola]],K:L,2,FALSE)</f>
        <v>38.517543859649123</v>
      </c>
      <c r="D778" s="21">
        <f>AVERAGE(Tabela3[[#This Row],[nota_media_portugues]],Tabela3[[#This Row],[nota_media_matematica]])</f>
        <v>47.859649122807014</v>
      </c>
      <c r="E778">
        <f t="shared" si="31"/>
        <v>266</v>
      </c>
      <c r="F778">
        <f>VLOOKUP(Tabela3[[#This Row],[id_escola]],N:P,3,FALSE)</f>
        <v>124</v>
      </c>
      <c r="H778" s="20">
        <v>401523</v>
      </c>
      <c r="I778" s="26">
        <v>61.174999999999997</v>
      </c>
      <c r="K778" s="16">
        <v>401535</v>
      </c>
      <c r="L778" s="15">
        <v>42.4453125</v>
      </c>
      <c r="N778">
        <v>344357</v>
      </c>
      <c r="O778">
        <v>45.277372262773724</v>
      </c>
      <c r="P778" s="27">
        <f t="shared" si="30"/>
        <v>156</v>
      </c>
    </row>
    <row r="779" spans="1:16" x14ac:dyDescent="0.3">
      <c r="A779" s="22">
        <f>'agrupamento - 3ciclo'!A778</f>
        <v>341812</v>
      </c>
      <c r="B779" s="21">
        <f>VLOOKUP(Tabela3[[#This Row],[id_escola]],H:I,2,FALSE)</f>
        <v>54.096153846153847</v>
      </c>
      <c r="C779" s="21">
        <f>VLOOKUP(Tabela3[[#This Row],[id_escola]],K:L,2,FALSE)</f>
        <v>24.715686274509803</v>
      </c>
      <c r="D779" s="21">
        <f>AVERAGE(Tabela3[[#This Row],[nota_media_portugues]],Tabela3[[#This Row],[nota_media_matematica]])</f>
        <v>39.405920060331823</v>
      </c>
      <c r="E779">
        <f t="shared" si="31"/>
        <v>378</v>
      </c>
      <c r="F779">
        <f>VLOOKUP(Tabela3[[#This Row],[id_escola]],N:P,3,FALSE)</f>
        <v>71</v>
      </c>
      <c r="H779" s="20">
        <v>401535</v>
      </c>
      <c r="I779" s="26">
        <v>58.752000000000002</v>
      </c>
      <c r="K779" s="16">
        <v>401547</v>
      </c>
      <c r="L779" s="15">
        <v>35.598639455782312</v>
      </c>
      <c r="N779">
        <v>344369</v>
      </c>
      <c r="O779">
        <v>43.460674157303373</v>
      </c>
      <c r="P779" s="27">
        <f t="shared" si="30"/>
        <v>171</v>
      </c>
    </row>
    <row r="780" spans="1:16" x14ac:dyDescent="0.3">
      <c r="A780" s="22">
        <f>'agrupamento - 3ciclo'!A779</f>
        <v>340522</v>
      </c>
      <c r="B780" s="21">
        <f>VLOOKUP(Tabela3[[#This Row],[id_escola]],H:I,2,FALSE)</f>
        <v>50.622641509433961</v>
      </c>
      <c r="C780" s="21">
        <f>VLOOKUP(Tabela3[[#This Row],[id_escola]],K:L,2,FALSE)</f>
        <v>14.946428571428571</v>
      </c>
      <c r="D780" s="21">
        <f>AVERAGE(Tabela3[[#This Row],[nota_media_portugues]],Tabela3[[#This Row],[nota_media_matematica]])</f>
        <v>32.784535040431265</v>
      </c>
      <c r="E780">
        <f t="shared" si="31"/>
        <v>411</v>
      </c>
      <c r="F780">
        <f>VLOOKUP(Tabela3[[#This Row],[id_escola]],N:P,3,FALSE)</f>
        <v>209</v>
      </c>
      <c r="H780" s="20">
        <v>401547</v>
      </c>
      <c r="I780" s="26">
        <v>57.958904109589042</v>
      </c>
      <c r="K780" s="16">
        <v>401559</v>
      </c>
      <c r="L780" s="15">
        <v>53.185897435897438</v>
      </c>
      <c r="N780">
        <v>344370</v>
      </c>
      <c r="O780">
        <v>45.741071428571431</v>
      </c>
      <c r="P780" s="27">
        <f t="shared" si="30"/>
        <v>152</v>
      </c>
    </row>
    <row r="781" spans="1:16" x14ac:dyDescent="0.3">
      <c r="A781" s="22">
        <f>'agrupamento - 3ciclo'!A780</f>
        <v>342373</v>
      </c>
      <c r="B781" s="21">
        <f>VLOOKUP(Tabela3[[#This Row],[id_escola]],H:I,2,FALSE)</f>
        <v>57.710526315789473</v>
      </c>
      <c r="C781" s="21">
        <f>VLOOKUP(Tabela3[[#This Row],[id_escola]],K:L,2,FALSE)</f>
        <v>41.636363636363633</v>
      </c>
      <c r="D781" s="21">
        <f>AVERAGE(Tabela3[[#This Row],[nota_media_portugues]],Tabela3[[#This Row],[nota_media_matematica]])</f>
        <v>49.673444976076553</v>
      </c>
      <c r="E781">
        <f t="shared" si="31"/>
        <v>225</v>
      </c>
      <c r="F781">
        <f>VLOOKUP(Tabela3[[#This Row],[id_escola]],N:P,3,FALSE)</f>
        <v>17</v>
      </c>
      <c r="H781" s="20">
        <v>401559</v>
      </c>
      <c r="I781" s="26">
        <v>65.688311688311686</v>
      </c>
      <c r="K781" s="16">
        <v>401560</v>
      </c>
      <c r="L781" s="15">
        <v>50.081967213114751</v>
      </c>
      <c r="N781">
        <v>344382</v>
      </c>
      <c r="O781">
        <v>54.25</v>
      </c>
      <c r="P781" s="27">
        <f t="shared" si="30"/>
        <v>77</v>
      </c>
    </row>
    <row r="782" spans="1:16" x14ac:dyDescent="0.3">
      <c r="A782" s="22">
        <f>'agrupamento - 3ciclo'!A781</f>
        <v>341824</v>
      </c>
      <c r="B782" s="21">
        <f>VLOOKUP(Tabela3[[#This Row],[id_escola]],H:I,2,FALSE)</f>
        <v>58</v>
      </c>
      <c r="C782" s="21">
        <f>VLOOKUP(Tabela3[[#This Row],[id_escola]],K:L,2,FALSE)</f>
        <v>36.46153846153846</v>
      </c>
      <c r="D782" s="21">
        <f>AVERAGE(Tabela3[[#This Row],[nota_media_portugues]],Tabela3[[#This Row],[nota_media_matematica]])</f>
        <v>47.230769230769226</v>
      </c>
      <c r="E782">
        <f t="shared" si="31"/>
        <v>271</v>
      </c>
      <c r="F782">
        <f>VLOOKUP(Tabela3[[#This Row],[id_escola]],N:P,3,FALSE)</f>
        <v>22</v>
      </c>
      <c r="H782" s="20">
        <v>401560</v>
      </c>
      <c r="I782" s="26">
        <v>63.369565217391305</v>
      </c>
      <c r="K782" s="16">
        <v>401584</v>
      </c>
      <c r="L782" s="15">
        <v>48.420289855072461</v>
      </c>
      <c r="N782">
        <v>344394</v>
      </c>
      <c r="O782">
        <v>38.382352941176471</v>
      </c>
      <c r="P782" s="27">
        <f t="shared" si="30"/>
        <v>186</v>
      </c>
    </row>
    <row r="783" spans="1:16" x14ac:dyDescent="0.3">
      <c r="A783" s="22" t="e">
        <f>'agrupamento - 3ciclo'!A782</f>
        <v>#N/A</v>
      </c>
      <c r="C783" s="21"/>
      <c r="D783" s="21">
        <v>0</v>
      </c>
      <c r="E783">
        <f t="shared" si="31"/>
        <v>415</v>
      </c>
      <c r="F783" t="e">
        <f>VLOOKUP(Tabela3[[#This Row],[id_escola]],N:P,3,FALSE)</f>
        <v>#N/A</v>
      </c>
      <c r="H783" s="20">
        <v>401584</v>
      </c>
      <c r="I783" s="26">
        <v>58.227586206896554</v>
      </c>
      <c r="K783" s="16">
        <v>401596</v>
      </c>
      <c r="L783" s="15">
        <v>39.311475409836063</v>
      </c>
      <c r="N783">
        <v>344400</v>
      </c>
      <c r="O783">
        <v>52.1</v>
      </c>
      <c r="P783" s="27">
        <f t="shared" si="30"/>
        <v>94</v>
      </c>
    </row>
    <row r="784" spans="1:16" x14ac:dyDescent="0.3">
      <c r="A784" s="22">
        <f>'agrupamento - 3ciclo'!A783</f>
        <v>341836</v>
      </c>
      <c r="B784" s="21">
        <f>VLOOKUP(Tabela3[[#This Row],[id_escola]],H:I,2,FALSE)</f>
        <v>50.764705882352942</v>
      </c>
      <c r="C784" s="21">
        <f>VLOOKUP(Tabela3[[#This Row],[id_escola]],K:L,2,FALSE)</f>
        <v>33.088235294117645</v>
      </c>
      <c r="D784" s="21">
        <f>AVERAGE(Tabela3[[#This Row],[nota_media_portugues]],Tabela3[[#This Row],[nota_media_matematica]])</f>
        <v>41.92647058823529</v>
      </c>
      <c r="E784">
        <f t="shared" si="31"/>
        <v>354</v>
      </c>
      <c r="F784">
        <f>VLOOKUP(Tabela3[[#This Row],[id_escola]],N:P,3,FALSE)</f>
        <v>49</v>
      </c>
      <c r="H784" s="20">
        <v>401596</v>
      </c>
      <c r="I784" s="26">
        <v>58.289473684210527</v>
      </c>
      <c r="K784" s="16">
        <v>401614</v>
      </c>
      <c r="L784" s="15">
        <v>51.958333333333336</v>
      </c>
      <c r="N784">
        <v>344424</v>
      </c>
      <c r="O784">
        <v>48.900262467191602</v>
      </c>
      <c r="P784" s="27">
        <f t="shared" si="30"/>
        <v>123</v>
      </c>
    </row>
    <row r="785" spans="1:16" x14ac:dyDescent="0.3">
      <c r="A785" s="22">
        <f>'agrupamento - 3ciclo'!A784</f>
        <v>341848</v>
      </c>
      <c r="B785" s="21">
        <f>VLOOKUP(Tabela3[[#This Row],[id_escola]],H:I,2,FALSE)</f>
        <v>56.049382716049379</v>
      </c>
      <c r="C785" s="21">
        <f>VLOOKUP(Tabela3[[#This Row],[id_escola]],K:L,2,FALSE)</f>
        <v>34.594936708860757</v>
      </c>
      <c r="D785" s="21">
        <f>AVERAGE(Tabela3[[#This Row],[nota_media_portugues]],Tabela3[[#This Row],[nota_media_matematica]])</f>
        <v>45.322159712455068</v>
      </c>
      <c r="E785">
        <f t="shared" si="31"/>
        <v>306</v>
      </c>
      <c r="F785">
        <f>VLOOKUP(Tabela3[[#This Row],[id_escola]],N:P,3,FALSE)</f>
        <v>15</v>
      </c>
      <c r="H785" s="20">
        <v>401614</v>
      </c>
      <c r="I785" s="26">
        <v>63.270833333333336</v>
      </c>
      <c r="K785" s="16">
        <v>401626</v>
      </c>
      <c r="L785" s="15">
        <v>55.436893203883493</v>
      </c>
      <c r="N785">
        <v>344503</v>
      </c>
      <c r="O785">
        <v>47.521739130434781</v>
      </c>
      <c r="P785" s="27">
        <f t="shared" si="30"/>
        <v>133</v>
      </c>
    </row>
    <row r="786" spans="1:16" x14ac:dyDescent="0.3">
      <c r="A786" s="22">
        <f>'agrupamento - 3ciclo'!A785</f>
        <v>310141</v>
      </c>
      <c r="B786" s="21">
        <f>VLOOKUP(Tabela3[[#This Row],[id_escola]],H:I,2,FALSE)</f>
        <v>59.623595505617978</v>
      </c>
      <c r="C786" s="21">
        <f>VLOOKUP(Tabela3[[#This Row],[id_escola]],K:L,2,FALSE)</f>
        <v>55.83050847457627</v>
      </c>
      <c r="D786" s="21">
        <f>AVERAGE(Tabela3[[#This Row],[nota_media_portugues]],Tabela3[[#This Row],[nota_media_matematica]])</f>
        <v>57.727051990097124</v>
      </c>
      <c r="E786">
        <f t="shared" si="31"/>
        <v>77</v>
      </c>
      <c r="F786">
        <f>VLOOKUP(Tabela3[[#This Row],[id_escola]],N:P,3,FALSE)</f>
        <v>10</v>
      </c>
      <c r="H786" s="20">
        <v>401626</v>
      </c>
      <c r="I786" s="26">
        <v>64.67307692307692</v>
      </c>
      <c r="K786" s="16">
        <v>401638</v>
      </c>
      <c r="L786" s="15">
        <v>53.059210526315788</v>
      </c>
      <c r="N786">
        <v>345702</v>
      </c>
      <c r="O786">
        <v>48.916666666666664</v>
      </c>
      <c r="P786" s="27">
        <f t="shared" si="30"/>
        <v>121</v>
      </c>
    </row>
    <row r="787" spans="1:16" x14ac:dyDescent="0.3">
      <c r="A787" s="22">
        <f>'agrupamento - 3ciclo'!A786</f>
        <v>344448</v>
      </c>
      <c r="B787" s="21">
        <f>VLOOKUP(Tabela3[[#This Row],[id_escola]],H:I,2,FALSE)</f>
        <v>59.388888888888886</v>
      </c>
      <c r="C787" s="21">
        <f>VLOOKUP(Tabela3[[#This Row],[id_escola]],K:L,2,FALSE)</f>
        <v>28.684210526315791</v>
      </c>
      <c r="D787" s="21">
        <f>AVERAGE(Tabela3[[#This Row],[nota_media_portugues]],Tabela3[[#This Row],[nota_media_matematica]])</f>
        <v>44.03654970760234</v>
      </c>
      <c r="E787">
        <f t="shared" si="31"/>
        <v>328</v>
      </c>
      <c r="F787">
        <f>VLOOKUP(Tabela3[[#This Row],[id_escola]],N:P,3,FALSE)</f>
        <v>33</v>
      </c>
      <c r="H787" s="20">
        <v>401638</v>
      </c>
      <c r="I787" s="26">
        <v>64.434210526315795</v>
      </c>
      <c r="K787" s="16">
        <v>401640</v>
      </c>
      <c r="L787" s="15">
        <v>44.505050505050505</v>
      </c>
      <c r="N787">
        <v>346391</v>
      </c>
      <c r="O787">
        <v>52.688000000000002</v>
      </c>
      <c r="P787" s="27">
        <f t="shared" si="30"/>
        <v>89</v>
      </c>
    </row>
    <row r="788" spans="1:16" x14ac:dyDescent="0.3">
      <c r="A788" s="22">
        <f>'agrupamento - 3ciclo'!A787</f>
        <v>342671</v>
      </c>
      <c r="B788" s="21">
        <f>VLOOKUP(Tabela3[[#This Row],[id_escola]],H:I,2,FALSE)</f>
        <v>57.031914893617021</v>
      </c>
      <c r="C788" s="21">
        <f>VLOOKUP(Tabela3[[#This Row],[id_escola]],K:L,2,FALSE)</f>
        <v>37.382978723404257</v>
      </c>
      <c r="D788" s="21">
        <f>AVERAGE(Tabela3[[#This Row],[nota_media_portugues]],Tabela3[[#This Row],[nota_media_matematica]])</f>
        <v>47.207446808510639</v>
      </c>
      <c r="E788">
        <f t="shared" si="31"/>
        <v>270</v>
      </c>
      <c r="F788">
        <f>VLOOKUP(Tabela3[[#This Row],[id_escola]],N:P,3,FALSE)</f>
        <v>26</v>
      </c>
      <c r="H788" s="20">
        <v>401640</v>
      </c>
      <c r="I788" s="26">
        <v>61.970297029702969</v>
      </c>
      <c r="K788" s="16">
        <v>401651</v>
      </c>
      <c r="L788" s="15">
        <v>40.529411764705884</v>
      </c>
      <c r="N788">
        <v>346512</v>
      </c>
      <c r="O788">
        <v>50.844594594594597</v>
      </c>
      <c r="P788" s="27">
        <f t="shared" si="30"/>
        <v>103</v>
      </c>
    </row>
    <row r="789" spans="1:16" x14ac:dyDescent="0.3">
      <c r="A789" s="22">
        <f>'agrupamento - 3ciclo'!A788</f>
        <v>341915</v>
      </c>
      <c r="B789" s="21">
        <f>VLOOKUP(Tabela3[[#This Row],[id_escola]],H:I,2,FALSE)</f>
        <v>66.062686567164178</v>
      </c>
      <c r="C789" s="21">
        <f>VLOOKUP(Tabela3[[#This Row],[id_escola]],K:L,2,FALSE)</f>
        <v>48.617910447761197</v>
      </c>
      <c r="D789" s="21">
        <f>AVERAGE(Tabela3[[#This Row],[nota_media_portugues]],Tabela3[[#This Row],[nota_media_matematica]])</f>
        <v>57.340298507462691</v>
      </c>
      <c r="E789">
        <f t="shared" si="31"/>
        <v>81</v>
      </c>
      <c r="F789">
        <f>VLOOKUP(Tabela3[[#This Row],[id_escola]],N:P,3,FALSE)</f>
        <v>26</v>
      </c>
      <c r="H789" s="20">
        <v>401651</v>
      </c>
      <c r="I789" s="26">
        <v>58.943661971830984</v>
      </c>
      <c r="K789" s="16">
        <v>401663</v>
      </c>
      <c r="L789" s="15">
        <v>52.581081081081081</v>
      </c>
      <c r="N789">
        <v>346550</v>
      </c>
      <c r="O789">
        <v>54.309090909090912</v>
      </c>
      <c r="P789" s="27">
        <f t="shared" si="30"/>
        <v>74</v>
      </c>
    </row>
    <row r="790" spans="1:16" x14ac:dyDescent="0.3">
      <c r="A790" s="22">
        <f>'agrupamento - 3ciclo'!A789</f>
        <v>341680</v>
      </c>
      <c r="B790" s="21">
        <f>VLOOKUP(Tabela3[[#This Row],[id_escola]],H:I,2,FALSE)</f>
        <v>66.158730158730165</v>
      </c>
      <c r="C790" s="21">
        <f>VLOOKUP(Tabela3[[#This Row],[id_escola]],K:L,2,FALSE)</f>
        <v>51.904000000000003</v>
      </c>
      <c r="D790" s="21">
        <f>AVERAGE(Tabela3[[#This Row],[nota_media_portugues]],Tabela3[[#This Row],[nota_media_matematica]])</f>
        <v>59.031365079365088</v>
      </c>
      <c r="E790">
        <f t="shared" si="31"/>
        <v>66</v>
      </c>
      <c r="F790">
        <f>VLOOKUP(Tabela3[[#This Row],[id_escola]],N:P,3,FALSE)</f>
        <v>49</v>
      </c>
      <c r="H790" s="20">
        <v>401663</v>
      </c>
      <c r="I790" s="26">
        <v>66.541666666666671</v>
      </c>
      <c r="K790" s="16">
        <v>401675</v>
      </c>
      <c r="L790" s="15">
        <v>63.327272727272728</v>
      </c>
      <c r="N790">
        <v>346561</v>
      </c>
      <c r="O790">
        <v>43.530612244897959</v>
      </c>
      <c r="P790" s="27">
        <f t="shared" si="30"/>
        <v>170</v>
      </c>
    </row>
    <row r="791" spans="1:16" x14ac:dyDescent="0.3">
      <c r="A791" s="22">
        <f>'agrupamento - 3ciclo'!A790</f>
        <v>343936</v>
      </c>
      <c r="B791" s="21">
        <f>VLOOKUP(Tabela3[[#This Row],[id_escola]],H:I,2,FALSE)</f>
        <v>60.064516129032256</v>
      </c>
      <c r="C791" s="21">
        <f>VLOOKUP(Tabela3[[#This Row],[id_escola]],K:L,2,FALSE)</f>
        <v>37.80952380952381</v>
      </c>
      <c r="D791" s="21">
        <f>AVERAGE(Tabela3[[#This Row],[nota_media_portugues]],Tabela3[[#This Row],[nota_media_matematica]])</f>
        <v>48.937019969278033</v>
      </c>
      <c r="E791">
        <f t="shared" si="31"/>
        <v>237</v>
      </c>
      <c r="F791">
        <f>VLOOKUP(Tabela3[[#This Row],[id_escola]],N:P,3,FALSE)</f>
        <v>124</v>
      </c>
      <c r="H791" s="20">
        <v>401675</v>
      </c>
      <c r="I791" s="26">
        <v>71.84905660377359</v>
      </c>
      <c r="K791" s="16">
        <v>401687</v>
      </c>
      <c r="L791" s="15">
        <v>38.666666666666664</v>
      </c>
      <c r="N791">
        <v>346640</v>
      </c>
      <c r="O791">
        <v>46.932038834951456</v>
      </c>
      <c r="P791" s="27">
        <f t="shared" si="30"/>
        <v>140</v>
      </c>
    </row>
    <row r="792" spans="1:16" x14ac:dyDescent="0.3">
      <c r="A792" s="22" t="e">
        <f>'agrupamento - 3ciclo'!A791</f>
        <v>#N/A</v>
      </c>
      <c r="C792" s="21"/>
      <c r="D792" s="21">
        <v>0</v>
      </c>
      <c r="E792">
        <f t="shared" si="31"/>
        <v>407</v>
      </c>
      <c r="F792" t="e">
        <f>VLOOKUP(Tabela3[[#This Row],[id_escola]],N:P,3,FALSE)</f>
        <v>#N/A</v>
      </c>
      <c r="H792" s="20">
        <v>401687</v>
      </c>
      <c r="I792" s="26">
        <v>62.460317460317462</v>
      </c>
      <c r="K792" s="16">
        <v>401699</v>
      </c>
      <c r="L792" s="15">
        <v>38.410526315789475</v>
      </c>
      <c r="N792">
        <v>346664</v>
      </c>
      <c r="O792">
        <v>57.736180904522612</v>
      </c>
      <c r="P792" s="27">
        <f t="shared" si="30"/>
        <v>56</v>
      </c>
    </row>
    <row r="793" spans="1:16" x14ac:dyDescent="0.3">
      <c r="A793" s="22">
        <f>'agrupamento - 3ciclo'!A792</f>
        <v>342038</v>
      </c>
      <c r="B793" s="21">
        <f>VLOOKUP(Tabela3[[#This Row],[id_escola]],H:I,2,FALSE)</f>
        <v>63.1505376344086</v>
      </c>
      <c r="C793" s="21">
        <f>VLOOKUP(Tabela3[[#This Row],[id_escola]],K:L,2,FALSE)</f>
        <v>34.436170212765958</v>
      </c>
      <c r="D793" s="21">
        <f>AVERAGE(Tabela3[[#This Row],[nota_media_portugues]],Tabela3[[#This Row],[nota_media_matematica]])</f>
        <v>48.793353923587276</v>
      </c>
      <c r="E793">
        <f t="shared" si="31"/>
        <v>242</v>
      </c>
      <c r="F793">
        <f>VLOOKUP(Tabela3[[#This Row],[id_escola]],N:P,3,FALSE)</f>
        <v>119</v>
      </c>
      <c r="H793" s="20">
        <v>401699</v>
      </c>
      <c r="I793" s="26">
        <v>60.06666666666667</v>
      </c>
      <c r="K793" s="16">
        <v>401705</v>
      </c>
      <c r="L793" s="15">
        <v>27.349693251533743</v>
      </c>
      <c r="N793">
        <v>346779</v>
      </c>
      <c r="O793">
        <v>60.631901840490798</v>
      </c>
      <c r="P793" s="27">
        <f t="shared" si="30"/>
        <v>43</v>
      </c>
    </row>
    <row r="794" spans="1:16" x14ac:dyDescent="0.3">
      <c r="A794" s="22">
        <f>'agrupamento - 3ciclo'!A793</f>
        <v>341976</v>
      </c>
      <c r="B794" s="21">
        <f>VLOOKUP(Tabela3[[#This Row],[id_escola]],H:I,2,FALSE)</f>
        <v>59.327433628318587</v>
      </c>
      <c r="C794" s="21">
        <f>VLOOKUP(Tabela3[[#This Row],[id_escola]],K:L,2,FALSE)</f>
        <v>34.347107438016529</v>
      </c>
      <c r="D794" s="21">
        <f>AVERAGE(Tabela3[[#This Row],[nota_media_portugues]],Tabela3[[#This Row],[nota_media_matematica]])</f>
        <v>46.837270533167555</v>
      </c>
      <c r="E794">
        <f t="shared" si="31"/>
        <v>271</v>
      </c>
      <c r="F794">
        <f>VLOOKUP(Tabela3[[#This Row],[id_escola]],N:P,3,FALSE)</f>
        <v>122</v>
      </c>
      <c r="H794" s="20">
        <v>401705</v>
      </c>
      <c r="I794" s="26">
        <v>53.145569620253163</v>
      </c>
      <c r="K794" s="16">
        <v>401717</v>
      </c>
      <c r="L794" s="15">
        <v>50.184615384615384</v>
      </c>
      <c r="N794">
        <v>346858</v>
      </c>
      <c r="O794">
        <v>49.53846153846154</v>
      </c>
      <c r="P794" s="27">
        <f t="shared" si="30"/>
        <v>116</v>
      </c>
    </row>
    <row r="795" spans="1:16" x14ac:dyDescent="0.3">
      <c r="A795" s="22">
        <f>'agrupamento - 3ciclo'!A794</f>
        <v>310153</v>
      </c>
      <c r="B795" s="21">
        <f>VLOOKUP(Tabela3[[#This Row],[id_escola]],H:I,2,FALSE)</f>
        <v>50.235294117647058</v>
      </c>
      <c r="C795" s="21">
        <f>VLOOKUP(Tabela3[[#This Row],[id_escola]],K:L,2,FALSE)</f>
        <v>19.289855072463769</v>
      </c>
      <c r="D795" s="21">
        <f>AVERAGE(Tabela3[[#This Row],[nota_media_portugues]],Tabela3[[#This Row],[nota_media_matematica]])</f>
        <v>34.762574595055412</v>
      </c>
      <c r="E795">
        <f t="shared" si="31"/>
        <v>394</v>
      </c>
      <c r="F795">
        <f>VLOOKUP(Tabela3[[#This Row],[id_escola]],N:P,3,FALSE)</f>
        <v>79</v>
      </c>
      <c r="H795" s="20">
        <v>401717</v>
      </c>
      <c r="I795" s="26">
        <v>62.984615384615381</v>
      </c>
      <c r="K795" s="16">
        <v>401729</v>
      </c>
      <c r="L795" s="15">
        <v>42.955223880597018</v>
      </c>
      <c r="N795">
        <v>346913</v>
      </c>
      <c r="O795">
        <v>49.59870550161812</v>
      </c>
      <c r="P795" s="27">
        <f t="shared" si="30"/>
        <v>115</v>
      </c>
    </row>
    <row r="796" spans="1:16" x14ac:dyDescent="0.3">
      <c r="A796" s="22">
        <f>'agrupamento - 3ciclo'!A795</f>
        <v>344059</v>
      </c>
      <c r="B796" s="21">
        <f>VLOOKUP(Tabela3[[#This Row],[id_escola]],H:I,2,FALSE)</f>
        <v>51.6</v>
      </c>
      <c r="C796" s="21">
        <f>VLOOKUP(Tabela3[[#This Row],[id_escola]],K:L,2,FALSE)</f>
        <v>21.322580645161292</v>
      </c>
      <c r="D796" s="21">
        <f>AVERAGE(Tabela3[[#This Row],[nota_media_portugues]],Tabela3[[#This Row],[nota_media_matematica]])</f>
        <v>36.461290322580645</v>
      </c>
      <c r="E796">
        <f t="shared" si="31"/>
        <v>385</v>
      </c>
      <c r="F796">
        <f>VLOOKUP(Tabela3[[#This Row],[id_escola]],N:P,3,FALSE)</f>
        <v>190</v>
      </c>
      <c r="H796" s="20">
        <v>401729</v>
      </c>
      <c r="I796" s="26">
        <v>65.071428571428569</v>
      </c>
      <c r="K796" s="16">
        <v>401742</v>
      </c>
      <c r="L796" s="15">
        <v>43.295999999999999</v>
      </c>
      <c r="N796">
        <v>346925</v>
      </c>
      <c r="O796">
        <v>47.410714285714285</v>
      </c>
      <c r="P796" s="27">
        <f t="shared" si="30"/>
        <v>138</v>
      </c>
    </row>
    <row r="797" spans="1:16" x14ac:dyDescent="0.3">
      <c r="A797" s="22">
        <f>'agrupamento - 3ciclo'!A796</f>
        <v>342075</v>
      </c>
      <c r="B797" s="21">
        <f>VLOOKUP(Tabela3[[#This Row],[id_escola]],H:I,2,FALSE)</f>
        <v>45.666666666666664</v>
      </c>
      <c r="C797" s="21">
        <f>VLOOKUP(Tabela3[[#This Row],[id_escola]],K:L,2,FALSE)</f>
        <v>14.035714285714286</v>
      </c>
      <c r="D797" s="21">
        <f>AVERAGE(Tabela3[[#This Row],[nota_media_portugues]],Tabela3[[#This Row],[nota_media_matematica]])</f>
        <v>29.851190476190474</v>
      </c>
      <c r="E797">
        <f t="shared" si="31"/>
        <v>400</v>
      </c>
      <c r="F797">
        <f>VLOOKUP(Tabela3[[#This Row],[id_escola]],N:P,3,FALSE)</f>
        <v>214</v>
      </c>
      <c r="H797" s="20">
        <v>401742</v>
      </c>
      <c r="I797" s="26">
        <v>59.26229508196721</v>
      </c>
      <c r="K797" s="16">
        <v>401754</v>
      </c>
      <c r="L797" s="15">
        <v>19.547619047619047</v>
      </c>
      <c r="N797">
        <v>346937</v>
      </c>
      <c r="O797">
        <v>41.456249999999997</v>
      </c>
      <c r="P797" s="27">
        <f t="shared" si="30"/>
        <v>179</v>
      </c>
    </row>
    <row r="798" spans="1:16" x14ac:dyDescent="0.3">
      <c r="A798" s="22">
        <f>'agrupamento - 3ciclo'!A797</f>
        <v>344837</v>
      </c>
      <c r="B798" s="21">
        <f>VLOOKUP(Tabela3[[#This Row],[id_escola]],H:I,2,FALSE)</f>
        <v>57.485714285714288</v>
      </c>
      <c r="C798" s="21">
        <f>VLOOKUP(Tabela3[[#This Row],[id_escola]],K:L,2,FALSE)</f>
        <v>46.058823529411768</v>
      </c>
      <c r="D798" s="21">
        <f>AVERAGE(Tabela3[[#This Row],[nota_media_portugues]],Tabela3[[#This Row],[nota_media_matematica]])</f>
        <v>51.772268907563031</v>
      </c>
      <c r="E798">
        <f t="shared" si="31"/>
        <v>176</v>
      </c>
      <c r="F798">
        <f>VLOOKUP(Tabela3[[#This Row],[id_escola]],N:P,3,FALSE)</f>
        <v>10</v>
      </c>
      <c r="H798" s="20">
        <v>401754</v>
      </c>
      <c r="I798" s="26">
        <v>52.846846846846844</v>
      </c>
      <c r="K798" s="16">
        <v>401766</v>
      </c>
      <c r="L798" s="15">
        <v>47.280303030303031</v>
      </c>
      <c r="N798">
        <v>400683</v>
      </c>
      <c r="O798">
        <v>53.238095238095241</v>
      </c>
      <c r="P798" s="27">
        <f t="shared" si="30"/>
        <v>83</v>
      </c>
    </row>
    <row r="799" spans="1:16" x14ac:dyDescent="0.3">
      <c r="A799" s="22">
        <f>'agrupamento - 3ciclo'!A798</f>
        <v>330929</v>
      </c>
      <c r="B799" s="21">
        <f>VLOOKUP(Tabela3[[#This Row],[id_escola]],H:I,2,FALSE)</f>
        <v>49.277777777777779</v>
      </c>
      <c r="C799" s="21">
        <f>VLOOKUP(Tabela3[[#This Row],[id_escola]],K:L,2,FALSE)</f>
        <v>17.611111111111111</v>
      </c>
      <c r="D799" s="21">
        <f>AVERAGE(Tabela3[[#This Row],[nota_media_portugues]],Tabela3[[#This Row],[nota_media_matematica]])</f>
        <v>33.444444444444443</v>
      </c>
      <c r="E799">
        <f t="shared" si="31"/>
        <v>395</v>
      </c>
      <c r="F799">
        <f>VLOOKUP(Tabela3[[#This Row],[id_escola]],N:P,3,FALSE)</f>
        <v>22</v>
      </c>
      <c r="H799" s="20">
        <v>401766</v>
      </c>
      <c r="I799" s="26">
        <v>60.856060606060609</v>
      </c>
      <c r="K799" s="16">
        <v>401778</v>
      </c>
      <c r="L799" s="15">
        <v>23.518518518518519</v>
      </c>
      <c r="N799">
        <v>400798</v>
      </c>
      <c r="O799">
        <v>57.877551020408163</v>
      </c>
      <c r="P799" s="27">
        <f t="shared" si="30"/>
        <v>54</v>
      </c>
    </row>
    <row r="800" spans="1:16" x14ac:dyDescent="0.3">
      <c r="A800" s="22" t="e">
        <f>'agrupamento - 3ciclo'!A799</f>
        <v>#N/A</v>
      </c>
      <c r="C800" s="21"/>
      <c r="D800" s="21">
        <v>0</v>
      </c>
      <c r="E800">
        <f t="shared" si="31"/>
        <v>400</v>
      </c>
      <c r="F800" t="e">
        <f>VLOOKUP(Tabela3[[#This Row],[id_escola]],N:P,3,FALSE)</f>
        <v>#N/A</v>
      </c>
      <c r="H800" s="20">
        <v>401778</v>
      </c>
      <c r="I800" s="26">
        <v>48.943396226415096</v>
      </c>
      <c r="K800" s="16">
        <v>401780</v>
      </c>
      <c r="L800" s="15">
        <v>46.167999999999999</v>
      </c>
      <c r="N800">
        <v>400828</v>
      </c>
      <c r="O800">
        <v>51.418439716312058</v>
      </c>
      <c r="P800" s="27">
        <f t="shared" si="30"/>
        <v>98</v>
      </c>
    </row>
    <row r="801" spans="1:16" x14ac:dyDescent="0.3">
      <c r="A801" s="22">
        <f>'agrupamento - 3ciclo'!A800</f>
        <v>345301</v>
      </c>
      <c r="B801" s="21">
        <f>VLOOKUP(Tabela3[[#This Row],[id_escola]],H:I,2,FALSE)</f>
        <v>58.360544217687078</v>
      </c>
      <c r="C801" s="21">
        <f>VLOOKUP(Tabela3[[#This Row],[id_escola]],K:L,2,FALSE)</f>
        <v>35.205479452054796</v>
      </c>
      <c r="D801" s="21">
        <f>AVERAGE(Tabela3[[#This Row],[nota_media_portugues]],Tabela3[[#This Row],[nota_media_matematica]])</f>
        <v>46.783011834870933</v>
      </c>
      <c r="E801">
        <f t="shared" si="31"/>
        <v>273</v>
      </c>
      <c r="F801" t="e">
        <f>VLOOKUP(Tabela3[[#This Row],[id_escola]],N:P,3,FALSE)</f>
        <v>#N/A</v>
      </c>
      <c r="H801" s="20">
        <v>401780</v>
      </c>
      <c r="I801" s="26">
        <v>60.557377049180324</v>
      </c>
      <c r="K801" s="16">
        <v>401808</v>
      </c>
      <c r="L801" s="15">
        <v>26.722222222222221</v>
      </c>
      <c r="N801">
        <v>400919</v>
      </c>
      <c r="O801">
        <v>44.024475524475527</v>
      </c>
      <c r="P801" s="27">
        <f t="shared" si="30"/>
        <v>165</v>
      </c>
    </row>
    <row r="802" spans="1:16" x14ac:dyDescent="0.3">
      <c r="A802" s="22">
        <f>'agrupamento - 3ciclo'!A801</f>
        <v>330863</v>
      </c>
      <c r="B802" s="21">
        <f>VLOOKUP(Tabela3[[#This Row],[id_escola]],H:I,2,FALSE)</f>
        <v>43.846153846153847</v>
      </c>
      <c r="C802" s="21">
        <f>VLOOKUP(Tabela3[[#This Row],[id_escola]],K:L,2,FALSE)</f>
        <v>45.92307692307692</v>
      </c>
      <c r="D802" s="21">
        <f>AVERAGE(Tabela3[[#This Row],[nota_media_portugues]],Tabela3[[#This Row],[nota_media_matematica]])</f>
        <v>44.884615384615387</v>
      </c>
      <c r="E802">
        <f t="shared" si="31"/>
        <v>303</v>
      </c>
      <c r="F802">
        <f>VLOOKUP(Tabela3[[#This Row],[id_escola]],N:P,3,FALSE)</f>
        <v>50</v>
      </c>
      <c r="H802" s="20">
        <v>401808</v>
      </c>
      <c r="I802" s="26">
        <v>48.711111111111109</v>
      </c>
      <c r="K802" s="16">
        <v>401810</v>
      </c>
      <c r="L802" s="15">
        <v>32.298245614035089</v>
      </c>
      <c r="N802">
        <v>400956</v>
      </c>
      <c r="O802">
        <v>54.915662650602407</v>
      </c>
      <c r="P802" s="27">
        <f t="shared" si="30"/>
        <v>69</v>
      </c>
    </row>
    <row r="803" spans="1:16" x14ac:dyDescent="0.3">
      <c r="A803" s="22" t="e">
        <f>'agrupamento - 3ciclo'!A802</f>
        <v>#N/A</v>
      </c>
      <c r="C803" s="21"/>
      <c r="D803" s="21">
        <v>0</v>
      </c>
      <c r="E803">
        <f t="shared" si="31"/>
        <v>398</v>
      </c>
      <c r="F803" t="e">
        <f>VLOOKUP(Tabela3[[#This Row],[id_escola]],N:P,3,FALSE)</f>
        <v>#N/A</v>
      </c>
      <c r="H803" s="20">
        <v>401810</v>
      </c>
      <c r="I803" s="26">
        <v>53.946745562130175</v>
      </c>
      <c r="K803" s="16">
        <v>401821</v>
      </c>
      <c r="L803" s="15">
        <v>35.777777777777779</v>
      </c>
      <c r="N803">
        <v>400968</v>
      </c>
      <c r="O803">
        <v>58.360406091370557</v>
      </c>
      <c r="P803" s="27">
        <f t="shared" si="30"/>
        <v>50</v>
      </c>
    </row>
    <row r="804" spans="1:16" x14ac:dyDescent="0.3">
      <c r="A804" s="22" t="e">
        <f>'agrupamento - 3ciclo'!A803</f>
        <v>#N/A</v>
      </c>
      <c r="C804" s="21"/>
      <c r="D804" s="21">
        <v>0</v>
      </c>
      <c r="E804">
        <f t="shared" si="31"/>
        <v>398</v>
      </c>
      <c r="F804" t="e">
        <f>VLOOKUP(Tabela3[[#This Row],[id_escola]],N:P,3,FALSE)</f>
        <v>#N/A</v>
      </c>
      <c r="H804" s="20">
        <v>401821</v>
      </c>
      <c r="I804" s="26">
        <v>59.5</v>
      </c>
      <c r="K804" s="16">
        <v>401833</v>
      </c>
      <c r="L804" s="15">
        <v>30.221518987341771</v>
      </c>
      <c r="N804">
        <v>401006</v>
      </c>
      <c r="O804">
        <v>58.59</v>
      </c>
      <c r="P804" s="27">
        <f t="shared" si="30"/>
        <v>48</v>
      </c>
    </row>
    <row r="805" spans="1:16" x14ac:dyDescent="0.3">
      <c r="A805" s="22">
        <f>'agrupamento - 3ciclo'!A804</f>
        <v>340005</v>
      </c>
      <c r="B805" s="21">
        <f>VLOOKUP(Tabela3[[#This Row],[id_escola]],H:I,2,FALSE)</f>
        <v>62.654320987654323</v>
      </c>
      <c r="C805" s="21">
        <f>VLOOKUP(Tabela3[[#This Row],[id_escola]],K:L,2,FALSE)</f>
        <v>38.060975609756099</v>
      </c>
      <c r="D805" s="21">
        <f>AVERAGE(Tabela3[[#This Row],[nota_media_portugues]],Tabela3[[#This Row],[nota_media_matematica]])</f>
        <v>50.357648298705215</v>
      </c>
      <c r="E805">
        <f t="shared" si="31"/>
        <v>208</v>
      </c>
      <c r="F805">
        <f>VLOOKUP(Tabela3[[#This Row],[id_escola]],N:P,3,FALSE)</f>
        <v>109</v>
      </c>
      <c r="H805" s="20">
        <v>401833</v>
      </c>
      <c r="I805" s="26">
        <v>54.429530201342281</v>
      </c>
      <c r="K805" s="16">
        <v>401845</v>
      </c>
      <c r="L805" s="15">
        <v>64.07741935483871</v>
      </c>
      <c r="N805">
        <v>401134</v>
      </c>
      <c r="O805">
        <v>48.940520446096656</v>
      </c>
      <c r="P805" s="27">
        <f t="shared" si="30"/>
        <v>120</v>
      </c>
    </row>
    <row r="806" spans="1:16" x14ac:dyDescent="0.3">
      <c r="A806" s="22">
        <f>'agrupamento - 3ciclo'!A805</f>
        <v>342117</v>
      </c>
      <c r="B806" s="21">
        <f>VLOOKUP(Tabela3[[#This Row],[id_escola]],H:I,2,FALSE)</f>
        <v>61.457142857142856</v>
      </c>
      <c r="C806" s="21">
        <f>VLOOKUP(Tabela3[[#This Row],[id_escola]],K:L,2,FALSE)</f>
        <v>36.008849557522126</v>
      </c>
      <c r="D806" s="21">
        <f>AVERAGE(Tabela3[[#This Row],[nota_media_portugues]],Tabela3[[#This Row],[nota_media_matematica]])</f>
        <v>48.732996207332491</v>
      </c>
      <c r="E806">
        <f t="shared" si="31"/>
        <v>241</v>
      </c>
      <c r="F806">
        <f>VLOOKUP(Tabela3[[#This Row],[id_escola]],N:P,3,FALSE)</f>
        <v>114</v>
      </c>
      <c r="H806" s="20">
        <v>401845</v>
      </c>
      <c r="I806" s="26">
        <v>66.621794871794876</v>
      </c>
      <c r="K806" s="16">
        <v>401857</v>
      </c>
      <c r="L806" s="15">
        <v>25.803738317757009</v>
      </c>
      <c r="N806">
        <v>401158</v>
      </c>
      <c r="O806">
        <v>47.918478260869563</v>
      </c>
      <c r="P806" s="27">
        <f t="shared" si="30"/>
        <v>129</v>
      </c>
    </row>
    <row r="807" spans="1:16" x14ac:dyDescent="0.3">
      <c r="A807" s="22">
        <f>'agrupamento - 3ciclo'!A806</f>
        <v>342312</v>
      </c>
      <c r="B807" s="21">
        <f>VLOOKUP(Tabela3[[#This Row],[id_escola]],H:I,2,FALSE)</f>
        <v>53.126436781609193</v>
      </c>
      <c r="C807" s="21">
        <f>VLOOKUP(Tabela3[[#This Row],[id_escola]],K:L,2,FALSE)</f>
        <v>31.348314606741575</v>
      </c>
      <c r="D807" s="21">
        <f>AVERAGE(Tabela3[[#This Row],[nota_media_portugues]],Tabela3[[#This Row],[nota_media_matematica]])</f>
        <v>42.237375694175384</v>
      </c>
      <c r="E807">
        <f t="shared" si="31"/>
        <v>337</v>
      </c>
      <c r="F807">
        <f>VLOOKUP(Tabela3[[#This Row],[id_escola]],N:P,3,FALSE)</f>
        <v>19</v>
      </c>
      <c r="H807" s="20">
        <v>401857</v>
      </c>
      <c r="I807" s="26">
        <v>56.88</v>
      </c>
      <c r="K807" s="16">
        <v>401869</v>
      </c>
      <c r="L807" s="15">
        <v>38.153846153846153</v>
      </c>
      <c r="N807">
        <v>401171</v>
      </c>
      <c r="O807">
        <v>56.895145631067962</v>
      </c>
      <c r="P807" s="27">
        <f t="shared" si="30"/>
        <v>60</v>
      </c>
    </row>
    <row r="808" spans="1:16" x14ac:dyDescent="0.3">
      <c r="A808" s="22">
        <f>'agrupamento - 3ciclo'!A807</f>
        <v>345039</v>
      </c>
      <c r="B808" s="21">
        <f>VLOOKUP(Tabela3[[#This Row],[id_escola]],H:I,2,FALSE)</f>
        <v>66.174999999999997</v>
      </c>
      <c r="C808" s="21">
        <f>VLOOKUP(Tabela3[[#This Row],[id_escola]],K:L,2,FALSE)</f>
        <v>49.704918032786885</v>
      </c>
      <c r="D808" s="21">
        <f>AVERAGE(Tabela3[[#This Row],[nota_media_portugues]],Tabela3[[#This Row],[nota_media_matematica]])</f>
        <v>57.939959016393445</v>
      </c>
      <c r="E808">
        <f t="shared" si="31"/>
        <v>71</v>
      </c>
      <c r="F808">
        <f>VLOOKUP(Tabela3[[#This Row],[id_escola]],N:P,3,FALSE)</f>
        <v>15</v>
      </c>
      <c r="H808" s="20">
        <v>401869</v>
      </c>
      <c r="I808" s="26">
        <v>58.417391304347824</v>
      </c>
      <c r="K808" s="16">
        <v>401870</v>
      </c>
      <c r="L808" s="15">
        <v>45.527777777777779</v>
      </c>
      <c r="N808">
        <v>401237</v>
      </c>
      <c r="O808">
        <v>51.262345679012348</v>
      </c>
      <c r="P808" s="27">
        <f t="shared" si="30"/>
        <v>100</v>
      </c>
    </row>
    <row r="809" spans="1:16" x14ac:dyDescent="0.3">
      <c r="A809" s="22" t="e">
        <f>'agrupamento - 3ciclo'!A808</f>
        <v>#N/A</v>
      </c>
      <c r="C809" s="21"/>
      <c r="D809" s="21">
        <v>0</v>
      </c>
      <c r="E809">
        <f t="shared" si="31"/>
        <v>394</v>
      </c>
      <c r="F809" t="e">
        <f>VLOOKUP(Tabela3[[#This Row],[id_escola]],N:P,3,FALSE)</f>
        <v>#N/A</v>
      </c>
      <c r="H809" s="20">
        <v>401870</v>
      </c>
      <c r="I809" s="26">
        <v>58.309859154929576</v>
      </c>
      <c r="K809" s="16">
        <v>401882</v>
      </c>
      <c r="L809" s="15">
        <v>46.597560975609753</v>
      </c>
      <c r="N809">
        <v>401389</v>
      </c>
      <c r="O809">
        <v>48.606153846153845</v>
      </c>
      <c r="P809" s="27">
        <f t="shared" si="30"/>
        <v>125</v>
      </c>
    </row>
    <row r="810" spans="1:16" x14ac:dyDescent="0.3">
      <c r="A810" s="22" t="e">
        <f>'agrupamento - 3ciclo'!A809</f>
        <v>#N/A</v>
      </c>
      <c r="C810" s="21"/>
      <c r="D810" s="21">
        <v>0</v>
      </c>
      <c r="E810">
        <f t="shared" si="31"/>
        <v>394</v>
      </c>
      <c r="F810" t="e">
        <f>VLOOKUP(Tabela3[[#This Row],[id_escola]],N:P,3,FALSE)</f>
        <v>#N/A</v>
      </c>
      <c r="H810" s="20">
        <v>401882</v>
      </c>
      <c r="I810" s="26">
        <v>64.328947368421055</v>
      </c>
      <c r="K810" s="16">
        <v>401894</v>
      </c>
      <c r="L810" s="15">
        <v>44.030303030303031</v>
      </c>
      <c r="N810">
        <v>401468</v>
      </c>
      <c r="O810">
        <v>57.607390300230946</v>
      </c>
      <c r="P810" s="27">
        <f t="shared" si="30"/>
        <v>57</v>
      </c>
    </row>
    <row r="811" spans="1:16" x14ac:dyDescent="0.3">
      <c r="A811" s="22">
        <f>'agrupamento - 3ciclo'!A810</f>
        <v>342129</v>
      </c>
      <c r="B811" s="21">
        <f>VLOOKUP(Tabela3[[#This Row],[id_escola]],H:I,2,FALSE)</f>
        <v>50.494252873563219</v>
      </c>
      <c r="C811" s="21">
        <f>VLOOKUP(Tabela3[[#This Row],[id_escola]],K:L,2,FALSE)</f>
        <v>27.86315789473684</v>
      </c>
      <c r="D811" s="21">
        <f>AVERAGE(Tabela3[[#This Row],[nota_media_portugues]],Tabela3[[#This Row],[nota_media_matematica]])</f>
        <v>39.178705384150028</v>
      </c>
      <c r="E811">
        <f t="shared" si="31"/>
        <v>359</v>
      </c>
      <c r="F811">
        <f>VLOOKUP(Tabela3[[#This Row],[id_escola]],N:P,3,FALSE)</f>
        <v>185</v>
      </c>
      <c r="H811" s="20">
        <v>401894</v>
      </c>
      <c r="I811" s="26">
        <v>53.18181818181818</v>
      </c>
      <c r="K811" s="16">
        <v>401900</v>
      </c>
      <c r="L811" s="15">
        <v>40.188405797101453</v>
      </c>
      <c r="N811">
        <v>401675</v>
      </c>
      <c r="O811">
        <v>67.645454545454541</v>
      </c>
      <c r="P811" s="27">
        <f t="shared" si="30"/>
        <v>24</v>
      </c>
    </row>
    <row r="812" spans="1:16" x14ac:dyDescent="0.3">
      <c r="A812" s="22">
        <f>'agrupamento - 3ciclo'!A811</f>
        <v>342142</v>
      </c>
      <c r="B812" s="21">
        <f>VLOOKUP(Tabela3[[#This Row],[id_escola]],H:I,2,FALSE)</f>
        <v>63.67832167832168</v>
      </c>
      <c r="C812" s="21">
        <f>VLOOKUP(Tabela3[[#This Row],[id_escola]],K:L,2,FALSE)</f>
        <v>61.173611111111114</v>
      </c>
      <c r="D812" s="21">
        <f>AVERAGE(Tabela3[[#This Row],[nota_media_portugues]],Tabela3[[#This Row],[nota_media_matematica]])</f>
        <v>62.425966394716397</v>
      </c>
      <c r="E812">
        <f t="shared" si="31"/>
        <v>41</v>
      </c>
      <c r="F812">
        <f>VLOOKUP(Tabela3[[#This Row],[id_escola]],N:P,3,FALSE)</f>
        <v>8</v>
      </c>
      <c r="H812" s="20">
        <v>401900</v>
      </c>
      <c r="I812" s="26">
        <v>58.941176470588232</v>
      </c>
      <c r="K812" s="16">
        <v>401912</v>
      </c>
      <c r="L812" s="15">
        <v>32.573221757322173</v>
      </c>
      <c r="N812">
        <v>401687</v>
      </c>
      <c r="O812">
        <v>50.35</v>
      </c>
      <c r="P812" s="27">
        <f t="shared" si="30"/>
        <v>108</v>
      </c>
    </row>
    <row r="813" spans="1:16" x14ac:dyDescent="0.3">
      <c r="A813" s="22" t="e">
        <f>'agrupamento - 3ciclo'!A812</f>
        <v>#N/A</v>
      </c>
      <c r="C813" s="21"/>
      <c r="D813" s="21">
        <v>0</v>
      </c>
      <c r="E813">
        <f t="shared" si="31"/>
        <v>392</v>
      </c>
      <c r="F813" t="e">
        <f>VLOOKUP(Tabela3[[#This Row],[id_escola]],N:P,3,FALSE)</f>
        <v>#N/A</v>
      </c>
      <c r="H813" s="20">
        <v>401912</v>
      </c>
      <c r="I813" s="26">
        <v>55</v>
      </c>
      <c r="K813" s="16">
        <v>401924</v>
      </c>
      <c r="L813" s="15">
        <v>26.018518518518519</v>
      </c>
      <c r="N813">
        <v>401766</v>
      </c>
      <c r="O813">
        <v>54.06818181818182</v>
      </c>
      <c r="P813" s="27">
        <f t="shared" si="30"/>
        <v>78</v>
      </c>
    </row>
    <row r="814" spans="1:16" x14ac:dyDescent="0.3">
      <c r="A814" s="22">
        <f>'agrupamento - 3ciclo'!A813</f>
        <v>330541</v>
      </c>
      <c r="B814" s="21">
        <f>VLOOKUP(Tabela3[[#This Row],[id_escola]],H:I,2,FALSE)</f>
        <v>43.444444444444443</v>
      </c>
      <c r="C814" s="21">
        <f>VLOOKUP(Tabela3[[#This Row],[id_escola]],K:L,2,FALSE)</f>
        <v>23.592592592592592</v>
      </c>
      <c r="D814" s="21">
        <f>AVERAGE(Tabela3[[#This Row],[nota_media_portugues]],Tabela3[[#This Row],[nota_media_matematica]])</f>
        <v>33.518518518518519</v>
      </c>
      <c r="E814">
        <f t="shared" si="31"/>
        <v>386</v>
      </c>
      <c r="F814">
        <f>VLOOKUP(Tabela3[[#This Row],[id_escola]],N:P,3,FALSE)</f>
        <v>21</v>
      </c>
      <c r="H814" s="20">
        <v>401924</v>
      </c>
      <c r="I814" s="26">
        <v>47.903846153846153</v>
      </c>
      <c r="K814" s="16">
        <v>401936</v>
      </c>
      <c r="L814" s="15">
        <v>35.897590361445786</v>
      </c>
      <c r="N814">
        <v>401780</v>
      </c>
      <c r="O814">
        <v>53.198412698412696</v>
      </c>
      <c r="P814" s="27">
        <f t="shared" si="30"/>
        <v>84</v>
      </c>
    </row>
    <row r="815" spans="1:16" x14ac:dyDescent="0.3">
      <c r="A815" s="22">
        <f>'agrupamento - 3ciclo'!A814</f>
        <v>345933</v>
      </c>
      <c r="B815" s="21">
        <f>VLOOKUP(Tabela3[[#This Row],[id_escola]],H:I,2,FALSE)</f>
        <v>54.571428571428569</v>
      </c>
      <c r="C815" s="21">
        <f>VLOOKUP(Tabela3[[#This Row],[id_escola]],K:L,2,FALSE)</f>
        <v>28.571428571428573</v>
      </c>
      <c r="D815" s="21">
        <f>AVERAGE(Tabela3[[#This Row],[nota_media_portugues]],Tabela3[[#This Row],[nota_media_matematica]])</f>
        <v>41.571428571428569</v>
      </c>
      <c r="E815">
        <f t="shared" si="31"/>
        <v>340</v>
      </c>
      <c r="F815">
        <f>VLOOKUP(Tabela3[[#This Row],[id_escola]],N:P,3,FALSE)</f>
        <v>49</v>
      </c>
      <c r="H815" s="20">
        <v>401936</v>
      </c>
      <c r="I815" s="26">
        <v>57.43292682926829</v>
      </c>
      <c r="K815" s="16">
        <v>401948</v>
      </c>
      <c r="L815" s="15">
        <v>41.008474576271183</v>
      </c>
      <c r="N815">
        <v>401845</v>
      </c>
      <c r="O815">
        <v>65.175159235668787</v>
      </c>
      <c r="P815" s="27">
        <f t="shared" si="30"/>
        <v>29</v>
      </c>
    </row>
    <row r="816" spans="1:16" x14ac:dyDescent="0.3">
      <c r="A816" s="22">
        <f>'agrupamento - 3ciclo'!A815</f>
        <v>342208</v>
      </c>
      <c r="B816" s="21">
        <f>VLOOKUP(Tabela3[[#This Row],[id_escola]],H:I,2,FALSE)</f>
        <v>53.030612244897959</v>
      </c>
      <c r="C816" s="21">
        <f>VLOOKUP(Tabela3[[#This Row],[id_escola]],K:L,2,FALSE)</f>
        <v>24.271028037383179</v>
      </c>
      <c r="D816" s="21">
        <f>AVERAGE(Tabela3[[#This Row],[nota_media_portugues]],Tabela3[[#This Row],[nota_media_matematica]])</f>
        <v>38.650820141140571</v>
      </c>
      <c r="E816">
        <f t="shared" si="31"/>
        <v>361</v>
      </c>
      <c r="F816">
        <f>VLOOKUP(Tabela3[[#This Row],[id_escola]],N:P,3,FALSE)</f>
        <v>192</v>
      </c>
      <c r="H816" s="20">
        <v>401948</v>
      </c>
      <c r="I816" s="26">
        <v>59.793103448275865</v>
      </c>
      <c r="K816" s="16">
        <v>401950</v>
      </c>
      <c r="L816" s="15">
        <v>43.484848484848484</v>
      </c>
      <c r="N816">
        <v>401869</v>
      </c>
      <c r="O816">
        <v>48.909465020576128</v>
      </c>
      <c r="P816" s="27">
        <f t="shared" si="30"/>
        <v>122</v>
      </c>
    </row>
    <row r="817" spans="1:16" x14ac:dyDescent="0.3">
      <c r="A817" s="22">
        <f>'agrupamento - 3ciclo'!A816</f>
        <v>346482</v>
      </c>
      <c r="B817" s="21">
        <f>VLOOKUP(Tabela3[[#This Row],[id_escola]],H:I,2,FALSE)</f>
        <v>52.014492753623188</v>
      </c>
      <c r="C817" s="21">
        <f>VLOOKUP(Tabela3[[#This Row],[id_escola]],K:L,2,FALSE)</f>
        <v>35.130434782608695</v>
      </c>
      <c r="D817" s="21">
        <f>AVERAGE(Tabela3[[#This Row],[nota_media_portugues]],Tabela3[[#This Row],[nota_media_matematica]])</f>
        <v>43.572463768115938</v>
      </c>
      <c r="E817">
        <f t="shared" si="31"/>
        <v>324</v>
      </c>
      <c r="F817">
        <f>VLOOKUP(Tabela3[[#This Row],[id_escola]],N:P,3,FALSE)</f>
        <v>89</v>
      </c>
      <c r="H817" s="20">
        <v>401950</v>
      </c>
      <c r="I817" s="26">
        <v>64.801526717557252</v>
      </c>
      <c r="K817" s="16">
        <v>401961</v>
      </c>
      <c r="L817" s="15">
        <v>66.014705882352942</v>
      </c>
      <c r="N817">
        <v>401924</v>
      </c>
      <c r="O817">
        <v>37.208333333333336</v>
      </c>
      <c r="P817" s="27">
        <f t="shared" si="30"/>
        <v>191</v>
      </c>
    </row>
    <row r="818" spans="1:16" x14ac:dyDescent="0.3">
      <c r="A818" s="22" t="e">
        <f>'agrupamento - 3ciclo'!A817</f>
        <v>#N/A</v>
      </c>
      <c r="C818" s="21"/>
      <c r="D818" s="21">
        <v>0</v>
      </c>
      <c r="E818">
        <f t="shared" si="31"/>
        <v>388</v>
      </c>
      <c r="F818" t="e">
        <f>VLOOKUP(Tabela3[[#This Row],[id_escola]],N:P,3,FALSE)</f>
        <v>#N/A</v>
      </c>
      <c r="H818" s="20">
        <v>401961</v>
      </c>
      <c r="I818" s="26">
        <v>70.808823529411768</v>
      </c>
      <c r="K818" s="16">
        <v>401973</v>
      </c>
      <c r="L818" s="15">
        <v>49.663636363636364</v>
      </c>
      <c r="N818">
        <v>401936</v>
      </c>
      <c r="O818">
        <v>46.684065934065934</v>
      </c>
      <c r="P818" s="27">
        <f t="shared" si="30"/>
        <v>141</v>
      </c>
    </row>
    <row r="819" spans="1:16" x14ac:dyDescent="0.3">
      <c r="A819" s="22">
        <f>'agrupamento - 3ciclo'!A818</f>
        <v>345490</v>
      </c>
      <c r="B819" s="21">
        <f>VLOOKUP(Tabela3[[#This Row],[id_escola]],H:I,2,FALSE)</f>
        <v>46.096774193548384</v>
      </c>
      <c r="C819" s="21">
        <f>VLOOKUP(Tabela3[[#This Row],[id_escola]],K:L,2,FALSE)</f>
        <v>26.580645161290324</v>
      </c>
      <c r="D819" s="21">
        <f>AVERAGE(Tabela3[[#This Row],[nota_media_portugues]],Tabela3[[#This Row],[nota_media_matematica]])</f>
        <v>36.338709677419352</v>
      </c>
      <c r="E819">
        <f t="shared" si="31"/>
        <v>373</v>
      </c>
      <c r="F819">
        <f>VLOOKUP(Tabela3[[#This Row],[id_escola]],N:P,3,FALSE)</f>
        <v>74</v>
      </c>
      <c r="H819" s="20">
        <v>401973</v>
      </c>
      <c r="I819" s="26">
        <v>63.688372093023254</v>
      </c>
      <c r="K819" s="16">
        <v>401985</v>
      </c>
      <c r="L819" s="15">
        <v>37.428571428571431</v>
      </c>
      <c r="N819">
        <v>401997</v>
      </c>
      <c r="O819">
        <v>54.336363636363636</v>
      </c>
      <c r="P819" s="27">
        <f t="shared" si="30"/>
        <v>73</v>
      </c>
    </row>
    <row r="820" spans="1:16" x14ac:dyDescent="0.3">
      <c r="A820" s="22" t="e">
        <f>'agrupamento - 3ciclo'!A819</f>
        <v>#N/A</v>
      </c>
      <c r="C820" s="21"/>
      <c r="D820" s="21">
        <v>0</v>
      </c>
      <c r="E820">
        <f t="shared" si="31"/>
        <v>387</v>
      </c>
      <c r="F820" t="e">
        <f>VLOOKUP(Tabela3[[#This Row],[id_escola]],N:P,3,FALSE)</f>
        <v>#N/A</v>
      </c>
      <c r="H820" s="20">
        <v>401985</v>
      </c>
      <c r="I820" s="26">
        <v>56.96551724137931</v>
      </c>
      <c r="K820" s="16">
        <v>401997</v>
      </c>
      <c r="L820" s="15">
        <v>45.054545454545455</v>
      </c>
      <c r="N820">
        <v>402011</v>
      </c>
      <c r="O820">
        <v>58.315789473684212</v>
      </c>
      <c r="P820" s="27">
        <f t="shared" si="30"/>
        <v>51</v>
      </c>
    </row>
    <row r="821" spans="1:16" x14ac:dyDescent="0.3">
      <c r="A821" s="22">
        <f>'agrupamento - 3ciclo'!A820</f>
        <v>331077</v>
      </c>
      <c r="B821" s="21">
        <f>VLOOKUP(Tabela3[[#This Row],[id_escola]],H:I,2,FALSE)</f>
        <v>59.714285714285715</v>
      </c>
      <c r="C821" s="21">
        <f>VLOOKUP(Tabela3[[#This Row],[id_escola]],K:L,2,FALSE)</f>
        <v>30.333333333333332</v>
      </c>
      <c r="D821" s="21">
        <f>AVERAGE(Tabela3[[#This Row],[nota_media_portugues]],Tabela3[[#This Row],[nota_media_matematica]])</f>
        <v>45.023809523809526</v>
      </c>
      <c r="E821">
        <f t="shared" si="31"/>
        <v>295</v>
      </c>
      <c r="F821">
        <f>VLOOKUP(Tabela3[[#This Row],[id_escola]],N:P,3,FALSE)</f>
        <v>8</v>
      </c>
      <c r="H821" s="20">
        <v>401997</v>
      </c>
      <c r="I821" s="26">
        <v>63.924528301886795</v>
      </c>
      <c r="K821" s="16">
        <v>402000</v>
      </c>
      <c r="L821" s="15">
        <v>40.038167938931295</v>
      </c>
      <c r="N821">
        <v>402060</v>
      </c>
      <c r="O821">
        <v>50.679054054054056</v>
      </c>
      <c r="P821" s="27">
        <f t="shared" si="30"/>
        <v>104</v>
      </c>
    </row>
    <row r="822" spans="1:16" x14ac:dyDescent="0.3">
      <c r="A822" s="22">
        <f>'agrupamento - 3ciclo'!A821</f>
        <v>344412</v>
      </c>
      <c r="B822" s="21">
        <f>VLOOKUP(Tabela3[[#This Row],[id_escola]],H:I,2,FALSE)</f>
        <v>58.941176470588232</v>
      </c>
      <c r="C822" s="21">
        <f>VLOOKUP(Tabela3[[#This Row],[id_escola]],K:L,2,FALSE)</f>
        <v>59.529411764705884</v>
      </c>
      <c r="D822" s="21">
        <f>AVERAGE(Tabela3[[#This Row],[nota_media_portugues]],Tabela3[[#This Row],[nota_media_matematica]])</f>
        <v>59.235294117647058</v>
      </c>
      <c r="E822">
        <f t="shared" si="31"/>
        <v>63</v>
      </c>
      <c r="F822">
        <f>VLOOKUP(Tabela3[[#This Row],[id_escola]],N:P,3,FALSE)</f>
        <v>8</v>
      </c>
      <c r="H822" s="20">
        <v>402000</v>
      </c>
      <c r="I822" s="26">
        <v>62.36641221374046</v>
      </c>
      <c r="K822" s="16">
        <v>402011</v>
      </c>
      <c r="L822" s="15">
        <v>55.367088607594937</v>
      </c>
      <c r="N822">
        <v>402138</v>
      </c>
      <c r="O822">
        <v>53.141447368421055</v>
      </c>
      <c r="P822" s="27">
        <f t="shared" si="30"/>
        <v>85</v>
      </c>
    </row>
    <row r="823" spans="1:16" x14ac:dyDescent="0.3">
      <c r="A823" s="22">
        <f>'agrupamento - 3ciclo'!A822</f>
        <v>341393</v>
      </c>
      <c r="B823" s="21">
        <f>VLOOKUP(Tabela3[[#This Row],[id_escola]],H:I,2,FALSE)</f>
        <v>66.048387096774192</v>
      </c>
      <c r="C823" s="21">
        <f>VLOOKUP(Tabela3[[#This Row],[id_escola]],K:L,2,FALSE)</f>
        <v>49.761904761904759</v>
      </c>
      <c r="D823" s="21">
        <f>AVERAGE(Tabela3[[#This Row],[nota_media_portugues]],Tabela3[[#This Row],[nota_media_matematica]])</f>
        <v>57.905145929339476</v>
      </c>
      <c r="E823">
        <f t="shared" si="31"/>
        <v>69</v>
      </c>
      <c r="F823">
        <f>VLOOKUP(Tabela3[[#This Row],[id_escola]],N:P,3,FALSE)</f>
        <v>3</v>
      </c>
      <c r="H823" s="20">
        <v>402011</v>
      </c>
      <c r="I823" s="26">
        <v>62.751592356687901</v>
      </c>
      <c r="K823" s="16">
        <v>402023</v>
      </c>
      <c r="L823" s="15">
        <v>47.204819277108435</v>
      </c>
      <c r="N823">
        <v>402412</v>
      </c>
      <c r="O823">
        <v>51.346303501945528</v>
      </c>
      <c r="P823" s="27">
        <f t="shared" si="30"/>
        <v>99</v>
      </c>
    </row>
    <row r="824" spans="1:16" x14ac:dyDescent="0.3">
      <c r="A824" s="22">
        <f>'agrupamento - 3ciclo'!A823</f>
        <v>331107</v>
      </c>
      <c r="B824" s="21">
        <f>VLOOKUP(Tabela3[[#This Row],[id_escola]],H:I,2,FALSE)</f>
        <v>55.035087719298247</v>
      </c>
      <c r="C824" s="21">
        <f>VLOOKUP(Tabela3[[#This Row],[id_escola]],K:L,2,FALSE)</f>
        <v>39.372881355932201</v>
      </c>
      <c r="D824" s="21">
        <f>AVERAGE(Tabela3[[#This Row],[nota_media_portugues]],Tabela3[[#This Row],[nota_media_matematica]])</f>
        <v>47.203984537615227</v>
      </c>
      <c r="E824">
        <f t="shared" si="31"/>
        <v>259</v>
      </c>
      <c r="F824" t="e">
        <f>VLOOKUP(Tabela3[[#This Row],[id_escola]],N:P,3,FALSE)</f>
        <v>#N/A</v>
      </c>
      <c r="H824" s="20">
        <v>402023</v>
      </c>
      <c r="I824" s="26">
        <v>61.457831325301207</v>
      </c>
      <c r="K824" s="16">
        <v>402035</v>
      </c>
      <c r="L824" s="15">
        <v>39.521739130434781</v>
      </c>
      <c r="N824">
        <v>402424</v>
      </c>
      <c r="O824">
        <v>56.754612546125465</v>
      </c>
      <c r="P824" s="27">
        <f t="shared" si="30"/>
        <v>61</v>
      </c>
    </row>
    <row r="825" spans="1:16" x14ac:dyDescent="0.3">
      <c r="A825" s="22">
        <f>'agrupamento - 3ciclo'!A824</f>
        <v>330619</v>
      </c>
      <c r="B825" s="21">
        <f>VLOOKUP(Tabela3[[#This Row],[id_escola]],H:I,2,FALSE)</f>
        <v>57.9375</v>
      </c>
      <c r="C825" s="21">
        <f>VLOOKUP(Tabela3[[#This Row],[id_escola]],K:L,2,FALSE)</f>
        <v>39.625</v>
      </c>
      <c r="D825" s="21">
        <f>AVERAGE(Tabela3[[#This Row],[nota_media_portugues]],Tabela3[[#This Row],[nota_media_matematica]])</f>
        <v>48.78125</v>
      </c>
      <c r="E825">
        <f t="shared" si="31"/>
        <v>236</v>
      </c>
      <c r="F825">
        <f>VLOOKUP(Tabela3[[#This Row],[id_escola]],N:P,3,FALSE)</f>
        <v>4</v>
      </c>
      <c r="H825" s="20">
        <v>402035</v>
      </c>
      <c r="I825" s="26">
        <v>57.558823529411768</v>
      </c>
      <c r="K825" s="16">
        <v>402047</v>
      </c>
      <c r="L825" s="15">
        <v>34.389705882352942</v>
      </c>
      <c r="N825">
        <v>402473</v>
      </c>
      <c r="O825">
        <v>55.713004484304932</v>
      </c>
      <c r="P825" s="27">
        <f t="shared" si="30"/>
        <v>66</v>
      </c>
    </row>
    <row r="826" spans="1:16" x14ac:dyDescent="0.3">
      <c r="A826" s="22">
        <f>'agrupamento - 3ciclo'!A825</f>
        <v>330607</v>
      </c>
      <c r="B826" s="21">
        <f>VLOOKUP(Tabela3[[#This Row],[id_escola]],H:I,2,FALSE)</f>
        <v>60.210526315789473</v>
      </c>
      <c r="C826" s="21">
        <f>VLOOKUP(Tabela3[[#This Row],[id_escola]],K:L,2,FALSE)</f>
        <v>23.421052631578949</v>
      </c>
      <c r="D826" s="21">
        <f>AVERAGE(Tabela3[[#This Row],[nota_media_portugues]],Tabela3[[#This Row],[nota_media_matematica]])</f>
        <v>41.815789473684212</v>
      </c>
      <c r="E826">
        <f t="shared" si="31"/>
        <v>331</v>
      </c>
      <c r="F826">
        <f>VLOOKUP(Tabela3[[#This Row],[id_escola]],N:P,3,FALSE)</f>
        <v>16</v>
      </c>
      <c r="H826" s="20">
        <v>402047</v>
      </c>
      <c r="I826" s="26">
        <v>58.911764705882355</v>
      </c>
      <c r="K826" s="16">
        <v>402060</v>
      </c>
      <c r="L826" s="15">
        <v>39.886524822695037</v>
      </c>
      <c r="N826">
        <v>402485</v>
      </c>
      <c r="O826">
        <v>43.82692307692308</v>
      </c>
      <c r="P826" s="27">
        <f t="shared" si="30"/>
        <v>167</v>
      </c>
    </row>
    <row r="827" spans="1:16" x14ac:dyDescent="0.3">
      <c r="A827" s="22">
        <f>'agrupamento - 3ciclo'!A826</f>
        <v>330670</v>
      </c>
      <c r="B827" s="21">
        <f>VLOOKUP(Tabela3[[#This Row],[id_escola]],H:I,2,FALSE)</f>
        <v>56.2</v>
      </c>
      <c r="C827" s="21">
        <f>VLOOKUP(Tabela3[[#This Row],[id_escola]],K:L,2,FALSE)</f>
        <v>40.3125</v>
      </c>
      <c r="D827" s="21">
        <f>AVERAGE(Tabela3[[#This Row],[nota_media_portugues]],Tabela3[[#This Row],[nota_media_matematica]])</f>
        <v>48.256250000000001</v>
      </c>
      <c r="E827">
        <f t="shared" si="31"/>
        <v>246</v>
      </c>
      <c r="F827">
        <f>VLOOKUP(Tabela3[[#This Row],[id_escola]],N:P,3,FALSE)</f>
        <v>9</v>
      </c>
      <c r="H827" s="20">
        <v>402060</v>
      </c>
      <c r="I827" s="26">
        <v>60.98581560283688</v>
      </c>
      <c r="K827" s="16">
        <v>402072</v>
      </c>
      <c r="L827" s="15">
        <v>39.131067961165051</v>
      </c>
      <c r="N827">
        <v>402680</v>
      </c>
      <c r="O827">
        <v>60.87222222222222</v>
      </c>
      <c r="P827" s="27">
        <f t="shared" si="30"/>
        <v>41</v>
      </c>
    </row>
    <row r="828" spans="1:16" x14ac:dyDescent="0.3">
      <c r="A828" s="22" t="e">
        <f>'agrupamento - 3ciclo'!A827</f>
        <v>#N/A</v>
      </c>
      <c r="C828" s="21"/>
      <c r="D828" s="21">
        <v>0</v>
      </c>
      <c r="E828">
        <f t="shared" si="31"/>
        <v>380</v>
      </c>
      <c r="F828" t="e">
        <f>VLOOKUP(Tabela3[[#This Row],[id_escola]],N:P,3,FALSE)</f>
        <v>#N/A</v>
      </c>
      <c r="H828" s="20">
        <v>402072</v>
      </c>
      <c r="I828" s="26">
        <v>58.485294117647058</v>
      </c>
      <c r="K828" s="16">
        <v>402084</v>
      </c>
      <c r="L828" s="15">
        <v>27.459119496855347</v>
      </c>
      <c r="N828">
        <v>402709</v>
      </c>
      <c r="O828">
        <v>43.925233644859816</v>
      </c>
      <c r="P828" s="27">
        <f t="shared" si="30"/>
        <v>166</v>
      </c>
    </row>
    <row r="829" spans="1:16" x14ac:dyDescent="0.3">
      <c r="A829" s="22">
        <f>'agrupamento - 3ciclo'!A828</f>
        <v>330589</v>
      </c>
      <c r="B829" s="21">
        <f>VLOOKUP(Tabela3[[#This Row],[id_escola]],H:I,2,FALSE)</f>
        <v>57.07692307692308</v>
      </c>
      <c r="C829" s="21">
        <f>VLOOKUP(Tabela3[[#This Row],[id_escola]],K:L,2,FALSE)</f>
        <v>30.84</v>
      </c>
      <c r="D829" s="21">
        <f>AVERAGE(Tabela3[[#This Row],[nota_media_portugues]],Tabela3[[#This Row],[nota_media_matematica]])</f>
        <v>43.958461538461542</v>
      </c>
      <c r="E829">
        <f t="shared" si="31"/>
        <v>314</v>
      </c>
      <c r="F829">
        <f>VLOOKUP(Tabela3[[#This Row],[id_escola]],N:P,3,FALSE)</f>
        <v>17</v>
      </c>
      <c r="H829" s="20">
        <v>402084</v>
      </c>
      <c r="I829" s="26">
        <v>52.133333333333333</v>
      </c>
      <c r="K829" s="16">
        <v>402102</v>
      </c>
      <c r="L829" s="15">
        <v>45.952941176470588</v>
      </c>
      <c r="N829">
        <v>402916</v>
      </c>
      <c r="O829">
        <v>56.546610169491522</v>
      </c>
      <c r="P829" s="27">
        <f t="shared" ref="P829:P892" si="32">RANK(O829, $O$700:$O$892, 0)</f>
        <v>63</v>
      </c>
    </row>
    <row r="830" spans="1:16" x14ac:dyDescent="0.3">
      <c r="A830" s="22">
        <f>'agrupamento - 3ciclo'!A829</f>
        <v>345052</v>
      </c>
      <c r="B830" s="21">
        <f>VLOOKUP(Tabela3[[#This Row],[id_escola]],H:I,2,FALSE)</f>
        <v>52.796610169491522</v>
      </c>
      <c r="C830" s="21">
        <f>VLOOKUP(Tabela3[[#This Row],[id_escola]],K:L,2,FALSE)</f>
        <v>40.475409836065573</v>
      </c>
      <c r="D830" s="21">
        <f>AVERAGE(Tabela3[[#This Row],[nota_media_portugues]],Tabela3[[#This Row],[nota_media_matematica]])</f>
        <v>46.636010002778548</v>
      </c>
      <c r="E830">
        <f t="shared" si="31"/>
        <v>272</v>
      </c>
      <c r="F830">
        <f>VLOOKUP(Tabela3[[#This Row],[id_escola]],N:P,3,FALSE)</f>
        <v>49</v>
      </c>
      <c r="H830" s="20">
        <v>402102</v>
      </c>
      <c r="I830" s="26">
        <v>60.141176470588235</v>
      </c>
      <c r="K830" s="16">
        <v>402114</v>
      </c>
      <c r="L830" s="15">
        <v>43.221238938053098</v>
      </c>
      <c r="N830">
        <v>402930</v>
      </c>
      <c r="O830">
        <v>44.813299232736576</v>
      </c>
      <c r="P830" s="27">
        <f t="shared" si="32"/>
        <v>158</v>
      </c>
    </row>
    <row r="831" spans="1:16" x14ac:dyDescent="0.3">
      <c r="A831" s="22">
        <f>'agrupamento - 3ciclo'!A830</f>
        <v>344436</v>
      </c>
      <c r="B831" s="21">
        <f>VLOOKUP(Tabela3[[#This Row],[id_escola]],H:I,2,FALSE)</f>
        <v>51.842105263157897</v>
      </c>
      <c r="C831" s="21">
        <f>VLOOKUP(Tabela3[[#This Row],[id_escola]],K:L,2,FALSE)</f>
        <v>40.125</v>
      </c>
      <c r="D831" s="21">
        <f>AVERAGE(Tabela3[[#This Row],[nota_media_portugues]],Tabela3[[#This Row],[nota_media_matematica]])</f>
        <v>45.983552631578945</v>
      </c>
      <c r="E831">
        <f t="shared" si="31"/>
        <v>281</v>
      </c>
      <c r="F831">
        <f>VLOOKUP(Tabela3[[#This Row],[id_escola]],N:P,3,FALSE)</f>
        <v>44</v>
      </c>
      <c r="H831" s="20">
        <v>402114</v>
      </c>
      <c r="I831" s="26">
        <v>60.307017543859651</v>
      </c>
      <c r="K831" s="16">
        <v>402126</v>
      </c>
      <c r="L831" s="15">
        <v>44.93</v>
      </c>
      <c r="N831">
        <v>403337</v>
      </c>
      <c r="O831">
        <v>52.405286343612332</v>
      </c>
      <c r="P831" s="27">
        <f t="shared" si="32"/>
        <v>93</v>
      </c>
    </row>
    <row r="832" spans="1:16" x14ac:dyDescent="0.3">
      <c r="A832" s="22" t="e">
        <f>'agrupamento - 3ciclo'!A831</f>
        <v>#N/A</v>
      </c>
      <c r="C832" s="21"/>
      <c r="D832" s="21">
        <v>0</v>
      </c>
      <c r="E832">
        <f t="shared" si="31"/>
        <v>377</v>
      </c>
      <c r="F832" t="e">
        <f>VLOOKUP(Tabela3[[#This Row],[id_escola]],N:P,3,FALSE)</f>
        <v>#N/A</v>
      </c>
      <c r="H832" s="20">
        <v>402126</v>
      </c>
      <c r="I832" s="26">
        <v>58.240384615384613</v>
      </c>
      <c r="K832" s="16">
        <v>402138</v>
      </c>
      <c r="L832" s="15">
        <v>43.395973154362416</v>
      </c>
      <c r="N832">
        <v>403349</v>
      </c>
      <c r="O832">
        <v>38.967391304347828</v>
      </c>
      <c r="P832" s="27">
        <f t="shared" si="32"/>
        <v>185</v>
      </c>
    </row>
    <row r="833" spans="1:16" x14ac:dyDescent="0.3">
      <c r="A833" s="22">
        <f>'agrupamento - 3ciclo'!A832</f>
        <v>341381</v>
      </c>
      <c r="B833" s="21">
        <f>VLOOKUP(Tabela3[[#This Row],[id_escola]],H:I,2,FALSE)</f>
        <v>50.3</v>
      </c>
      <c r="C833" s="21">
        <f>VLOOKUP(Tabela3[[#This Row],[id_escola]],K:L,2,FALSE)</f>
        <v>28.666666666666668</v>
      </c>
      <c r="D833" s="21">
        <f>AVERAGE(Tabela3[[#This Row],[nota_media_portugues]],Tabela3[[#This Row],[nota_media_matematica]])</f>
        <v>39.483333333333334</v>
      </c>
      <c r="E833">
        <f t="shared" si="31"/>
        <v>345</v>
      </c>
      <c r="F833">
        <f>VLOOKUP(Tabela3[[#This Row],[id_escola]],N:P,3,FALSE)</f>
        <v>19</v>
      </c>
      <c r="H833" s="20">
        <v>402138</v>
      </c>
      <c r="I833" s="26">
        <v>62.993197278911566</v>
      </c>
      <c r="K833" s="16">
        <v>402140</v>
      </c>
      <c r="L833" s="15">
        <v>41.69318181818182</v>
      </c>
      <c r="N833">
        <v>403350</v>
      </c>
      <c r="O833">
        <v>54.626436781609193</v>
      </c>
      <c r="P833" s="27">
        <f t="shared" si="32"/>
        <v>71</v>
      </c>
    </row>
    <row r="834" spans="1:16" x14ac:dyDescent="0.3">
      <c r="A834" s="22">
        <f>'agrupamento - 3ciclo'!A833</f>
        <v>344722</v>
      </c>
      <c r="B834" s="21">
        <f>VLOOKUP(Tabela3[[#This Row],[id_escola]],H:I,2,FALSE)</f>
        <v>55.6875</v>
      </c>
      <c r="C834" s="21">
        <f>VLOOKUP(Tabela3[[#This Row],[id_escola]],K:L,2,FALSE)</f>
        <v>42.30120481927711</v>
      </c>
      <c r="D834" s="21">
        <f>AVERAGE(Tabela3[[#This Row],[nota_media_portugues]],Tabela3[[#This Row],[nota_media_matematica]])</f>
        <v>48.994352409638552</v>
      </c>
      <c r="E834">
        <f t="shared" ref="E834:E897" si="33">RANK(D834, (D834:D2067), 0)</f>
        <v>229</v>
      </c>
      <c r="F834">
        <f>VLOOKUP(Tabela3[[#This Row],[id_escola]],N:P,3,FALSE)</f>
        <v>34</v>
      </c>
      <c r="H834" s="20">
        <v>402140</v>
      </c>
      <c r="I834" s="26">
        <v>60.634831460674157</v>
      </c>
      <c r="K834" s="16">
        <v>402151</v>
      </c>
      <c r="L834" s="15">
        <v>42.618556701030926</v>
      </c>
      <c r="N834">
        <v>403362</v>
      </c>
      <c r="O834">
        <v>45.471882640586799</v>
      </c>
      <c r="P834" s="27">
        <f t="shared" si="32"/>
        <v>153</v>
      </c>
    </row>
    <row r="835" spans="1:16" x14ac:dyDescent="0.3">
      <c r="A835" s="22" t="e">
        <f>'agrupamento - 3ciclo'!A834</f>
        <v>#N/A</v>
      </c>
      <c r="C835" s="21"/>
      <c r="D835" s="21">
        <v>0</v>
      </c>
      <c r="E835">
        <f t="shared" si="33"/>
        <v>375</v>
      </c>
      <c r="F835" t="e">
        <f>VLOOKUP(Tabela3[[#This Row],[id_escola]],N:P,3,FALSE)</f>
        <v>#N/A</v>
      </c>
      <c r="H835" s="20">
        <v>402151</v>
      </c>
      <c r="I835" s="26">
        <v>60.10526315789474</v>
      </c>
      <c r="K835" s="16">
        <v>402175</v>
      </c>
      <c r="L835" s="15">
        <v>44.06707317073171</v>
      </c>
      <c r="N835">
        <v>403374</v>
      </c>
      <c r="O835">
        <v>52.594771241830067</v>
      </c>
      <c r="P835" s="27">
        <f t="shared" si="32"/>
        <v>91</v>
      </c>
    </row>
    <row r="836" spans="1:16" x14ac:dyDescent="0.3">
      <c r="A836" s="22">
        <f>'agrupamento - 3ciclo'!A835</f>
        <v>344930</v>
      </c>
      <c r="B836" s="21">
        <f>VLOOKUP(Tabela3[[#This Row],[id_escola]],H:I,2,FALSE)</f>
        <v>59.298245614035089</v>
      </c>
      <c r="C836" s="21">
        <f>VLOOKUP(Tabela3[[#This Row],[id_escola]],K:L,2,FALSE)</f>
        <v>39.791304347826085</v>
      </c>
      <c r="D836" s="21">
        <f>AVERAGE(Tabela3[[#This Row],[nota_media_portugues]],Tabela3[[#This Row],[nota_media_matematica]])</f>
        <v>49.544774980930583</v>
      </c>
      <c r="E836">
        <f t="shared" si="33"/>
        <v>218</v>
      </c>
      <c r="F836">
        <f>VLOOKUP(Tabela3[[#This Row],[id_escola]],N:P,3,FALSE)</f>
        <v>37</v>
      </c>
      <c r="H836" s="20">
        <v>402175</v>
      </c>
      <c r="I836" s="26">
        <v>59.223602484472053</v>
      </c>
      <c r="K836" s="16">
        <v>402199</v>
      </c>
      <c r="L836" s="15">
        <v>33.71345029239766</v>
      </c>
      <c r="N836">
        <v>403386</v>
      </c>
      <c r="O836">
        <v>65.38565022421524</v>
      </c>
      <c r="P836" s="27">
        <f t="shared" si="32"/>
        <v>27</v>
      </c>
    </row>
    <row r="837" spans="1:16" x14ac:dyDescent="0.3">
      <c r="A837" s="22">
        <f>'agrupamento - 3ciclo'!A836</f>
        <v>342506</v>
      </c>
      <c r="B837" s="21">
        <f>VLOOKUP(Tabela3[[#This Row],[id_escola]],H:I,2,FALSE)</f>
        <v>55.904761904761905</v>
      </c>
      <c r="C837" s="21">
        <f>VLOOKUP(Tabela3[[#This Row],[id_escola]],K:L,2,FALSE)</f>
        <v>45.754098360655739</v>
      </c>
      <c r="D837" s="21">
        <f>AVERAGE(Tabela3[[#This Row],[nota_media_portugues]],Tabela3[[#This Row],[nota_media_matematica]])</f>
        <v>50.829430132708822</v>
      </c>
      <c r="E837">
        <f t="shared" si="33"/>
        <v>191</v>
      </c>
      <c r="F837">
        <f>VLOOKUP(Tabela3[[#This Row],[id_escola]],N:P,3,FALSE)</f>
        <v>43</v>
      </c>
      <c r="H837" s="20">
        <v>402199</v>
      </c>
      <c r="I837" s="26">
        <v>54.359477124183009</v>
      </c>
      <c r="K837" s="16">
        <v>402205</v>
      </c>
      <c r="L837" s="15">
        <v>37.232142857142854</v>
      </c>
      <c r="N837">
        <v>403398</v>
      </c>
      <c r="O837">
        <v>52.047325102880656</v>
      </c>
      <c r="P837" s="27">
        <f t="shared" si="32"/>
        <v>95</v>
      </c>
    </row>
    <row r="838" spans="1:16" x14ac:dyDescent="0.3">
      <c r="A838" s="22">
        <f>'agrupamento - 3ciclo'!A837</f>
        <v>345337</v>
      </c>
      <c r="B838" s="21">
        <f>VLOOKUP(Tabela3[[#This Row],[id_escola]],H:I,2,FALSE)</f>
        <v>61.4375</v>
      </c>
      <c r="C838" s="21">
        <f>VLOOKUP(Tabela3[[#This Row],[id_escola]],K:L,2,FALSE)</f>
        <v>30.8125</v>
      </c>
      <c r="D838" s="21">
        <f>AVERAGE(Tabela3[[#This Row],[nota_media_portugues]],Tabela3[[#This Row],[nota_media_matematica]])</f>
        <v>46.125</v>
      </c>
      <c r="E838">
        <f t="shared" si="33"/>
        <v>276</v>
      </c>
      <c r="F838">
        <f>VLOOKUP(Tabela3[[#This Row],[id_escola]],N:P,3,FALSE)</f>
        <v>19</v>
      </c>
      <c r="H838" s="20">
        <v>402205</v>
      </c>
      <c r="I838" s="26">
        <v>51.277777777777779</v>
      </c>
      <c r="K838" s="16">
        <v>402217</v>
      </c>
      <c r="L838" s="15">
        <v>28.105263157894736</v>
      </c>
      <c r="N838">
        <v>403404</v>
      </c>
      <c r="O838">
        <v>43.642857142857146</v>
      </c>
      <c r="P838" s="27">
        <f t="shared" si="32"/>
        <v>169</v>
      </c>
    </row>
    <row r="839" spans="1:16" x14ac:dyDescent="0.3">
      <c r="A839" s="22">
        <f>'agrupamento - 3ciclo'!A838</f>
        <v>343500</v>
      </c>
      <c r="B839" s="21">
        <f>VLOOKUP(Tabela3[[#This Row],[id_escola]],H:I,2,FALSE)</f>
        <v>58.271929824561404</v>
      </c>
      <c r="C839" s="21">
        <f>VLOOKUP(Tabela3[[#This Row],[id_escola]],K:L,2,FALSE)</f>
        <v>43.517241379310342</v>
      </c>
      <c r="D839" s="21">
        <f>AVERAGE(Tabela3[[#This Row],[nota_media_portugues]],Tabela3[[#This Row],[nota_media_matematica]])</f>
        <v>50.894585601935873</v>
      </c>
      <c r="E839">
        <f t="shared" si="33"/>
        <v>188</v>
      </c>
      <c r="F839" t="e">
        <f>VLOOKUP(Tabela3[[#This Row],[id_escola]],N:P,3,FALSE)</f>
        <v>#N/A</v>
      </c>
      <c r="H839" s="20">
        <v>402217</v>
      </c>
      <c r="I839" s="26">
        <v>48.530201342281877</v>
      </c>
      <c r="K839" s="16">
        <v>402229</v>
      </c>
      <c r="L839" s="15">
        <v>38.604743083003953</v>
      </c>
      <c r="N839">
        <v>403416</v>
      </c>
      <c r="O839">
        <v>52.652000000000001</v>
      </c>
      <c r="P839" s="27">
        <f t="shared" si="32"/>
        <v>90</v>
      </c>
    </row>
    <row r="840" spans="1:16" x14ac:dyDescent="0.3">
      <c r="A840" s="22">
        <f>'agrupamento - 3ciclo'!A839</f>
        <v>403076</v>
      </c>
      <c r="B840" s="21">
        <f>VLOOKUP(Tabela3[[#This Row],[id_escola]],H:I,2,FALSE)</f>
        <v>60.5</v>
      </c>
      <c r="C840" s="21">
        <f>VLOOKUP(Tabela3[[#This Row],[id_escola]],K:L,2,FALSE)</f>
        <v>48.219512195121951</v>
      </c>
      <c r="D840" s="21">
        <f>AVERAGE(Tabela3[[#This Row],[nota_media_portugues]],Tabela3[[#This Row],[nota_media_matematica]])</f>
        <v>54.359756097560975</v>
      </c>
      <c r="E840">
        <f t="shared" si="33"/>
        <v>119</v>
      </c>
      <c r="F840">
        <f>VLOOKUP(Tabela3[[#This Row],[id_escola]],N:P,3,FALSE)</f>
        <v>21</v>
      </c>
      <c r="H840" s="20">
        <v>402229</v>
      </c>
      <c r="I840" s="26">
        <v>54.742063492063494</v>
      </c>
      <c r="K840" s="16">
        <v>402230</v>
      </c>
      <c r="L840" s="15">
        <v>41.254237288135592</v>
      </c>
      <c r="N840">
        <v>403428</v>
      </c>
      <c r="O840">
        <v>47.908163265306122</v>
      </c>
      <c r="P840" s="27">
        <f t="shared" si="32"/>
        <v>130</v>
      </c>
    </row>
    <row r="841" spans="1:16" x14ac:dyDescent="0.3">
      <c r="A841" s="22">
        <f>'agrupamento - 3ciclo'!A840</f>
        <v>345015</v>
      </c>
      <c r="B841" s="21">
        <f>VLOOKUP(Tabela3[[#This Row],[id_escola]],H:I,2,FALSE)</f>
        <v>66.680851063829792</v>
      </c>
      <c r="C841" s="21">
        <f>VLOOKUP(Tabela3[[#This Row],[id_escola]],K:L,2,FALSE)</f>
        <v>45</v>
      </c>
      <c r="D841" s="21">
        <f>AVERAGE(Tabela3[[#This Row],[nota_media_portugues]],Tabela3[[#This Row],[nota_media_matematica]])</f>
        <v>55.840425531914896</v>
      </c>
      <c r="E841">
        <f t="shared" si="33"/>
        <v>94</v>
      </c>
      <c r="F841">
        <f>VLOOKUP(Tabela3[[#This Row],[id_escola]],N:P,3,FALSE)</f>
        <v>21</v>
      </c>
      <c r="H841" s="20">
        <v>402230</v>
      </c>
      <c r="I841" s="26">
        <v>61.754385964912281</v>
      </c>
      <c r="K841" s="16">
        <v>402242</v>
      </c>
      <c r="L841" s="15">
        <v>49.37823834196891</v>
      </c>
      <c r="N841">
        <v>403430</v>
      </c>
      <c r="O841">
        <v>50.190163934426231</v>
      </c>
      <c r="P841" s="27">
        <f t="shared" si="32"/>
        <v>112</v>
      </c>
    </row>
    <row r="842" spans="1:16" x14ac:dyDescent="0.3">
      <c r="A842" s="22">
        <f>'agrupamento - 3ciclo'!A841</f>
        <v>345027</v>
      </c>
      <c r="B842" s="21">
        <f>VLOOKUP(Tabela3[[#This Row],[id_escola]],H:I,2,FALSE)</f>
        <v>57.360655737704917</v>
      </c>
      <c r="C842" s="21">
        <f>VLOOKUP(Tabela3[[#This Row],[id_escola]],K:L,2,FALSE)</f>
        <v>39.049180327868854</v>
      </c>
      <c r="D842" s="21">
        <f>AVERAGE(Tabela3[[#This Row],[nota_media_portugues]],Tabela3[[#This Row],[nota_media_matematica]])</f>
        <v>48.204918032786885</v>
      </c>
      <c r="E842">
        <f t="shared" si="33"/>
        <v>240</v>
      </c>
      <c r="F842">
        <f>VLOOKUP(Tabela3[[#This Row],[id_escola]],N:P,3,FALSE)</f>
        <v>48</v>
      </c>
      <c r="H842" s="20">
        <v>402242</v>
      </c>
      <c r="I842" s="26">
        <v>65.877659574468083</v>
      </c>
      <c r="K842" s="16">
        <v>402266</v>
      </c>
      <c r="L842" s="15">
        <v>27.678571428571427</v>
      </c>
      <c r="N842">
        <v>403453</v>
      </c>
      <c r="O842">
        <v>39.109375</v>
      </c>
      <c r="P842" s="27">
        <f t="shared" si="32"/>
        <v>184</v>
      </c>
    </row>
    <row r="843" spans="1:16" x14ac:dyDescent="0.3">
      <c r="A843" s="22">
        <f>'agrupamento - 3ciclo'!A842</f>
        <v>345350</v>
      </c>
      <c r="B843" s="21">
        <f>VLOOKUP(Tabela3[[#This Row],[id_escola]],H:I,2,FALSE)</f>
        <v>64.518518518518519</v>
      </c>
      <c r="C843" s="21">
        <f>VLOOKUP(Tabela3[[#This Row],[id_escola]],K:L,2,FALSE)</f>
        <v>42.586206896551722</v>
      </c>
      <c r="D843" s="21">
        <f>AVERAGE(Tabela3[[#This Row],[nota_media_portugues]],Tabela3[[#This Row],[nota_media_matematica]])</f>
        <v>53.552362707535124</v>
      </c>
      <c r="E843">
        <f t="shared" si="33"/>
        <v>133</v>
      </c>
      <c r="F843">
        <f>VLOOKUP(Tabela3[[#This Row],[id_escola]],N:P,3,FALSE)</f>
        <v>6</v>
      </c>
      <c r="H843" s="20">
        <v>402266</v>
      </c>
      <c r="I843" s="26">
        <v>54.785714285714285</v>
      </c>
      <c r="K843" s="16">
        <v>402278</v>
      </c>
      <c r="L843" s="15">
        <v>35.024000000000001</v>
      </c>
      <c r="N843">
        <v>403465</v>
      </c>
      <c r="O843">
        <v>46.662601626016261</v>
      </c>
      <c r="P843" s="27">
        <f t="shared" si="32"/>
        <v>142</v>
      </c>
    </row>
    <row r="844" spans="1:16" x14ac:dyDescent="0.3">
      <c r="A844" s="22">
        <f>'agrupamento - 3ciclo'!A843</f>
        <v>345076</v>
      </c>
      <c r="B844" s="21">
        <f>VLOOKUP(Tabela3[[#This Row],[id_escola]],H:I,2,FALSE)</f>
        <v>64.078947368421055</v>
      </c>
      <c r="C844" s="21">
        <f>VLOOKUP(Tabela3[[#This Row],[id_escola]],K:L,2,FALSE)</f>
        <v>52.684210526315788</v>
      </c>
      <c r="D844" s="21">
        <f>AVERAGE(Tabela3[[#This Row],[nota_media_portugues]],Tabela3[[#This Row],[nota_media_matematica]])</f>
        <v>58.381578947368425</v>
      </c>
      <c r="E844">
        <f t="shared" si="33"/>
        <v>67</v>
      </c>
      <c r="F844">
        <f>VLOOKUP(Tabela3[[#This Row],[id_escola]],N:P,3,FALSE)</f>
        <v>9</v>
      </c>
      <c r="H844" s="20">
        <v>402278</v>
      </c>
      <c r="I844" s="26">
        <v>57.614754098360656</v>
      </c>
      <c r="K844" s="16">
        <v>402280</v>
      </c>
      <c r="L844" s="15">
        <v>41.455882352941174</v>
      </c>
      <c r="N844">
        <v>404214</v>
      </c>
      <c r="O844">
        <v>75.385245901639351</v>
      </c>
      <c r="P844" s="27">
        <f t="shared" si="32"/>
        <v>11</v>
      </c>
    </row>
    <row r="845" spans="1:16" x14ac:dyDescent="0.3">
      <c r="A845" s="22">
        <f>'agrupamento - 3ciclo'!A844</f>
        <v>343110</v>
      </c>
      <c r="B845" s="21">
        <f>VLOOKUP(Tabela3[[#This Row],[id_escola]],H:I,2,FALSE)</f>
        <v>57.791666666666664</v>
      </c>
      <c r="C845" s="21">
        <f>VLOOKUP(Tabela3[[#This Row],[id_escola]],K:L,2,FALSE)</f>
        <v>29.5</v>
      </c>
      <c r="D845" s="21">
        <f>AVERAGE(Tabela3[[#This Row],[nota_media_portugues]],Tabela3[[#This Row],[nota_media_matematica]])</f>
        <v>43.645833333333329</v>
      </c>
      <c r="E845">
        <f t="shared" si="33"/>
        <v>303</v>
      </c>
      <c r="F845">
        <f>VLOOKUP(Tabela3[[#This Row],[id_escola]],N:P,3,FALSE)</f>
        <v>51</v>
      </c>
      <c r="H845" s="20">
        <v>402280</v>
      </c>
      <c r="I845" s="26">
        <v>62.770370370370372</v>
      </c>
      <c r="K845" s="16">
        <v>402291</v>
      </c>
      <c r="L845" s="15">
        <v>36.174242424242422</v>
      </c>
      <c r="N845">
        <v>404380</v>
      </c>
      <c r="O845">
        <v>53.056701030927833</v>
      </c>
      <c r="P845" s="27">
        <f t="shared" si="32"/>
        <v>87</v>
      </c>
    </row>
    <row r="846" spans="1:16" x14ac:dyDescent="0.3">
      <c r="A846" s="22">
        <f>'agrupamento - 3ciclo'!A845</f>
        <v>342348</v>
      </c>
      <c r="B846" s="21">
        <f>VLOOKUP(Tabela3[[#This Row],[id_escola]],H:I,2,FALSE)</f>
        <v>46.6</v>
      </c>
      <c r="C846" s="21">
        <f>VLOOKUP(Tabela3[[#This Row],[id_escola]],K:L,2,FALSE)</f>
        <v>14.8</v>
      </c>
      <c r="D846" s="21">
        <f>AVERAGE(Tabela3[[#This Row],[nota_media_portugues]],Tabela3[[#This Row],[nota_media_matematica]])</f>
        <v>30.700000000000003</v>
      </c>
      <c r="E846">
        <f t="shared" si="33"/>
        <v>362</v>
      </c>
      <c r="F846" t="e">
        <f>VLOOKUP(Tabela3[[#This Row],[id_escola]],N:P,3,FALSE)</f>
        <v>#N/A</v>
      </c>
      <c r="H846" s="20">
        <v>402291</v>
      </c>
      <c r="I846" s="26">
        <v>58.5</v>
      </c>
      <c r="K846" s="16">
        <v>402308</v>
      </c>
      <c r="L846" s="15">
        <v>38.366666666666667</v>
      </c>
      <c r="N846">
        <v>404410</v>
      </c>
      <c r="O846">
        <v>50.514814814814812</v>
      </c>
      <c r="P846" s="27">
        <f t="shared" si="32"/>
        <v>105</v>
      </c>
    </row>
    <row r="847" spans="1:16" x14ac:dyDescent="0.3">
      <c r="A847" s="22">
        <f>'agrupamento - 3ciclo'!A846</f>
        <v>310190</v>
      </c>
      <c r="B847" s="21">
        <f>VLOOKUP(Tabela3[[#This Row],[id_escola]],H:I,2,FALSE)</f>
        <v>51.07692307692308</v>
      </c>
      <c r="C847" s="21">
        <f>VLOOKUP(Tabela3[[#This Row],[id_escola]],K:L,2,FALSE)</f>
        <v>22.625</v>
      </c>
      <c r="D847" s="21">
        <f>AVERAGE(Tabela3[[#This Row],[nota_media_portugues]],Tabela3[[#This Row],[nota_media_matematica]])</f>
        <v>36.85096153846154</v>
      </c>
      <c r="E847">
        <f t="shared" si="33"/>
        <v>349</v>
      </c>
      <c r="F847">
        <f>VLOOKUP(Tabela3[[#This Row],[id_escola]],N:P,3,FALSE)</f>
        <v>74</v>
      </c>
      <c r="H847" s="20">
        <v>402308</v>
      </c>
      <c r="I847" s="26">
        <v>59.81111111111111</v>
      </c>
      <c r="K847" s="16">
        <v>402310</v>
      </c>
      <c r="L847" s="15">
        <v>44.908163265306122</v>
      </c>
      <c r="N847">
        <v>404421</v>
      </c>
      <c r="O847">
        <v>47.479704797047972</v>
      </c>
      <c r="P847" s="27">
        <f t="shared" si="32"/>
        <v>135</v>
      </c>
    </row>
    <row r="848" spans="1:16" x14ac:dyDescent="0.3">
      <c r="A848" s="22" t="e">
        <f>'agrupamento - 3ciclo'!A847</f>
        <v>#N/A</v>
      </c>
      <c r="C848" s="21"/>
      <c r="D848" s="21">
        <v>0</v>
      </c>
      <c r="E848">
        <f t="shared" si="33"/>
        <v>363</v>
      </c>
      <c r="F848" t="e">
        <f>VLOOKUP(Tabela3[[#This Row],[id_escola]],N:P,3,FALSE)</f>
        <v>#N/A</v>
      </c>
      <c r="H848" s="20">
        <v>402310</v>
      </c>
      <c r="I848" s="26">
        <v>62.8125</v>
      </c>
      <c r="K848" s="16">
        <v>402321</v>
      </c>
      <c r="L848" s="15">
        <v>42.92307692307692</v>
      </c>
      <c r="N848">
        <v>404585</v>
      </c>
      <c r="O848">
        <v>46.183908045977013</v>
      </c>
      <c r="P848" s="27">
        <f t="shared" si="32"/>
        <v>148</v>
      </c>
    </row>
    <row r="849" spans="1:16" x14ac:dyDescent="0.3">
      <c r="A849" s="22">
        <f>'agrupamento - 3ciclo'!A848</f>
        <v>342440</v>
      </c>
      <c r="B849" s="21">
        <f>VLOOKUP(Tabela3[[#This Row],[id_escola]],H:I,2,FALSE)</f>
        <v>53.971428571428568</v>
      </c>
      <c r="C849" s="21">
        <f>VLOOKUP(Tabela3[[#This Row],[id_escola]],K:L,2,FALSE)</f>
        <v>28.309734513274336</v>
      </c>
      <c r="D849" s="21">
        <f>AVERAGE(Tabela3[[#This Row],[nota_media_portugues]],Tabela3[[#This Row],[nota_media_matematica]])</f>
        <v>41.140581542351455</v>
      </c>
      <c r="E849">
        <f t="shared" si="33"/>
        <v>322</v>
      </c>
      <c r="F849">
        <f>VLOOKUP(Tabela3[[#This Row],[id_escola]],N:P,3,FALSE)</f>
        <v>62</v>
      </c>
      <c r="H849" s="20">
        <v>402321</v>
      </c>
      <c r="I849" s="26">
        <v>68</v>
      </c>
      <c r="K849" s="16">
        <v>402357</v>
      </c>
      <c r="L849" s="15">
        <v>44.49074074074074</v>
      </c>
      <c r="N849">
        <v>404640</v>
      </c>
      <c r="O849">
        <v>50.19345238095238</v>
      </c>
      <c r="P849" s="27">
        <f t="shared" si="32"/>
        <v>111</v>
      </c>
    </row>
    <row r="850" spans="1:16" x14ac:dyDescent="0.3">
      <c r="A850" s="22">
        <f>'agrupamento - 3ciclo'!A849</f>
        <v>342415</v>
      </c>
      <c r="B850" s="21">
        <f>VLOOKUP(Tabela3[[#This Row],[id_escola]],H:I,2,FALSE)</f>
        <v>50.038888888888891</v>
      </c>
      <c r="C850" s="21">
        <f>VLOOKUP(Tabela3[[#This Row],[id_escola]],K:L,2,FALSE)</f>
        <v>29.22099447513812</v>
      </c>
      <c r="D850" s="21">
        <f>AVERAGE(Tabela3[[#This Row],[nota_media_portugues]],Tabela3[[#This Row],[nota_media_matematica]])</f>
        <v>39.629941682013509</v>
      </c>
      <c r="E850">
        <f t="shared" si="33"/>
        <v>331</v>
      </c>
      <c r="F850">
        <f>VLOOKUP(Tabela3[[#This Row],[id_escola]],N:P,3,FALSE)</f>
        <v>178</v>
      </c>
      <c r="H850" s="20">
        <v>402357</v>
      </c>
      <c r="I850" s="26">
        <v>62.485981308411212</v>
      </c>
      <c r="K850" s="16">
        <v>402369</v>
      </c>
      <c r="L850" s="15">
        <v>28.288135593220339</v>
      </c>
      <c r="N850">
        <v>505470</v>
      </c>
      <c r="O850">
        <v>60.15625</v>
      </c>
      <c r="P850" s="27">
        <f t="shared" si="32"/>
        <v>44</v>
      </c>
    </row>
    <row r="851" spans="1:16" x14ac:dyDescent="0.3">
      <c r="A851" s="22">
        <f>'agrupamento - 3ciclo'!A850</f>
        <v>342464</v>
      </c>
      <c r="B851" s="21">
        <f>VLOOKUP(Tabela3[[#This Row],[id_escola]],H:I,2,FALSE)</f>
        <v>58.272727272727273</v>
      </c>
      <c r="C851" s="21">
        <f>VLOOKUP(Tabela3[[#This Row],[id_escola]],K:L,2,FALSE)</f>
        <v>42.844155844155843</v>
      </c>
      <c r="D851" s="21">
        <f>AVERAGE(Tabela3[[#This Row],[nota_media_portugues]],Tabela3[[#This Row],[nota_media_matematica]])</f>
        <v>50.558441558441558</v>
      </c>
      <c r="E851">
        <f t="shared" si="33"/>
        <v>193</v>
      </c>
      <c r="F851">
        <f>VLOOKUP(Tabela3[[#This Row],[id_escola]],N:P,3,FALSE)</f>
        <v>12</v>
      </c>
      <c r="H851" s="20">
        <v>402369</v>
      </c>
      <c r="I851" s="26">
        <v>52.89411764705882</v>
      </c>
      <c r="K851" s="16">
        <v>402370</v>
      </c>
      <c r="L851" s="15">
        <v>34.472222222222221</v>
      </c>
      <c r="N851">
        <v>505523</v>
      </c>
      <c r="O851">
        <v>74.326086956521735</v>
      </c>
      <c r="P851" s="27">
        <f t="shared" si="32"/>
        <v>14</v>
      </c>
    </row>
    <row r="852" spans="1:16" x14ac:dyDescent="0.3">
      <c r="A852" s="22">
        <f>'agrupamento - 3ciclo'!A851</f>
        <v>342427</v>
      </c>
      <c r="B852" s="21">
        <f>VLOOKUP(Tabela3[[#This Row],[id_escola]],H:I,2,FALSE)</f>
        <v>55.029411764705884</v>
      </c>
      <c r="C852" s="21">
        <f>VLOOKUP(Tabela3[[#This Row],[id_escola]],K:L,2,FALSE)</f>
        <v>32.984848484848484</v>
      </c>
      <c r="D852" s="21">
        <f>AVERAGE(Tabela3[[#This Row],[nota_media_portugues]],Tabela3[[#This Row],[nota_media_matematica]])</f>
        <v>44.007130124777184</v>
      </c>
      <c r="E852">
        <f t="shared" si="33"/>
        <v>299</v>
      </c>
      <c r="F852" t="e">
        <f>VLOOKUP(Tabela3[[#This Row],[id_escola]],N:P,3,FALSE)</f>
        <v>#N/A</v>
      </c>
      <c r="H852" s="20">
        <v>402370</v>
      </c>
      <c r="I852" s="26">
        <v>58.796296296296298</v>
      </c>
      <c r="K852" s="16">
        <v>402382</v>
      </c>
      <c r="L852" s="15">
        <v>43.033333333333331</v>
      </c>
      <c r="N852">
        <v>505547</v>
      </c>
      <c r="O852">
        <v>63.526315789473685</v>
      </c>
      <c r="P852" s="27">
        <f t="shared" si="32"/>
        <v>36</v>
      </c>
    </row>
    <row r="853" spans="1:16" x14ac:dyDescent="0.3">
      <c r="A853" s="22">
        <f>'agrupamento - 3ciclo'!A852</f>
        <v>342476</v>
      </c>
      <c r="B853" s="21">
        <f>VLOOKUP(Tabela3[[#This Row],[id_escola]],H:I,2,FALSE)</f>
        <v>64.526315789473685</v>
      </c>
      <c r="C853" s="21">
        <f>VLOOKUP(Tabela3[[#This Row],[id_escola]],K:L,2,FALSE)</f>
        <v>40.236842105263158</v>
      </c>
      <c r="D853" s="21">
        <f>AVERAGE(Tabela3[[#This Row],[nota_media_portugues]],Tabela3[[#This Row],[nota_media_matematica]])</f>
        <v>52.381578947368425</v>
      </c>
      <c r="E853">
        <f t="shared" si="33"/>
        <v>157</v>
      </c>
      <c r="F853">
        <f>VLOOKUP(Tabela3[[#This Row],[id_escola]],N:P,3,FALSE)</f>
        <v>6</v>
      </c>
      <c r="H853" s="20">
        <v>402382</v>
      </c>
      <c r="I853" s="26">
        <v>54.270833333333336</v>
      </c>
      <c r="K853" s="16">
        <v>402400</v>
      </c>
      <c r="L853" s="15">
        <v>46.412698412698411</v>
      </c>
      <c r="N853">
        <v>505559</v>
      </c>
      <c r="O853">
        <v>73.375</v>
      </c>
      <c r="P853" s="27">
        <f t="shared" si="32"/>
        <v>15</v>
      </c>
    </row>
    <row r="854" spans="1:16" x14ac:dyDescent="0.3">
      <c r="A854" s="22" t="e">
        <f>'agrupamento - 3ciclo'!A853</f>
        <v>#N/A</v>
      </c>
      <c r="C854" s="21"/>
      <c r="D854" s="21">
        <v>0</v>
      </c>
      <c r="E854">
        <f t="shared" si="33"/>
        <v>358</v>
      </c>
      <c r="F854" t="e">
        <f>VLOOKUP(Tabela3[[#This Row],[id_escola]],N:P,3,FALSE)</f>
        <v>#N/A</v>
      </c>
      <c r="H854" s="20">
        <v>402400</v>
      </c>
      <c r="I854" s="26">
        <v>61.888888888888886</v>
      </c>
      <c r="K854" s="16">
        <v>402412</v>
      </c>
      <c r="L854" s="15">
        <v>42.524999999999999</v>
      </c>
      <c r="N854">
        <v>505675</v>
      </c>
      <c r="O854">
        <v>56.644144144144143</v>
      </c>
      <c r="P854" s="27">
        <f t="shared" si="32"/>
        <v>62</v>
      </c>
    </row>
    <row r="855" spans="1:16" x14ac:dyDescent="0.3">
      <c r="A855" s="22" t="e">
        <f>'agrupamento - 3ciclo'!A854</f>
        <v>#N/A</v>
      </c>
      <c r="C855" s="21"/>
      <c r="D855" s="21">
        <v>0</v>
      </c>
      <c r="E855">
        <f t="shared" si="33"/>
        <v>358</v>
      </c>
      <c r="F855" t="e">
        <f>VLOOKUP(Tabela3[[#This Row],[id_escola]],N:P,3,FALSE)</f>
        <v>#N/A</v>
      </c>
      <c r="H855" s="20">
        <v>402412</v>
      </c>
      <c r="I855" s="26">
        <v>60.80833333333333</v>
      </c>
      <c r="K855" s="16">
        <v>402424</v>
      </c>
      <c r="L855" s="15">
        <v>49.714285714285715</v>
      </c>
      <c r="N855">
        <v>505687</v>
      </c>
      <c r="O855">
        <v>64.656862745098039</v>
      </c>
      <c r="P855" s="27">
        <f t="shared" si="32"/>
        <v>31</v>
      </c>
    </row>
    <row r="856" spans="1:16" x14ac:dyDescent="0.3">
      <c r="A856" s="22">
        <f>'agrupamento - 3ciclo'!A855</f>
        <v>341964</v>
      </c>
      <c r="B856" s="21">
        <f>VLOOKUP(Tabela3[[#This Row],[id_escola]],H:I,2,FALSE)</f>
        <v>56.443609022556394</v>
      </c>
      <c r="C856" s="21">
        <f>VLOOKUP(Tabela3[[#This Row],[id_escola]],K:L,2,FALSE)</f>
        <v>37.589928057553955</v>
      </c>
      <c r="D856" s="21">
        <f>AVERAGE(Tabela3[[#This Row],[nota_media_portugues]],Tabela3[[#This Row],[nota_media_matematica]])</f>
        <v>47.016768540055175</v>
      </c>
      <c r="E856">
        <f t="shared" si="33"/>
        <v>249</v>
      </c>
      <c r="F856">
        <f>VLOOKUP(Tabela3[[#This Row],[id_escola]],N:P,3,FALSE)</f>
        <v>27</v>
      </c>
      <c r="H856" s="20">
        <v>402424</v>
      </c>
      <c r="I856" s="26">
        <v>64.410852713178301</v>
      </c>
      <c r="K856" s="16">
        <v>402436</v>
      </c>
      <c r="L856" s="15">
        <v>27.44047619047619</v>
      </c>
      <c r="N856">
        <v>505699</v>
      </c>
      <c r="O856">
        <v>59.766666666666666</v>
      </c>
      <c r="P856" s="27">
        <f t="shared" si="32"/>
        <v>46</v>
      </c>
    </row>
    <row r="857" spans="1:16" x14ac:dyDescent="0.3">
      <c r="A857" s="22">
        <f>'agrupamento - 3ciclo'!A856</f>
        <v>345106</v>
      </c>
      <c r="B857" s="21">
        <f>VLOOKUP(Tabela3[[#This Row],[id_escola]],H:I,2,FALSE)</f>
        <v>65.409090909090907</v>
      </c>
      <c r="C857" s="21">
        <f>VLOOKUP(Tabela3[[#This Row],[id_escola]],K:L,2,FALSE)</f>
        <v>54.304347826086953</v>
      </c>
      <c r="D857" s="21">
        <f>AVERAGE(Tabela3[[#This Row],[nota_media_portugues]],Tabela3[[#This Row],[nota_media_matematica]])</f>
        <v>59.85671936758893</v>
      </c>
      <c r="E857">
        <f t="shared" si="33"/>
        <v>57</v>
      </c>
      <c r="F857">
        <f>VLOOKUP(Tabela3[[#This Row],[id_escola]],N:P,3,FALSE)</f>
        <v>8</v>
      </c>
      <c r="H857" s="20">
        <v>402436</v>
      </c>
      <c r="I857" s="26">
        <v>56.285714285714285</v>
      </c>
      <c r="K857" s="16">
        <v>402450</v>
      </c>
      <c r="L857" s="15">
        <v>32.75151515151515</v>
      </c>
      <c r="N857">
        <v>505729</v>
      </c>
      <c r="O857">
        <v>66.6875</v>
      </c>
      <c r="P857" s="27">
        <f t="shared" si="32"/>
        <v>25</v>
      </c>
    </row>
    <row r="858" spans="1:16" x14ac:dyDescent="0.3">
      <c r="A858" s="22">
        <f>'agrupamento - 3ciclo'!A857</f>
        <v>345581</v>
      </c>
      <c r="B858" s="21">
        <f>VLOOKUP(Tabela3[[#This Row],[id_escola]],H:I,2,FALSE)</f>
        <v>51.777777777777779</v>
      </c>
      <c r="C858" s="21">
        <f>VLOOKUP(Tabela3[[#This Row],[id_escola]],K:L,2,FALSE)</f>
        <v>30.127272727272729</v>
      </c>
      <c r="D858" s="21">
        <f>AVERAGE(Tabela3[[#This Row],[nota_media_portugues]],Tabela3[[#This Row],[nota_media_matematica]])</f>
        <v>40.952525252525255</v>
      </c>
      <c r="E858">
        <f t="shared" si="33"/>
        <v>320</v>
      </c>
      <c r="F858">
        <f>VLOOKUP(Tabela3[[#This Row],[id_escola]],N:P,3,FALSE)</f>
        <v>90</v>
      </c>
      <c r="H858" s="20">
        <v>402450</v>
      </c>
      <c r="I858" s="26">
        <v>59.634615384615387</v>
      </c>
      <c r="K858" s="16">
        <v>402473</v>
      </c>
      <c r="L858" s="15">
        <v>48.552511415525117</v>
      </c>
      <c r="N858">
        <v>505810</v>
      </c>
      <c r="O858">
        <v>78.296875</v>
      </c>
      <c r="P858" s="27">
        <f t="shared" si="32"/>
        <v>6</v>
      </c>
    </row>
    <row r="859" spans="1:16" x14ac:dyDescent="0.3">
      <c r="A859" s="22">
        <f>'agrupamento - 3ciclo'!A858</f>
        <v>346676</v>
      </c>
      <c r="B859" s="21">
        <f>VLOOKUP(Tabela3[[#This Row],[id_escola]],H:I,2,FALSE)</f>
        <v>53.95918367346939</v>
      </c>
      <c r="C859" s="21">
        <f>VLOOKUP(Tabela3[[#This Row],[id_escola]],K:L,2,FALSE)</f>
        <v>28.528846153846153</v>
      </c>
      <c r="D859" s="21">
        <f>AVERAGE(Tabela3[[#This Row],[nota_media_portugues]],Tabela3[[#This Row],[nota_media_matematica]])</f>
        <v>41.244014913657772</v>
      </c>
      <c r="E859">
        <f t="shared" si="33"/>
        <v>316</v>
      </c>
      <c r="F859">
        <f>VLOOKUP(Tabela3[[#This Row],[id_escola]],N:P,3,FALSE)</f>
        <v>172</v>
      </c>
      <c r="H859" s="20">
        <v>402473</v>
      </c>
      <c r="I859" s="26">
        <v>62.972602739726028</v>
      </c>
      <c r="K859" s="16">
        <v>402485</v>
      </c>
      <c r="L859" s="15">
        <v>30.278688524590162</v>
      </c>
      <c r="N859">
        <v>505821</v>
      </c>
      <c r="O859">
        <v>61.955882352941174</v>
      </c>
      <c r="P859" s="27">
        <f t="shared" si="32"/>
        <v>38</v>
      </c>
    </row>
    <row r="860" spans="1:16" x14ac:dyDescent="0.3">
      <c r="A860" s="22">
        <f>'agrupamento - 3ciclo'!A859</f>
        <v>343286</v>
      </c>
      <c r="B860" s="21">
        <f>VLOOKUP(Tabela3[[#This Row],[id_escola]],H:I,2,FALSE)</f>
        <v>54.375</v>
      </c>
      <c r="C860" s="21">
        <f>VLOOKUP(Tabela3[[#This Row],[id_escola]],K:L,2,FALSE)</f>
        <v>32.25</v>
      </c>
      <c r="D860" s="21">
        <f>AVERAGE(Tabela3[[#This Row],[nota_media_portugues]],Tabela3[[#This Row],[nota_media_matematica]])</f>
        <v>43.3125</v>
      </c>
      <c r="E860">
        <f t="shared" si="33"/>
        <v>302</v>
      </c>
      <c r="F860">
        <f>VLOOKUP(Tabela3[[#This Row],[id_escola]],N:P,3,FALSE)</f>
        <v>165</v>
      </c>
      <c r="H860" s="20">
        <v>402485</v>
      </c>
      <c r="I860" s="26">
        <v>55.860655737704917</v>
      </c>
      <c r="K860" s="16">
        <v>402503</v>
      </c>
      <c r="L860" s="15">
        <v>38.865248226950357</v>
      </c>
      <c r="N860">
        <v>505882</v>
      </c>
      <c r="O860">
        <v>82.94736842105263</v>
      </c>
      <c r="P860" s="27">
        <f t="shared" si="32"/>
        <v>2</v>
      </c>
    </row>
    <row r="861" spans="1:16" x14ac:dyDescent="0.3">
      <c r="A861" s="22">
        <f>'agrupamento - 3ciclo'!A860</f>
        <v>346718</v>
      </c>
      <c r="B861" s="21">
        <f>VLOOKUP(Tabela3[[#This Row],[id_escola]],H:I,2,FALSE)</f>
        <v>47.4</v>
      </c>
      <c r="C861" s="21">
        <f>VLOOKUP(Tabela3[[#This Row],[id_escola]],K:L,2,FALSE)</f>
        <v>16.121212121212121</v>
      </c>
      <c r="D861" s="21">
        <f>AVERAGE(Tabela3[[#This Row],[nota_media_portugues]],Tabela3[[#This Row],[nota_media_matematica]])</f>
        <v>31.760606060606058</v>
      </c>
      <c r="E861">
        <f t="shared" si="33"/>
        <v>349</v>
      </c>
      <c r="F861">
        <f>VLOOKUP(Tabela3[[#This Row],[id_escola]],N:P,3,FALSE)</f>
        <v>212</v>
      </c>
      <c r="H861" s="20">
        <v>402503</v>
      </c>
      <c r="I861" s="26">
        <v>54.589552238805972</v>
      </c>
      <c r="K861" s="16">
        <v>402539</v>
      </c>
      <c r="L861" s="15">
        <v>35.397435897435898</v>
      </c>
      <c r="N861">
        <v>505948</v>
      </c>
      <c r="O861">
        <v>68.740740740740748</v>
      </c>
      <c r="P861" s="27">
        <f t="shared" si="32"/>
        <v>22</v>
      </c>
    </row>
    <row r="862" spans="1:16" x14ac:dyDescent="0.3">
      <c r="A862" s="22" t="e">
        <f>'agrupamento - 3ciclo'!A861</f>
        <v>#N/A</v>
      </c>
      <c r="C862" s="21"/>
      <c r="D862" s="21">
        <v>0</v>
      </c>
      <c r="E862">
        <f t="shared" si="33"/>
        <v>352</v>
      </c>
      <c r="F862" t="e">
        <f>VLOOKUP(Tabela3[[#This Row],[id_escola]],N:P,3,FALSE)</f>
        <v>#N/A</v>
      </c>
      <c r="H862" s="20">
        <v>402539</v>
      </c>
      <c r="I862" s="26">
        <v>56.268907563025209</v>
      </c>
      <c r="K862" s="16">
        <v>402540</v>
      </c>
      <c r="L862" s="15">
        <v>51.927999999999997</v>
      </c>
      <c r="N862">
        <v>505961</v>
      </c>
      <c r="O862">
        <v>82.104651162790702</v>
      </c>
      <c r="P862" s="27">
        <f t="shared" si="32"/>
        <v>4</v>
      </c>
    </row>
    <row r="863" spans="1:16" x14ac:dyDescent="0.3">
      <c r="A863" s="22">
        <f>'agrupamento - 3ciclo'!A862</f>
        <v>342531</v>
      </c>
      <c r="B863" s="21">
        <f>VLOOKUP(Tabela3[[#This Row],[id_escola]],H:I,2,FALSE)</f>
        <v>57.378640776699029</v>
      </c>
      <c r="C863" s="21">
        <f>VLOOKUP(Tabela3[[#This Row],[id_escola]],K:L,2,FALSE)</f>
        <v>30.919642857142858</v>
      </c>
      <c r="D863" s="21">
        <f>AVERAGE(Tabela3[[#This Row],[nota_media_portugues]],Tabela3[[#This Row],[nota_media_matematica]])</f>
        <v>44.149141816920945</v>
      </c>
      <c r="E863">
        <f t="shared" si="33"/>
        <v>291</v>
      </c>
      <c r="F863">
        <f>VLOOKUP(Tabela3[[#This Row],[id_escola]],N:P,3,FALSE)</f>
        <v>46</v>
      </c>
      <c r="H863" s="20">
        <v>402540</v>
      </c>
      <c r="I863" s="26">
        <v>61.301587301587304</v>
      </c>
      <c r="K863" s="16">
        <v>402552</v>
      </c>
      <c r="L863" s="15">
        <v>43.426356589147289</v>
      </c>
      <c r="N863">
        <v>505973</v>
      </c>
      <c r="O863">
        <v>70.5</v>
      </c>
      <c r="P863" s="27">
        <f t="shared" si="32"/>
        <v>20</v>
      </c>
    </row>
    <row r="864" spans="1:16" x14ac:dyDescent="0.3">
      <c r="A864" s="22">
        <f>'agrupamento - 3ciclo'!A863</f>
        <v>342555</v>
      </c>
      <c r="B864" s="21">
        <f>VLOOKUP(Tabela3[[#This Row],[id_escola]],H:I,2,FALSE)</f>
        <v>21.5</v>
      </c>
      <c r="C864" s="21"/>
      <c r="D864" s="21">
        <v>0</v>
      </c>
      <c r="E864">
        <f t="shared" si="33"/>
        <v>351</v>
      </c>
      <c r="F864" t="e">
        <f>VLOOKUP(Tabela3[[#This Row],[id_escola]],N:P,3,FALSE)</f>
        <v>#N/A</v>
      </c>
      <c r="H864" s="20">
        <v>402552</v>
      </c>
      <c r="I864" s="26">
        <v>58.206349206349209</v>
      </c>
      <c r="K864" s="16">
        <v>402576</v>
      </c>
      <c r="L864" s="15">
        <v>26</v>
      </c>
      <c r="N864">
        <v>506060</v>
      </c>
      <c r="O864">
        <v>74.93518518518519</v>
      </c>
      <c r="P864" s="27">
        <f t="shared" si="32"/>
        <v>13</v>
      </c>
    </row>
    <row r="865" spans="1:16" x14ac:dyDescent="0.3">
      <c r="A865" s="22">
        <f>'agrupamento - 3ciclo'!A864</f>
        <v>342567</v>
      </c>
      <c r="B865" s="21">
        <f>VLOOKUP(Tabela3[[#This Row],[id_escola]],H:I,2,FALSE)</f>
        <v>57.026315789473685</v>
      </c>
      <c r="C865" s="21">
        <f>VLOOKUP(Tabela3[[#This Row],[id_escola]],K:L,2,FALSE)</f>
        <v>26.904109589041095</v>
      </c>
      <c r="D865" s="21">
        <f>AVERAGE(Tabela3[[#This Row],[nota_media_portugues]],Tabela3[[#This Row],[nota_media_matematica]])</f>
        <v>41.965212689257392</v>
      </c>
      <c r="E865">
        <f t="shared" si="33"/>
        <v>307</v>
      </c>
      <c r="F865">
        <f>VLOOKUP(Tabela3[[#This Row],[id_escola]],N:P,3,FALSE)</f>
        <v>56</v>
      </c>
      <c r="H865" s="20">
        <v>402576</v>
      </c>
      <c r="I865" s="26">
        <v>56.233333333333334</v>
      </c>
      <c r="K865" s="16">
        <v>402588</v>
      </c>
      <c r="L865" s="15">
        <v>41.867924528301884</v>
      </c>
      <c r="N865">
        <v>506072</v>
      </c>
      <c r="O865">
        <v>72.833333333333329</v>
      </c>
      <c r="P865" s="27">
        <f t="shared" si="32"/>
        <v>16</v>
      </c>
    </row>
    <row r="866" spans="1:16" x14ac:dyDescent="0.3">
      <c r="A866" s="22">
        <f>'agrupamento - 3ciclo'!A865</f>
        <v>344539</v>
      </c>
      <c r="B866" s="21">
        <f>VLOOKUP(Tabela3[[#This Row],[id_escola]],H:I,2,FALSE)</f>
        <v>60.794871794871796</v>
      </c>
      <c r="C866" s="21">
        <f>VLOOKUP(Tabela3[[#This Row],[id_escola]],K:L,2,FALSE)</f>
        <v>49.589743589743591</v>
      </c>
      <c r="D866" s="21">
        <f>AVERAGE(Tabela3[[#This Row],[nota_media_portugues]],Tabela3[[#This Row],[nota_media_matematica]])</f>
        <v>55.192307692307693</v>
      </c>
      <c r="E866">
        <f t="shared" si="33"/>
        <v>102</v>
      </c>
      <c r="F866">
        <f>VLOOKUP(Tabela3[[#This Row],[id_escola]],N:P,3,FALSE)</f>
        <v>81</v>
      </c>
      <c r="H866" s="20">
        <v>402588</v>
      </c>
      <c r="I866" s="26">
        <v>55.897959183673471</v>
      </c>
      <c r="K866" s="16">
        <v>402590</v>
      </c>
      <c r="L866" s="15">
        <v>68.875</v>
      </c>
      <c r="N866">
        <v>506084</v>
      </c>
      <c r="O866">
        <v>70.121951219512198</v>
      </c>
      <c r="P866" s="27">
        <f t="shared" si="32"/>
        <v>21</v>
      </c>
    </row>
    <row r="867" spans="1:16" x14ac:dyDescent="0.3">
      <c r="A867" s="22">
        <f>'agrupamento - 3ciclo'!A866</f>
        <v>340091</v>
      </c>
      <c r="B867" s="21">
        <f>VLOOKUP(Tabela3[[#This Row],[id_escola]],H:I,2,FALSE)</f>
        <v>58.48936170212766</v>
      </c>
      <c r="C867" s="21">
        <f>VLOOKUP(Tabela3[[#This Row],[id_escola]],K:L,2,FALSE)</f>
        <v>42.909574468085104</v>
      </c>
      <c r="D867" s="21">
        <f>AVERAGE(Tabela3[[#This Row],[nota_media_portugues]],Tabela3[[#This Row],[nota_media_matematica]])</f>
        <v>50.699468085106382</v>
      </c>
      <c r="E867">
        <f t="shared" si="33"/>
        <v>186</v>
      </c>
      <c r="F867">
        <f>VLOOKUP(Tabela3[[#This Row],[id_escola]],N:P,3,FALSE)</f>
        <v>109</v>
      </c>
      <c r="H867" s="20">
        <v>402590</v>
      </c>
      <c r="I867" s="26">
        <v>70.927083333333329</v>
      </c>
      <c r="K867" s="16">
        <v>402606</v>
      </c>
      <c r="L867" s="15">
        <v>59.573333333333331</v>
      </c>
      <c r="N867">
        <v>506291</v>
      </c>
      <c r="O867">
        <v>78.277272727272731</v>
      </c>
      <c r="P867" s="27">
        <f t="shared" si="32"/>
        <v>7</v>
      </c>
    </row>
    <row r="868" spans="1:16" x14ac:dyDescent="0.3">
      <c r="A868" s="22">
        <f>'agrupamento - 3ciclo'!A867</f>
        <v>342853</v>
      </c>
      <c r="B868" s="21">
        <f>VLOOKUP(Tabela3[[#This Row],[id_escola]],H:I,2,FALSE)</f>
        <v>59.887096774193552</v>
      </c>
      <c r="C868" s="21">
        <f>VLOOKUP(Tabela3[[#This Row],[id_escola]],K:L,2,FALSE)</f>
        <v>30.365079365079364</v>
      </c>
      <c r="D868" s="21">
        <f>AVERAGE(Tabela3[[#This Row],[nota_media_portugues]],Tabela3[[#This Row],[nota_media_matematica]])</f>
        <v>45.126088069636459</v>
      </c>
      <c r="E868">
        <f t="shared" si="33"/>
        <v>270</v>
      </c>
      <c r="F868">
        <f>VLOOKUP(Tabela3[[#This Row],[id_escola]],N:P,3,FALSE)</f>
        <v>155</v>
      </c>
      <c r="H868" s="20">
        <v>402606</v>
      </c>
      <c r="I868" s="26">
        <v>67.006666666666661</v>
      </c>
      <c r="K868" s="16">
        <v>402618</v>
      </c>
      <c r="L868" s="15">
        <v>36.402597402597401</v>
      </c>
      <c r="N868">
        <v>506308</v>
      </c>
      <c r="O868">
        <v>75.947916666666671</v>
      </c>
      <c r="P868" s="27">
        <f t="shared" si="32"/>
        <v>10</v>
      </c>
    </row>
    <row r="869" spans="1:16" x14ac:dyDescent="0.3">
      <c r="A869" s="22">
        <f>'agrupamento - 3ciclo'!A868</f>
        <v>342646</v>
      </c>
      <c r="B869" s="21">
        <f>VLOOKUP(Tabela3[[#This Row],[id_escola]],H:I,2,FALSE)</f>
        <v>37.051282051282051</v>
      </c>
      <c r="C869" s="21">
        <f>VLOOKUP(Tabela3[[#This Row],[id_escola]],K:L,2,FALSE)</f>
        <v>13.511111111111111</v>
      </c>
      <c r="D869" s="21">
        <f>AVERAGE(Tabela3[[#This Row],[nota_media_portugues]],Tabela3[[#This Row],[nota_media_matematica]])</f>
        <v>25.281196581196582</v>
      </c>
      <c r="E869">
        <f t="shared" si="33"/>
        <v>346</v>
      </c>
      <c r="F869">
        <f>VLOOKUP(Tabela3[[#This Row],[id_escola]],N:P,3,FALSE)</f>
        <v>217</v>
      </c>
      <c r="H869" s="20">
        <v>402618</v>
      </c>
      <c r="I869" s="26">
        <v>60.729729729729726</v>
      </c>
      <c r="K869" s="16">
        <v>402631</v>
      </c>
      <c r="L869" s="15">
        <v>60.581395348837212</v>
      </c>
      <c r="N869">
        <v>506461</v>
      </c>
      <c r="O869">
        <v>57.93333333333333</v>
      </c>
      <c r="P869" s="27">
        <f t="shared" si="32"/>
        <v>52</v>
      </c>
    </row>
    <row r="870" spans="1:16" x14ac:dyDescent="0.3">
      <c r="A870" s="22">
        <f>'agrupamento - 3ciclo'!A869</f>
        <v>344989</v>
      </c>
      <c r="B870" s="21">
        <f>VLOOKUP(Tabela3[[#This Row],[id_escola]],H:I,2,FALSE)</f>
        <v>54.560975609756099</v>
      </c>
      <c r="C870" s="21">
        <f>VLOOKUP(Tabela3[[#This Row],[id_escola]],K:L,2,FALSE)</f>
        <v>30.341463414634145</v>
      </c>
      <c r="D870" s="21">
        <f>AVERAGE(Tabela3[[#This Row],[nota_media_portugues]],Tabela3[[#This Row],[nota_media_matematica]])</f>
        <v>42.451219512195124</v>
      </c>
      <c r="E870">
        <f t="shared" si="33"/>
        <v>303</v>
      </c>
      <c r="F870">
        <f>VLOOKUP(Tabela3[[#This Row],[id_escola]],N:P,3,FALSE)</f>
        <v>54</v>
      </c>
      <c r="H870" s="20">
        <v>402631</v>
      </c>
      <c r="I870" s="26">
        <v>66.3</v>
      </c>
      <c r="K870" s="16">
        <v>402643</v>
      </c>
      <c r="L870" s="15">
        <v>52.196078431372548</v>
      </c>
      <c r="N870">
        <v>506540</v>
      </c>
      <c r="O870">
        <v>68.61333333333333</v>
      </c>
      <c r="P870" s="27">
        <f t="shared" si="32"/>
        <v>23</v>
      </c>
    </row>
    <row r="871" spans="1:16" x14ac:dyDescent="0.3">
      <c r="A871" s="22">
        <f>'agrupamento - 3ciclo'!A870</f>
        <v>343195</v>
      </c>
      <c r="B871" s="21">
        <f>VLOOKUP(Tabela3[[#This Row],[id_escola]],H:I,2,FALSE)</f>
        <v>56.230769230769234</v>
      </c>
      <c r="C871" s="21">
        <f>VLOOKUP(Tabela3[[#This Row],[id_escola]],K:L,2,FALSE)</f>
        <v>35.527777777777779</v>
      </c>
      <c r="D871" s="21">
        <f>AVERAGE(Tabela3[[#This Row],[nota_media_portugues]],Tabela3[[#This Row],[nota_media_matematica]])</f>
        <v>45.879273504273506</v>
      </c>
      <c r="E871">
        <f t="shared" si="33"/>
        <v>266</v>
      </c>
      <c r="F871">
        <f>VLOOKUP(Tabela3[[#This Row],[id_escola]],N:P,3,FALSE)</f>
        <v>32</v>
      </c>
      <c r="H871" s="20">
        <v>402643</v>
      </c>
      <c r="I871" s="26">
        <v>61.927272727272729</v>
      </c>
      <c r="K871" s="16">
        <v>402667</v>
      </c>
      <c r="L871" s="15">
        <v>56.468354430379748</v>
      </c>
      <c r="N871">
        <v>506576</v>
      </c>
      <c r="O871">
        <v>80.090252707581229</v>
      </c>
      <c r="P871" s="27">
        <f t="shared" si="32"/>
        <v>5</v>
      </c>
    </row>
    <row r="872" spans="1:16" x14ac:dyDescent="0.3">
      <c r="A872" s="22">
        <f>'agrupamento - 3ciclo'!A871</f>
        <v>346615</v>
      </c>
      <c r="B872" s="21">
        <f>VLOOKUP(Tabela3[[#This Row],[id_escola]],H:I,2,FALSE)</f>
        <v>47.210526315789473</v>
      </c>
      <c r="C872" s="21">
        <f>VLOOKUP(Tabela3[[#This Row],[id_escola]],K:L,2,FALSE)</f>
        <v>23.271186440677965</v>
      </c>
      <c r="D872" s="21">
        <f>AVERAGE(Tabela3[[#This Row],[nota_media_portugues]],Tabela3[[#This Row],[nota_media_matematica]])</f>
        <v>35.240856378233715</v>
      </c>
      <c r="E872">
        <f t="shared" si="33"/>
        <v>339</v>
      </c>
      <c r="F872">
        <f>VLOOKUP(Tabela3[[#This Row],[id_escola]],N:P,3,FALSE)</f>
        <v>56</v>
      </c>
      <c r="H872" s="20">
        <v>402667</v>
      </c>
      <c r="I872" s="26">
        <v>63.493589743589745</v>
      </c>
      <c r="K872" s="16">
        <v>402679</v>
      </c>
      <c r="L872" s="15">
        <v>48.888888888888886</v>
      </c>
      <c r="N872">
        <v>506655</v>
      </c>
      <c r="O872">
        <v>82.917808219178085</v>
      </c>
      <c r="P872" s="27">
        <f t="shared" si="32"/>
        <v>3</v>
      </c>
    </row>
    <row r="873" spans="1:16" x14ac:dyDescent="0.3">
      <c r="A873" s="22">
        <f>'agrupamento - 3ciclo'!A872</f>
        <v>342658</v>
      </c>
      <c r="B873" s="21">
        <f>VLOOKUP(Tabela3[[#This Row],[id_escola]],H:I,2,FALSE)</f>
        <v>55.021739130434781</v>
      </c>
      <c r="C873" s="21">
        <f>VLOOKUP(Tabela3[[#This Row],[id_escola]],K:L,2,FALSE)</f>
        <v>28.903846153846153</v>
      </c>
      <c r="D873" s="21">
        <f>AVERAGE(Tabela3[[#This Row],[nota_media_portugues]],Tabela3[[#This Row],[nota_media_matematica]])</f>
        <v>41.962792642140471</v>
      </c>
      <c r="E873">
        <f t="shared" si="33"/>
        <v>302</v>
      </c>
      <c r="F873">
        <f>VLOOKUP(Tabela3[[#This Row],[id_escola]],N:P,3,FALSE)</f>
        <v>55</v>
      </c>
      <c r="H873" s="20">
        <v>402679</v>
      </c>
      <c r="I873" s="26">
        <v>63.017045454545453</v>
      </c>
      <c r="K873" s="16">
        <v>402680</v>
      </c>
      <c r="L873" s="15">
        <v>56.011111111111113</v>
      </c>
      <c r="N873">
        <v>508202</v>
      </c>
      <c r="O873">
        <v>62.833333333333336</v>
      </c>
      <c r="P873" s="27">
        <f t="shared" si="32"/>
        <v>37</v>
      </c>
    </row>
    <row r="874" spans="1:16" x14ac:dyDescent="0.3">
      <c r="A874" s="22" t="e">
        <f>'agrupamento - 3ciclo'!A873</f>
        <v>#N/A</v>
      </c>
      <c r="C874" s="21"/>
      <c r="D874" s="21">
        <v>0</v>
      </c>
      <c r="E874">
        <f t="shared" si="33"/>
        <v>342</v>
      </c>
      <c r="F874" t="e">
        <f>VLOOKUP(Tabela3[[#This Row],[id_escola]],N:P,3,FALSE)</f>
        <v>#N/A</v>
      </c>
      <c r="H874" s="20">
        <v>402680</v>
      </c>
      <c r="I874" s="26">
        <v>65.733333333333334</v>
      </c>
      <c r="K874" s="16">
        <v>402709</v>
      </c>
      <c r="L874" s="15">
        <v>37.379746835443036</v>
      </c>
      <c r="N874">
        <v>510350</v>
      </c>
      <c r="O874">
        <v>54.625</v>
      </c>
      <c r="P874" s="27">
        <f t="shared" si="32"/>
        <v>72</v>
      </c>
    </row>
    <row r="875" spans="1:16" x14ac:dyDescent="0.3">
      <c r="A875" s="22">
        <f>'agrupamento - 3ciclo'!A874</f>
        <v>330425</v>
      </c>
      <c r="B875" s="21">
        <f>VLOOKUP(Tabela3[[#This Row],[id_escola]],H:I,2,FALSE)</f>
        <v>64.900000000000006</v>
      </c>
      <c r="C875" s="21">
        <f>VLOOKUP(Tabela3[[#This Row],[id_escola]],K:L,2,FALSE)</f>
        <v>27.61904761904762</v>
      </c>
      <c r="D875" s="21">
        <f>AVERAGE(Tabela3[[#This Row],[nota_media_portugues]],Tabela3[[#This Row],[nota_media_matematica]])</f>
        <v>46.259523809523813</v>
      </c>
      <c r="E875">
        <f t="shared" si="33"/>
        <v>260</v>
      </c>
      <c r="F875">
        <f>VLOOKUP(Tabela3[[#This Row],[id_escola]],N:P,3,FALSE)</f>
        <v>35</v>
      </c>
      <c r="H875" s="20">
        <v>402709</v>
      </c>
      <c r="I875" s="26">
        <v>59.194805194805198</v>
      </c>
      <c r="K875" s="16">
        <v>402710</v>
      </c>
      <c r="L875" s="15">
        <v>35.686046511627907</v>
      </c>
      <c r="N875">
        <v>521553</v>
      </c>
      <c r="O875">
        <v>61.791666666666664</v>
      </c>
      <c r="P875" s="27">
        <f t="shared" si="32"/>
        <v>39</v>
      </c>
    </row>
    <row r="876" spans="1:16" x14ac:dyDescent="0.3">
      <c r="A876" s="22">
        <f>'agrupamento - 3ciclo'!A875</f>
        <v>342749</v>
      </c>
      <c r="B876" s="21">
        <f>VLOOKUP(Tabela3[[#This Row],[id_escola]],H:I,2,FALSE)</f>
        <v>60.828947368421055</v>
      </c>
      <c r="C876" s="21">
        <f>VLOOKUP(Tabela3[[#This Row],[id_escola]],K:L,2,FALSE)</f>
        <v>48.868421052631582</v>
      </c>
      <c r="D876" s="21">
        <f>AVERAGE(Tabela3[[#This Row],[nota_media_portugues]],Tabela3[[#This Row],[nota_media_matematica]])</f>
        <v>54.848684210526315</v>
      </c>
      <c r="E876">
        <f t="shared" si="33"/>
        <v>105</v>
      </c>
      <c r="F876">
        <f>VLOOKUP(Tabela3[[#This Row],[id_escola]],N:P,3,FALSE)</f>
        <v>48</v>
      </c>
      <c r="H876" s="20">
        <v>402710</v>
      </c>
      <c r="I876" s="26">
        <v>56.547058823529412</v>
      </c>
      <c r="K876" s="16">
        <v>402722</v>
      </c>
      <c r="L876" s="15">
        <v>36.072727272727271</v>
      </c>
      <c r="N876">
        <v>523963</v>
      </c>
      <c r="O876">
        <v>75.05</v>
      </c>
      <c r="P876" s="27">
        <f t="shared" si="32"/>
        <v>12</v>
      </c>
    </row>
    <row r="877" spans="1:16" x14ac:dyDescent="0.3">
      <c r="A877" s="22">
        <f>'agrupamento - 3ciclo'!A876</f>
        <v>342750</v>
      </c>
      <c r="B877" s="21">
        <f>VLOOKUP(Tabela3[[#This Row],[id_escola]],H:I,2,FALSE)</f>
        <v>60.455782312925173</v>
      </c>
      <c r="C877" s="21">
        <f>VLOOKUP(Tabela3[[#This Row],[id_escola]],K:L,2,FALSE)</f>
        <v>43.357615894039732</v>
      </c>
      <c r="D877" s="21">
        <f>AVERAGE(Tabela3[[#This Row],[nota_media_portugues]],Tabela3[[#This Row],[nota_media_matematica]])</f>
        <v>51.906699103482453</v>
      </c>
      <c r="E877">
        <f t="shared" si="33"/>
        <v>161</v>
      </c>
      <c r="F877">
        <f>VLOOKUP(Tabela3[[#This Row],[id_escola]],N:P,3,FALSE)</f>
        <v>102</v>
      </c>
      <c r="H877" s="20">
        <v>402722</v>
      </c>
      <c r="I877" s="26">
        <v>57.552147239263803</v>
      </c>
      <c r="K877" s="16">
        <v>402734</v>
      </c>
      <c r="L877" s="15">
        <v>40.2027972027972</v>
      </c>
      <c r="N877">
        <v>524013</v>
      </c>
      <c r="O877">
        <v>72.383928571428569</v>
      </c>
      <c r="P877" s="27">
        <f t="shared" si="32"/>
        <v>17</v>
      </c>
    </row>
    <row r="878" spans="1:16" x14ac:dyDescent="0.3">
      <c r="A878" s="22">
        <f>'agrupamento - 3ciclo'!A877</f>
        <v>330267</v>
      </c>
      <c r="B878" s="21">
        <f>VLOOKUP(Tabela3[[#This Row],[id_escola]],H:I,2,FALSE)</f>
        <v>57</v>
      </c>
      <c r="C878" s="21">
        <f>VLOOKUP(Tabela3[[#This Row],[id_escola]],K:L,2,FALSE)</f>
        <v>42.698412698412696</v>
      </c>
      <c r="D878" s="21">
        <f>AVERAGE(Tabela3[[#This Row],[nota_media_portugues]],Tabela3[[#This Row],[nota_media_matematica]])</f>
        <v>49.849206349206348</v>
      </c>
      <c r="E878">
        <f t="shared" si="33"/>
        <v>198</v>
      </c>
      <c r="F878">
        <f>VLOOKUP(Tabela3[[#This Row],[id_escola]],N:P,3,FALSE)</f>
        <v>18</v>
      </c>
      <c r="H878" s="20">
        <v>402734</v>
      </c>
      <c r="I878" s="26">
        <v>57.391608391608393</v>
      </c>
      <c r="K878" s="16">
        <v>402746</v>
      </c>
      <c r="L878" s="15">
        <v>29.375</v>
      </c>
      <c r="N878">
        <v>800344</v>
      </c>
      <c r="O878">
        <v>71.161764705882348</v>
      </c>
      <c r="P878" s="27">
        <f t="shared" si="32"/>
        <v>19</v>
      </c>
    </row>
    <row r="879" spans="1:16" x14ac:dyDescent="0.3">
      <c r="A879" s="22">
        <f>'agrupamento - 3ciclo'!A878</f>
        <v>330693</v>
      </c>
      <c r="B879" s="21">
        <f>VLOOKUP(Tabela3[[#This Row],[id_escola]],H:I,2,FALSE)</f>
        <v>55.454545454545453</v>
      </c>
      <c r="C879" s="21">
        <f>VLOOKUP(Tabela3[[#This Row],[id_escola]],K:L,2,FALSE)</f>
        <v>21.272727272727273</v>
      </c>
      <c r="D879" s="21">
        <f>AVERAGE(Tabela3[[#This Row],[nota_media_portugues]],Tabela3[[#This Row],[nota_media_matematica]])</f>
        <v>38.36363636363636</v>
      </c>
      <c r="E879">
        <f t="shared" si="33"/>
        <v>318</v>
      </c>
      <c r="F879">
        <f>VLOOKUP(Tabela3[[#This Row],[id_escola]],N:P,3,FALSE)</f>
        <v>52</v>
      </c>
      <c r="H879" s="20">
        <v>402746</v>
      </c>
      <c r="I879" s="26">
        <v>52.173333333333332</v>
      </c>
      <c r="K879" s="16">
        <v>402758</v>
      </c>
      <c r="L879" s="15">
        <v>33.907894736842103</v>
      </c>
      <c r="N879">
        <v>800347</v>
      </c>
      <c r="O879">
        <v>77.535714285714292</v>
      </c>
      <c r="P879" s="27">
        <f t="shared" si="32"/>
        <v>8</v>
      </c>
    </row>
    <row r="880" spans="1:16" x14ac:dyDescent="0.3">
      <c r="A880" s="22">
        <f>'agrupamento - 3ciclo'!A879</f>
        <v>342816</v>
      </c>
      <c r="B880" s="21">
        <f>VLOOKUP(Tabela3[[#This Row],[id_escola]],H:I,2,FALSE)</f>
        <v>54.109243697478995</v>
      </c>
      <c r="C880" s="21">
        <f>VLOOKUP(Tabela3[[#This Row],[id_escola]],K:L,2,FALSE)</f>
        <v>31.792307692307691</v>
      </c>
      <c r="D880" s="21">
        <f>AVERAGE(Tabela3[[#This Row],[nota_media_portugues]],Tabela3[[#This Row],[nota_media_matematica]])</f>
        <v>42.950775694893345</v>
      </c>
      <c r="E880">
        <f t="shared" si="33"/>
        <v>295</v>
      </c>
      <c r="F880">
        <f>VLOOKUP(Tabela3[[#This Row],[id_escola]],N:P,3,FALSE)</f>
        <v>35</v>
      </c>
      <c r="H880" s="20">
        <v>402758</v>
      </c>
      <c r="I880" s="26">
        <v>59.394557823129254</v>
      </c>
      <c r="K880" s="16">
        <v>402760</v>
      </c>
      <c r="L880" s="15">
        <v>23.888198757763973</v>
      </c>
      <c r="N880">
        <v>800353</v>
      </c>
      <c r="O880">
        <v>36.75</v>
      </c>
      <c r="P880" s="27">
        <f t="shared" si="32"/>
        <v>192</v>
      </c>
    </row>
    <row r="881" spans="1:16" x14ac:dyDescent="0.3">
      <c r="A881" s="22" t="e">
        <f>'agrupamento - 3ciclo'!A880</f>
        <v>#N/A</v>
      </c>
      <c r="C881" s="21"/>
      <c r="D881" s="21">
        <v>0</v>
      </c>
      <c r="E881">
        <f t="shared" si="33"/>
        <v>336</v>
      </c>
      <c r="F881" t="e">
        <f>VLOOKUP(Tabela3[[#This Row],[id_escola]],N:P,3,FALSE)</f>
        <v>#N/A</v>
      </c>
      <c r="H881" s="20">
        <v>402760</v>
      </c>
      <c r="I881" s="26">
        <v>49.789115646258502</v>
      </c>
      <c r="K881" s="16">
        <v>402771</v>
      </c>
      <c r="L881" s="15">
        <v>40.865671641791046</v>
      </c>
      <c r="N881">
        <v>800362</v>
      </c>
      <c r="O881">
        <v>76.459999999999994</v>
      </c>
      <c r="P881" s="27">
        <f t="shared" si="32"/>
        <v>9</v>
      </c>
    </row>
    <row r="882" spans="1:16" x14ac:dyDescent="0.3">
      <c r="A882" s="22">
        <f>'agrupamento - 3ciclo'!A881</f>
        <v>310220</v>
      </c>
      <c r="B882" s="21">
        <f>VLOOKUP(Tabela3[[#This Row],[id_escola]],H:I,2,FALSE)</f>
        <v>56.376146788990823</v>
      </c>
      <c r="C882" s="21">
        <f>VLOOKUP(Tabela3[[#This Row],[id_escola]],K:L,2,FALSE)</f>
        <v>20.702290076335878</v>
      </c>
      <c r="D882" s="21">
        <f>AVERAGE(Tabela3[[#This Row],[nota_media_portugues]],Tabela3[[#This Row],[nota_media_matematica]])</f>
        <v>38.539218432663347</v>
      </c>
      <c r="E882">
        <f t="shared" si="33"/>
        <v>315</v>
      </c>
      <c r="F882">
        <f>VLOOKUP(Tabela3[[#This Row],[id_escola]],N:P,3,FALSE)</f>
        <v>189</v>
      </c>
      <c r="H882" s="20">
        <v>402771</v>
      </c>
      <c r="I882" s="26">
        <v>55.261538461538464</v>
      </c>
      <c r="K882" s="16">
        <v>402783</v>
      </c>
      <c r="L882" s="15">
        <v>36</v>
      </c>
      <c r="N882">
        <v>800387</v>
      </c>
      <c r="O882">
        <v>64.208333333333329</v>
      </c>
      <c r="P882" s="27">
        <f t="shared" si="32"/>
        <v>34</v>
      </c>
    </row>
    <row r="883" spans="1:16" x14ac:dyDescent="0.3">
      <c r="A883" s="22">
        <f>'agrupamento - 3ciclo'!A882</f>
        <v>340066</v>
      </c>
      <c r="B883" s="21">
        <f>VLOOKUP(Tabela3[[#This Row],[id_escola]],H:I,2,FALSE)</f>
        <v>60.275362318840578</v>
      </c>
      <c r="C883" s="21">
        <f>VLOOKUP(Tabela3[[#This Row],[id_escola]],K:L,2,FALSE)</f>
        <v>33.238805970149251</v>
      </c>
      <c r="D883" s="21">
        <f>AVERAGE(Tabela3[[#This Row],[nota_media_portugues]],Tabela3[[#This Row],[nota_media_matematica]])</f>
        <v>46.757084144494911</v>
      </c>
      <c r="E883">
        <f t="shared" si="33"/>
        <v>248</v>
      </c>
      <c r="F883">
        <f>VLOOKUP(Tabela3[[#This Row],[id_escola]],N:P,3,FALSE)</f>
        <v>25</v>
      </c>
      <c r="H883" s="20">
        <v>402783</v>
      </c>
      <c r="I883" s="26">
        <v>58.384615384615387</v>
      </c>
      <c r="K883" s="16">
        <v>402795</v>
      </c>
      <c r="L883" s="15">
        <v>53.696428571428569</v>
      </c>
      <c r="N883">
        <v>800393</v>
      </c>
      <c r="O883">
        <v>72.32692307692308</v>
      </c>
      <c r="P883" s="27">
        <f t="shared" si="32"/>
        <v>18</v>
      </c>
    </row>
    <row r="884" spans="1:16" x14ac:dyDescent="0.3">
      <c r="A884" s="22">
        <f>'agrupamento - 3ciclo'!A883</f>
        <v>343638</v>
      </c>
      <c r="B884" s="21">
        <f>VLOOKUP(Tabela3[[#This Row],[id_escola]],H:I,2,FALSE)</f>
        <v>65.252873563218387</v>
      </c>
      <c r="C884" s="21">
        <f>VLOOKUP(Tabela3[[#This Row],[id_escola]],K:L,2,FALSE)</f>
        <v>61.19101123595506</v>
      </c>
      <c r="D884" s="21">
        <f>AVERAGE(Tabela3[[#This Row],[nota_media_portugues]],Tabela3[[#This Row],[nota_media_matematica]])</f>
        <v>63.221942399586723</v>
      </c>
      <c r="E884">
        <f t="shared" si="33"/>
        <v>35</v>
      </c>
      <c r="F884">
        <f>VLOOKUP(Tabela3[[#This Row],[id_escola]],N:P,3,FALSE)</f>
        <v>14</v>
      </c>
      <c r="H884" s="20">
        <v>402795</v>
      </c>
      <c r="I884" s="26">
        <v>62.026785714285715</v>
      </c>
      <c r="K884" s="16">
        <v>402801</v>
      </c>
      <c r="L884" s="15">
        <v>30.14516129032258</v>
      </c>
      <c r="N884">
        <v>800394</v>
      </c>
      <c r="O884">
        <v>86.746987951807228</v>
      </c>
      <c r="P884" s="27">
        <f t="shared" si="32"/>
        <v>1</v>
      </c>
    </row>
    <row r="885" spans="1:16" x14ac:dyDescent="0.3">
      <c r="A885" s="22">
        <f>'agrupamento - 3ciclo'!A884</f>
        <v>342701</v>
      </c>
      <c r="B885" s="21">
        <f>VLOOKUP(Tabela3[[#This Row],[id_escola]],H:I,2,FALSE)</f>
        <v>51.428571428571431</v>
      </c>
      <c r="C885" s="21">
        <f>VLOOKUP(Tabela3[[#This Row],[id_escola]],K:L,2,FALSE)</f>
        <v>26.027777777777779</v>
      </c>
      <c r="D885" s="21">
        <f>AVERAGE(Tabela3[[#This Row],[nota_media_portugues]],Tabela3[[#This Row],[nota_media_matematica]])</f>
        <v>38.728174603174608</v>
      </c>
      <c r="E885">
        <f t="shared" si="33"/>
        <v>312</v>
      </c>
      <c r="F885">
        <f>VLOOKUP(Tabela3[[#This Row],[id_escola]],N:P,3,FALSE)</f>
        <v>161</v>
      </c>
      <c r="H885" s="20">
        <v>402801</v>
      </c>
      <c r="I885" s="26">
        <v>56.920634920634917</v>
      </c>
      <c r="K885" s="16">
        <v>402813</v>
      </c>
      <c r="L885" s="15">
        <v>45.302325581395351</v>
      </c>
      <c r="N885">
        <v>800461</v>
      </c>
      <c r="O885">
        <v>64.570175438596493</v>
      </c>
      <c r="P885" s="27">
        <f t="shared" si="32"/>
        <v>32</v>
      </c>
    </row>
    <row r="886" spans="1:16" x14ac:dyDescent="0.3">
      <c r="A886" s="22">
        <f>'agrupamento - 3ciclo'!A885</f>
        <v>343493</v>
      </c>
      <c r="B886" s="21">
        <f>VLOOKUP(Tabela3[[#This Row],[id_escola]],H:I,2,FALSE)</f>
        <v>48.270833333333336</v>
      </c>
      <c r="C886" s="21">
        <f>VLOOKUP(Tabela3[[#This Row],[id_escola]],K:L,2,FALSE)</f>
        <v>38.568627450980394</v>
      </c>
      <c r="D886" s="21">
        <f>AVERAGE(Tabela3[[#This Row],[nota_media_portugues]],Tabela3[[#This Row],[nota_media_matematica]])</f>
        <v>43.419730392156865</v>
      </c>
      <c r="E886">
        <f t="shared" si="33"/>
        <v>289</v>
      </c>
      <c r="F886">
        <f>VLOOKUP(Tabela3[[#This Row],[id_escola]],N:P,3,FALSE)</f>
        <v>67</v>
      </c>
      <c r="H886" s="20">
        <v>402813</v>
      </c>
      <c r="I886" s="26">
        <v>57.571428571428569</v>
      </c>
      <c r="K886" s="16">
        <v>402825</v>
      </c>
      <c r="L886" s="15">
        <v>45.794520547945204</v>
      </c>
      <c r="N886">
        <v>802471</v>
      </c>
      <c r="O886">
        <v>61.575000000000003</v>
      </c>
      <c r="P886" s="27">
        <f t="shared" si="32"/>
        <v>40</v>
      </c>
    </row>
    <row r="887" spans="1:16" x14ac:dyDescent="0.3">
      <c r="A887" s="22">
        <f>'agrupamento - 3ciclo'!A886</f>
        <v>402576</v>
      </c>
      <c r="B887" s="21">
        <f>VLOOKUP(Tabela3[[#This Row],[id_escola]],H:I,2,FALSE)</f>
        <v>56.233333333333334</v>
      </c>
      <c r="C887" s="21">
        <f>VLOOKUP(Tabela3[[#This Row],[id_escola]],K:L,2,FALSE)</f>
        <v>26</v>
      </c>
      <c r="D887" s="21">
        <f>AVERAGE(Tabela3[[#This Row],[nota_media_portugues]],Tabela3[[#This Row],[nota_media_matematica]])</f>
        <v>41.116666666666667</v>
      </c>
      <c r="E887">
        <f t="shared" si="33"/>
        <v>300</v>
      </c>
      <c r="F887">
        <f>VLOOKUP(Tabela3[[#This Row],[id_escola]],N:P,3,FALSE)</f>
        <v>24</v>
      </c>
      <c r="H887" s="20">
        <v>402825</v>
      </c>
      <c r="I887" s="26">
        <v>60.808411214953274</v>
      </c>
      <c r="K887" s="16">
        <v>402837</v>
      </c>
      <c r="L887" s="15">
        <v>44.522321428571431</v>
      </c>
      <c r="N887">
        <v>803211</v>
      </c>
      <c r="O887">
        <v>57.058823529411768</v>
      </c>
      <c r="P887" s="27">
        <f t="shared" si="32"/>
        <v>59</v>
      </c>
    </row>
    <row r="888" spans="1:16" x14ac:dyDescent="0.3">
      <c r="A888" s="22">
        <f>'agrupamento - 3ciclo'!A887</f>
        <v>342762</v>
      </c>
      <c r="B888" s="21">
        <f>VLOOKUP(Tabela3[[#This Row],[id_escola]],H:I,2,FALSE)</f>
        <v>61</v>
      </c>
      <c r="C888" s="21">
        <f>VLOOKUP(Tabela3[[#This Row],[id_escola]],K:L,2,FALSE)</f>
        <v>37.111111111111114</v>
      </c>
      <c r="D888" s="21">
        <f>AVERAGE(Tabela3[[#This Row],[nota_media_portugues]],Tabela3[[#This Row],[nota_media_matematica]])</f>
        <v>49.055555555555557</v>
      </c>
      <c r="E888">
        <f t="shared" si="33"/>
        <v>212</v>
      </c>
      <c r="F888">
        <f>VLOOKUP(Tabela3[[#This Row],[id_escola]],N:P,3,FALSE)</f>
        <v>38</v>
      </c>
      <c r="H888" s="20">
        <v>402837</v>
      </c>
      <c r="I888" s="26">
        <v>60.657657657657658</v>
      </c>
      <c r="K888" s="16">
        <v>402849</v>
      </c>
      <c r="L888" s="15">
        <v>39.236363636363635</v>
      </c>
      <c r="N888">
        <v>803223</v>
      </c>
      <c r="O888">
        <v>64.222222222222229</v>
      </c>
      <c r="P888" s="27">
        <f t="shared" si="32"/>
        <v>33</v>
      </c>
    </row>
    <row r="889" spans="1:16" x14ac:dyDescent="0.3">
      <c r="A889" s="22">
        <f>'agrupamento - 3ciclo'!A888</f>
        <v>346044</v>
      </c>
      <c r="B889" s="21">
        <f>VLOOKUP(Tabela3[[#This Row],[id_escola]],H:I,2,FALSE)</f>
        <v>61.56818181818182</v>
      </c>
      <c r="C889" s="21">
        <f>VLOOKUP(Tabela3[[#This Row],[id_escola]],K:L,2,FALSE)</f>
        <v>41.409090909090907</v>
      </c>
      <c r="D889" s="21">
        <f>AVERAGE(Tabela3[[#This Row],[nota_media_portugues]],Tabela3[[#This Row],[nota_media_matematica]])</f>
        <v>51.48863636363636</v>
      </c>
      <c r="E889">
        <f t="shared" si="33"/>
        <v>166</v>
      </c>
      <c r="F889">
        <f>VLOOKUP(Tabela3[[#This Row],[id_escola]],N:P,3,FALSE)</f>
        <v>42</v>
      </c>
      <c r="H889" s="20">
        <v>402849</v>
      </c>
      <c r="I889" s="26">
        <v>65.218181818181819</v>
      </c>
      <c r="K889" s="16">
        <v>402850</v>
      </c>
      <c r="L889" s="15">
        <v>45.226190476190474</v>
      </c>
      <c r="N889">
        <v>803274</v>
      </c>
      <c r="O889">
        <v>50.209558823529413</v>
      </c>
      <c r="P889" s="27">
        <f t="shared" si="32"/>
        <v>110</v>
      </c>
    </row>
    <row r="890" spans="1:16" x14ac:dyDescent="0.3">
      <c r="A890" s="22">
        <f>'agrupamento - 3ciclo'!A889</f>
        <v>342774</v>
      </c>
      <c r="B890" s="21">
        <f>VLOOKUP(Tabela3[[#This Row],[id_escola]],H:I,2,FALSE)</f>
        <v>57.43</v>
      </c>
      <c r="C890" s="21">
        <f>VLOOKUP(Tabela3[[#This Row],[id_escola]],K:L,2,FALSE)</f>
        <v>44.96</v>
      </c>
      <c r="D890" s="21">
        <f>AVERAGE(Tabela3[[#This Row],[nota_media_portugues]],Tabela3[[#This Row],[nota_media_matematica]])</f>
        <v>51.195</v>
      </c>
      <c r="E890">
        <f t="shared" si="33"/>
        <v>172</v>
      </c>
      <c r="F890" t="e">
        <f>VLOOKUP(Tabela3[[#This Row],[id_escola]],N:P,3,FALSE)</f>
        <v>#N/A</v>
      </c>
      <c r="H890" s="20">
        <v>402850</v>
      </c>
      <c r="I890" s="26">
        <v>64.672619047619051</v>
      </c>
      <c r="K890" s="16">
        <v>402862</v>
      </c>
      <c r="L890" s="15">
        <v>26.205882352941178</v>
      </c>
      <c r="N890">
        <v>803328</v>
      </c>
      <c r="O890">
        <v>65.35526315789474</v>
      </c>
      <c r="P890" s="27">
        <f t="shared" si="32"/>
        <v>28</v>
      </c>
    </row>
    <row r="891" spans="1:16" x14ac:dyDescent="0.3">
      <c r="A891" s="22">
        <f>'agrupamento - 3ciclo'!A890</f>
        <v>330577</v>
      </c>
      <c r="B891" s="21">
        <f>VLOOKUP(Tabela3[[#This Row],[id_escola]],H:I,2,FALSE)</f>
        <v>59.571428571428569</v>
      </c>
      <c r="C891" s="21">
        <f>VLOOKUP(Tabela3[[#This Row],[id_escola]],K:L,2,FALSE)</f>
        <v>53.857142857142854</v>
      </c>
      <c r="D891" s="21">
        <f>AVERAGE(Tabela3[[#This Row],[nota_media_portugues]],Tabela3[[#This Row],[nota_media_matematica]])</f>
        <v>56.714285714285708</v>
      </c>
      <c r="E891">
        <f t="shared" si="33"/>
        <v>81</v>
      </c>
      <c r="F891">
        <f>VLOOKUP(Tabela3[[#This Row],[id_escola]],N:P,3,FALSE)</f>
        <v>18</v>
      </c>
      <c r="H891" s="20">
        <v>402862</v>
      </c>
      <c r="I891" s="26">
        <v>48.911764705882355</v>
      </c>
      <c r="K891" s="16">
        <v>402874</v>
      </c>
      <c r="L891" s="15">
        <v>52.408163265306122</v>
      </c>
      <c r="N891">
        <v>803664</v>
      </c>
      <c r="O891">
        <v>44.333333333333336</v>
      </c>
      <c r="P891" s="27">
        <f t="shared" si="32"/>
        <v>162</v>
      </c>
    </row>
    <row r="892" spans="1:16" x14ac:dyDescent="0.3">
      <c r="A892" s="22" t="e">
        <f>'agrupamento - 3ciclo'!A891</f>
        <v>#N/A</v>
      </c>
      <c r="C892" s="21"/>
      <c r="D892" s="21">
        <v>0</v>
      </c>
      <c r="E892">
        <f t="shared" si="33"/>
        <v>326</v>
      </c>
      <c r="F892" t="e">
        <f>VLOOKUP(Tabela3[[#This Row],[id_escola]],N:P,3,FALSE)</f>
        <v>#N/A</v>
      </c>
      <c r="H892" s="20">
        <v>402874</v>
      </c>
      <c r="I892" s="26">
        <v>71.054421768707485</v>
      </c>
      <c r="K892" s="16">
        <v>402886</v>
      </c>
      <c r="L892" s="15">
        <v>41.811764705882354</v>
      </c>
      <c r="N892">
        <v>806399</v>
      </c>
      <c r="O892">
        <v>64.875</v>
      </c>
      <c r="P892" s="27">
        <f t="shared" si="32"/>
        <v>30</v>
      </c>
    </row>
    <row r="893" spans="1:16" x14ac:dyDescent="0.3">
      <c r="A893" s="22">
        <f>'agrupamento - 3ciclo'!A892</f>
        <v>344576</v>
      </c>
      <c r="B893" s="21">
        <f>VLOOKUP(Tabela3[[#This Row],[id_escola]],H:I,2,FALSE)</f>
        <v>47.573333333333331</v>
      </c>
      <c r="C893" s="21">
        <f>VLOOKUP(Tabela3[[#This Row],[id_escola]],K:L,2,FALSE)</f>
        <v>24.686746987951807</v>
      </c>
      <c r="D893" s="21">
        <f>AVERAGE(Tabela3[[#This Row],[nota_media_portugues]],Tabela3[[#This Row],[nota_media_matematica]])</f>
        <v>36.130040160642565</v>
      </c>
      <c r="E893">
        <f t="shared" si="33"/>
        <v>318</v>
      </c>
      <c r="F893">
        <f>VLOOKUP(Tabela3[[#This Row],[id_escola]],N:P,3,FALSE)</f>
        <v>205</v>
      </c>
      <c r="H893" s="20">
        <v>402886</v>
      </c>
      <c r="I893" s="26">
        <v>57.678571428571431</v>
      </c>
      <c r="K893" s="16">
        <v>402898</v>
      </c>
      <c r="L893" s="15">
        <v>44.682539682539684</v>
      </c>
      <c r="N893" t="s">
        <v>1277</v>
      </c>
      <c r="P893" s="27"/>
    </row>
    <row r="894" spans="1:16" x14ac:dyDescent="0.3">
      <c r="A894" s="22">
        <f>'agrupamento - 3ciclo'!A893</f>
        <v>344849</v>
      </c>
      <c r="B894" s="21">
        <f>VLOOKUP(Tabela3[[#This Row],[id_escola]],H:I,2,FALSE)</f>
        <v>58.490196078431374</v>
      </c>
      <c r="C894" s="21">
        <f>VLOOKUP(Tabela3[[#This Row],[id_escola]],K:L,2,FALSE)</f>
        <v>39.71153846153846</v>
      </c>
      <c r="D894" s="21">
        <f>AVERAGE(Tabela3[[#This Row],[nota_media_portugues]],Tabela3[[#This Row],[nota_media_matematica]])</f>
        <v>49.100867269984917</v>
      </c>
      <c r="E894">
        <f t="shared" si="33"/>
        <v>207</v>
      </c>
      <c r="F894">
        <f>VLOOKUP(Tabela3[[#This Row],[id_escola]],N:P,3,FALSE)</f>
        <v>23</v>
      </c>
      <c r="H894" s="20">
        <v>402898</v>
      </c>
      <c r="I894" s="26">
        <v>63.983870967741936</v>
      </c>
      <c r="K894" s="16">
        <v>402904</v>
      </c>
      <c r="L894" s="15">
        <v>37.57692307692308</v>
      </c>
      <c r="N894">
        <v>310372</v>
      </c>
      <c r="O894">
        <v>47.5</v>
      </c>
      <c r="P894" s="27">
        <f>RANK(O894, $O$894:$O$940, 0)</f>
        <v>26</v>
      </c>
    </row>
    <row r="895" spans="1:16" x14ac:dyDescent="0.3">
      <c r="A895" s="22">
        <f>'agrupamento - 3ciclo'!A894</f>
        <v>341873</v>
      </c>
      <c r="B895" s="21">
        <f>VLOOKUP(Tabela3[[#This Row],[id_escola]],H:I,2,FALSE)</f>
        <v>66.122580645161293</v>
      </c>
      <c r="C895" s="21">
        <f>VLOOKUP(Tabela3[[#This Row],[id_escola]],K:L,2,FALSE)</f>
        <v>58.716129032258067</v>
      </c>
      <c r="D895" s="21">
        <f>AVERAGE(Tabela3[[#This Row],[nota_media_portugues]],Tabela3[[#This Row],[nota_media_matematica]])</f>
        <v>62.41935483870968</v>
      </c>
      <c r="E895">
        <f t="shared" si="33"/>
        <v>40</v>
      </c>
      <c r="F895">
        <f>VLOOKUP(Tabela3[[#This Row],[id_escola]],N:P,3,FALSE)</f>
        <v>15</v>
      </c>
      <c r="H895" s="20">
        <v>402904</v>
      </c>
      <c r="I895" s="26">
        <v>52.730769230769234</v>
      </c>
      <c r="K895" s="16">
        <v>402916</v>
      </c>
      <c r="L895" s="15">
        <v>46.385964912280699</v>
      </c>
      <c r="N895">
        <v>330061</v>
      </c>
      <c r="O895">
        <v>51.707070707070706</v>
      </c>
      <c r="P895" s="27">
        <f t="shared" ref="P895:P940" si="34">RANK(O895, $O$894:$O$940, 0)</f>
        <v>12</v>
      </c>
    </row>
    <row r="896" spans="1:16" x14ac:dyDescent="0.3">
      <c r="A896" s="22" t="e">
        <f>'agrupamento - 3ciclo'!A895</f>
        <v>#N/A</v>
      </c>
      <c r="C896" s="21"/>
      <c r="D896" s="21">
        <v>0</v>
      </c>
      <c r="E896">
        <f t="shared" si="33"/>
        <v>323</v>
      </c>
      <c r="F896" t="e">
        <f>VLOOKUP(Tabela3[[#This Row],[id_escola]],N:P,3,FALSE)</f>
        <v>#N/A</v>
      </c>
      <c r="H896" s="20">
        <v>402916</v>
      </c>
      <c r="I896" s="26">
        <v>67.088495575221245</v>
      </c>
      <c r="K896" s="16">
        <v>402928</v>
      </c>
      <c r="L896" s="15">
        <v>50.58</v>
      </c>
      <c r="N896">
        <v>330358</v>
      </c>
      <c r="O896">
        <v>53.774834437086092</v>
      </c>
      <c r="P896" s="27">
        <f t="shared" si="34"/>
        <v>5</v>
      </c>
    </row>
    <row r="897" spans="1:16" x14ac:dyDescent="0.3">
      <c r="A897" s="22">
        <f>'agrupamento - 3ciclo'!A896</f>
        <v>345040</v>
      </c>
      <c r="B897" s="21">
        <f>VLOOKUP(Tabela3[[#This Row],[id_escola]],H:I,2,FALSE)</f>
        <v>60.217391304347828</v>
      </c>
      <c r="C897" s="21">
        <f>VLOOKUP(Tabela3[[#This Row],[id_escola]],K:L,2,FALSE)</f>
        <v>47.52</v>
      </c>
      <c r="D897" s="21">
        <f>AVERAGE(Tabela3[[#This Row],[nota_media_portugues]],Tabela3[[#This Row],[nota_media_matematica]])</f>
        <v>53.868695652173912</v>
      </c>
      <c r="E897">
        <f t="shared" si="33"/>
        <v>122</v>
      </c>
      <c r="F897">
        <f>VLOOKUP(Tabela3[[#This Row],[id_escola]],N:P,3,FALSE)</f>
        <v>27</v>
      </c>
      <c r="H897" s="20">
        <v>402928</v>
      </c>
      <c r="I897" s="26">
        <v>58.4</v>
      </c>
      <c r="K897" s="16">
        <v>402930</v>
      </c>
      <c r="L897" s="15">
        <v>35.430051813471501</v>
      </c>
      <c r="N897">
        <v>330875</v>
      </c>
      <c r="O897">
        <v>36.9</v>
      </c>
      <c r="P897" s="27">
        <f t="shared" si="34"/>
        <v>47</v>
      </c>
    </row>
    <row r="898" spans="1:16" x14ac:dyDescent="0.3">
      <c r="A898" s="22">
        <f>'agrupamento - 3ciclo'!A897</f>
        <v>342828</v>
      </c>
      <c r="B898" s="21">
        <f>VLOOKUP(Tabela3[[#This Row],[id_escola]],H:I,2,FALSE)</f>
        <v>55.524999999999999</v>
      </c>
      <c r="C898" s="21">
        <f>VLOOKUP(Tabela3[[#This Row],[id_escola]],K:L,2,FALSE)</f>
        <v>40.435897435897438</v>
      </c>
      <c r="D898" s="21">
        <f>AVERAGE(Tabela3[[#This Row],[nota_media_portugues]],Tabela3[[#This Row],[nota_media_matematica]])</f>
        <v>47.980448717948718</v>
      </c>
      <c r="E898">
        <f t="shared" ref="E898:E961" si="35">RANK(D898, (D898:D2131), 0)</f>
        <v>223</v>
      </c>
      <c r="F898">
        <f>VLOOKUP(Tabela3[[#This Row],[id_escola]],N:P,3,FALSE)</f>
        <v>121</v>
      </c>
      <c r="H898" s="20">
        <v>402930</v>
      </c>
      <c r="I898" s="26">
        <v>54.625</v>
      </c>
      <c r="K898" s="16">
        <v>402965</v>
      </c>
      <c r="L898" s="15">
        <v>43.64</v>
      </c>
      <c r="N898">
        <v>340078</v>
      </c>
      <c r="O898">
        <v>52.747368421052634</v>
      </c>
      <c r="P898" s="27">
        <f t="shared" si="34"/>
        <v>8</v>
      </c>
    </row>
    <row r="899" spans="1:16" x14ac:dyDescent="0.3">
      <c r="A899" s="22">
        <f>'agrupamento - 3ciclo'!A898</f>
        <v>340650</v>
      </c>
      <c r="B899" s="21">
        <f>VLOOKUP(Tabela3[[#This Row],[id_escola]],H:I,2,FALSE)</f>
        <v>61.25</v>
      </c>
      <c r="C899" s="21">
        <f>VLOOKUP(Tabela3[[#This Row],[id_escola]],K:L,2,FALSE)</f>
        <v>22.0625</v>
      </c>
      <c r="D899" s="21">
        <f>AVERAGE(Tabela3[[#This Row],[nota_media_portugues]],Tabela3[[#This Row],[nota_media_matematica]])</f>
        <v>41.65625</v>
      </c>
      <c r="E899">
        <f t="shared" si="35"/>
        <v>286</v>
      </c>
      <c r="F899">
        <f>VLOOKUP(Tabela3[[#This Row],[id_escola]],N:P,3,FALSE)</f>
        <v>164</v>
      </c>
      <c r="H899" s="20">
        <v>402965</v>
      </c>
      <c r="I899" s="26">
        <v>64.930000000000007</v>
      </c>
      <c r="K899" s="16">
        <v>402977</v>
      </c>
      <c r="L899" s="15">
        <v>41.18181818181818</v>
      </c>
      <c r="N899">
        <v>340108</v>
      </c>
      <c r="O899">
        <v>49.81818181818182</v>
      </c>
      <c r="P899" s="27">
        <f t="shared" si="34"/>
        <v>21</v>
      </c>
    </row>
    <row r="900" spans="1:16" x14ac:dyDescent="0.3">
      <c r="A900" s="22">
        <f>'agrupamento - 3ciclo'!A899</f>
        <v>342830</v>
      </c>
      <c r="B900" s="21">
        <f>VLOOKUP(Tabela3[[#This Row],[id_escola]],H:I,2,FALSE)</f>
        <v>52.597222222222221</v>
      </c>
      <c r="C900" s="21">
        <f>VLOOKUP(Tabela3[[#This Row],[id_escola]],K:L,2,FALSE)</f>
        <v>36.38356164383562</v>
      </c>
      <c r="D900" s="21">
        <f>AVERAGE(Tabela3[[#This Row],[nota_media_portugues]],Tabela3[[#This Row],[nota_media_matematica]])</f>
        <v>44.490391933028917</v>
      </c>
      <c r="E900">
        <f t="shared" si="35"/>
        <v>266</v>
      </c>
      <c r="F900">
        <f>VLOOKUP(Tabela3[[#This Row],[id_escola]],N:P,3,FALSE)</f>
        <v>36</v>
      </c>
      <c r="H900" s="20">
        <v>402977</v>
      </c>
      <c r="I900" s="26">
        <v>60.485436893203882</v>
      </c>
      <c r="K900" s="16">
        <v>402989</v>
      </c>
      <c r="L900" s="15">
        <v>29.19</v>
      </c>
      <c r="N900">
        <v>340662</v>
      </c>
      <c r="O900">
        <v>44.602564102564102</v>
      </c>
      <c r="P900" s="27">
        <f t="shared" si="34"/>
        <v>36</v>
      </c>
    </row>
    <row r="901" spans="1:16" x14ac:dyDescent="0.3">
      <c r="A901" s="22">
        <f>'agrupamento - 3ciclo'!A900</f>
        <v>330279</v>
      </c>
      <c r="B901" s="21">
        <f>VLOOKUP(Tabela3[[#This Row],[id_escola]],H:I,2,FALSE)</f>
        <v>54.84</v>
      </c>
      <c r="C901" s="21">
        <f>VLOOKUP(Tabela3[[#This Row],[id_escola]],K:L,2,FALSE)</f>
        <v>34.481481481481481</v>
      </c>
      <c r="D901" s="21">
        <f>AVERAGE(Tabela3[[#This Row],[nota_media_portugues]],Tabela3[[#This Row],[nota_media_matematica]])</f>
        <v>44.660740740740742</v>
      </c>
      <c r="E901">
        <f t="shared" si="35"/>
        <v>261</v>
      </c>
      <c r="F901">
        <f>VLOOKUP(Tabela3[[#This Row],[id_escola]],N:P,3,FALSE)</f>
        <v>40</v>
      </c>
      <c r="H901" s="20">
        <v>402989</v>
      </c>
      <c r="I901" s="26">
        <v>55.04</v>
      </c>
      <c r="K901" s="16">
        <v>402990</v>
      </c>
      <c r="L901" s="15">
        <v>31.5</v>
      </c>
      <c r="N901">
        <v>340832</v>
      </c>
      <c r="O901">
        <v>50.606060606060609</v>
      </c>
      <c r="P901" s="27">
        <f t="shared" si="34"/>
        <v>17</v>
      </c>
    </row>
    <row r="902" spans="1:16" x14ac:dyDescent="0.3">
      <c r="A902" s="22">
        <f>'agrupamento - 3ciclo'!A901</f>
        <v>330905</v>
      </c>
      <c r="B902" s="21">
        <f>VLOOKUP(Tabela3[[#This Row],[id_escola]],H:I,2,FALSE)</f>
        <v>53.94</v>
      </c>
      <c r="C902" s="21">
        <f>VLOOKUP(Tabela3[[#This Row],[id_escola]],K:L,2,FALSE)</f>
        <v>35.113207547169814</v>
      </c>
      <c r="D902" s="21">
        <f>AVERAGE(Tabela3[[#This Row],[nota_media_portugues]],Tabela3[[#This Row],[nota_media_matematica]])</f>
        <v>44.52660377358491</v>
      </c>
      <c r="E902">
        <f t="shared" si="35"/>
        <v>264</v>
      </c>
      <c r="F902">
        <f>VLOOKUP(Tabela3[[#This Row],[id_escola]],N:P,3,FALSE)</f>
        <v>29</v>
      </c>
      <c r="H902" s="20">
        <v>402990</v>
      </c>
      <c r="I902" s="26">
        <v>56.006993006993007</v>
      </c>
      <c r="K902" s="16">
        <v>403003</v>
      </c>
      <c r="L902" s="15">
        <v>48.29577464788732</v>
      </c>
      <c r="N902">
        <v>341071</v>
      </c>
      <c r="O902">
        <v>40.119565217391305</v>
      </c>
      <c r="P902" s="27">
        <f t="shared" si="34"/>
        <v>44</v>
      </c>
    </row>
    <row r="903" spans="1:16" x14ac:dyDescent="0.3">
      <c r="A903" s="22">
        <f>'agrupamento - 3ciclo'!A902</f>
        <v>342580</v>
      </c>
      <c r="B903" s="21">
        <f>VLOOKUP(Tabela3[[#This Row],[id_escola]],H:I,2,FALSE)</f>
        <v>55.73770491803279</v>
      </c>
      <c r="C903" s="21">
        <f>VLOOKUP(Tabela3[[#This Row],[id_escola]],K:L,2,FALSE)</f>
        <v>35.278688524590166</v>
      </c>
      <c r="D903" s="21">
        <f>AVERAGE(Tabela3[[#This Row],[nota_media_portugues]],Tabela3[[#This Row],[nota_media_matematica]])</f>
        <v>45.508196721311478</v>
      </c>
      <c r="E903">
        <f t="shared" si="35"/>
        <v>253</v>
      </c>
      <c r="F903">
        <f>VLOOKUP(Tabela3[[#This Row],[id_escola]],N:P,3,FALSE)</f>
        <v>52</v>
      </c>
      <c r="H903" s="20">
        <v>403003</v>
      </c>
      <c r="I903" s="26">
        <v>59.433566433566433</v>
      </c>
      <c r="K903" s="16">
        <v>403015</v>
      </c>
      <c r="L903" s="15">
        <v>41.309278350515463</v>
      </c>
      <c r="N903">
        <v>341319</v>
      </c>
      <c r="O903">
        <v>50.718631178707227</v>
      </c>
      <c r="P903" s="27">
        <f t="shared" si="34"/>
        <v>16</v>
      </c>
    </row>
    <row r="904" spans="1:16" x14ac:dyDescent="0.3">
      <c r="A904" s="22">
        <f>'agrupamento - 3ciclo'!A903</f>
        <v>342932</v>
      </c>
      <c r="C904" s="21"/>
      <c r="D904" s="21">
        <v>0</v>
      </c>
      <c r="E904">
        <f t="shared" si="35"/>
        <v>316</v>
      </c>
      <c r="F904">
        <f>VLOOKUP(Tabela3[[#This Row],[id_escola]],N:P,3,FALSE)</f>
        <v>188</v>
      </c>
      <c r="H904" s="20">
        <v>403015</v>
      </c>
      <c r="I904" s="26">
        <v>57.107526881720432</v>
      </c>
      <c r="K904" s="16">
        <v>403027</v>
      </c>
      <c r="L904" s="15">
        <v>53.906976744186046</v>
      </c>
      <c r="N904">
        <v>341721</v>
      </c>
      <c r="O904">
        <v>46.19047619047619</v>
      </c>
      <c r="P904" s="27">
        <f t="shared" si="34"/>
        <v>29</v>
      </c>
    </row>
    <row r="905" spans="1:16" x14ac:dyDescent="0.3">
      <c r="A905" s="22">
        <f>'agrupamento - 3ciclo'!A904</f>
        <v>344450</v>
      </c>
      <c r="B905" s="21">
        <f>VLOOKUP(Tabela3[[#This Row],[id_escola]],H:I,2,FALSE)</f>
        <v>55.058823529411768</v>
      </c>
      <c r="C905" s="21">
        <f>VLOOKUP(Tabela3[[#This Row],[id_escola]],K:L,2,FALSE)</f>
        <v>33.694444444444443</v>
      </c>
      <c r="D905" s="21">
        <f>AVERAGE(Tabela3[[#This Row],[nota_media_portugues]],Tabela3[[#This Row],[nota_media_matematica]])</f>
        <v>44.376633986928105</v>
      </c>
      <c r="E905">
        <f t="shared" si="35"/>
        <v>267</v>
      </c>
      <c r="F905">
        <f>VLOOKUP(Tabela3[[#This Row],[id_escola]],N:P,3,FALSE)</f>
        <v>38</v>
      </c>
      <c r="H905" s="20">
        <v>403027</v>
      </c>
      <c r="I905" s="26">
        <v>63.476190476190474</v>
      </c>
      <c r="K905" s="16">
        <v>403039</v>
      </c>
      <c r="L905" s="15">
        <v>55.72</v>
      </c>
      <c r="N905">
        <v>342026</v>
      </c>
      <c r="O905">
        <v>44.607142857142854</v>
      </c>
      <c r="P905" s="27">
        <f t="shared" si="34"/>
        <v>35</v>
      </c>
    </row>
    <row r="906" spans="1:16" x14ac:dyDescent="0.3">
      <c r="A906" s="22">
        <f>'agrupamento - 3ciclo'!A905</f>
        <v>345520</v>
      </c>
      <c r="B906" s="21">
        <f>VLOOKUP(Tabela3[[#This Row],[id_escola]],H:I,2,FALSE)</f>
        <v>53.852941176470587</v>
      </c>
      <c r="C906" s="21">
        <f>VLOOKUP(Tabela3[[#This Row],[id_escola]],K:L,2,FALSE)</f>
        <v>28.764705882352942</v>
      </c>
      <c r="D906" s="21">
        <f>AVERAGE(Tabela3[[#This Row],[nota_media_portugues]],Tabela3[[#This Row],[nota_media_matematica]])</f>
        <v>41.308823529411768</v>
      </c>
      <c r="E906">
        <f t="shared" si="35"/>
        <v>284</v>
      </c>
      <c r="F906">
        <f>VLOOKUP(Tabela3[[#This Row],[id_escola]],N:P,3,FALSE)</f>
        <v>72</v>
      </c>
      <c r="H906" s="20">
        <v>403039</v>
      </c>
      <c r="I906" s="26">
        <v>65.239999999999995</v>
      </c>
      <c r="K906" s="16">
        <v>403040</v>
      </c>
      <c r="L906" s="15">
        <v>45.642857142857146</v>
      </c>
      <c r="N906">
        <v>342403</v>
      </c>
      <c r="O906">
        <v>49.244791666666664</v>
      </c>
      <c r="P906" s="27">
        <f t="shared" si="34"/>
        <v>23</v>
      </c>
    </row>
    <row r="907" spans="1:16" x14ac:dyDescent="0.3">
      <c r="A907" s="22">
        <f>'agrupamento - 3ciclo'!A906</f>
        <v>342968</v>
      </c>
      <c r="B907" s="21">
        <f>VLOOKUP(Tabela3[[#This Row],[id_escola]],H:I,2,FALSE)</f>
        <v>62.348314606741575</v>
      </c>
      <c r="C907" s="21">
        <f>VLOOKUP(Tabela3[[#This Row],[id_escola]],K:L,2,FALSE)</f>
        <v>46.155555555555559</v>
      </c>
      <c r="D907" s="21">
        <f>AVERAGE(Tabela3[[#This Row],[nota_media_portugues]],Tabela3[[#This Row],[nota_media_matematica]])</f>
        <v>54.251935081148567</v>
      </c>
      <c r="E907">
        <f t="shared" si="35"/>
        <v>114</v>
      </c>
      <c r="F907">
        <f>VLOOKUP(Tabela3[[#This Row],[id_escola]],N:P,3,FALSE)</f>
        <v>85</v>
      </c>
      <c r="H907" s="20">
        <v>403040</v>
      </c>
      <c r="I907" s="26">
        <v>60.023809523809526</v>
      </c>
      <c r="K907" s="16">
        <v>403052</v>
      </c>
      <c r="L907" s="15">
        <v>49.96</v>
      </c>
      <c r="N907">
        <v>342683</v>
      </c>
      <c r="O907">
        <v>41.522935779816514</v>
      </c>
      <c r="P907" s="27">
        <f t="shared" si="34"/>
        <v>42</v>
      </c>
    </row>
    <row r="908" spans="1:16" x14ac:dyDescent="0.3">
      <c r="A908" s="22">
        <f>'agrupamento - 3ciclo'!A907</f>
        <v>343675</v>
      </c>
      <c r="B908" s="21">
        <f>VLOOKUP(Tabela3[[#This Row],[id_escola]],H:I,2,FALSE)</f>
        <v>62.908256880733944</v>
      </c>
      <c r="C908" s="21">
        <f>VLOOKUP(Tabela3[[#This Row],[id_escola]],K:L,2,FALSE)</f>
        <v>57.027522935779814</v>
      </c>
      <c r="D908" s="21">
        <f>AVERAGE(Tabela3[[#This Row],[nota_media_portugues]],Tabela3[[#This Row],[nota_media_matematica]])</f>
        <v>59.967889908256879</v>
      </c>
      <c r="E908">
        <f t="shared" si="35"/>
        <v>54</v>
      </c>
      <c r="F908">
        <f>VLOOKUP(Tabela3[[#This Row],[id_escola]],N:P,3,FALSE)</f>
        <v>18</v>
      </c>
      <c r="H908" s="20">
        <v>403052</v>
      </c>
      <c r="I908" s="26">
        <v>62.64</v>
      </c>
      <c r="K908" s="16">
        <v>403064</v>
      </c>
      <c r="L908" s="15">
        <v>47.740259740259738</v>
      </c>
      <c r="N908">
        <v>342798</v>
      </c>
      <c r="O908">
        <v>44.820945945945944</v>
      </c>
      <c r="P908" s="27">
        <f t="shared" si="34"/>
        <v>34</v>
      </c>
    </row>
    <row r="909" spans="1:16" x14ac:dyDescent="0.3">
      <c r="A909" s="22">
        <f>'agrupamento - 3ciclo'!A908</f>
        <v>342245</v>
      </c>
      <c r="B909" s="21">
        <f>VLOOKUP(Tabela3[[#This Row],[id_escola]],H:I,2,FALSE)</f>
        <v>59.362637362637365</v>
      </c>
      <c r="C909" s="21">
        <f>VLOOKUP(Tabela3[[#This Row],[id_escola]],K:L,2,FALSE)</f>
        <v>33.696969696969695</v>
      </c>
      <c r="D909" s="21">
        <f>AVERAGE(Tabela3[[#This Row],[nota_media_portugues]],Tabela3[[#This Row],[nota_media_matematica]])</f>
        <v>46.52980352980353</v>
      </c>
      <c r="E909">
        <f t="shared" si="35"/>
        <v>243</v>
      </c>
      <c r="F909">
        <f>VLOOKUP(Tabela3[[#This Row],[id_escola]],N:P,3,FALSE)</f>
        <v>132</v>
      </c>
      <c r="H909" s="20">
        <v>403064</v>
      </c>
      <c r="I909" s="26">
        <v>63.777777777777779</v>
      </c>
      <c r="K909" s="16">
        <v>403076</v>
      </c>
      <c r="L909" s="15">
        <v>48.219512195121951</v>
      </c>
      <c r="N909">
        <v>343031</v>
      </c>
      <c r="O909">
        <v>45.723404255319146</v>
      </c>
      <c r="P909" s="27">
        <f t="shared" si="34"/>
        <v>31</v>
      </c>
    </row>
    <row r="910" spans="1:16" x14ac:dyDescent="0.3">
      <c r="A910" s="22">
        <f>'agrupamento - 3ciclo'!A909</f>
        <v>343183</v>
      </c>
      <c r="B910" s="21">
        <f>VLOOKUP(Tabela3[[#This Row],[id_escola]],H:I,2,FALSE)</f>
        <v>58.901098901098898</v>
      </c>
      <c r="C910" s="21">
        <f>VLOOKUP(Tabela3[[#This Row],[id_escola]],K:L,2,FALSE)</f>
        <v>40.428571428571431</v>
      </c>
      <c r="D910" s="21">
        <f>AVERAGE(Tabela3[[#This Row],[nota_media_portugues]],Tabela3[[#This Row],[nota_media_matematica]])</f>
        <v>49.664835164835168</v>
      </c>
      <c r="E910">
        <f t="shared" si="35"/>
        <v>194</v>
      </c>
      <c r="F910" t="e">
        <f>VLOOKUP(Tabela3[[#This Row],[id_escola]],N:P,3,FALSE)</f>
        <v>#N/A</v>
      </c>
      <c r="H910" s="20">
        <v>403076</v>
      </c>
      <c r="I910" s="26">
        <v>60.5</v>
      </c>
      <c r="K910" s="16">
        <v>403088</v>
      </c>
      <c r="L910" s="15">
        <v>43.908163265306122</v>
      </c>
      <c r="N910">
        <v>343882</v>
      </c>
      <c r="O910">
        <v>51.2</v>
      </c>
      <c r="P910" s="27">
        <f t="shared" si="34"/>
        <v>13</v>
      </c>
    </row>
    <row r="911" spans="1:16" x14ac:dyDescent="0.3">
      <c r="A911" s="22">
        <f>'agrupamento - 3ciclo'!A910</f>
        <v>344333</v>
      </c>
      <c r="B911" s="21">
        <f>VLOOKUP(Tabela3[[#This Row],[id_escola]],H:I,2,FALSE)</f>
        <v>54.325301204819276</v>
      </c>
      <c r="C911" s="21">
        <f>VLOOKUP(Tabela3[[#This Row],[id_escola]],K:L,2,FALSE)</f>
        <v>28.456790123456791</v>
      </c>
      <c r="D911" s="21">
        <f>AVERAGE(Tabela3[[#This Row],[nota_media_portugues]],Tabela3[[#This Row],[nota_media_matematica]])</f>
        <v>41.391045664138034</v>
      </c>
      <c r="E911">
        <f t="shared" si="35"/>
        <v>279</v>
      </c>
      <c r="F911">
        <f>VLOOKUP(Tabela3[[#This Row],[id_escola]],N:P,3,FALSE)</f>
        <v>161</v>
      </c>
      <c r="H911" s="20">
        <v>403088</v>
      </c>
      <c r="I911" s="26">
        <v>58.051546391752581</v>
      </c>
      <c r="K911" s="16">
        <v>403090</v>
      </c>
      <c r="L911" s="15">
        <v>40.8125</v>
      </c>
      <c r="N911">
        <v>343894</v>
      </c>
      <c r="O911">
        <v>60.565217391304351</v>
      </c>
      <c r="P911" s="27">
        <f t="shared" si="34"/>
        <v>2</v>
      </c>
    </row>
    <row r="912" spans="1:16" x14ac:dyDescent="0.3">
      <c r="A912" s="22">
        <f>'agrupamento - 3ciclo'!A911</f>
        <v>341435</v>
      </c>
      <c r="B912" s="21">
        <f>VLOOKUP(Tabela3[[#This Row],[id_escola]],H:I,2,FALSE)</f>
        <v>59.673469387755105</v>
      </c>
      <c r="C912" s="21">
        <f>VLOOKUP(Tabela3[[#This Row],[id_escola]],K:L,2,FALSE)</f>
        <v>46.785234899328856</v>
      </c>
      <c r="D912" s="21">
        <f>AVERAGE(Tabela3[[#This Row],[nota_media_portugues]],Tabela3[[#This Row],[nota_media_matematica]])</f>
        <v>53.229352143541981</v>
      </c>
      <c r="E912">
        <f t="shared" si="35"/>
        <v>132</v>
      </c>
      <c r="F912">
        <f>VLOOKUP(Tabela3[[#This Row],[id_escola]],N:P,3,FALSE)</f>
        <v>8</v>
      </c>
      <c r="H912" s="20">
        <v>403090</v>
      </c>
      <c r="I912" s="26">
        <v>58.658227848101269</v>
      </c>
      <c r="K912" s="16">
        <v>403118</v>
      </c>
      <c r="L912" s="15">
        <v>48.784810126582279</v>
      </c>
      <c r="N912">
        <v>345258</v>
      </c>
      <c r="O912">
        <v>64.791666666666671</v>
      </c>
      <c r="P912" s="27">
        <f t="shared" si="34"/>
        <v>1</v>
      </c>
    </row>
    <row r="913" spans="1:16" x14ac:dyDescent="0.3">
      <c r="A913" s="22">
        <f>'agrupamento - 3ciclo'!A912</f>
        <v>343092</v>
      </c>
      <c r="B913" s="21">
        <f>VLOOKUP(Tabela3[[#This Row],[id_escola]],H:I,2,FALSE)</f>
        <v>63.918918918918919</v>
      </c>
      <c r="C913" s="21">
        <f>VLOOKUP(Tabela3[[#This Row],[id_escola]],K:L,2,FALSE)</f>
        <v>46.102564102564102</v>
      </c>
      <c r="D913" s="21">
        <f>AVERAGE(Tabela3[[#This Row],[nota_media_portugues]],Tabela3[[#This Row],[nota_media_matematica]])</f>
        <v>55.010741510741511</v>
      </c>
      <c r="E913">
        <f t="shared" si="35"/>
        <v>99</v>
      </c>
      <c r="F913">
        <f>VLOOKUP(Tabela3[[#This Row],[id_escola]],N:P,3,FALSE)</f>
        <v>87</v>
      </c>
      <c r="H913" s="20">
        <v>403118</v>
      </c>
      <c r="I913" s="26">
        <v>58.153846153846153</v>
      </c>
      <c r="K913" s="16">
        <v>403131</v>
      </c>
      <c r="L913" s="15">
        <v>42.675675675675677</v>
      </c>
      <c r="N913">
        <v>345271</v>
      </c>
      <c r="O913">
        <v>43.20809248554913</v>
      </c>
      <c r="P913" s="27">
        <f t="shared" si="34"/>
        <v>37</v>
      </c>
    </row>
    <row r="914" spans="1:16" x14ac:dyDescent="0.3">
      <c r="A914" s="22">
        <f>'agrupamento - 3ciclo'!A913</f>
        <v>342970</v>
      </c>
      <c r="B914" s="21">
        <f>VLOOKUP(Tabela3[[#This Row],[id_escola]],H:I,2,FALSE)</f>
        <v>58.691729323308273</v>
      </c>
      <c r="C914" s="21">
        <f>VLOOKUP(Tabela3[[#This Row],[id_escola]],K:L,2,FALSE)</f>
        <v>49.621212121212125</v>
      </c>
      <c r="D914" s="21">
        <f>AVERAGE(Tabela3[[#This Row],[nota_media_portugues]],Tabela3[[#This Row],[nota_media_matematica]])</f>
        <v>54.156470722260195</v>
      </c>
      <c r="E914">
        <f t="shared" si="35"/>
        <v>113</v>
      </c>
      <c r="F914">
        <f>VLOOKUP(Tabela3[[#This Row],[id_escola]],N:P,3,FALSE)</f>
        <v>88</v>
      </c>
      <c r="H914" s="20">
        <v>403131</v>
      </c>
      <c r="I914" s="26">
        <v>57.985294117647058</v>
      </c>
      <c r="K914" s="16">
        <v>403167</v>
      </c>
      <c r="L914" s="15">
        <v>45.647887323943664</v>
      </c>
      <c r="N914">
        <v>345295</v>
      </c>
      <c r="O914">
        <v>49.92537313432836</v>
      </c>
      <c r="P914" s="27">
        <f t="shared" si="34"/>
        <v>20</v>
      </c>
    </row>
    <row r="915" spans="1:16" x14ac:dyDescent="0.3">
      <c r="A915" s="22" t="e">
        <f>'agrupamento - 3ciclo'!A914</f>
        <v>#N/A</v>
      </c>
      <c r="C915" s="21"/>
      <c r="D915" s="21">
        <v>0</v>
      </c>
      <c r="E915">
        <f t="shared" si="35"/>
        <v>306</v>
      </c>
      <c r="F915" t="e">
        <f>VLOOKUP(Tabela3[[#This Row],[id_escola]],N:P,3,FALSE)</f>
        <v>#N/A</v>
      </c>
      <c r="H915" s="20">
        <v>403167</v>
      </c>
      <c r="I915" s="26">
        <v>58.87323943661972</v>
      </c>
      <c r="K915" s="16">
        <v>403180</v>
      </c>
      <c r="L915" s="15">
        <v>45.418803418803421</v>
      </c>
      <c r="N915">
        <v>345854</v>
      </c>
      <c r="O915">
        <v>42.8359375</v>
      </c>
      <c r="P915" s="27">
        <f t="shared" si="34"/>
        <v>38</v>
      </c>
    </row>
    <row r="916" spans="1:16" x14ac:dyDescent="0.3">
      <c r="A916" s="22" t="e">
        <f>'agrupamento - 3ciclo'!A915</f>
        <v>#N/A</v>
      </c>
      <c r="C916" s="21"/>
      <c r="D916" s="21">
        <v>0</v>
      </c>
      <c r="E916">
        <f t="shared" si="35"/>
        <v>306</v>
      </c>
      <c r="F916" t="e">
        <f>VLOOKUP(Tabela3[[#This Row],[id_escola]],N:P,3,FALSE)</f>
        <v>#N/A</v>
      </c>
      <c r="H916" s="20">
        <v>403180</v>
      </c>
      <c r="I916" s="26">
        <v>64.689655172413794</v>
      </c>
      <c r="K916" s="16">
        <v>403192</v>
      </c>
      <c r="L916" s="15">
        <v>39.649484536082475</v>
      </c>
      <c r="N916">
        <v>346111</v>
      </c>
      <c r="O916">
        <v>42.506849315068493</v>
      </c>
      <c r="P916" s="27">
        <f t="shared" si="34"/>
        <v>40</v>
      </c>
    </row>
    <row r="917" spans="1:16" x14ac:dyDescent="0.3">
      <c r="A917" s="22">
        <f>'agrupamento - 3ciclo'!A916</f>
        <v>344795</v>
      </c>
      <c r="B917" s="21">
        <f>VLOOKUP(Tabela3[[#This Row],[id_escola]],H:I,2,FALSE)</f>
        <v>43.666666666666664</v>
      </c>
      <c r="C917" s="21">
        <f>VLOOKUP(Tabela3[[#This Row],[id_escola]],K:L,2,FALSE)</f>
        <v>24.692307692307693</v>
      </c>
      <c r="D917" s="21">
        <f>AVERAGE(Tabela3[[#This Row],[nota_media_portugues]],Tabela3[[#This Row],[nota_media_matematica]])</f>
        <v>34.179487179487182</v>
      </c>
      <c r="E917">
        <f t="shared" si="35"/>
        <v>302</v>
      </c>
      <c r="F917">
        <f>VLOOKUP(Tabela3[[#This Row],[id_escola]],N:P,3,FALSE)</f>
        <v>57</v>
      </c>
      <c r="H917" s="20">
        <v>403192</v>
      </c>
      <c r="I917" s="26">
        <v>60.402061855670105</v>
      </c>
      <c r="K917" s="16">
        <v>403209</v>
      </c>
      <c r="L917" s="15">
        <v>28.358974358974358</v>
      </c>
      <c r="N917">
        <v>346238</v>
      </c>
      <c r="O917">
        <v>44.994623655913976</v>
      </c>
      <c r="P917" s="27">
        <f t="shared" si="34"/>
        <v>33</v>
      </c>
    </row>
    <row r="918" spans="1:16" x14ac:dyDescent="0.3">
      <c r="A918" s="22">
        <f>'agrupamento - 3ciclo'!A917</f>
        <v>343109</v>
      </c>
      <c r="B918" s="21">
        <f>VLOOKUP(Tabela3[[#This Row],[id_escola]],H:I,2,FALSE)</f>
        <v>54.722222222222221</v>
      </c>
      <c r="C918" s="21">
        <f>VLOOKUP(Tabela3[[#This Row],[id_escola]],K:L,2,FALSE)</f>
        <v>35.162162162162161</v>
      </c>
      <c r="D918" s="21">
        <f>AVERAGE(Tabela3[[#This Row],[nota_media_portugues]],Tabela3[[#This Row],[nota_media_matematica]])</f>
        <v>44.942192192192195</v>
      </c>
      <c r="E918">
        <f t="shared" si="35"/>
        <v>249</v>
      </c>
      <c r="F918">
        <f>VLOOKUP(Tabela3[[#This Row],[id_escola]],N:P,3,FALSE)</f>
        <v>19</v>
      </c>
      <c r="H918" s="20">
        <v>403209</v>
      </c>
      <c r="I918" s="26">
        <v>54.910447761194028</v>
      </c>
      <c r="K918" s="16">
        <v>403210</v>
      </c>
      <c r="L918" s="15">
        <v>45.991452991452988</v>
      </c>
      <c r="N918">
        <v>346240</v>
      </c>
      <c r="O918">
        <v>39.827160493827158</v>
      </c>
      <c r="P918" s="27">
        <f t="shared" si="34"/>
        <v>45</v>
      </c>
    </row>
    <row r="919" spans="1:16" x14ac:dyDescent="0.3">
      <c r="A919" s="22">
        <f>'agrupamento - 3ciclo'!A918</f>
        <v>345313</v>
      </c>
      <c r="B919" s="21">
        <f>VLOOKUP(Tabela3[[#This Row],[id_escola]],H:I,2,FALSE)</f>
        <v>62.095238095238095</v>
      </c>
      <c r="C919" s="21">
        <f>VLOOKUP(Tabela3[[#This Row],[id_escola]],K:L,2,FALSE)</f>
        <v>46.833333333333336</v>
      </c>
      <c r="D919" s="21">
        <f>AVERAGE(Tabela3[[#This Row],[nota_media_portugues]],Tabela3[[#This Row],[nota_media_matematica]])</f>
        <v>54.464285714285715</v>
      </c>
      <c r="E919">
        <f t="shared" si="35"/>
        <v>107</v>
      </c>
      <c r="F919">
        <f>VLOOKUP(Tabela3[[#This Row],[id_escola]],N:P,3,FALSE)</f>
        <v>3</v>
      </c>
      <c r="H919" s="20">
        <v>403210</v>
      </c>
      <c r="I919" s="26">
        <v>63.629310344827587</v>
      </c>
      <c r="K919" s="16">
        <v>403222</v>
      </c>
      <c r="L919" s="15">
        <v>37.03235294117647</v>
      </c>
      <c r="N919">
        <v>346251</v>
      </c>
      <c r="O919">
        <v>48.110091743119263</v>
      </c>
      <c r="P919" s="27">
        <f t="shared" si="34"/>
        <v>25</v>
      </c>
    </row>
    <row r="920" spans="1:16" x14ac:dyDescent="0.3">
      <c r="A920" s="22">
        <f>'agrupamento - 3ciclo'!A919</f>
        <v>343134</v>
      </c>
      <c r="B920" s="21">
        <f>VLOOKUP(Tabela3[[#This Row],[id_escola]],H:I,2,FALSE)</f>
        <v>63.587412587412587</v>
      </c>
      <c r="C920" s="21">
        <f>VLOOKUP(Tabela3[[#This Row],[id_escola]],K:L,2,FALSE)</f>
        <v>42.444444444444443</v>
      </c>
      <c r="D920" s="21">
        <f>AVERAGE(Tabela3[[#This Row],[nota_media_portugues]],Tabela3[[#This Row],[nota_media_matematica]])</f>
        <v>53.015928515928515</v>
      </c>
      <c r="E920">
        <f t="shared" si="35"/>
        <v>132</v>
      </c>
      <c r="F920">
        <f>VLOOKUP(Tabela3[[#This Row],[id_escola]],N:P,3,FALSE)</f>
        <v>88</v>
      </c>
      <c r="H920" s="20">
        <v>403222</v>
      </c>
      <c r="I920" s="26">
        <v>59.654970760233915</v>
      </c>
      <c r="K920" s="16">
        <v>403234</v>
      </c>
      <c r="L920" s="15">
        <v>15.25</v>
      </c>
      <c r="N920">
        <v>346263</v>
      </c>
      <c r="O920">
        <v>42.525641025641029</v>
      </c>
      <c r="P920" s="27">
        <f t="shared" si="34"/>
        <v>39</v>
      </c>
    </row>
    <row r="921" spans="1:16" x14ac:dyDescent="0.3">
      <c r="A921" s="22">
        <f>'agrupamento - 3ciclo'!A920</f>
        <v>343146</v>
      </c>
      <c r="B921" s="21">
        <f>VLOOKUP(Tabela3[[#This Row],[id_escola]],H:I,2,FALSE)</f>
        <v>65.476635514018696</v>
      </c>
      <c r="C921" s="21">
        <f>VLOOKUP(Tabela3[[#This Row],[id_escola]],K:L,2,FALSE)</f>
        <v>44.943396226415096</v>
      </c>
      <c r="D921" s="21">
        <f>AVERAGE(Tabela3[[#This Row],[nota_media_portugues]],Tabela3[[#This Row],[nota_media_matematica]])</f>
        <v>55.210015870216893</v>
      </c>
      <c r="E921">
        <f t="shared" si="35"/>
        <v>97</v>
      </c>
      <c r="F921">
        <f>VLOOKUP(Tabela3[[#This Row],[id_escola]],N:P,3,FALSE)</f>
        <v>82</v>
      </c>
      <c r="H921" s="20">
        <v>403234</v>
      </c>
      <c r="I921" s="26">
        <v>40.450704225352112</v>
      </c>
      <c r="K921" s="16">
        <v>403258</v>
      </c>
      <c r="L921" s="15">
        <v>27.060402684563758</v>
      </c>
      <c r="N921">
        <v>400270</v>
      </c>
      <c r="O921">
        <v>50.846153846153847</v>
      </c>
      <c r="P921" s="27">
        <f t="shared" si="34"/>
        <v>15</v>
      </c>
    </row>
    <row r="922" spans="1:16" x14ac:dyDescent="0.3">
      <c r="A922" s="22" t="e">
        <f>'agrupamento - 3ciclo'!A921</f>
        <v>#N/A</v>
      </c>
      <c r="C922" s="21"/>
      <c r="D922" s="21">
        <v>0</v>
      </c>
      <c r="E922">
        <f t="shared" si="35"/>
        <v>301</v>
      </c>
      <c r="F922" t="e">
        <f>VLOOKUP(Tabela3[[#This Row],[id_escola]],N:P,3,FALSE)</f>
        <v>#N/A</v>
      </c>
      <c r="H922" s="20">
        <v>403258</v>
      </c>
      <c r="I922" s="26">
        <v>54.692857142857143</v>
      </c>
      <c r="K922" s="16">
        <v>403260</v>
      </c>
      <c r="L922" s="15">
        <v>49.15748031496063</v>
      </c>
      <c r="N922">
        <v>400579</v>
      </c>
      <c r="O922">
        <v>41.49498327759197</v>
      </c>
      <c r="P922" s="27">
        <f t="shared" si="34"/>
        <v>43</v>
      </c>
    </row>
    <row r="923" spans="1:16" x14ac:dyDescent="0.3">
      <c r="A923" s="22">
        <f>'agrupamento - 3ciclo'!A922</f>
        <v>343158</v>
      </c>
      <c r="B923" s="21">
        <f>VLOOKUP(Tabela3[[#This Row],[id_escola]],H:I,2,FALSE)</f>
        <v>59.114583333333336</v>
      </c>
      <c r="C923" s="21">
        <f>VLOOKUP(Tabela3[[#This Row],[id_escola]],K:L,2,FALSE)</f>
        <v>36.019801980198018</v>
      </c>
      <c r="D923" s="21">
        <f>AVERAGE(Tabela3[[#This Row],[nota_media_portugues]],Tabela3[[#This Row],[nota_media_matematica]])</f>
        <v>47.567192656765677</v>
      </c>
      <c r="E923">
        <f t="shared" si="35"/>
        <v>219</v>
      </c>
      <c r="F923">
        <f>VLOOKUP(Tabela3[[#This Row],[id_escola]],N:P,3,FALSE)</f>
        <v>131</v>
      </c>
      <c r="H923" s="20">
        <v>403260</v>
      </c>
      <c r="I923" s="26">
        <v>61.8125</v>
      </c>
      <c r="K923" s="16">
        <v>403271</v>
      </c>
      <c r="L923" s="15">
        <v>30.902654867256636</v>
      </c>
      <c r="N923">
        <v>400944</v>
      </c>
      <c r="O923">
        <v>50.25352112676056</v>
      </c>
      <c r="P923" s="27">
        <f t="shared" si="34"/>
        <v>18</v>
      </c>
    </row>
    <row r="924" spans="1:16" x14ac:dyDescent="0.3">
      <c r="A924" s="22">
        <f>'agrupamento - 3ciclo'!A923</f>
        <v>330140</v>
      </c>
      <c r="B924" s="21">
        <f>VLOOKUP(Tabela3[[#This Row],[id_escola]],H:I,2,FALSE)</f>
        <v>42.114285714285714</v>
      </c>
      <c r="C924" s="21">
        <f>VLOOKUP(Tabela3[[#This Row],[id_escola]],K:L,2,FALSE)</f>
        <v>12.428571428571429</v>
      </c>
      <c r="D924" s="21">
        <f>AVERAGE(Tabela3[[#This Row],[nota_media_portugues]],Tabela3[[#This Row],[nota_media_matematica]])</f>
        <v>27.271428571428572</v>
      </c>
      <c r="E924">
        <f t="shared" si="35"/>
        <v>299</v>
      </c>
      <c r="F924">
        <f>VLOOKUP(Tabela3[[#This Row],[id_escola]],N:P,3,FALSE)</f>
        <v>218</v>
      </c>
      <c r="H924" s="20">
        <v>403271</v>
      </c>
      <c r="I924" s="26">
        <v>54.454545454545453</v>
      </c>
      <c r="K924" s="16">
        <v>403295</v>
      </c>
      <c r="L924" s="15">
        <v>37.757575757575758</v>
      </c>
      <c r="N924">
        <v>401419</v>
      </c>
      <c r="O924">
        <v>45.333333333333336</v>
      </c>
      <c r="P924" s="27">
        <f t="shared" si="34"/>
        <v>32</v>
      </c>
    </row>
    <row r="925" spans="1:16" x14ac:dyDescent="0.3">
      <c r="A925" s="22" t="e">
        <f>'agrupamento - 3ciclo'!A924</f>
        <v>#N/A</v>
      </c>
      <c r="C925" s="21"/>
      <c r="D925" s="21">
        <v>0</v>
      </c>
      <c r="E925">
        <f t="shared" si="35"/>
        <v>299</v>
      </c>
      <c r="F925" t="e">
        <f>VLOOKUP(Tabela3[[#This Row],[id_escola]],N:P,3,FALSE)</f>
        <v>#N/A</v>
      </c>
      <c r="H925" s="20">
        <v>403295</v>
      </c>
      <c r="I925" s="26">
        <v>55.805970149253731</v>
      </c>
      <c r="K925" s="16">
        <v>403313</v>
      </c>
      <c r="L925" s="15">
        <v>39.847619047619048</v>
      </c>
      <c r="N925">
        <v>401444</v>
      </c>
      <c r="O925">
        <v>51.135838150289018</v>
      </c>
      <c r="P925" s="27">
        <f t="shared" si="34"/>
        <v>14</v>
      </c>
    </row>
    <row r="926" spans="1:16" x14ac:dyDescent="0.3">
      <c r="A926" s="22">
        <f>'agrupamento - 3ciclo'!A925</f>
        <v>340182</v>
      </c>
      <c r="B926" s="21">
        <f>VLOOKUP(Tabela3[[#This Row],[id_escola]],H:I,2,FALSE)</f>
        <v>62.35820895522388</v>
      </c>
      <c r="C926" s="21">
        <f>VLOOKUP(Tabela3[[#This Row],[id_escola]],K:L,2,FALSE)</f>
        <v>48.462686567164177</v>
      </c>
      <c r="D926" s="21">
        <f>AVERAGE(Tabela3[[#This Row],[nota_media_portugues]],Tabela3[[#This Row],[nota_media_matematica]])</f>
        <v>55.410447761194028</v>
      </c>
      <c r="E926">
        <f t="shared" si="35"/>
        <v>94</v>
      </c>
      <c r="F926">
        <f>VLOOKUP(Tabela3[[#This Row],[id_escola]],N:P,3,FALSE)</f>
        <v>70</v>
      </c>
      <c r="H926" s="20">
        <v>403313</v>
      </c>
      <c r="I926" s="26">
        <v>59.867924528301884</v>
      </c>
      <c r="K926" s="16">
        <v>403337</v>
      </c>
      <c r="L926" s="15">
        <v>42.346153846153847</v>
      </c>
      <c r="N926">
        <v>401547</v>
      </c>
      <c r="O926">
        <v>47.299703264094958</v>
      </c>
      <c r="P926" s="27">
        <f t="shared" si="34"/>
        <v>27</v>
      </c>
    </row>
    <row r="927" spans="1:16" x14ac:dyDescent="0.3">
      <c r="A927" s="22">
        <f>'agrupamento - 3ciclo'!A926</f>
        <v>344709</v>
      </c>
      <c r="B927" s="21">
        <f>VLOOKUP(Tabela3[[#This Row],[id_escola]],H:I,2,FALSE)</f>
        <v>56.230769230769234</v>
      </c>
      <c r="C927" s="21">
        <f>VLOOKUP(Tabela3[[#This Row],[id_escola]],K:L,2,FALSE)</f>
        <v>31.811320754716981</v>
      </c>
      <c r="D927" s="21">
        <f>AVERAGE(Tabela3[[#This Row],[nota_media_portugues]],Tabela3[[#This Row],[nota_media_matematica]])</f>
        <v>44.021044992743107</v>
      </c>
      <c r="E927">
        <f t="shared" si="35"/>
        <v>257</v>
      </c>
      <c r="F927">
        <f>VLOOKUP(Tabela3[[#This Row],[id_escola]],N:P,3,FALSE)</f>
        <v>149</v>
      </c>
      <c r="H927" s="20">
        <v>403337</v>
      </c>
      <c r="I927" s="26">
        <v>61.786407766990294</v>
      </c>
      <c r="K927" s="16">
        <v>403349</v>
      </c>
      <c r="L927" s="15">
        <v>26.456521739130434</v>
      </c>
      <c r="N927">
        <v>401640</v>
      </c>
      <c r="O927">
        <v>52.75925925925926</v>
      </c>
      <c r="P927" s="27">
        <f t="shared" si="34"/>
        <v>7</v>
      </c>
    </row>
    <row r="928" spans="1:16" x14ac:dyDescent="0.3">
      <c r="A928" s="22">
        <f>'agrupamento - 3ciclo'!A927</f>
        <v>343353</v>
      </c>
      <c r="B928" s="21">
        <f>VLOOKUP(Tabela3[[#This Row],[id_escola]],H:I,2,FALSE)</f>
        <v>65.671232876712324</v>
      </c>
      <c r="C928" s="21">
        <f>VLOOKUP(Tabela3[[#This Row],[id_escola]],K:L,2,FALSE)</f>
        <v>68.694444444444443</v>
      </c>
      <c r="D928" s="21">
        <f>AVERAGE(Tabela3[[#This Row],[nota_media_portugues]],Tabela3[[#This Row],[nota_media_matematica]])</f>
        <v>67.182838660578383</v>
      </c>
      <c r="E928">
        <f t="shared" si="35"/>
        <v>22</v>
      </c>
      <c r="F928">
        <f>VLOOKUP(Tabela3[[#This Row],[id_escola]],N:P,3,FALSE)</f>
        <v>34</v>
      </c>
      <c r="H928" s="20">
        <v>403349</v>
      </c>
      <c r="I928" s="26">
        <v>51.478260869565219</v>
      </c>
      <c r="K928" s="16">
        <v>403350</v>
      </c>
      <c r="L928" s="15">
        <v>48.075949367088604</v>
      </c>
      <c r="N928">
        <v>402140</v>
      </c>
      <c r="O928">
        <v>50.208994708994709</v>
      </c>
      <c r="P928" s="27">
        <f t="shared" si="34"/>
        <v>19</v>
      </c>
    </row>
    <row r="929" spans="1:16" x14ac:dyDescent="0.3">
      <c r="A929" s="22">
        <f>'agrupamento - 3ciclo'!A928</f>
        <v>343341</v>
      </c>
      <c r="B929" s="21">
        <f>VLOOKUP(Tabela3[[#This Row],[id_escola]],H:I,2,FALSE)</f>
        <v>59.979166666666664</v>
      </c>
      <c r="C929" s="21">
        <f>VLOOKUP(Tabela3[[#This Row],[id_escola]],K:L,2,FALSE)</f>
        <v>32.666666666666664</v>
      </c>
      <c r="D929" s="21">
        <f>AVERAGE(Tabela3[[#This Row],[nota_media_portugues]],Tabela3[[#This Row],[nota_media_matematica]])</f>
        <v>46.322916666666664</v>
      </c>
      <c r="E929">
        <f t="shared" si="35"/>
        <v>233</v>
      </c>
      <c r="F929">
        <f>VLOOKUP(Tabela3[[#This Row],[id_escola]],N:P,3,FALSE)</f>
        <v>37</v>
      </c>
      <c r="H929" s="20">
        <v>403350</v>
      </c>
      <c r="I929" s="26">
        <v>60.898734177215189</v>
      </c>
      <c r="K929" s="16">
        <v>403362</v>
      </c>
      <c r="L929" s="15">
        <v>36.93333333333333</v>
      </c>
      <c r="N929">
        <v>402175</v>
      </c>
      <c r="O929">
        <v>52.072674418604649</v>
      </c>
      <c r="P929" s="27">
        <f t="shared" si="34"/>
        <v>11</v>
      </c>
    </row>
    <row r="930" spans="1:16" x14ac:dyDescent="0.3">
      <c r="A930" s="22">
        <f>'agrupamento - 3ciclo'!A929</f>
        <v>344620</v>
      </c>
      <c r="B930" s="21">
        <f>VLOOKUP(Tabela3[[#This Row],[id_escola]],H:I,2,FALSE)</f>
        <v>58.118279569892472</v>
      </c>
      <c r="C930" s="21">
        <f>VLOOKUP(Tabela3[[#This Row],[id_escola]],K:L,2,FALSE)</f>
        <v>48.741935483870968</v>
      </c>
      <c r="D930" s="21">
        <f>AVERAGE(Tabela3[[#This Row],[nota_media_portugues]],Tabela3[[#This Row],[nota_media_matematica]])</f>
        <v>53.43010752688172</v>
      </c>
      <c r="E930">
        <f t="shared" si="35"/>
        <v>119</v>
      </c>
      <c r="F930">
        <f>VLOOKUP(Tabela3[[#This Row],[id_escola]],N:P,3,FALSE)</f>
        <v>72</v>
      </c>
      <c r="H930" s="20">
        <v>403362</v>
      </c>
      <c r="I930" s="26">
        <v>57.734939759036145</v>
      </c>
      <c r="K930" s="16">
        <v>403374</v>
      </c>
      <c r="L930" s="15">
        <v>43.353333333333332</v>
      </c>
      <c r="N930">
        <v>402357</v>
      </c>
      <c r="O930">
        <v>53.641592920353979</v>
      </c>
      <c r="P930" s="27">
        <f t="shared" si="34"/>
        <v>6</v>
      </c>
    </row>
    <row r="931" spans="1:16" x14ac:dyDescent="0.3">
      <c r="A931" s="22">
        <f>'agrupamento - 3ciclo'!A930</f>
        <v>343249</v>
      </c>
      <c r="B931" s="21">
        <f>VLOOKUP(Tabela3[[#This Row],[id_escola]],H:I,2,FALSE)</f>
        <v>61.418604651162788</v>
      </c>
      <c r="C931" s="21">
        <f>VLOOKUP(Tabela3[[#This Row],[id_escola]],K:L,2,FALSE)</f>
        <v>47.94318181818182</v>
      </c>
      <c r="D931" s="21">
        <f>AVERAGE(Tabela3[[#This Row],[nota_media_portugues]],Tabela3[[#This Row],[nota_media_matematica]])</f>
        <v>54.680893234672304</v>
      </c>
      <c r="E931">
        <f t="shared" si="35"/>
        <v>99</v>
      </c>
      <c r="F931">
        <f>VLOOKUP(Tabela3[[#This Row],[id_escola]],N:P,3,FALSE)</f>
        <v>42</v>
      </c>
      <c r="H931" s="20">
        <v>403374</v>
      </c>
      <c r="I931" s="26">
        <v>61.863945578231295</v>
      </c>
      <c r="K931" s="16">
        <v>403386</v>
      </c>
      <c r="L931" s="15">
        <v>62.311926605504588</v>
      </c>
      <c r="N931">
        <v>402734</v>
      </c>
      <c r="O931">
        <v>48.453947368421055</v>
      </c>
      <c r="P931" s="27">
        <f t="shared" si="34"/>
        <v>24</v>
      </c>
    </row>
    <row r="932" spans="1:16" x14ac:dyDescent="0.3">
      <c r="A932" s="22">
        <f>'agrupamento - 3ciclo'!A931</f>
        <v>342180</v>
      </c>
      <c r="B932" s="21">
        <f>VLOOKUP(Tabela3[[#This Row],[id_escola]],H:I,2,FALSE)</f>
        <v>55.065573770491802</v>
      </c>
      <c r="C932" s="21">
        <f>VLOOKUP(Tabela3[[#This Row],[id_escola]],K:L,2,FALSE)</f>
        <v>34.065573770491802</v>
      </c>
      <c r="D932" s="21">
        <f>AVERAGE(Tabela3[[#This Row],[nota_media_portugues]],Tabela3[[#This Row],[nota_media_matematica]])</f>
        <v>44.565573770491802</v>
      </c>
      <c r="E932">
        <f t="shared" si="35"/>
        <v>244</v>
      </c>
      <c r="F932">
        <f>VLOOKUP(Tabela3[[#This Row],[id_escola]],N:P,3,FALSE)</f>
        <v>142</v>
      </c>
      <c r="H932" s="20">
        <v>403386</v>
      </c>
      <c r="I932" s="26">
        <v>68.36363636363636</v>
      </c>
      <c r="K932" s="16">
        <v>403398</v>
      </c>
      <c r="L932" s="15">
        <v>41.354700854700852</v>
      </c>
      <c r="N932">
        <v>402801</v>
      </c>
      <c r="O932">
        <v>38.774336283185839</v>
      </c>
      <c r="P932" s="27">
        <f t="shared" si="34"/>
        <v>46</v>
      </c>
    </row>
    <row r="933" spans="1:16" x14ac:dyDescent="0.3">
      <c r="A933" s="22">
        <f>'agrupamento - 3ciclo'!A932</f>
        <v>343419</v>
      </c>
      <c r="B933" s="21">
        <f>VLOOKUP(Tabela3[[#This Row],[id_escola]],H:I,2,FALSE)</f>
        <v>46.468085106382979</v>
      </c>
      <c r="C933" s="21">
        <f>VLOOKUP(Tabela3[[#This Row],[id_escola]],K:L,2,FALSE)</f>
        <v>28.555555555555557</v>
      </c>
      <c r="D933" s="21">
        <f>AVERAGE(Tabela3[[#This Row],[nota_media_portugues]],Tabela3[[#This Row],[nota_media_matematica]])</f>
        <v>37.511820330969272</v>
      </c>
      <c r="E933">
        <f t="shared" si="35"/>
        <v>281</v>
      </c>
      <c r="F933">
        <f>VLOOKUP(Tabela3[[#This Row],[id_escola]],N:P,3,FALSE)</f>
        <v>194</v>
      </c>
      <c r="H933" s="20">
        <v>403398</v>
      </c>
      <c r="I933" s="26">
        <v>62.738197424892704</v>
      </c>
      <c r="K933" s="16">
        <v>403404</v>
      </c>
      <c r="L933" s="15">
        <v>32.952380952380949</v>
      </c>
      <c r="N933">
        <v>402837</v>
      </c>
      <c r="O933">
        <v>52.325942350332596</v>
      </c>
      <c r="P933" s="27">
        <f t="shared" si="34"/>
        <v>10</v>
      </c>
    </row>
    <row r="934" spans="1:16" x14ac:dyDescent="0.3">
      <c r="A934" s="22">
        <f>'agrupamento - 3ciclo'!A933</f>
        <v>523707</v>
      </c>
      <c r="B934" s="21">
        <f>VLOOKUP(Tabela3[[#This Row],[id_escola]],H:I,2,FALSE)</f>
        <v>68.703703703703709</v>
      </c>
      <c r="C934" s="21">
        <f>VLOOKUP(Tabela3[[#This Row],[id_escola]],K:L,2,FALSE)</f>
        <v>72.925925925925924</v>
      </c>
      <c r="D934" s="21">
        <f>AVERAGE(Tabela3[[#This Row],[nota_media_portugues]],Tabela3[[#This Row],[nota_media_matematica]])</f>
        <v>70.81481481481481</v>
      </c>
      <c r="E934">
        <f t="shared" si="35"/>
        <v>12</v>
      </c>
      <c r="F934">
        <f>VLOOKUP(Tabela3[[#This Row],[id_escola]],N:P,3,FALSE)</f>
        <v>4</v>
      </c>
      <c r="H934" s="20">
        <v>403404</v>
      </c>
      <c r="I934" s="26">
        <v>54.333333333333336</v>
      </c>
      <c r="K934" s="16">
        <v>403416</v>
      </c>
      <c r="L934" s="15">
        <v>45.341666666666669</v>
      </c>
      <c r="N934">
        <v>403271</v>
      </c>
      <c r="O934">
        <v>42.387931034482762</v>
      </c>
      <c r="P934" s="27">
        <f t="shared" si="34"/>
        <v>41</v>
      </c>
    </row>
    <row r="935" spans="1:16" x14ac:dyDescent="0.3">
      <c r="A935" s="22">
        <f>'agrupamento - 3ciclo'!A934</f>
        <v>504221</v>
      </c>
      <c r="B935" s="21">
        <f>VLOOKUP(Tabela3[[#This Row],[id_escola]],H:I,2,FALSE)</f>
        <v>63.357142857142854</v>
      </c>
      <c r="C935" s="21">
        <f>VLOOKUP(Tabela3[[#This Row],[id_escola]],K:L,2,FALSE)</f>
        <v>60.714285714285715</v>
      </c>
      <c r="D935" s="21">
        <f>AVERAGE(Tabela3[[#This Row],[nota_media_portugues]],Tabela3[[#This Row],[nota_media_matematica]])</f>
        <v>62.035714285714285</v>
      </c>
      <c r="E935">
        <f t="shared" si="35"/>
        <v>39</v>
      </c>
      <c r="F935">
        <f>VLOOKUP(Tabela3[[#This Row],[id_escola]],N:P,3,FALSE)</f>
        <v>49</v>
      </c>
      <c r="H935" s="20">
        <v>403416</v>
      </c>
      <c r="I935" s="26">
        <v>59.491666666666667</v>
      </c>
      <c r="K935" s="16">
        <v>403428</v>
      </c>
      <c r="L935" s="15">
        <v>35.08988764044944</v>
      </c>
      <c r="N935">
        <v>403295</v>
      </c>
      <c r="O935">
        <v>46.301754385964912</v>
      </c>
      <c r="P935" s="27">
        <f t="shared" si="34"/>
        <v>28</v>
      </c>
    </row>
    <row r="936" spans="1:16" x14ac:dyDescent="0.3">
      <c r="A936" s="22">
        <f>'agrupamento - 3ciclo'!A935</f>
        <v>802478</v>
      </c>
      <c r="B936" s="21">
        <f>VLOOKUP(Tabela3[[#This Row],[id_escola]],H:I,2,FALSE)</f>
        <v>70.099999999999994</v>
      </c>
      <c r="C936" s="21">
        <f>VLOOKUP(Tabela3[[#This Row],[id_escola]],K:L,2,FALSE)</f>
        <v>51.913043478260867</v>
      </c>
      <c r="D936" s="21">
        <f>AVERAGE(Tabela3[[#This Row],[nota_media_portugues]],Tabela3[[#This Row],[nota_media_matematica]])</f>
        <v>61.006521739130434</v>
      </c>
      <c r="E936">
        <f t="shared" si="35"/>
        <v>43</v>
      </c>
      <c r="F936">
        <f>VLOOKUP(Tabela3[[#This Row],[id_escola]],N:P,3,FALSE)</f>
        <v>58</v>
      </c>
      <c r="H936" s="20">
        <v>403428</v>
      </c>
      <c r="I936" s="26">
        <v>57.269662921348313</v>
      </c>
      <c r="K936" s="16">
        <v>403430</v>
      </c>
      <c r="L936" s="15">
        <v>42.919708029197082</v>
      </c>
      <c r="N936">
        <v>403301</v>
      </c>
      <c r="O936">
        <v>46.047619047619051</v>
      </c>
      <c r="P936" s="27">
        <f t="shared" si="34"/>
        <v>30</v>
      </c>
    </row>
    <row r="937" spans="1:16" x14ac:dyDescent="0.3">
      <c r="A937" s="22">
        <f>'agrupamento - 3ciclo'!A936</f>
        <v>521942</v>
      </c>
      <c r="B937" s="21">
        <f>VLOOKUP(Tabela3[[#This Row],[id_escola]],H:I,2,FALSE)</f>
        <v>66.162790697674424</v>
      </c>
      <c r="C937" s="21">
        <f>VLOOKUP(Tabela3[[#This Row],[id_escola]],K:L,2,FALSE)</f>
        <v>57.418604651162788</v>
      </c>
      <c r="D937" s="21">
        <f>AVERAGE(Tabela3[[#This Row],[nota_media_portugues]],Tabela3[[#This Row],[nota_media_matematica]])</f>
        <v>61.79069767441861</v>
      </c>
      <c r="E937">
        <f t="shared" si="35"/>
        <v>39</v>
      </c>
      <c r="F937">
        <f>VLOOKUP(Tabela3[[#This Row],[id_escola]],N:P,3,FALSE)</f>
        <v>50</v>
      </c>
      <c r="H937" s="20">
        <v>403430</v>
      </c>
      <c r="I937" s="26">
        <v>59.029629629629632</v>
      </c>
      <c r="K937" s="16">
        <v>403441</v>
      </c>
      <c r="L937" s="15">
        <v>35</v>
      </c>
      <c r="N937">
        <v>403313</v>
      </c>
      <c r="O937">
        <v>49.471365638766521</v>
      </c>
      <c r="P937" s="27">
        <f t="shared" si="34"/>
        <v>22</v>
      </c>
    </row>
    <row r="938" spans="1:16" x14ac:dyDescent="0.3">
      <c r="A938" s="22">
        <f>'agrupamento - 3ciclo'!A937</f>
        <v>802845</v>
      </c>
      <c r="B938" s="21">
        <f>VLOOKUP(Tabela3[[#This Row],[id_escola]],H:I,2,FALSE)</f>
        <v>60.285714285714285</v>
      </c>
      <c r="C938" s="21">
        <f>VLOOKUP(Tabela3[[#This Row],[id_escola]],K:L,2,FALSE)</f>
        <v>45.642857142857146</v>
      </c>
      <c r="D938" s="21">
        <f>AVERAGE(Tabela3[[#This Row],[nota_media_portugues]],Tabela3[[#This Row],[nota_media_matematica]])</f>
        <v>52.964285714285715</v>
      </c>
      <c r="E938">
        <f t="shared" si="35"/>
        <v>124</v>
      </c>
      <c r="F938">
        <f>VLOOKUP(Tabela3[[#This Row],[id_escola]],N:P,3,FALSE)</f>
        <v>4</v>
      </c>
      <c r="H938" s="20">
        <v>403441</v>
      </c>
      <c r="I938" s="26">
        <v>54.757894736842104</v>
      </c>
      <c r="K938" s="16">
        <v>403453</v>
      </c>
      <c r="L938" s="15">
        <v>27.20967741935484</v>
      </c>
      <c r="N938">
        <v>800282</v>
      </c>
      <c r="O938">
        <v>58.4</v>
      </c>
      <c r="P938" s="27">
        <f t="shared" si="34"/>
        <v>3</v>
      </c>
    </row>
    <row r="939" spans="1:16" x14ac:dyDescent="0.3">
      <c r="A939" s="22">
        <f>'agrupamento - 3ciclo'!A938</f>
        <v>505274</v>
      </c>
      <c r="B939" s="21">
        <f>VLOOKUP(Tabela3[[#This Row],[id_escola]],H:I,2,FALSE)</f>
        <v>54.375</v>
      </c>
      <c r="C939" s="21">
        <f>VLOOKUP(Tabela3[[#This Row],[id_escola]],K:L,2,FALSE)</f>
        <v>59.25</v>
      </c>
      <c r="D939" s="21">
        <f>AVERAGE(Tabela3[[#This Row],[nota_media_portugues]],Tabela3[[#This Row],[nota_media_matematica]])</f>
        <v>56.8125</v>
      </c>
      <c r="E939">
        <f t="shared" si="35"/>
        <v>71</v>
      </c>
      <c r="F939">
        <f>VLOOKUP(Tabela3[[#This Row],[id_escola]],N:P,3,FALSE)</f>
        <v>69</v>
      </c>
      <c r="H939" s="20">
        <v>403453</v>
      </c>
      <c r="I939" s="26">
        <v>50.354838709677416</v>
      </c>
      <c r="K939" s="16">
        <v>403465</v>
      </c>
      <c r="L939" s="15">
        <v>28.780487804878049</v>
      </c>
      <c r="N939">
        <v>800476</v>
      </c>
      <c r="O939">
        <v>57.162650602409641</v>
      </c>
      <c r="P939" s="27">
        <f t="shared" si="34"/>
        <v>4</v>
      </c>
    </row>
    <row r="940" spans="1:16" x14ac:dyDescent="0.3">
      <c r="A940" s="22">
        <f>'agrupamento - 3ciclo'!A939</f>
        <v>400671</v>
      </c>
      <c r="B940" s="21">
        <f>VLOOKUP(Tabela3[[#This Row],[id_escola]],H:I,2,FALSE)</f>
        <v>63.175438596491226</v>
      </c>
      <c r="C940" s="21">
        <f>VLOOKUP(Tabela3[[#This Row],[id_escola]],K:L,2,FALSE)</f>
        <v>35.333333333333336</v>
      </c>
      <c r="D940" s="21">
        <f>AVERAGE(Tabela3[[#This Row],[nota_media_portugues]],Tabela3[[#This Row],[nota_media_matematica]])</f>
        <v>49.254385964912281</v>
      </c>
      <c r="E940">
        <f t="shared" si="35"/>
        <v>184</v>
      </c>
      <c r="F940">
        <f>VLOOKUP(Tabela3[[#This Row],[id_escola]],N:P,3,FALSE)</f>
        <v>8</v>
      </c>
      <c r="H940" s="20">
        <v>403465</v>
      </c>
      <c r="I940" s="26">
        <v>52.390243902439025</v>
      </c>
      <c r="K940" s="16">
        <v>403477</v>
      </c>
      <c r="L940" s="15">
        <v>16.611940298507463</v>
      </c>
      <c r="N940">
        <v>800490</v>
      </c>
      <c r="O940">
        <v>52.641509433962263</v>
      </c>
      <c r="P940" s="27">
        <f t="shared" si="34"/>
        <v>9</v>
      </c>
    </row>
    <row r="941" spans="1:16" x14ac:dyDescent="0.3">
      <c r="A941" s="22">
        <f>'agrupamento - 3ciclo'!A940</f>
        <v>400683</v>
      </c>
      <c r="B941" s="21">
        <f>VLOOKUP(Tabela3[[#This Row],[id_escola]],H:I,2,FALSE)</f>
        <v>62.579365079365083</v>
      </c>
      <c r="C941" s="21">
        <f>VLOOKUP(Tabela3[[#This Row],[id_escola]],K:L,2,FALSE)</f>
        <v>43.532258064516128</v>
      </c>
      <c r="D941" s="21">
        <f>AVERAGE(Tabela3[[#This Row],[nota_media_portugues]],Tabela3[[#This Row],[nota_media_matematica]])</f>
        <v>53.055811571940609</v>
      </c>
      <c r="E941">
        <f t="shared" si="35"/>
        <v>120</v>
      </c>
      <c r="F941">
        <f>VLOOKUP(Tabela3[[#This Row],[id_escola]],N:P,3,FALSE)</f>
        <v>83</v>
      </c>
      <c r="H941" s="20">
        <v>403477</v>
      </c>
      <c r="I941" s="26">
        <v>45.5</v>
      </c>
      <c r="K941" s="16">
        <v>403489</v>
      </c>
      <c r="L941" s="15">
        <v>47.622340425531917</v>
      </c>
      <c r="N941" t="s">
        <v>1278</v>
      </c>
    </row>
    <row r="942" spans="1:16" x14ac:dyDescent="0.3">
      <c r="A942" s="22">
        <f>'agrupamento - 3ciclo'!A941</f>
        <v>400695</v>
      </c>
      <c r="B942" s="21">
        <f>VLOOKUP(Tabela3[[#This Row],[id_escola]],H:I,2,FALSE)</f>
        <v>63.042857142857144</v>
      </c>
      <c r="C942" s="21">
        <f>VLOOKUP(Tabela3[[#This Row],[id_escola]],K:L,2,FALSE)</f>
        <v>51.321428571428569</v>
      </c>
      <c r="D942" s="21">
        <f>AVERAGE(Tabela3[[#This Row],[nota_media_portugues]],Tabela3[[#This Row],[nota_media_matematica]])</f>
        <v>57.182142857142857</v>
      </c>
      <c r="E942">
        <f t="shared" si="35"/>
        <v>67</v>
      </c>
      <c r="F942">
        <f>VLOOKUP(Tabela3[[#This Row],[id_escola]],N:P,3,FALSE)</f>
        <v>16</v>
      </c>
      <c r="H942" s="20">
        <v>403489</v>
      </c>
      <c r="I942" s="26">
        <v>64.692307692307693</v>
      </c>
      <c r="K942" s="16">
        <v>403490</v>
      </c>
      <c r="L942" s="15">
        <v>15.828125</v>
      </c>
      <c r="N942">
        <v>310086</v>
      </c>
      <c r="O942">
        <v>41.240157480314963</v>
      </c>
      <c r="P942" s="27">
        <f>RANK(O942, $O$942:$O$1025, 0)</f>
        <v>63</v>
      </c>
    </row>
    <row r="943" spans="1:16" x14ac:dyDescent="0.3">
      <c r="A943" s="22">
        <f>'agrupamento - 3ciclo'!A942</f>
        <v>400701</v>
      </c>
      <c r="B943" s="21">
        <f>VLOOKUP(Tabela3[[#This Row],[id_escola]],H:I,2,FALSE)</f>
        <v>60.541666666666664</v>
      </c>
      <c r="C943" s="21">
        <f>VLOOKUP(Tabela3[[#This Row],[id_escola]],K:L,2,FALSE)</f>
        <v>51.702702702702702</v>
      </c>
      <c r="D943" s="21">
        <f>AVERAGE(Tabela3[[#This Row],[nota_media_portugues]],Tabela3[[#This Row],[nota_media_matematica]])</f>
        <v>56.122184684684683</v>
      </c>
      <c r="E943">
        <f t="shared" si="35"/>
        <v>78</v>
      </c>
      <c r="F943">
        <f>VLOOKUP(Tabela3[[#This Row],[id_escola]],N:P,3,FALSE)</f>
        <v>3</v>
      </c>
      <c r="H943" s="20">
        <v>403490</v>
      </c>
      <c r="I943" s="26">
        <v>46.126984126984127</v>
      </c>
      <c r="K943" s="16">
        <v>403507</v>
      </c>
      <c r="L943" s="15">
        <v>43.24848484848485</v>
      </c>
      <c r="N943">
        <v>310153</v>
      </c>
      <c r="O943">
        <v>35.993243243243242</v>
      </c>
      <c r="P943" s="27">
        <f t="shared" ref="P943:P1006" si="36">RANK(O943, $O$942:$O$1025, 0)</f>
        <v>79</v>
      </c>
    </row>
    <row r="944" spans="1:16" x14ac:dyDescent="0.3">
      <c r="A944" s="22">
        <f>'agrupamento - 3ciclo'!A943</f>
        <v>400725</v>
      </c>
      <c r="B944" s="21">
        <f>VLOOKUP(Tabela3[[#This Row],[id_escola]],H:I,2,FALSE)</f>
        <v>51.450980392156865</v>
      </c>
      <c r="C944" s="21">
        <f>VLOOKUP(Tabela3[[#This Row],[id_escola]],K:L,2,FALSE)</f>
        <v>38.522522522522522</v>
      </c>
      <c r="D944" s="21">
        <f>AVERAGE(Tabela3[[#This Row],[nota_media_portugues]],Tabela3[[#This Row],[nota_media_matematica]])</f>
        <v>44.986751457339693</v>
      </c>
      <c r="E944">
        <f t="shared" si="35"/>
        <v>229</v>
      </c>
      <c r="F944">
        <f>VLOOKUP(Tabela3[[#This Row],[id_escola]],N:P,3,FALSE)</f>
        <v>48</v>
      </c>
      <c r="H944" s="20">
        <v>403507</v>
      </c>
      <c r="I944" s="26">
        <v>63.31707317073171</v>
      </c>
      <c r="K944" s="16">
        <v>403519</v>
      </c>
      <c r="L944" s="15">
        <v>25.355072463768117</v>
      </c>
      <c r="N944">
        <v>310190</v>
      </c>
      <c r="O944">
        <v>39.059322033898304</v>
      </c>
      <c r="P944" s="27">
        <f t="shared" si="36"/>
        <v>74</v>
      </c>
    </row>
    <row r="945" spans="1:16" x14ac:dyDescent="0.3">
      <c r="A945" s="22">
        <f>'agrupamento - 3ciclo'!A944</f>
        <v>400737</v>
      </c>
      <c r="B945" s="21">
        <f>VLOOKUP(Tabela3[[#This Row],[id_escola]],H:I,2,FALSE)</f>
        <v>66.393939393939391</v>
      </c>
      <c r="C945" s="21">
        <f>VLOOKUP(Tabela3[[#This Row],[id_escola]],K:L,2,FALSE)</f>
        <v>46.823529411764703</v>
      </c>
      <c r="D945" s="21">
        <f>AVERAGE(Tabela3[[#This Row],[nota_media_portugues]],Tabela3[[#This Row],[nota_media_matematica]])</f>
        <v>56.60873440285205</v>
      </c>
      <c r="E945">
        <f t="shared" si="35"/>
        <v>74</v>
      </c>
      <c r="F945">
        <f>VLOOKUP(Tabela3[[#This Row],[id_escola]],N:P,3,FALSE)</f>
        <v>32</v>
      </c>
      <c r="H945" s="20">
        <v>403519</v>
      </c>
      <c r="I945" s="26">
        <v>55.096296296296295</v>
      </c>
      <c r="K945" s="16">
        <v>403532</v>
      </c>
      <c r="L945" s="15">
        <v>23.524590163934427</v>
      </c>
      <c r="N945">
        <v>310438</v>
      </c>
      <c r="O945">
        <v>27.231481481481481</v>
      </c>
      <c r="P945" s="27">
        <f t="shared" si="36"/>
        <v>84</v>
      </c>
    </row>
    <row r="946" spans="1:16" x14ac:dyDescent="0.3">
      <c r="A946" s="22">
        <f>'agrupamento - 3ciclo'!A945</f>
        <v>400750</v>
      </c>
      <c r="B946" s="21">
        <f>VLOOKUP(Tabela3[[#This Row],[id_escola]],H:I,2,FALSE)</f>
        <v>60.214723926380366</v>
      </c>
      <c r="C946" s="21">
        <f>VLOOKUP(Tabela3[[#This Row],[id_escola]],K:L,2,FALSE)</f>
        <v>48.691358024691361</v>
      </c>
      <c r="D946" s="21">
        <f>AVERAGE(Tabela3[[#This Row],[nota_media_portugues]],Tabela3[[#This Row],[nota_media_matematica]])</f>
        <v>54.453040975535863</v>
      </c>
      <c r="E946">
        <f t="shared" si="35"/>
        <v>95</v>
      </c>
      <c r="F946">
        <f>VLOOKUP(Tabela3[[#This Row],[id_escola]],N:P,3,FALSE)</f>
        <v>45</v>
      </c>
      <c r="H946" s="20">
        <v>403532</v>
      </c>
      <c r="I946" s="26">
        <v>47.632653061224488</v>
      </c>
      <c r="K946" s="16">
        <v>403544</v>
      </c>
      <c r="L946" s="15">
        <v>40.416666666666664</v>
      </c>
      <c r="N946">
        <v>330334</v>
      </c>
      <c r="O946">
        <v>45.548245614035089</v>
      </c>
      <c r="P946" s="27">
        <f t="shared" si="36"/>
        <v>44</v>
      </c>
    </row>
    <row r="947" spans="1:16" x14ac:dyDescent="0.3">
      <c r="A947" s="22">
        <f>'agrupamento - 3ciclo'!A946</f>
        <v>400786</v>
      </c>
      <c r="B947" s="21">
        <f>VLOOKUP(Tabela3[[#This Row],[id_escola]],H:I,2,FALSE)</f>
        <v>53.942528735632187</v>
      </c>
      <c r="C947" s="21">
        <f>VLOOKUP(Tabela3[[#This Row],[id_escola]],K:L,2,FALSE)</f>
        <v>32.691489361702125</v>
      </c>
      <c r="D947" s="21">
        <f>AVERAGE(Tabela3[[#This Row],[nota_media_portugues]],Tabela3[[#This Row],[nota_media_matematica]])</f>
        <v>43.31700904866716</v>
      </c>
      <c r="E947">
        <f t="shared" si="35"/>
        <v>244</v>
      </c>
      <c r="F947">
        <f>VLOOKUP(Tabela3[[#This Row],[id_escola]],N:P,3,FALSE)</f>
        <v>48</v>
      </c>
      <c r="H947" s="20">
        <v>403544</v>
      </c>
      <c r="I947" s="26">
        <v>64.490797546012274</v>
      </c>
      <c r="K947" s="16">
        <v>403556</v>
      </c>
      <c r="L947" s="15">
        <v>44.4</v>
      </c>
      <c r="N947">
        <v>330346</v>
      </c>
      <c r="O947">
        <v>52.254826254826256</v>
      </c>
      <c r="P947" s="27">
        <f t="shared" si="36"/>
        <v>18</v>
      </c>
    </row>
    <row r="948" spans="1:16" x14ac:dyDescent="0.3">
      <c r="A948" s="22">
        <f>'agrupamento - 3ciclo'!A947</f>
        <v>400798</v>
      </c>
      <c r="B948" s="21">
        <f>VLOOKUP(Tabela3[[#This Row],[id_escola]],H:I,2,FALSE)</f>
        <v>64.427083333333329</v>
      </c>
      <c r="C948" s="21">
        <f>VLOOKUP(Tabela3[[#This Row],[id_escola]],K:L,2,FALSE)</f>
        <v>50.942708333333336</v>
      </c>
      <c r="D948" s="21">
        <f>AVERAGE(Tabela3[[#This Row],[nota_media_portugues]],Tabela3[[#This Row],[nota_media_matematica]])</f>
        <v>57.684895833333329</v>
      </c>
      <c r="E948">
        <f t="shared" si="35"/>
        <v>62</v>
      </c>
      <c r="F948">
        <f>VLOOKUP(Tabela3[[#This Row],[id_escola]],N:P,3,FALSE)</f>
        <v>54</v>
      </c>
      <c r="H948" s="20">
        <v>403556</v>
      </c>
      <c r="I948" s="26">
        <v>63.261437908496731</v>
      </c>
      <c r="K948" s="16">
        <v>403568</v>
      </c>
      <c r="L948" s="15">
        <v>32.059259259259257</v>
      </c>
      <c r="N948">
        <v>330425</v>
      </c>
      <c r="O948">
        <v>46.666666666666664</v>
      </c>
      <c r="P948" s="27">
        <f t="shared" si="36"/>
        <v>35</v>
      </c>
    </row>
    <row r="949" spans="1:16" x14ac:dyDescent="0.3">
      <c r="A949" s="22">
        <f>'agrupamento - 3ciclo'!A948</f>
        <v>400002</v>
      </c>
      <c r="B949" s="21">
        <f>VLOOKUP(Tabela3[[#This Row],[id_escola]],H:I,2,FALSE)</f>
        <v>68.181818181818187</v>
      </c>
      <c r="C949" s="21">
        <f>VLOOKUP(Tabela3[[#This Row],[id_escola]],K:L,2,FALSE)</f>
        <v>57.355555555555554</v>
      </c>
      <c r="D949" s="21">
        <f>AVERAGE(Tabela3[[#This Row],[nota_media_portugues]],Tabela3[[#This Row],[nota_media_matematica]])</f>
        <v>62.768686868686871</v>
      </c>
      <c r="E949">
        <f t="shared" si="35"/>
        <v>34</v>
      </c>
      <c r="F949">
        <f>VLOOKUP(Tabela3[[#This Row],[id_escola]],N:P,3,FALSE)</f>
        <v>6</v>
      </c>
      <c r="H949" s="20">
        <v>403568</v>
      </c>
      <c r="I949" s="26">
        <v>56.154411764705884</v>
      </c>
      <c r="K949" s="16">
        <v>403570</v>
      </c>
      <c r="L949" s="15">
        <v>41.697674418604649</v>
      </c>
      <c r="N949">
        <v>330450</v>
      </c>
      <c r="O949">
        <v>43.5</v>
      </c>
      <c r="P949" s="27">
        <f t="shared" si="36"/>
        <v>52</v>
      </c>
    </row>
    <row r="950" spans="1:16" x14ac:dyDescent="0.3">
      <c r="A950" s="22">
        <f>'agrupamento - 3ciclo'!A949</f>
        <v>400014</v>
      </c>
      <c r="B950" s="21">
        <f>VLOOKUP(Tabela3[[#This Row],[id_escola]],H:I,2,FALSE)</f>
        <v>51.127906976744185</v>
      </c>
      <c r="C950" s="21">
        <f>VLOOKUP(Tabela3[[#This Row],[id_escola]],K:L,2,FALSE)</f>
        <v>24.954022988505749</v>
      </c>
      <c r="D950" s="21">
        <f>AVERAGE(Tabela3[[#This Row],[nota_media_portugues]],Tabela3[[#This Row],[nota_media_matematica]])</f>
        <v>38.040964982624971</v>
      </c>
      <c r="E950">
        <f t="shared" si="35"/>
        <v>263</v>
      </c>
      <c r="F950">
        <f>VLOOKUP(Tabela3[[#This Row],[id_escola]],N:P,3,FALSE)</f>
        <v>197</v>
      </c>
      <c r="H950" s="20">
        <v>403570</v>
      </c>
      <c r="I950" s="26">
        <v>59.487179487179489</v>
      </c>
      <c r="K950" s="16">
        <v>403581</v>
      </c>
      <c r="L950" s="15">
        <v>34.064516129032256</v>
      </c>
      <c r="N950">
        <v>330814</v>
      </c>
      <c r="O950">
        <v>30.612500000000001</v>
      </c>
      <c r="P950" s="27">
        <f t="shared" si="36"/>
        <v>83</v>
      </c>
    </row>
    <row r="951" spans="1:16" x14ac:dyDescent="0.3">
      <c r="A951" s="22">
        <f>'agrupamento - 3ciclo'!A950</f>
        <v>400830</v>
      </c>
      <c r="B951" s="21">
        <f>VLOOKUP(Tabela3[[#This Row],[id_escola]],H:I,2,FALSE)</f>
        <v>59.5</v>
      </c>
      <c r="C951" s="21">
        <f>VLOOKUP(Tabela3[[#This Row],[id_escola]],K:L,2,FALSE)</f>
        <v>49.088495575221238</v>
      </c>
      <c r="D951" s="21">
        <f>AVERAGE(Tabela3[[#This Row],[nota_media_portugues]],Tabela3[[#This Row],[nota_media_matematica]])</f>
        <v>54.294247787610615</v>
      </c>
      <c r="E951">
        <f t="shared" si="35"/>
        <v>94</v>
      </c>
      <c r="F951">
        <f>VLOOKUP(Tabela3[[#This Row],[id_escola]],N:P,3,FALSE)</f>
        <v>8</v>
      </c>
      <c r="H951" s="20">
        <v>403581</v>
      </c>
      <c r="I951" s="26">
        <v>54.766666666666666</v>
      </c>
      <c r="K951" s="16">
        <v>403593</v>
      </c>
      <c r="L951" s="15">
        <v>36.07692307692308</v>
      </c>
      <c r="N951">
        <v>331030</v>
      </c>
      <c r="O951">
        <v>43.43654822335025</v>
      </c>
      <c r="P951" s="27">
        <f t="shared" si="36"/>
        <v>53</v>
      </c>
    </row>
    <row r="952" spans="1:16" x14ac:dyDescent="0.3">
      <c r="A952" s="22">
        <f>'agrupamento - 3ciclo'!A951</f>
        <v>400853</v>
      </c>
      <c r="B952" s="21">
        <f>VLOOKUP(Tabela3[[#This Row],[id_escola]],H:I,2,FALSE)</f>
        <v>58.38095238095238</v>
      </c>
      <c r="C952" s="21">
        <f>VLOOKUP(Tabela3[[#This Row],[id_escola]],K:L,2,FALSE)</f>
        <v>29.636363636363637</v>
      </c>
      <c r="D952" s="21">
        <f>AVERAGE(Tabela3[[#This Row],[nota_media_portugues]],Tabela3[[#This Row],[nota_media_matematica]])</f>
        <v>44.00865800865801</v>
      </c>
      <c r="E952">
        <f t="shared" si="35"/>
        <v>236</v>
      </c>
      <c r="F952">
        <f>VLOOKUP(Tabela3[[#This Row],[id_escola]],N:P,3,FALSE)</f>
        <v>17</v>
      </c>
      <c r="H952" s="20">
        <v>403593</v>
      </c>
      <c r="I952" s="26">
        <v>58.365384615384613</v>
      </c>
      <c r="K952" s="16">
        <v>403600</v>
      </c>
      <c r="L952" s="15">
        <v>49.582089552238806</v>
      </c>
      <c r="N952">
        <v>331041</v>
      </c>
      <c r="O952">
        <v>40.749049429657795</v>
      </c>
      <c r="P952" s="27">
        <f t="shared" si="36"/>
        <v>66</v>
      </c>
    </row>
    <row r="953" spans="1:16" x14ac:dyDescent="0.3">
      <c r="A953" s="22">
        <f>'agrupamento - 3ciclo'!A952</f>
        <v>400397</v>
      </c>
      <c r="B953" s="21">
        <f>VLOOKUP(Tabela3[[#This Row],[id_escola]],H:I,2,FALSE)</f>
        <v>63.04054054054054</v>
      </c>
      <c r="C953" s="21">
        <f>VLOOKUP(Tabela3[[#This Row],[id_escola]],K:L,2,FALSE)</f>
        <v>56.506666666666668</v>
      </c>
      <c r="D953" s="21">
        <f>AVERAGE(Tabela3[[#This Row],[nota_media_portugues]],Tabela3[[#This Row],[nota_media_matematica]])</f>
        <v>59.773603603603604</v>
      </c>
      <c r="E953">
        <f t="shared" si="35"/>
        <v>48</v>
      </c>
      <c r="F953">
        <f>VLOOKUP(Tabela3[[#This Row],[id_escola]],N:P,3,FALSE)</f>
        <v>60</v>
      </c>
      <c r="H953" s="20">
        <v>403600</v>
      </c>
      <c r="I953" s="26">
        <v>58.11851851851852</v>
      </c>
      <c r="K953" s="16">
        <v>403611</v>
      </c>
      <c r="L953" s="15">
        <v>40.049999999999997</v>
      </c>
      <c r="N953">
        <v>340169</v>
      </c>
      <c r="O953">
        <v>40.666666666666664</v>
      </c>
      <c r="P953" s="27">
        <f t="shared" si="36"/>
        <v>68</v>
      </c>
    </row>
    <row r="954" spans="1:16" x14ac:dyDescent="0.3">
      <c r="A954" s="22">
        <f>'agrupamento - 3ciclo'!A953</f>
        <v>400889</v>
      </c>
      <c r="B954" s="21">
        <f>VLOOKUP(Tabela3[[#This Row],[id_escola]],H:I,2,FALSE)</f>
        <v>56.642276422764226</v>
      </c>
      <c r="C954" s="21">
        <f>VLOOKUP(Tabela3[[#This Row],[id_escola]],K:L,2,FALSE)</f>
        <v>39.248120300751879</v>
      </c>
      <c r="D954" s="21">
        <f>AVERAGE(Tabela3[[#This Row],[nota_media_portugues]],Tabela3[[#This Row],[nota_media_matematica]])</f>
        <v>47.945198361758052</v>
      </c>
      <c r="E954">
        <f t="shared" si="35"/>
        <v>195</v>
      </c>
      <c r="F954">
        <f>VLOOKUP(Tabela3[[#This Row],[id_escola]],N:P,3,FALSE)</f>
        <v>32</v>
      </c>
      <c r="H954" s="20">
        <v>403611</v>
      </c>
      <c r="I954" s="26">
        <v>57.774999999999999</v>
      </c>
      <c r="K954" s="16">
        <v>403623</v>
      </c>
      <c r="L954" s="15">
        <v>43.561403508771932</v>
      </c>
      <c r="N954">
        <v>340303</v>
      </c>
      <c r="O954">
        <v>45.957446808510639</v>
      </c>
      <c r="P954" s="27">
        <f t="shared" si="36"/>
        <v>41</v>
      </c>
    </row>
    <row r="955" spans="1:16" x14ac:dyDescent="0.3">
      <c r="A955" s="22">
        <f>'agrupamento - 3ciclo'!A954</f>
        <v>400890</v>
      </c>
      <c r="B955" s="21">
        <f>VLOOKUP(Tabela3[[#This Row],[id_escola]],H:I,2,FALSE)</f>
        <v>59.271999999999998</v>
      </c>
      <c r="C955" s="21">
        <f>VLOOKUP(Tabela3[[#This Row],[id_escola]],K:L,2,FALSE)</f>
        <v>42.118110236220474</v>
      </c>
      <c r="D955" s="21">
        <f>AVERAGE(Tabela3[[#This Row],[nota_media_portugues]],Tabela3[[#This Row],[nota_media_matematica]])</f>
        <v>50.695055118110233</v>
      </c>
      <c r="E955">
        <f t="shared" si="35"/>
        <v>151</v>
      </c>
      <c r="F955">
        <f>VLOOKUP(Tabela3[[#This Row],[id_escola]],N:P,3,FALSE)</f>
        <v>26</v>
      </c>
      <c r="H955" s="20">
        <v>403623</v>
      </c>
      <c r="I955" s="26">
        <v>61.178571428571431</v>
      </c>
      <c r="K955" s="16">
        <v>403635</v>
      </c>
      <c r="L955" s="15">
        <v>35.917647058823526</v>
      </c>
      <c r="N955">
        <v>340388</v>
      </c>
      <c r="O955">
        <v>50.712209302325583</v>
      </c>
      <c r="P955" s="27">
        <f t="shared" si="36"/>
        <v>23</v>
      </c>
    </row>
    <row r="956" spans="1:16" x14ac:dyDescent="0.3">
      <c r="A956" s="22">
        <f>'agrupamento - 3ciclo'!A955</f>
        <v>404585</v>
      </c>
      <c r="B956" s="21">
        <f>VLOOKUP(Tabela3[[#This Row],[id_escola]],H:I,2,FALSE)</f>
        <v>47.055555555555557</v>
      </c>
      <c r="C956" s="21">
        <f>VLOOKUP(Tabela3[[#This Row],[id_escola]],K:L,2,FALSE)</f>
        <v>21.05</v>
      </c>
      <c r="D956" s="21">
        <f>AVERAGE(Tabela3[[#This Row],[nota_media_portugues]],Tabela3[[#This Row],[nota_media_matematica]])</f>
        <v>34.052777777777777</v>
      </c>
      <c r="E956">
        <f t="shared" si="35"/>
        <v>267</v>
      </c>
      <c r="F956">
        <f>VLOOKUP(Tabela3[[#This Row],[id_escola]],N:P,3,FALSE)</f>
        <v>148</v>
      </c>
      <c r="H956" s="20">
        <v>403635</v>
      </c>
      <c r="I956" s="26">
        <v>59.45</v>
      </c>
      <c r="K956" s="16">
        <v>403647</v>
      </c>
      <c r="L956" s="15">
        <v>41.602739726027394</v>
      </c>
      <c r="N956">
        <v>340431</v>
      </c>
      <c r="O956">
        <v>39.594339622641506</v>
      </c>
      <c r="P956" s="27">
        <f t="shared" si="36"/>
        <v>72</v>
      </c>
    </row>
    <row r="957" spans="1:16" x14ac:dyDescent="0.3">
      <c r="A957" s="22">
        <f>'agrupamento - 3ciclo'!A956</f>
        <v>400919</v>
      </c>
      <c r="B957" s="21">
        <f>VLOOKUP(Tabela3[[#This Row],[id_escola]],H:I,2,FALSE)</f>
        <v>56.733333333333334</v>
      </c>
      <c r="C957" s="21">
        <f>VLOOKUP(Tabela3[[#This Row],[id_escola]],K:L,2,FALSE)</f>
        <v>32.440366972477065</v>
      </c>
      <c r="D957" s="21">
        <f>AVERAGE(Tabela3[[#This Row],[nota_media_portugues]],Tabela3[[#This Row],[nota_media_matematica]])</f>
        <v>44.5868501529052</v>
      </c>
      <c r="E957">
        <f t="shared" si="35"/>
        <v>224</v>
      </c>
      <c r="F957">
        <f>VLOOKUP(Tabela3[[#This Row],[id_escola]],N:P,3,FALSE)</f>
        <v>165</v>
      </c>
      <c r="H957" s="20">
        <v>403647</v>
      </c>
      <c r="I957" s="26">
        <v>56.301369863013697</v>
      </c>
      <c r="K957" s="16">
        <v>403659</v>
      </c>
      <c r="L957" s="15">
        <v>38.675925925925924</v>
      </c>
      <c r="N957">
        <v>340649</v>
      </c>
      <c r="O957">
        <v>44.592783505154642</v>
      </c>
      <c r="P957" s="27">
        <f t="shared" si="36"/>
        <v>47</v>
      </c>
    </row>
    <row r="958" spans="1:16" x14ac:dyDescent="0.3">
      <c r="A958" s="22">
        <f>'agrupamento - 3ciclo'!A957</f>
        <v>403337</v>
      </c>
      <c r="B958" s="21">
        <f>VLOOKUP(Tabela3[[#This Row],[id_escola]],H:I,2,FALSE)</f>
        <v>61.786407766990294</v>
      </c>
      <c r="C958" s="21">
        <f>VLOOKUP(Tabela3[[#This Row],[id_escola]],K:L,2,FALSE)</f>
        <v>42.346153846153847</v>
      </c>
      <c r="D958" s="21">
        <f>AVERAGE(Tabela3[[#This Row],[nota_media_portugues]],Tabela3[[#This Row],[nota_media_matematica]])</f>
        <v>52.066280806572067</v>
      </c>
      <c r="E958">
        <f t="shared" si="35"/>
        <v>128</v>
      </c>
      <c r="F958">
        <f>VLOOKUP(Tabela3[[#This Row],[id_escola]],N:P,3,FALSE)</f>
        <v>93</v>
      </c>
      <c r="H958" s="20">
        <v>403659</v>
      </c>
      <c r="I958" s="26">
        <v>58.784313725490193</v>
      </c>
      <c r="K958" s="16">
        <v>403660</v>
      </c>
      <c r="L958" s="15">
        <v>39.477272727272727</v>
      </c>
      <c r="N958">
        <v>340698</v>
      </c>
      <c r="O958">
        <v>41.171102661596962</v>
      </c>
      <c r="P958" s="27">
        <f t="shared" si="36"/>
        <v>65</v>
      </c>
    </row>
    <row r="959" spans="1:16" x14ac:dyDescent="0.3">
      <c r="A959" s="22">
        <f>'agrupamento - 3ciclo'!A958</f>
        <v>400956</v>
      </c>
      <c r="B959" s="21">
        <f>VLOOKUP(Tabela3[[#This Row],[id_escola]],H:I,2,FALSE)</f>
        <v>61.354037267080749</v>
      </c>
      <c r="C959" s="21">
        <f>VLOOKUP(Tabela3[[#This Row],[id_escola]],K:L,2,FALSE)</f>
        <v>48.292682926829265</v>
      </c>
      <c r="D959" s="21">
        <f>AVERAGE(Tabela3[[#This Row],[nota_media_portugues]],Tabela3[[#This Row],[nota_media_matematica]])</f>
        <v>54.823360096955007</v>
      </c>
      <c r="E959">
        <f t="shared" si="35"/>
        <v>86</v>
      </c>
      <c r="F959">
        <f>VLOOKUP(Tabela3[[#This Row],[id_escola]],N:P,3,FALSE)</f>
        <v>69</v>
      </c>
      <c r="H959" s="20">
        <v>403660</v>
      </c>
      <c r="I959" s="26">
        <v>54.31707317073171</v>
      </c>
      <c r="K959" s="16">
        <v>403672</v>
      </c>
      <c r="L959" s="15">
        <v>38.857142857142854</v>
      </c>
      <c r="N959">
        <v>340777</v>
      </c>
      <c r="O959">
        <v>40.529702970297031</v>
      </c>
      <c r="P959" s="27">
        <f t="shared" si="36"/>
        <v>69</v>
      </c>
    </row>
    <row r="960" spans="1:16" x14ac:dyDescent="0.3">
      <c r="A960" s="22">
        <f>'agrupamento - 3ciclo'!A959</f>
        <v>400968</v>
      </c>
      <c r="B960" s="21">
        <f>VLOOKUP(Tabela3[[#This Row],[id_escola]],H:I,2,FALSE)</f>
        <v>63.329896907216494</v>
      </c>
      <c r="C960" s="21">
        <f>VLOOKUP(Tabela3[[#This Row],[id_escola]],K:L,2,FALSE)</f>
        <v>53.272727272727273</v>
      </c>
      <c r="D960" s="21">
        <f>AVERAGE(Tabela3[[#This Row],[nota_media_portugues]],Tabela3[[#This Row],[nota_media_matematica]])</f>
        <v>58.301312089971887</v>
      </c>
      <c r="E960">
        <f t="shared" si="35"/>
        <v>56</v>
      </c>
      <c r="F960">
        <f>VLOOKUP(Tabela3[[#This Row],[id_escola]],N:P,3,FALSE)</f>
        <v>50</v>
      </c>
      <c r="H960" s="20">
        <v>403672</v>
      </c>
      <c r="I960" s="26">
        <v>60.428571428571431</v>
      </c>
      <c r="K960" s="16">
        <v>403684</v>
      </c>
      <c r="L960" s="15">
        <v>39.03448275862069</v>
      </c>
      <c r="N960">
        <v>340923</v>
      </c>
      <c r="O960">
        <v>45.470355731225297</v>
      </c>
      <c r="P960" s="27">
        <f t="shared" si="36"/>
        <v>45</v>
      </c>
    </row>
    <row r="961" spans="1:16" x14ac:dyDescent="0.3">
      <c r="A961" s="22">
        <f>'agrupamento - 3ciclo'!A960</f>
        <v>401020</v>
      </c>
      <c r="B961" s="21">
        <f>VLOOKUP(Tabela3[[#This Row],[id_escola]],H:I,2,FALSE)</f>
        <v>49.766666666666666</v>
      </c>
      <c r="C961" s="21">
        <f>VLOOKUP(Tabela3[[#This Row],[id_escola]],K:L,2,FALSE)</f>
        <v>28.515151515151516</v>
      </c>
      <c r="D961" s="21">
        <f>AVERAGE(Tabela3[[#This Row],[nota_media_portugues]],Tabela3[[#This Row],[nota_media_matematica]])</f>
        <v>39.140909090909091</v>
      </c>
      <c r="E961">
        <f t="shared" si="35"/>
        <v>247</v>
      </c>
      <c r="F961">
        <f>VLOOKUP(Tabela3[[#This Row],[id_escola]],N:P,3,FALSE)</f>
        <v>183</v>
      </c>
      <c r="H961" s="20">
        <v>403684</v>
      </c>
      <c r="I961" s="26">
        <v>61.321428571428569</v>
      </c>
      <c r="K961" s="16">
        <v>403702</v>
      </c>
      <c r="L961" s="15">
        <v>42.2</v>
      </c>
      <c r="N961">
        <v>341060</v>
      </c>
      <c r="O961">
        <v>46.257894736842104</v>
      </c>
      <c r="P961" s="27">
        <f t="shared" si="36"/>
        <v>39</v>
      </c>
    </row>
    <row r="962" spans="1:16" x14ac:dyDescent="0.3">
      <c r="A962" s="22">
        <f>'agrupamento - 3ciclo'!A961</f>
        <v>401067</v>
      </c>
      <c r="B962" s="21">
        <f>VLOOKUP(Tabela3[[#This Row],[id_escola]],H:I,2,FALSE)</f>
        <v>58.571428571428569</v>
      </c>
      <c r="C962" s="21">
        <f>VLOOKUP(Tabela3[[#This Row],[id_escola]],K:L,2,FALSE)</f>
        <v>41.61467889908257</v>
      </c>
      <c r="D962" s="21">
        <f>AVERAGE(Tabela3[[#This Row],[nota_media_portugues]],Tabela3[[#This Row],[nota_media_matematica]])</f>
        <v>50.093053735255566</v>
      </c>
      <c r="E962">
        <f t="shared" ref="E962:E1025" si="37">RANK(D962, (D962:D2195), 0)</f>
        <v>158</v>
      </c>
      <c r="F962">
        <f>VLOOKUP(Tabela3[[#This Row],[id_escola]],N:P,3,FALSE)</f>
        <v>110</v>
      </c>
      <c r="H962" s="20">
        <v>403702</v>
      </c>
      <c r="I962" s="26">
        <v>56.627737226277375</v>
      </c>
      <c r="K962" s="16">
        <v>403714</v>
      </c>
      <c r="L962" s="15">
        <v>41.333333333333336</v>
      </c>
      <c r="N962">
        <v>341370</v>
      </c>
      <c r="O962">
        <v>48.670370370370371</v>
      </c>
      <c r="P962" s="27">
        <f t="shared" si="36"/>
        <v>29</v>
      </c>
    </row>
    <row r="963" spans="1:16" x14ac:dyDescent="0.3">
      <c r="A963" s="22">
        <f>'agrupamento - 3ciclo'!A962</f>
        <v>401079</v>
      </c>
      <c r="B963" s="21">
        <f>VLOOKUP(Tabela3[[#This Row],[id_escola]],H:I,2,FALSE)</f>
        <v>62.892307692307689</v>
      </c>
      <c r="C963" s="21">
        <f>VLOOKUP(Tabela3[[#This Row],[id_escola]],K:L,2,FALSE)</f>
        <v>48.073529411764703</v>
      </c>
      <c r="D963" s="21">
        <f>AVERAGE(Tabela3[[#This Row],[nota_media_portugues]],Tabela3[[#This Row],[nota_media_matematica]])</f>
        <v>55.482918552036196</v>
      </c>
      <c r="E963">
        <f t="shared" si="37"/>
        <v>78</v>
      </c>
      <c r="F963">
        <f>VLOOKUP(Tabela3[[#This Row],[id_escola]],N:P,3,FALSE)</f>
        <v>5</v>
      </c>
      <c r="H963" s="20">
        <v>403714</v>
      </c>
      <c r="I963" s="26">
        <v>59.52</v>
      </c>
      <c r="K963" s="16">
        <v>403726</v>
      </c>
      <c r="L963" s="15">
        <v>19</v>
      </c>
      <c r="N963">
        <v>341812</v>
      </c>
      <c r="O963">
        <v>39.730769230769234</v>
      </c>
      <c r="P963" s="27">
        <f t="shared" si="36"/>
        <v>71</v>
      </c>
    </row>
    <row r="964" spans="1:16" x14ac:dyDescent="0.3">
      <c r="A964" s="22">
        <f>'agrupamento - 3ciclo'!A963</f>
        <v>401092</v>
      </c>
      <c r="B964" s="21">
        <f>VLOOKUP(Tabela3[[#This Row],[id_escola]],H:I,2,FALSE)</f>
        <v>57.204081632653065</v>
      </c>
      <c r="C964" s="21">
        <f>VLOOKUP(Tabela3[[#This Row],[id_escola]],K:L,2,FALSE)</f>
        <v>36.4</v>
      </c>
      <c r="D964" s="21">
        <f>AVERAGE(Tabela3[[#This Row],[nota_media_portugues]],Tabela3[[#This Row],[nota_media_matematica]])</f>
        <v>46.802040816326532</v>
      </c>
      <c r="E964">
        <f t="shared" si="37"/>
        <v>199</v>
      </c>
      <c r="F964">
        <f>VLOOKUP(Tabela3[[#This Row],[id_escola]],N:P,3,FALSE)</f>
        <v>15</v>
      </c>
      <c r="H964" s="20">
        <v>403726</v>
      </c>
      <c r="I964" s="26">
        <v>52.634146341463413</v>
      </c>
      <c r="K964" s="16">
        <v>403738</v>
      </c>
      <c r="L964" s="15">
        <v>35.520000000000003</v>
      </c>
      <c r="N964">
        <v>341836</v>
      </c>
      <c r="O964">
        <v>44.148648648648646</v>
      </c>
      <c r="P964" s="27">
        <f t="shared" si="36"/>
        <v>49</v>
      </c>
    </row>
    <row r="965" spans="1:16" x14ac:dyDescent="0.3">
      <c r="A965" s="22">
        <f>'agrupamento - 3ciclo'!A964</f>
        <v>401122</v>
      </c>
      <c r="B965" s="21">
        <f>VLOOKUP(Tabela3[[#This Row],[id_escola]],H:I,2,FALSE)</f>
        <v>69.710843373493972</v>
      </c>
      <c r="C965" s="21">
        <f>VLOOKUP(Tabela3[[#This Row],[id_escola]],K:L,2,FALSE)</f>
        <v>62.614457831325304</v>
      </c>
      <c r="D965" s="21">
        <f>AVERAGE(Tabela3[[#This Row],[nota_media_portugues]],Tabela3[[#This Row],[nota_media_matematica]])</f>
        <v>66.162650602409641</v>
      </c>
      <c r="E965">
        <f t="shared" si="37"/>
        <v>23</v>
      </c>
      <c r="F965">
        <f>VLOOKUP(Tabela3[[#This Row],[id_escola]],N:P,3,FALSE)</f>
        <v>11</v>
      </c>
      <c r="H965" s="20">
        <v>403738</v>
      </c>
      <c r="I965" s="26">
        <v>57.04</v>
      </c>
      <c r="K965" s="16">
        <v>403751</v>
      </c>
      <c r="L965" s="15">
        <v>32.055555555555557</v>
      </c>
      <c r="N965">
        <v>342221</v>
      </c>
      <c r="O965">
        <v>45.905660377358494</v>
      </c>
      <c r="P965" s="27">
        <f t="shared" si="36"/>
        <v>42</v>
      </c>
    </row>
    <row r="966" spans="1:16" x14ac:dyDescent="0.3">
      <c r="A966" s="22">
        <f>'agrupamento - 3ciclo'!A965</f>
        <v>403635</v>
      </c>
      <c r="B966" s="21">
        <f>VLOOKUP(Tabela3[[#This Row],[id_escola]],H:I,2,FALSE)</f>
        <v>59.45</v>
      </c>
      <c r="C966" s="21">
        <f>VLOOKUP(Tabela3[[#This Row],[id_escola]],K:L,2,FALSE)</f>
        <v>35.917647058823526</v>
      </c>
      <c r="D966" s="21">
        <f>AVERAGE(Tabela3[[#This Row],[nota_media_portugues]],Tabela3[[#This Row],[nota_media_matematica]])</f>
        <v>47.683823529411768</v>
      </c>
      <c r="E966">
        <f t="shared" si="37"/>
        <v>189</v>
      </c>
      <c r="F966">
        <f>VLOOKUP(Tabela3[[#This Row],[id_escola]],N:P,3,FALSE)</f>
        <v>14</v>
      </c>
      <c r="H966" s="20">
        <v>403751</v>
      </c>
      <c r="I966" s="26">
        <v>57.071428571428569</v>
      </c>
      <c r="K966" s="16">
        <v>403787</v>
      </c>
      <c r="L966" s="15">
        <v>47.021739130434781</v>
      </c>
      <c r="N966">
        <v>342257</v>
      </c>
      <c r="O966">
        <v>36.686567164179102</v>
      </c>
      <c r="P966" s="27">
        <f t="shared" si="36"/>
        <v>77</v>
      </c>
    </row>
    <row r="967" spans="1:16" x14ac:dyDescent="0.3">
      <c r="A967" s="22">
        <f>'agrupamento - 3ciclo'!A966</f>
        <v>401225</v>
      </c>
      <c r="B967" s="21">
        <f>VLOOKUP(Tabela3[[#This Row],[id_escola]],H:I,2,FALSE)</f>
        <v>57.468085106382979</v>
      </c>
      <c r="C967" s="21">
        <f>VLOOKUP(Tabela3[[#This Row],[id_escola]],K:L,2,FALSE)</f>
        <v>41.11</v>
      </c>
      <c r="D967" s="21">
        <f>AVERAGE(Tabela3[[#This Row],[nota_media_portugues]],Tabela3[[#This Row],[nota_media_matematica]])</f>
        <v>49.289042553191493</v>
      </c>
      <c r="E967">
        <f t="shared" si="37"/>
        <v>166</v>
      </c>
      <c r="F967">
        <f>VLOOKUP(Tabela3[[#This Row],[id_escola]],N:P,3,FALSE)</f>
        <v>44</v>
      </c>
      <c r="H967" s="20">
        <v>403787</v>
      </c>
      <c r="I967" s="26">
        <v>58.023809523809526</v>
      </c>
      <c r="K967" s="16">
        <v>403799</v>
      </c>
      <c r="L967" s="15">
        <v>48.25925925925926</v>
      </c>
      <c r="N967">
        <v>342300</v>
      </c>
      <c r="O967">
        <v>41.810035842293907</v>
      </c>
      <c r="P967" s="27">
        <f t="shared" si="36"/>
        <v>60</v>
      </c>
    </row>
    <row r="968" spans="1:16" x14ac:dyDescent="0.3">
      <c r="A968" s="22">
        <f>'agrupamento - 3ciclo'!A967</f>
        <v>404410</v>
      </c>
      <c r="B968" s="21">
        <f>VLOOKUP(Tabela3[[#This Row],[id_escola]],H:I,2,FALSE)</f>
        <v>61.519083969465647</v>
      </c>
      <c r="C968" s="21">
        <f>VLOOKUP(Tabela3[[#This Row],[id_escola]],K:L,2,FALSE)</f>
        <v>38.878787878787875</v>
      </c>
      <c r="D968" s="21">
        <f>AVERAGE(Tabela3[[#This Row],[nota_media_portugues]],Tabela3[[#This Row],[nota_media_matematica]])</f>
        <v>50.198935924126758</v>
      </c>
      <c r="E968">
        <f t="shared" si="37"/>
        <v>155</v>
      </c>
      <c r="F968">
        <f>VLOOKUP(Tabela3[[#This Row],[id_escola]],N:P,3,FALSE)</f>
        <v>105</v>
      </c>
      <c r="H968" s="20">
        <v>403799</v>
      </c>
      <c r="I968" s="26">
        <v>62.274999999999999</v>
      </c>
      <c r="K968" s="16">
        <v>403805</v>
      </c>
      <c r="L968" s="15">
        <v>39.655172413793103</v>
      </c>
      <c r="N968">
        <v>342440</v>
      </c>
      <c r="O968">
        <v>41.254385964912281</v>
      </c>
      <c r="P968" s="27">
        <f t="shared" si="36"/>
        <v>62</v>
      </c>
    </row>
    <row r="969" spans="1:16" x14ac:dyDescent="0.3">
      <c r="A969" s="22">
        <f>'agrupamento - 3ciclo'!A968</f>
        <v>346913</v>
      </c>
      <c r="B969" s="21">
        <f>VLOOKUP(Tabela3[[#This Row],[id_escola]],H:I,2,FALSE)</f>
        <v>55.204081632653065</v>
      </c>
      <c r="C969" s="21">
        <f>VLOOKUP(Tabela3[[#This Row],[id_escola]],K:L,2,FALSE)</f>
        <v>41.62676056338028</v>
      </c>
      <c r="D969" s="21">
        <f>AVERAGE(Tabela3[[#This Row],[nota_media_portugues]],Tabela3[[#This Row],[nota_media_matematica]])</f>
        <v>48.415421098016672</v>
      </c>
      <c r="E969">
        <f t="shared" si="37"/>
        <v>179</v>
      </c>
      <c r="F969">
        <f>VLOOKUP(Tabela3[[#This Row],[id_escola]],N:P,3,FALSE)</f>
        <v>115</v>
      </c>
      <c r="H969" s="20">
        <v>403805</v>
      </c>
      <c r="I969" s="26">
        <v>56.274853801169591</v>
      </c>
      <c r="K969" s="16">
        <v>403817</v>
      </c>
      <c r="L969" s="15">
        <v>45.547169811320757</v>
      </c>
      <c r="N969">
        <v>342531</v>
      </c>
      <c r="O969">
        <v>44.983050847457626</v>
      </c>
      <c r="P969" s="27">
        <f t="shared" si="36"/>
        <v>46</v>
      </c>
    </row>
    <row r="970" spans="1:16" x14ac:dyDescent="0.3">
      <c r="A970" s="22">
        <f>'agrupamento - 3ciclo'!A969</f>
        <v>401249</v>
      </c>
      <c r="B970" s="21">
        <f>VLOOKUP(Tabela3[[#This Row],[id_escola]],H:I,2,FALSE)</f>
        <v>49.225806451612904</v>
      </c>
      <c r="C970" s="21">
        <f>VLOOKUP(Tabela3[[#This Row],[id_escola]],K:L,2,FALSE)</f>
        <v>27.611940298507463</v>
      </c>
      <c r="D970" s="21">
        <f>AVERAGE(Tabela3[[#This Row],[nota_media_portugues]],Tabela3[[#This Row],[nota_media_matematica]])</f>
        <v>38.418873375060187</v>
      </c>
      <c r="E970">
        <f t="shared" si="37"/>
        <v>241</v>
      </c>
      <c r="F970">
        <f>VLOOKUP(Tabela3[[#This Row],[id_escola]],N:P,3,FALSE)</f>
        <v>56</v>
      </c>
      <c r="H970" s="20">
        <v>403817</v>
      </c>
      <c r="I970" s="26">
        <v>59.568627450980394</v>
      </c>
      <c r="K970" s="16">
        <v>403830</v>
      </c>
      <c r="L970" s="15">
        <v>44.990384615384613</v>
      </c>
      <c r="N970">
        <v>342567</v>
      </c>
      <c r="O970">
        <v>42.373333333333335</v>
      </c>
      <c r="P970" s="27">
        <f t="shared" si="36"/>
        <v>56</v>
      </c>
    </row>
    <row r="971" spans="1:16" x14ac:dyDescent="0.3">
      <c r="A971" s="22">
        <f>'agrupamento - 3ciclo'!A970</f>
        <v>401250</v>
      </c>
      <c r="B971" s="21">
        <f>VLOOKUP(Tabela3[[#This Row],[id_escola]],H:I,2,FALSE)</f>
        <v>51.316326530612244</v>
      </c>
      <c r="C971" s="21">
        <f>VLOOKUP(Tabela3[[#This Row],[id_escola]],K:L,2,FALSE)</f>
        <v>22.434343434343436</v>
      </c>
      <c r="D971" s="21">
        <f>AVERAGE(Tabela3[[#This Row],[nota_media_portugues]],Tabela3[[#This Row],[nota_media_matematica]])</f>
        <v>36.875334982477838</v>
      </c>
      <c r="E971">
        <f t="shared" si="37"/>
        <v>246</v>
      </c>
      <c r="F971">
        <f>VLOOKUP(Tabela3[[#This Row],[id_escola]],N:P,3,FALSE)</f>
        <v>206</v>
      </c>
      <c r="H971" s="20">
        <v>403830</v>
      </c>
      <c r="I971" s="26">
        <v>61.886792452830186</v>
      </c>
      <c r="K971" s="16">
        <v>403842</v>
      </c>
      <c r="L971" s="15">
        <v>35.80821917808219</v>
      </c>
      <c r="N971">
        <v>342634</v>
      </c>
      <c r="O971">
        <v>44.050228310502284</v>
      </c>
      <c r="P971" s="27">
        <f t="shared" si="36"/>
        <v>50</v>
      </c>
    </row>
    <row r="972" spans="1:16" x14ac:dyDescent="0.3">
      <c r="A972" s="22">
        <f>'agrupamento - 3ciclo'!A971</f>
        <v>400075</v>
      </c>
      <c r="B972" s="21">
        <f>VLOOKUP(Tabela3[[#This Row],[id_escola]],H:I,2,FALSE)</f>
        <v>57.192307692307693</v>
      </c>
      <c r="C972" s="21">
        <f>VLOOKUP(Tabela3[[#This Row],[id_escola]],K:L,2,FALSE)</f>
        <v>47.44</v>
      </c>
      <c r="D972" s="21">
        <f>AVERAGE(Tabela3[[#This Row],[nota_media_portugues]],Tabela3[[#This Row],[nota_media_matematica]])</f>
        <v>52.316153846153846</v>
      </c>
      <c r="E972">
        <f t="shared" si="37"/>
        <v>120</v>
      </c>
      <c r="F972">
        <f>VLOOKUP(Tabela3[[#This Row],[id_escola]],N:P,3,FALSE)</f>
        <v>34</v>
      </c>
      <c r="H972" s="20">
        <v>403842</v>
      </c>
      <c r="I972" s="26">
        <v>53.905405405405403</v>
      </c>
      <c r="K972" s="16">
        <v>403866</v>
      </c>
      <c r="L972" s="15">
        <v>39.173913043478258</v>
      </c>
      <c r="N972">
        <v>342889</v>
      </c>
      <c r="O972">
        <v>51.45</v>
      </c>
      <c r="P972" s="27">
        <f t="shared" si="36"/>
        <v>21</v>
      </c>
    </row>
    <row r="973" spans="1:16" x14ac:dyDescent="0.3">
      <c r="A973" s="22">
        <f>'agrupamento - 3ciclo'!A972</f>
        <v>401316</v>
      </c>
      <c r="B973" s="21">
        <f>VLOOKUP(Tabela3[[#This Row],[id_escola]],H:I,2,FALSE)</f>
        <v>61.145569620253163</v>
      </c>
      <c r="C973" s="21">
        <f>VLOOKUP(Tabela3[[#This Row],[id_escola]],K:L,2,FALSE)</f>
        <v>46.474683544303801</v>
      </c>
      <c r="D973" s="21">
        <f>AVERAGE(Tabela3[[#This Row],[nota_media_portugues]],Tabela3[[#This Row],[nota_media_matematica]])</f>
        <v>53.810126582278485</v>
      </c>
      <c r="E973">
        <f t="shared" si="37"/>
        <v>97</v>
      </c>
      <c r="F973">
        <f>VLOOKUP(Tabela3[[#This Row],[id_escola]],N:P,3,FALSE)</f>
        <v>17</v>
      </c>
      <c r="H973" s="20">
        <v>403866</v>
      </c>
      <c r="I973" s="26">
        <v>59.346938775510203</v>
      </c>
      <c r="K973" s="16">
        <v>403880</v>
      </c>
      <c r="L973" s="15">
        <v>43.83916083916084</v>
      </c>
      <c r="N973">
        <v>343110</v>
      </c>
      <c r="O973">
        <v>43.763975155279503</v>
      </c>
      <c r="P973" s="27">
        <f t="shared" si="36"/>
        <v>51</v>
      </c>
    </row>
    <row r="974" spans="1:16" x14ac:dyDescent="0.3">
      <c r="A974" s="22">
        <f>'agrupamento - 3ciclo'!A973</f>
        <v>401330</v>
      </c>
      <c r="B974" s="21">
        <f>VLOOKUP(Tabela3[[#This Row],[id_escola]],H:I,2,FALSE)</f>
        <v>53.394904458598724</v>
      </c>
      <c r="C974" s="21">
        <f>VLOOKUP(Tabela3[[#This Row],[id_escola]],K:L,2,FALSE)</f>
        <v>34.555555555555557</v>
      </c>
      <c r="D974" s="21">
        <f>AVERAGE(Tabela3[[#This Row],[nota_media_portugues]],Tabela3[[#This Row],[nota_media_matematica]])</f>
        <v>43.975230007077144</v>
      </c>
      <c r="E974">
        <f t="shared" si="37"/>
        <v>219</v>
      </c>
      <c r="F974">
        <f>VLOOKUP(Tabela3[[#This Row],[id_escola]],N:P,3,FALSE)</f>
        <v>151</v>
      </c>
      <c r="H974" s="20">
        <v>403880</v>
      </c>
      <c r="I974" s="26">
        <v>58.565217391304351</v>
      </c>
      <c r="K974" s="16">
        <v>403891</v>
      </c>
      <c r="L974" s="15">
        <v>45.77391304347826</v>
      </c>
      <c r="N974">
        <v>343330</v>
      </c>
      <c r="O974">
        <v>54.726708074534159</v>
      </c>
      <c r="P974" s="27">
        <f t="shared" si="36"/>
        <v>13</v>
      </c>
    </row>
    <row r="975" spans="1:16" x14ac:dyDescent="0.3">
      <c r="A975" s="22">
        <f>'agrupamento - 3ciclo'!A974</f>
        <v>404615</v>
      </c>
      <c r="B975" s="21">
        <f>VLOOKUP(Tabela3[[#This Row],[id_escola]],H:I,2,FALSE)</f>
        <v>70.759259259259252</v>
      </c>
      <c r="C975" s="21">
        <f>VLOOKUP(Tabela3[[#This Row],[id_escola]],K:L,2,FALSE)</f>
        <v>71.927272727272722</v>
      </c>
      <c r="D975" s="21">
        <f>AVERAGE(Tabela3[[#This Row],[nota_media_portugues]],Tabela3[[#This Row],[nota_media_matematica]])</f>
        <v>71.343265993265987</v>
      </c>
      <c r="E975">
        <f t="shared" si="37"/>
        <v>11</v>
      </c>
      <c r="F975">
        <f>VLOOKUP(Tabela3[[#This Row],[id_escola]],N:P,3,FALSE)</f>
        <v>1</v>
      </c>
      <c r="H975" s="20">
        <v>403891</v>
      </c>
      <c r="I975" s="26">
        <v>60.919642857142854</v>
      </c>
      <c r="K975" s="16">
        <v>403908</v>
      </c>
      <c r="L975" s="15">
        <v>46.45945945945946</v>
      </c>
      <c r="N975">
        <v>343341</v>
      </c>
      <c r="O975">
        <v>46.322916666666664</v>
      </c>
      <c r="P975" s="27">
        <f t="shared" si="36"/>
        <v>37</v>
      </c>
    </row>
    <row r="976" spans="1:16" x14ac:dyDescent="0.3">
      <c r="A976" s="22">
        <f>'agrupamento - 3ciclo'!A975</f>
        <v>401341</v>
      </c>
      <c r="B976" s="21">
        <f>VLOOKUP(Tabela3[[#This Row],[id_escola]],H:I,2,FALSE)</f>
        <v>57.581395348837212</v>
      </c>
      <c r="C976" s="21">
        <f>VLOOKUP(Tabela3[[#This Row],[id_escola]],K:L,2,FALSE)</f>
        <v>33.4</v>
      </c>
      <c r="D976" s="21">
        <f>AVERAGE(Tabela3[[#This Row],[nota_media_portugues]],Tabela3[[#This Row],[nota_media_matematica]])</f>
        <v>45.490697674418605</v>
      </c>
      <c r="E976">
        <f t="shared" si="37"/>
        <v>205</v>
      </c>
      <c r="F976">
        <f>VLOOKUP(Tabela3[[#This Row],[id_escola]],N:P,3,FALSE)</f>
        <v>81</v>
      </c>
      <c r="H976" s="20">
        <v>403908</v>
      </c>
      <c r="I976" s="26">
        <v>63.247787610619469</v>
      </c>
      <c r="K976" s="16">
        <v>403910</v>
      </c>
      <c r="L976" s="15">
        <v>44.132911392405063</v>
      </c>
      <c r="N976">
        <v>343869</v>
      </c>
      <c r="O976">
        <v>42.979166666666664</v>
      </c>
      <c r="P976" s="27">
        <f t="shared" si="36"/>
        <v>54</v>
      </c>
    </row>
    <row r="977" spans="1:16" x14ac:dyDescent="0.3">
      <c r="A977" s="22" t="e">
        <f>'agrupamento - 3ciclo'!A976</f>
        <v>#N/A</v>
      </c>
      <c r="C977" s="21"/>
      <c r="D977" s="21">
        <v>0</v>
      </c>
      <c r="E977">
        <f t="shared" si="37"/>
        <v>248</v>
      </c>
      <c r="F977" t="e">
        <f>VLOOKUP(Tabela3[[#This Row],[id_escola]],N:P,3,FALSE)</f>
        <v>#N/A</v>
      </c>
      <c r="H977" s="20">
        <v>403910</v>
      </c>
      <c r="I977" s="26">
        <v>60.974683544303801</v>
      </c>
      <c r="K977" s="16">
        <v>403921</v>
      </c>
      <c r="L977" s="15">
        <v>32.245398773006137</v>
      </c>
      <c r="N977">
        <v>344412</v>
      </c>
      <c r="O977">
        <v>59.583333333333336</v>
      </c>
      <c r="P977" s="27">
        <f t="shared" si="36"/>
        <v>8</v>
      </c>
    </row>
    <row r="978" spans="1:16" x14ac:dyDescent="0.3">
      <c r="A978" s="22">
        <f>'agrupamento - 3ciclo'!A977</f>
        <v>401377</v>
      </c>
      <c r="B978" s="21">
        <f>VLOOKUP(Tabela3[[#This Row],[id_escola]],H:I,2,FALSE)</f>
        <v>54.74074074074074</v>
      </c>
      <c r="C978" s="21">
        <f>VLOOKUP(Tabela3[[#This Row],[id_escola]],K:L,2,FALSE)</f>
        <v>38.814814814814817</v>
      </c>
      <c r="D978" s="21">
        <f>AVERAGE(Tabela3[[#This Row],[nota_media_portugues]],Tabela3[[#This Row],[nota_media_matematica]])</f>
        <v>46.777777777777779</v>
      </c>
      <c r="E978">
        <f t="shared" si="37"/>
        <v>192</v>
      </c>
      <c r="F978">
        <f>VLOOKUP(Tabela3[[#This Row],[id_escola]],N:P,3,FALSE)</f>
        <v>82</v>
      </c>
      <c r="H978" s="20">
        <v>403921</v>
      </c>
      <c r="I978" s="26">
        <v>53.445859872611464</v>
      </c>
      <c r="K978" s="16">
        <v>404214</v>
      </c>
      <c r="L978" s="15">
        <v>72.852459016393439</v>
      </c>
      <c r="N978">
        <v>345180</v>
      </c>
      <c r="O978">
        <v>53.498338870431894</v>
      </c>
      <c r="P978" s="27">
        <f t="shared" si="36"/>
        <v>14</v>
      </c>
    </row>
    <row r="979" spans="1:16" x14ac:dyDescent="0.3">
      <c r="A979" s="22">
        <f>'agrupamento - 3ciclo'!A978</f>
        <v>403209</v>
      </c>
      <c r="B979" s="21">
        <f>VLOOKUP(Tabela3[[#This Row],[id_escola]],H:I,2,FALSE)</f>
        <v>54.910447761194028</v>
      </c>
      <c r="C979" s="21">
        <f>VLOOKUP(Tabela3[[#This Row],[id_escola]],K:L,2,FALSE)</f>
        <v>28.358974358974358</v>
      </c>
      <c r="D979" s="21">
        <f>AVERAGE(Tabela3[[#This Row],[nota_media_portugues]],Tabela3[[#This Row],[nota_media_matematica]])</f>
        <v>41.634711060084193</v>
      </c>
      <c r="E979">
        <f t="shared" si="37"/>
        <v>223</v>
      </c>
      <c r="F979">
        <f>VLOOKUP(Tabela3[[#This Row],[id_escola]],N:P,3,FALSE)</f>
        <v>59</v>
      </c>
      <c r="H979" s="20">
        <v>404214</v>
      </c>
      <c r="I979" s="26">
        <v>77.918032786885249</v>
      </c>
      <c r="K979" s="16">
        <v>404238</v>
      </c>
      <c r="L979" s="15">
        <v>70.7</v>
      </c>
      <c r="N979">
        <v>345192</v>
      </c>
      <c r="O979">
        <v>48.870370370370374</v>
      </c>
      <c r="P979" s="27">
        <f t="shared" si="36"/>
        <v>27</v>
      </c>
    </row>
    <row r="980" spans="1:16" x14ac:dyDescent="0.3">
      <c r="A980" s="22">
        <f>'agrupamento - 3ciclo'!A979</f>
        <v>403568</v>
      </c>
      <c r="B980" s="21">
        <f>VLOOKUP(Tabela3[[#This Row],[id_escola]],H:I,2,FALSE)</f>
        <v>56.154411764705884</v>
      </c>
      <c r="C980" s="21">
        <f>VLOOKUP(Tabela3[[#This Row],[id_escola]],K:L,2,FALSE)</f>
        <v>32.059259259259257</v>
      </c>
      <c r="D980" s="21">
        <f>AVERAGE(Tabela3[[#This Row],[nota_media_portugues]],Tabela3[[#This Row],[nota_media_matematica]])</f>
        <v>44.106835511982567</v>
      </c>
      <c r="E980">
        <f t="shared" si="37"/>
        <v>214</v>
      </c>
      <c r="F980">
        <f>VLOOKUP(Tabela3[[#This Row],[id_escola]],N:P,3,FALSE)</f>
        <v>148</v>
      </c>
      <c r="H980" s="20">
        <v>404238</v>
      </c>
      <c r="I980" s="26">
        <v>78.95</v>
      </c>
      <c r="K980" s="16">
        <v>404240</v>
      </c>
      <c r="L980" s="15">
        <v>76.977272727272734</v>
      </c>
      <c r="N980">
        <v>345222</v>
      </c>
      <c r="O980">
        <v>42.230769230769234</v>
      </c>
      <c r="P980" s="27">
        <f t="shared" si="36"/>
        <v>57</v>
      </c>
    </row>
    <row r="981" spans="1:16" x14ac:dyDescent="0.3">
      <c r="A981" s="22" t="e">
        <f>'agrupamento - 3ciclo'!A980</f>
        <v>#N/A</v>
      </c>
      <c r="C981" s="21"/>
      <c r="D981" s="21">
        <v>0</v>
      </c>
      <c r="E981">
        <f t="shared" si="37"/>
        <v>245</v>
      </c>
      <c r="F981" t="e">
        <f>VLOOKUP(Tabela3[[#This Row],[id_escola]],N:P,3,FALSE)</f>
        <v>#N/A</v>
      </c>
      <c r="H981" s="20">
        <v>404240</v>
      </c>
      <c r="I981" s="26">
        <v>72.63636363636364</v>
      </c>
      <c r="K981" s="16">
        <v>404251</v>
      </c>
      <c r="L981" s="15">
        <v>72.25</v>
      </c>
      <c r="N981">
        <v>345234</v>
      </c>
      <c r="O981">
        <v>32.658227848101269</v>
      </c>
      <c r="P981" s="27">
        <f t="shared" si="36"/>
        <v>81</v>
      </c>
    </row>
    <row r="982" spans="1:16" x14ac:dyDescent="0.3">
      <c r="A982" s="22">
        <f>'agrupamento - 3ciclo'!A981</f>
        <v>401006</v>
      </c>
      <c r="B982" s="21">
        <f>VLOOKUP(Tabela3[[#This Row],[id_escola]],H:I,2,FALSE)</f>
        <v>66.760000000000005</v>
      </c>
      <c r="C982" s="21">
        <f>VLOOKUP(Tabela3[[#This Row],[id_escola]],K:L,2,FALSE)</f>
        <v>50.42</v>
      </c>
      <c r="D982" s="21">
        <f>AVERAGE(Tabela3[[#This Row],[nota_media_portugues]],Tabela3[[#This Row],[nota_media_matematica]])</f>
        <v>58.59</v>
      </c>
      <c r="E982">
        <f t="shared" si="37"/>
        <v>53</v>
      </c>
      <c r="F982">
        <f>VLOOKUP(Tabela3[[#This Row],[id_escola]],N:P,3,FALSE)</f>
        <v>48</v>
      </c>
      <c r="H982" s="20">
        <v>404251</v>
      </c>
      <c r="I982" s="26">
        <v>76.625</v>
      </c>
      <c r="K982" s="16">
        <v>404380</v>
      </c>
      <c r="L982" s="15">
        <v>41.913978494623656</v>
      </c>
      <c r="N982">
        <v>345830</v>
      </c>
      <c r="O982">
        <v>48.719642857142858</v>
      </c>
      <c r="P982" s="27">
        <f t="shared" si="36"/>
        <v>28</v>
      </c>
    </row>
    <row r="983" spans="1:16" x14ac:dyDescent="0.3">
      <c r="A983" s="22">
        <f>'agrupamento - 3ciclo'!A982</f>
        <v>403430</v>
      </c>
      <c r="B983" s="21">
        <f>VLOOKUP(Tabela3[[#This Row],[id_escola]],H:I,2,FALSE)</f>
        <v>59.029629629629632</v>
      </c>
      <c r="C983" s="21">
        <f>VLOOKUP(Tabela3[[#This Row],[id_escola]],K:L,2,FALSE)</f>
        <v>42.919708029197082</v>
      </c>
      <c r="D983" s="21">
        <f>AVERAGE(Tabela3[[#This Row],[nota_media_portugues]],Tabela3[[#This Row],[nota_media_matematica]])</f>
        <v>50.974668829413361</v>
      </c>
      <c r="E983">
        <f t="shared" si="37"/>
        <v>136</v>
      </c>
      <c r="F983">
        <f>VLOOKUP(Tabela3[[#This Row],[id_escola]],N:P,3,FALSE)</f>
        <v>112</v>
      </c>
      <c r="H983" s="20">
        <v>404380</v>
      </c>
      <c r="I983" s="26">
        <v>61.728260869565219</v>
      </c>
      <c r="K983" s="16">
        <v>404408</v>
      </c>
      <c r="L983" s="15">
        <v>51.587499999999999</v>
      </c>
      <c r="N983">
        <v>346226</v>
      </c>
      <c r="O983">
        <v>39.740331491712709</v>
      </c>
      <c r="P983" s="27">
        <f t="shared" si="36"/>
        <v>70</v>
      </c>
    </row>
    <row r="984" spans="1:16" x14ac:dyDescent="0.3">
      <c r="A984" s="22">
        <f>'agrupamento - 3ciclo'!A983</f>
        <v>403386</v>
      </c>
      <c r="B984" s="21">
        <f>VLOOKUP(Tabela3[[#This Row],[id_escola]],H:I,2,FALSE)</f>
        <v>68.36363636363636</v>
      </c>
      <c r="C984" s="21">
        <f>VLOOKUP(Tabela3[[#This Row],[id_escola]],K:L,2,FALSE)</f>
        <v>62.311926605504588</v>
      </c>
      <c r="D984" s="21">
        <f>AVERAGE(Tabela3[[#This Row],[nota_media_portugues]],Tabela3[[#This Row],[nota_media_matematica]])</f>
        <v>65.337781484570471</v>
      </c>
      <c r="E984">
        <f t="shared" si="37"/>
        <v>25</v>
      </c>
      <c r="F984">
        <f>VLOOKUP(Tabela3[[#This Row],[id_escola]],N:P,3,FALSE)</f>
        <v>27</v>
      </c>
      <c r="H984" s="20">
        <v>404408</v>
      </c>
      <c r="I984" s="26">
        <v>63.183544303797468</v>
      </c>
      <c r="K984" s="16">
        <v>404410</v>
      </c>
      <c r="L984" s="15">
        <v>38.878787878787875</v>
      </c>
      <c r="N984">
        <v>346871</v>
      </c>
      <c r="O984">
        <v>38.293650793650791</v>
      </c>
      <c r="P984" s="27">
        <f t="shared" si="36"/>
        <v>75</v>
      </c>
    </row>
    <row r="985" spans="1:16" x14ac:dyDescent="0.3">
      <c r="A985" s="22">
        <f>'agrupamento - 3ciclo'!A984</f>
        <v>402606</v>
      </c>
      <c r="B985" s="21">
        <f>VLOOKUP(Tabela3[[#This Row],[id_escola]],H:I,2,FALSE)</f>
        <v>67.006666666666661</v>
      </c>
      <c r="C985" s="21">
        <f>VLOOKUP(Tabela3[[#This Row],[id_escola]],K:L,2,FALSE)</f>
        <v>59.573333333333331</v>
      </c>
      <c r="D985" s="21">
        <f>AVERAGE(Tabela3[[#This Row],[nota_media_portugues]],Tabela3[[#This Row],[nota_media_matematica]])</f>
        <v>63.289999999999992</v>
      </c>
      <c r="E985">
        <f t="shared" si="37"/>
        <v>29</v>
      </c>
      <c r="F985">
        <f>VLOOKUP(Tabela3[[#This Row],[id_escola]],N:P,3,FALSE)</f>
        <v>44</v>
      </c>
      <c r="H985" s="20">
        <v>404410</v>
      </c>
      <c r="I985" s="26">
        <v>61.519083969465647</v>
      </c>
      <c r="K985" s="16">
        <v>404421</v>
      </c>
      <c r="L985" s="15">
        <v>37.585185185185182</v>
      </c>
      <c r="N985">
        <v>400105</v>
      </c>
      <c r="O985">
        <v>36.290196078431372</v>
      </c>
      <c r="P985" s="27">
        <f t="shared" si="36"/>
        <v>78</v>
      </c>
    </row>
    <row r="986" spans="1:16" x14ac:dyDescent="0.3">
      <c r="A986" s="22">
        <f>'agrupamento - 3ciclo'!A985</f>
        <v>403507</v>
      </c>
      <c r="B986" s="21">
        <f>VLOOKUP(Tabela3[[#This Row],[id_escola]],H:I,2,FALSE)</f>
        <v>63.31707317073171</v>
      </c>
      <c r="C986" s="21">
        <f>VLOOKUP(Tabela3[[#This Row],[id_escola]],K:L,2,FALSE)</f>
        <v>43.24848484848485</v>
      </c>
      <c r="D986" s="21">
        <f>AVERAGE(Tabela3[[#This Row],[nota_media_portugues]],Tabela3[[#This Row],[nota_media_matematica]])</f>
        <v>53.282779009608277</v>
      </c>
      <c r="E986">
        <f t="shared" si="37"/>
        <v>100</v>
      </c>
      <c r="F986">
        <f>VLOOKUP(Tabela3[[#This Row],[id_escola]],N:P,3,FALSE)</f>
        <v>90</v>
      </c>
      <c r="H986" s="20">
        <v>404421</v>
      </c>
      <c r="I986" s="26">
        <v>57.301470588235297</v>
      </c>
      <c r="K986" s="16">
        <v>404433</v>
      </c>
      <c r="L986" s="15">
        <v>38.366071428571431</v>
      </c>
      <c r="N986">
        <v>400749</v>
      </c>
      <c r="O986">
        <v>39.212121212121211</v>
      </c>
      <c r="P986" s="27">
        <f t="shared" si="36"/>
        <v>73</v>
      </c>
    </row>
    <row r="987" spans="1:16" x14ac:dyDescent="0.3">
      <c r="A987" s="22">
        <f>'agrupamento - 3ciclo'!A986</f>
        <v>402930</v>
      </c>
      <c r="B987" s="21">
        <f>VLOOKUP(Tabela3[[#This Row],[id_escola]],H:I,2,FALSE)</f>
        <v>54.625</v>
      </c>
      <c r="C987" s="21">
        <f>VLOOKUP(Tabela3[[#This Row],[id_escola]],K:L,2,FALSE)</f>
        <v>35.430051813471501</v>
      </c>
      <c r="D987" s="21">
        <f>AVERAGE(Tabela3[[#This Row],[nota_media_portugues]],Tabela3[[#This Row],[nota_media_matematica]])</f>
        <v>45.027525906735747</v>
      </c>
      <c r="E987">
        <f t="shared" si="37"/>
        <v>199</v>
      </c>
      <c r="F987">
        <f>VLOOKUP(Tabela3[[#This Row],[id_escola]],N:P,3,FALSE)</f>
        <v>158</v>
      </c>
      <c r="H987" s="20">
        <v>404433</v>
      </c>
      <c r="I987" s="26">
        <v>63.154545454545456</v>
      </c>
      <c r="K987" s="16">
        <v>404457</v>
      </c>
      <c r="L987" s="15">
        <v>46.993975903614455</v>
      </c>
      <c r="N987">
        <v>400774</v>
      </c>
      <c r="O987">
        <v>47</v>
      </c>
      <c r="P987" s="27">
        <f t="shared" si="36"/>
        <v>34</v>
      </c>
    </row>
    <row r="988" spans="1:16" x14ac:dyDescent="0.3">
      <c r="A988" s="22">
        <f>'agrupamento - 3ciclo'!A987</f>
        <v>403465</v>
      </c>
      <c r="B988" s="21">
        <f>VLOOKUP(Tabela3[[#This Row],[id_escola]],H:I,2,FALSE)</f>
        <v>52.390243902439025</v>
      </c>
      <c r="C988" s="21">
        <f>VLOOKUP(Tabela3[[#This Row],[id_escola]],K:L,2,FALSE)</f>
        <v>28.780487804878049</v>
      </c>
      <c r="D988" s="21">
        <f>AVERAGE(Tabela3[[#This Row],[nota_media_portugues]],Tabela3[[#This Row],[nota_media_matematica]])</f>
        <v>40.585365853658537</v>
      </c>
      <c r="E988">
        <f t="shared" si="37"/>
        <v>220</v>
      </c>
      <c r="F988">
        <f>VLOOKUP(Tabela3[[#This Row],[id_escola]],N:P,3,FALSE)</f>
        <v>142</v>
      </c>
      <c r="H988" s="20">
        <v>404457</v>
      </c>
      <c r="I988" s="26">
        <v>60.939393939393938</v>
      </c>
      <c r="K988" s="16">
        <v>404573</v>
      </c>
      <c r="L988" s="15">
        <v>43.470588235294116</v>
      </c>
      <c r="N988">
        <v>400786</v>
      </c>
      <c r="O988">
        <v>44.167101827676241</v>
      </c>
      <c r="P988" s="27">
        <f t="shared" si="36"/>
        <v>48</v>
      </c>
    </row>
    <row r="989" spans="1:16" x14ac:dyDescent="0.3">
      <c r="A989" s="22">
        <f>'agrupamento - 3ciclo'!A988</f>
        <v>403260</v>
      </c>
      <c r="B989" s="21">
        <f>VLOOKUP(Tabela3[[#This Row],[id_escola]],H:I,2,FALSE)</f>
        <v>61.8125</v>
      </c>
      <c r="C989" s="21">
        <f>VLOOKUP(Tabela3[[#This Row],[id_escola]],K:L,2,FALSE)</f>
        <v>49.15748031496063</v>
      </c>
      <c r="D989" s="21">
        <f>AVERAGE(Tabela3[[#This Row],[nota_media_portugues]],Tabela3[[#This Row],[nota_media_matematica]])</f>
        <v>55.484990157480311</v>
      </c>
      <c r="E989">
        <f t="shared" si="37"/>
        <v>72</v>
      </c>
      <c r="F989">
        <f>VLOOKUP(Tabela3[[#This Row],[id_escola]],N:P,3,FALSE)</f>
        <v>11</v>
      </c>
      <c r="H989" s="20">
        <v>404573</v>
      </c>
      <c r="I989" s="26">
        <v>60.206896551724135</v>
      </c>
      <c r="K989" s="16">
        <v>404585</v>
      </c>
      <c r="L989" s="15">
        <v>21.05</v>
      </c>
      <c r="N989">
        <v>400877</v>
      </c>
      <c r="O989">
        <v>53.309608540925268</v>
      </c>
      <c r="P989" s="27">
        <f t="shared" si="36"/>
        <v>15</v>
      </c>
    </row>
    <row r="990" spans="1:16" x14ac:dyDescent="0.3">
      <c r="A990" s="22">
        <f>'agrupamento - 3ciclo'!A989</f>
        <v>402990</v>
      </c>
      <c r="B990" s="21">
        <f>VLOOKUP(Tabela3[[#This Row],[id_escola]],H:I,2,FALSE)</f>
        <v>56.006993006993007</v>
      </c>
      <c r="C990" s="21">
        <f>VLOOKUP(Tabela3[[#This Row],[id_escola]],K:L,2,FALSE)</f>
        <v>31.5</v>
      </c>
      <c r="D990" s="21">
        <f>AVERAGE(Tabela3[[#This Row],[nota_media_portugues]],Tabela3[[#This Row],[nota_media_matematica]])</f>
        <v>43.753496503496507</v>
      </c>
      <c r="E990">
        <f t="shared" si="37"/>
        <v>208</v>
      </c>
      <c r="F990">
        <f>VLOOKUP(Tabela3[[#This Row],[id_escola]],N:P,3,FALSE)</f>
        <v>70</v>
      </c>
      <c r="H990" s="20">
        <v>404585</v>
      </c>
      <c r="I990" s="26">
        <v>47.055555555555557</v>
      </c>
      <c r="K990" s="16">
        <v>404603</v>
      </c>
      <c r="L990" s="15">
        <v>30.305555555555557</v>
      </c>
      <c r="N990">
        <v>400889</v>
      </c>
      <c r="O990">
        <v>48.202247191011239</v>
      </c>
      <c r="P990" s="27">
        <f t="shared" si="36"/>
        <v>32</v>
      </c>
    </row>
    <row r="991" spans="1:16" x14ac:dyDescent="0.3">
      <c r="A991" s="22">
        <f>'agrupamento - 3ciclo'!A990</f>
        <v>400749</v>
      </c>
      <c r="B991" s="21">
        <f>VLOOKUP(Tabela3[[#This Row],[id_escola]],H:I,2,FALSE)</f>
        <v>51.136986301369866</v>
      </c>
      <c r="C991" s="21">
        <f>VLOOKUP(Tabela3[[#This Row],[id_escola]],K:L,2,FALSE)</f>
        <v>27.013888888888889</v>
      </c>
      <c r="D991" s="21">
        <f>AVERAGE(Tabela3[[#This Row],[nota_media_portugues]],Tabela3[[#This Row],[nota_media_matematica]])</f>
        <v>39.07543759512938</v>
      </c>
      <c r="E991">
        <f t="shared" si="37"/>
        <v>222</v>
      </c>
      <c r="F991">
        <f>VLOOKUP(Tabela3[[#This Row],[id_escola]],N:P,3,FALSE)</f>
        <v>73</v>
      </c>
      <c r="H991" s="20">
        <v>404603</v>
      </c>
      <c r="I991" s="26">
        <v>51.661971830985912</v>
      </c>
      <c r="K991" s="16">
        <v>404615</v>
      </c>
      <c r="L991" s="15">
        <v>71.927272727272722</v>
      </c>
      <c r="N991">
        <v>400890</v>
      </c>
      <c r="O991">
        <v>50.395348837209305</v>
      </c>
      <c r="P991" s="27">
        <f t="shared" si="36"/>
        <v>26</v>
      </c>
    </row>
    <row r="992" spans="1:16" x14ac:dyDescent="0.3">
      <c r="A992" s="22">
        <f>'agrupamento - 3ciclo'!A991</f>
        <v>403313</v>
      </c>
      <c r="B992" s="21">
        <f>VLOOKUP(Tabela3[[#This Row],[id_escola]],H:I,2,FALSE)</f>
        <v>59.867924528301884</v>
      </c>
      <c r="C992" s="21">
        <f>VLOOKUP(Tabela3[[#This Row],[id_escola]],K:L,2,FALSE)</f>
        <v>39.847619047619048</v>
      </c>
      <c r="D992" s="21">
        <f>AVERAGE(Tabela3[[#This Row],[nota_media_portugues]],Tabela3[[#This Row],[nota_media_matematica]])</f>
        <v>49.857771787960466</v>
      </c>
      <c r="E992">
        <f t="shared" si="37"/>
        <v>147</v>
      </c>
      <c r="F992">
        <f>VLOOKUP(Tabela3[[#This Row],[id_escola]],N:P,3,FALSE)</f>
        <v>22</v>
      </c>
      <c r="H992" s="20">
        <v>404615</v>
      </c>
      <c r="I992" s="26">
        <v>70.759259259259252</v>
      </c>
      <c r="K992" s="16">
        <v>404627</v>
      </c>
      <c r="L992" s="15">
        <v>45.979591836734691</v>
      </c>
      <c r="N992">
        <v>400981</v>
      </c>
      <c r="O992">
        <v>33.425120772946862</v>
      </c>
      <c r="P992" s="27">
        <f t="shared" si="36"/>
        <v>80</v>
      </c>
    </row>
    <row r="993" spans="1:16" x14ac:dyDescent="0.3">
      <c r="A993" s="22" t="e">
        <f>'agrupamento - 3ciclo'!A992</f>
        <v>#N/A</v>
      </c>
      <c r="C993" s="21"/>
      <c r="D993" s="21">
        <v>0</v>
      </c>
      <c r="E993">
        <f t="shared" si="37"/>
        <v>234</v>
      </c>
      <c r="F993" t="e">
        <f>VLOOKUP(Tabela3[[#This Row],[id_escola]],N:P,3,FALSE)</f>
        <v>#N/A</v>
      </c>
      <c r="H993" s="20">
        <v>404627</v>
      </c>
      <c r="I993" s="26">
        <v>60.72</v>
      </c>
      <c r="K993" s="16">
        <v>404639</v>
      </c>
      <c r="L993" s="15">
        <v>31.758620689655171</v>
      </c>
      <c r="N993">
        <v>401018</v>
      </c>
      <c r="O993">
        <v>60.085057471264371</v>
      </c>
      <c r="P993" s="27">
        <f t="shared" si="36"/>
        <v>7</v>
      </c>
    </row>
    <row r="994" spans="1:16" x14ac:dyDescent="0.3">
      <c r="A994" s="22">
        <f>'agrupamento - 3ciclo'!A993</f>
        <v>404421</v>
      </c>
      <c r="B994" s="21">
        <f>VLOOKUP(Tabela3[[#This Row],[id_escola]],H:I,2,FALSE)</f>
        <v>57.301470588235297</v>
      </c>
      <c r="C994" s="21">
        <f>VLOOKUP(Tabela3[[#This Row],[id_escola]],K:L,2,FALSE)</f>
        <v>37.585185185185182</v>
      </c>
      <c r="D994" s="21">
        <f>AVERAGE(Tabela3[[#This Row],[nota_media_portugues]],Tabela3[[#This Row],[nota_media_matematica]])</f>
        <v>47.443327886710236</v>
      </c>
      <c r="E994">
        <f t="shared" si="37"/>
        <v>177</v>
      </c>
      <c r="F994">
        <f>VLOOKUP(Tabela3[[#This Row],[id_escola]],N:P,3,FALSE)</f>
        <v>135</v>
      </c>
      <c r="H994" s="20">
        <v>404639</v>
      </c>
      <c r="I994" s="26">
        <v>55.099099099099099</v>
      </c>
      <c r="K994" s="16">
        <v>404640</v>
      </c>
      <c r="L994" s="15">
        <v>40.680473372781066</v>
      </c>
      <c r="N994">
        <v>401160</v>
      </c>
      <c r="O994">
        <v>40.731800766283527</v>
      </c>
      <c r="P994" s="27">
        <f t="shared" si="36"/>
        <v>67</v>
      </c>
    </row>
    <row r="995" spans="1:16" x14ac:dyDescent="0.3">
      <c r="A995" s="22">
        <f>'agrupamento - 3ciclo'!A994</f>
        <v>404603</v>
      </c>
      <c r="B995" s="21">
        <f>VLOOKUP(Tabela3[[#This Row],[id_escola]],H:I,2,FALSE)</f>
        <v>51.661971830985912</v>
      </c>
      <c r="C995" s="21">
        <f>VLOOKUP(Tabela3[[#This Row],[id_escola]],K:L,2,FALSE)</f>
        <v>30.305555555555557</v>
      </c>
      <c r="D995" s="21">
        <f>AVERAGE(Tabela3[[#This Row],[nota_media_portugues]],Tabela3[[#This Row],[nota_media_matematica]])</f>
        <v>40.983763693270731</v>
      </c>
      <c r="E995">
        <f t="shared" si="37"/>
        <v>214</v>
      </c>
      <c r="F995">
        <f>VLOOKUP(Tabela3[[#This Row],[id_escola]],N:P,3,FALSE)</f>
        <v>22</v>
      </c>
      <c r="H995" s="20">
        <v>404640</v>
      </c>
      <c r="I995" s="26">
        <v>60.024390243902438</v>
      </c>
      <c r="K995" s="16">
        <v>404652</v>
      </c>
      <c r="L995" s="15">
        <v>53.861313868613138</v>
      </c>
      <c r="N995">
        <v>401316</v>
      </c>
      <c r="O995">
        <v>53</v>
      </c>
      <c r="P995" s="27">
        <f t="shared" si="36"/>
        <v>17</v>
      </c>
    </row>
    <row r="996" spans="1:16" x14ac:dyDescent="0.3">
      <c r="A996" s="22">
        <f>'agrupamento - 3ciclo'!A995</f>
        <v>404640</v>
      </c>
      <c r="B996" s="21">
        <f>VLOOKUP(Tabela3[[#This Row],[id_escola]],H:I,2,FALSE)</f>
        <v>60.024390243902438</v>
      </c>
      <c r="C996" s="21">
        <f>VLOOKUP(Tabela3[[#This Row],[id_escola]],K:L,2,FALSE)</f>
        <v>40.680473372781066</v>
      </c>
      <c r="D996" s="21">
        <f>AVERAGE(Tabela3[[#This Row],[nota_media_portugues]],Tabela3[[#This Row],[nota_media_matematica]])</f>
        <v>50.352431808341748</v>
      </c>
      <c r="E996">
        <f t="shared" si="37"/>
        <v>143</v>
      </c>
      <c r="F996">
        <f>VLOOKUP(Tabela3[[#This Row],[id_escola]],N:P,3,FALSE)</f>
        <v>111</v>
      </c>
      <c r="H996" s="20">
        <v>404652</v>
      </c>
      <c r="I996" s="26">
        <v>65.642335766423358</v>
      </c>
      <c r="K996" s="16">
        <v>404664</v>
      </c>
      <c r="L996" s="15">
        <v>25.451851851851853</v>
      </c>
      <c r="N996">
        <v>401481</v>
      </c>
      <c r="O996">
        <v>48.314814814814817</v>
      </c>
      <c r="P996" s="27">
        <f t="shared" si="36"/>
        <v>31</v>
      </c>
    </row>
    <row r="997" spans="1:16" x14ac:dyDescent="0.3">
      <c r="A997" s="22">
        <f>'agrupamento - 3ciclo'!A996</f>
        <v>400828</v>
      </c>
      <c r="B997" s="21">
        <f>VLOOKUP(Tabela3[[#This Row],[id_escola]],H:I,2,FALSE)</f>
        <v>60.89473684210526</v>
      </c>
      <c r="C997" s="21">
        <f>VLOOKUP(Tabela3[[#This Row],[id_escola]],K:L,2,FALSE)</f>
        <v>41.8</v>
      </c>
      <c r="D997" s="21">
        <f>AVERAGE(Tabela3[[#This Row],[nota_media_portugues]],Tabela3[[#This Row],[nota_media_matematica]])</f>
        <v>51.347368421052629</v>
      </c>
      <c r="E997">
        <f t="shared" si="37"/>
        <v>124</v>
      </c>
      <c r="F997">
        <f>VLOOKUP(Tabela3[[#This Row],[id_escola]],N:P,3,FALSE)</f>
        <v>98</v>
      </c>
      <c r="H997" s="20">
        <v>404664</v>
      </c>
      <c r="I997" s="26">
        <v>53.669421487603309</v>
      </c>
      <c r="K997" s="16">
        <v>404676</v>
      </c>
      <c r="L997" s="15">
        <v>54</v>
      </c>
      <c r="N997">
        <v>401614</v>
      </c>
      <c r="O997">
        <v>56.97</v>
      </c>
      <c r="P997" s="27">
        <f t="shared" si="36"/>
        <v>10</v>
      </c>
    </row>
    <row r="998" spans="1:16" x14ac:dyDescent="0.3">
      <c r="A998" s="22">
        <f>'agrupamento - 3ciclo'!A997</f>
        <v>403805</v>
      </c>
      <c r="B998" s="21">
        <f>VLOOKUP(Tabela3[[#This Row],[id_escola]],H:I,2,FALSE)</f>
        <v>56.274853801169591</v>
      </c>
      <c r="C998" s="21">
        <f>VLOOKUP(Tabela3[[#This Row],[id_escola]],K:L,2,FALSE)</f>
        <v>39.655172413793103</v>
      </c>
      <c r="D998" s="21">
        <f>AVERAGE(Tabela3[[#This Row],[nota_media_portugues]],Tabela3[[#This Row],[nota_media_matematica]])</f>
        <v>47.965013107481347</v>
      </c>
      <c r="E998">
        <f t="shared" si="37"/>
        <v>172</v>
      </c>
      <c r="F998">
        <f>VLOOKUP(Tabela3[[#This Row],[id_escola]],N:P,3,FALSE)</f>
        <v>72</v>
      </c>
      <c r="H998" s="20">
        <v>404676</v>
      </c>
      <c r="I998" s="26">
        <v>64.266187050359719</v>
      </c>
      <c r="K998" s="16">
        <v>404688</v>
      </c>
      <c r="L998" s="15">
        <v>32.04615384615385</v>
      </c>
      <c r="N998">
        <v>401729</v>
      </c>
      <c r="O998">
        <v>53.184615384615384</v>
      </c>
      <c r="P998" s="27">
        <f t="shared" si="36"/>
        <v>16</v>
      </c>
    </row>
    <row r="999" spans="1:16" x14ac:dyDescent="0.3">
      <c r="A999" s="22">
        <f>'agrupamento - 3ciclo'!A998</f>
        <v>403910</v>
      </c>
      <c r="B999" s="21">
        <f>VLOOKUP(Tabela3[[#This Row],[id_escola]],H:I,2,FALSE)</f>
        <v>60.974683544303801</v>
      </c>
      <c r="C999" s="21">
        <f>VLOOKUP(Tabela3[[#This Row],[id_escola]],K:L,2,FALSE)</f>
        <v>44.132911392405063</v>
      </c>
      <c r="D999" s="21">
        <f>AVERAGE(Tabela3[[#This Row],[nota_media_portugues]],Tabela3[[#This Row],[nota_media_matematica]])</f>
        <v>52.553797468354432</v>
      </c>
      <c r="E999">
        <f t="shared" si="37"/>
        <v>106</v>
      </c>
      <c r="F999">
        <f>VLOOKUP(Tabela3[[#This Row],[id_escola]],N:P,3,FALSE)</f>
        <v>33</v>
      </c>
      <c r="H999" s="20">
        <v>404688</v>
      </c>
      <c r="I999" s="26">
        <v>53.952380952380949</v>
      </c>
      <c r="K999" s="16">
        <v>490141</v>
      </c>
      <c r="L999" s="15">
        <v>52.795620437956202</v>
      </c>
      <c r="N999">
        <v>401808</v>
      </c>
      <c r="O999">
        <v>37.877005347593581</v>
      </c>
      <c r="P999" s="27">
        <f t="shared" si="36"/>
        <v>76</v>
      </c>
    </row>
    <row r="1000" spans="1:16" x14ac:dyDescent="0.3">
      <c r="A1000" s="22">
        <f>'agrupamento - 3ciclo'!A999</f>
        <v>403787</v>
      </c>
      <c r="B1000" s="21">
        <f>VLOOKUP(Tabela3[[#This Row],[id_escola]],H:I,2,FALSE)</f>
        <v>58.023809523809526</v>
      </c>
      <c r="C1000" s="21">
        <f>VLOOKUP(Tabela3[[#This Row],[id_escola]],K:L,2,FALSE)</f>
        <v>47.021739130434781</v>
      </c>
      <c r="D1000" s="21">
        <f>AVERAGE(Tabela3[[#This Row],[nota_media_portugues]],Tabela3[[#This Row],[nota_media_matematica]])</f>
        <v>52.52277432712215</v>
      </c>
      <c r="E1000">
        <f t="shared" si="37"/>
        <v>106</v>
      </c>
      <c r="F1000">
        <f>VLOOKUP(Tabela3[[#This Row],[id_escola]],N:P,3,FALSE)</f>
        <v>52</v>
      </c>
      <c r="H1000" s="20">
        <v>490141</v>
      </c>
      <c r="I1000" s="26">
        <v>66.418604651162795</v>
      </c>
      <c r="K1000" s="16">
        <v>500021</v>
      </c>
      <c r="L1000" s="15">
        <v>55.735294117647058</v>
      </c>
      <c r="N1000">
        <v>401948</v>
      </c>
      <c r="O1000">
        <v>50.466804979253112</v>
      </c>
      <c r="P1000" s="27">
        <f t="shared" si="36"/>
        <v>25</v>
      </c>
    </row>
    <row r="1001" spans="1:16" x14ac:dyDescent="0.3">
      <c r="A1001" s="22">
        <f>'agrupamento - 3ciclo'!A1000</f>
        <v>403799</v>
      </c>
      <c r="B1001" s="21">
        <f>VLOOKUP(Tabela3[[#This Row],[id_escola]],H:I,2,FALSE)</f>
        <v>62.274999999999999</v>
      </c>
      <c r="C1001" s="21">
        <f>VLOOKUP(Tabela3[[#This Row],[id_escola]],K:L,2,FALSE)</f>
        <v>48.25925925925926</v>
      </c>
      <c r="D1001" s="21">
        <f>AVERAGE(Tabela3[[#This Row],[nota_media_portugues]],Tabela3[[#This Row],[nota_media_matematica]])</f>
        <v>55.267129629629629</v>
      </c>
      <c r="E1001">
        <f t="shared" si="37"/>
        <v>74</v>
      </c>
      <c r="F1001">
        <f>VLOOKUP(Tabela3[[#This Row],[id_escola]],N:P,3,FALSE)</f>
        <v>41</v>
      </c>
      <c r="H1001" s="20">
        <v>500021</v>
      </c>
      <c r="I1001" s="26">
        <v>64.235294117647058</v>
      </c>
      <c r="K1001" s="16">
        <v>500161</v>
      </c>
      <c r="L1001" s="15">
        <v>56.588235294117645</v>
      </c>
      <c r="N1001">
        <v>402000</v>
      </c>
      <c r="O1001">
        <v>50.841911764705884</v>
      </c>
      <c r="P1001" s="27">
        <f t="shared" si="36"/>
        <v>22</v>
      </c>
    </row>
    <row r="1002" spans="1:16" x14ac:dyDescent="0.3">
      <c r="A1002" s="22">
        <f>'agrupamento - 3ciclo'!A1001</f>
        <v>400579</v>
      </c>
      <c r="B1002" s="21">
        <f>VLOOKUP(Tabela3[[#This Row],[id_escola]],H:I,2,FALSE)</f>
        <v>53.125874125874127</v>
      </c>
      <c r="C1002" s="21">
        <f>VLOOKUP(Tabela3[[#This Row],[id_escola]],K:L,2,FALSE)</f>
        <v>29.6875</v>
      </c>
      <c r="D1002" s="21">
        <f>AVERAGE(Tabela3[[#This Row],[nota_media_portugues]],Tabela3[[#This Row],[nota_media_matematica]])</f>
        <v>41.406687062937067</v>
      </c>
      <c r="E1002">
        <f t="shared" si="37"/>
        <v>206</v>
      </c>
      <c r="F1002">
        <f>VLOOKUP(Tabela3[[#This Row],[id_escola]],N:P,3,FALSE)</f>
        <v>43</v>
      </c>
      <c r="H1002" s="20">
        <v>500161</v>
      </c>
      <c r="I1002" s="26">
        <v>67.125</v>
      </c>
      <c r="K1002" s="16">
        <v>500290</v>
      </c>
      <c r="L1002" s="15">
        <v>71</v>
      </c>
      <c r="N1002">
        <v>402114</v>
      </c>
      <c r="O1002">
        <v>51.80869565217391</v>
      </c>
      <c r="P1002" s="27">
        <f t="shared" si="36"/>
        <v>19</v>
      </c>
    </row>
    <row r="1003" spans="1:16" x14ac:dyDescent="0.3">
      <c r="A1003" s="22" t="e">
        <f>'agrupamento - 3ciclo'!A1002</f>
        <v>#N/A</v>
      </c>
      <c r="C1003" s="21"/>
      <c r="D1003" s="21">
        <v>0</v>
      </c>
      <c r="E1003">
        <f t="shared" si="37"/>
        <v>225</v>
      </c>
      <c r="F1003" t="e">
        <f>VLOOKUP(Tabela3[[#This Row],[id_escola]],N:P,3,FALSE)</f>
        <v>#N/A</v>
      </c>
      <c r="H1003" s="20">
        <v>500290</v>
      </c>
      <c r="I1003" s="26">
        <v>58.363636363636367</v>
      </c>
      <c r="K1003" s="16">
        <v>500367</v>
      </c>
      <c r="L1003" s="15">
        <v>43.20289855072464</v>
      </c>
      <c r="N1003">
        <v>402126</v>
      </c>
      <c r="O1003">
        <v>51.713592233009706</v>
      </c>
      <c r="P1003" s="27">
        <f t="shared" si="36"/>
        <v>20</v>
      </c>
    </row>
    <row r="1004" spans="1:16" x14ac:dyDescent="0.3">
      <c r="A1004" s="22">
        <f>'agrupamento - 3ciclo'!A1003</f>
        <v>403490</v>
      </c>
      <c r="B1004" s="21">
        <f>VLOOKUP(Tabela3[[#This Row],[id_escola]],H:I,2,FALSE)</f>
        <v>46.126984126984127</v>
      </c>
      <c r="C1004" s="21">
        <f>VLOOKUP(Tabela3[[#This Row],[id_escola]],K:L,2,FALSE)</f>
        <v>15.828125</v>
      </c>
      <c r="D1004" s="21">
        <f>AVERAGE(Tabela3[[#This Row],[nota_media_portugues]],Tabela3[[#This Row],[nota_media_matematica]])</f>
        <v>30.977554563492063</v>
      </c>
      <c r="E1004">
        <f t="shared" si="37"/>
        <v>224</v>
      </c>
      <c r="F1004">
        <f>VLOOKUP(Tabela3[[#This Row],[id_escola]],N:P,3,FALSE)</f>
        <v>213</v>
      </c>
      <c r="H1004" s="20">
        <v>500367</v>
      </c>
      <c r="I1004" s="26">
        <v>60.513513513513516</v>
      </c>
      <c r="K1004" s="16">
        <v>500460</v>
      </c>
      <c r="L1004" s="15">
        <v>63.9375</v>
      </c>
      <c r="N1004">
        <v>402266</v>
      </c>
      <c r="O1004">
        <v>41.232142857142854</v>
      </c>
      <c r="P1004" s="27">
        <f t="shared" si="36"/>
        <v>64</v>
      </c>
    </row>
    <row r="1005" spans="1:16" x14ac:dyDescent="0.3">
      <c r="A1005" s="22">
        <f>'agrupamento - 3ciclo'!A1004</f>
        <v>401080</v>
      </c>
      <c r="B1005" s="21">
        <f>VLOOKUP(Tabela3[[#This Row],[id_escola]],H:I,2,FALSE)</f>
        <v>55</v>
      </c>
      <c r="C1005" s="21">
        <f>VLOOKUP(Tabela3[[#This Row],[id_escola]],K:L,2,FALSE)</f>
        <v>39.178947368421049</v>
      </c>
      <c r="D1005" s="21">
        <f>AVERAGE(Tabela3[[#This Row],[nota_media_portugues]],Tabela3[[#This Row],[nota_media_matematica]])</f>
        <v>47.089473684210525</v>
      </c>
      <c r="E1005">
        <f t="shared" si="37"/>
        <v>174</v>
      </c>
      <c r="F1005">
        <f>VLOOKUP(Tabela3[[#This Row],[id_escola]],N:P,3,FALSE)</f>
        <v>13</v>
      </c>
      <c r="H1005" s="20">
        <v>500460</v>
      </c>
      <c r="I1005" s="26">
        <v>68.71875</v>
      </c>
      <c r="K1005" s="16">
        <v>500513</v>
      </c>
      <c r="L1005" s="15">
        <v>62.44</v>
      </c>
      <c r="N1005">
        <v>402370</v>
      </c>
      <c r="O1005">
        <v>46.490909090909092</v>
      </c>
      <c r="P1005" s="27">
        <f t="shared" si="36"/>
        <v>36</v>
      </c>
    </row>
    <row r="1006" spans="1:16" x14ac:dyDescent="0.3">
      <c r="A1006" s="22">
        <f>'agrupamento - 3ciclo'!A1005</f>
        <v>403544</v>
      </c>
      <c r="B1006" s="21">
        <f>VLOOKUP(Tabela3[[#This Row],[id_escola]],H:I,2,FALSE)</f>
        <v>64.490797546012274</v>
      </c>
      <c r="C1006" s="21">
        <f>VLOOKUP(Tabela3[[#This Row],[id_escola]],K:L,2,FALSE)</f>
        <v>40.416666666666664</v>
      </c>
      <c r="D1006" s="21">
        <f>AVERAGE(Tabela3[[#This Row],[nota_media_portugues]],Tabela3[[#This Row],[nota_media_matematica]])</f>
        <v>52.453732106339473</v>
      </c>
      <c r="E1006">
        <f t="shared" si="37"/>
        <v>106</v>
      </c>
      <c r="F1006">
        <f>VLOOKUP(Tabela3[[#This Row],[id_escola]],N:P,3,FALSE)</f>
        <v>101</v>
      </c>
      <c r="H1006" s="20">
        <v>500513</v>
      </c>
      <c r="I1006" s="26">
        <v>69.599999999999994</v>
      </c>
      <c r="K1006" s="16">
        <v>500562</v>
      </c>
      <c r="L1006" s="15">
        <v>51</v>
      </c>
      <c r="N1006">
        <v>402539</v>
      </c>
      <c r="O1006">
        <v>45.854581673306775</v>
      </c>
      <c r="P1006" s="27">
        <f t="shared" si="36"/>
        <v>43</v>
      </c>
    </row>
    <row r="1007" spans="1:16" x14ac:dyDescent="0.3">
      <c r="A1007" s="22">
        <f>'agrupamento - 3ciclo'!A1006</f>
        <v>401146</v>
      </c>
      <c r="B1007" s="21">
        <f>VLOOKUP(Tabela3[[#This Row],[id_escola]],H:I,2,FALSE)</f>
        <v>60.137254901960787</v>
      </c>
      <c r="C1007" s="21">
        <f>VLOOKUP(Tabela3[[#This Row],[id_escola]],K:L,2,FALSE)</f>
        <v>36.096153846153847</v>
      </c>
      <c r="D1007" s="21">
        <f>AVERAGE(Tabela3[[#This Row],[nota_media_portugues]],Tabela3[[#This Row],[nota_media_matematica]])</f>
        <v>48.116704374057321</v>
      </c>
      <c r="E1007">
        <f t="shared" si="37"/>
        <v>167</v>
      </c>
      <c r="F1007">
        <f>VLOOKUP(Tabela3[[#This Row],[id_escola]],N:P,3,FALSE)</f>
        <v>40</v>
      </c>
      <c r="H1007" s="20">
        <v>500562</v>
      </c>
      <c r="I1007" s="26">
        <v>69.333333333333329</v>
      </c>
      <c r="K1007" s="16">
        <v>500586</v>
      </c>
      <c r="L1007" s="15">
        <v>84.808139534883722</v>
      </c>
      <c r="N1007">
        <v>402710</v>
      </c>
      <c r="O1007">
        <v>45.979885057471265</v>
      </c>
      <c r="P1007" s="27">
        <f t="shared" ref="P1007:P1025" si="38">RANK(O1007, $O$942:$O$1025, 0)</f>
        <v>40</v>
      </c>
    </row>
    <row r="1008" spans="1:16" x14ac:dyDescent="0.3">
      <c r="A1008" s="22">
        <f>'agrupamento - 3ciclo'!A1007</f>
        <v>401158</v>
      </c>
      <c r="B1008" s="21">
        <f>VLOOKUP(Tabela3[[#This Row],[id_escola]],H:I,2,FALSE)</f>
        <v>61.613207547169814</v>
      </c>
      <c r="C1008" s="21">
        <f>VLOOKUP(Tabela3[[#This Row],[id_escola]],K:L,2,FALSE)</f>
        <v>38.055045871559635</v>
      </c>
      <c r="D1008" s="21">
        <f>AVERAGE(Tabela3[[#This Row],[nota_media_portugues]],Tabela3[[#This Row],[nota_media_matematica]])</f>
        <v>49.834126709364725</v>
      </c>
      <c r="E1008">
        <f t="shared" si="37"/>
        <v>141</v>
      </c>
      <c r="F1008">
        <f>VLOOKUP(Tabela3[[#This Row],[id_escola]],N:P,3,FALSE)</f>
        <v>129</v>
      </c>
      <c r="H1008" s="20">
        <v>500586</v>
      </c>
      <c r="I1008" s="26">
        <v>81.930232558139537</v>
      </c>
      <c r="K1008" s="16">
        <v>500604</v>
      </c>
      <c r="L1008" s="15">
        <v>64.184210526315795</v>
      </c>
      <c r="N1008">
        <v>402722</v>
      </c>
      <c r="O1008">
        <v>47.053412462908014</v>
      </c>
      <c r="P1008" s="27">
        <f t="shared" si="38"/>
        <v>33</v>
      </c>
    </row>
    <row r="1009" spans="1:16" x14ac:dyDescent="0.3">
      <c r="A1009" s="22">
        <f>'agrupamento - 3ciclo'!A1008</f>
        <v>401160</v>
      </c>
      <c r="B1009" s="21">
        <f>VLOOKUP(Tabela3[[#This Row],[id_escola]],H:I,2,FALSE)</f>
        <v>57.91935483870968</v>
      </c>
      <c r="C1009" s="21">
        <f>VLOOKUP(Tabela3[[#This Row],[id_escola]],K:L,2,FALSE)</f>
        <v>24.34351145038168</v>
      </c>
      <c r="D1009" s="21">
        <f>AVERAGE(Tabela3[[#This Row],[nota_media_portugues]],Tabela3[[#This Row],[nota_media_matematica]])</f>
        <v>41.131433144545682</v>
      </c>
      <c r="E1009">
        <f t="shared" si="37"/>
        <v>202</v>
      </c>
      <c r="F1009">
        <f>VLOOKUP(Tabela3[[#This Row],[id_escola]],N:P,3,FALSE)</f>
        <v>67</v>
      </c>
      <c r="H1009" s="20">
        <v>500604</v>
      </c>
      <c r="I1009" s="26">
        <v>74.973684210526315</v>
      </c>
      <c r="K1009" s="16">
        <v>500811</v>
      </c>
      <c r="L1009" s="15">
        <v>80.088235294117652</v>
      </c>
      <c r="N1009">
        <v>402746</v>
      </c>
      <c r="O1009">
        <v>42.167567567567566</v>
      </c>
      <c r="P1009" s="27">
        <f t="shared" si="38"/>
        <v>58</v>
      </c>
    </row>
    <row r="1010" spans="1:16" x14ac:dyDescent="0.3">
      <c r="A1010" s="22">
        <f>'agrupamento - 3ciclo'!A1009</f>
        <v>403118</v>
      </c>
      <c r="B1010" s="21">
        <f>VLOOKUP(Tabela3[[#This Row],[id_escola]],H:I,2,FALSE)</f>
        <v>58.153846153846153</v>
      </c>
      <c r="C1010" s="21">
        <f>VLOOKUP(Tabela3[[#This Row],[id_escola]],K:L,2,FALSE)</f>
        <v>48.784810126582279</v>
      </c>
      <c r="D1010" s="21">
        <f>AVERAGE(Tabela3[[#This Row],[nota_media_portugues]],Tabela3[[#This Row],[nota_media_matematica]])</f>
        <v>53.469328140214216</v>
      </c>
      <c r="E1010">
        <f t="shared" si="37"/>
        <v>92</v>
      </c>
      <c r="F1010">
        <f>VLOOKUP(Tabela3[[#This Row],[id_escola]],N:P,3,FALSE)</f>
        <v>25</v>
      </c>
      <c r="H1010" s="20">
        <v>500811</v>
      </c>
      <c r="I1010" s="26">
        <v>75.117647058823536</v>
      </c>
      <c r="K1010" s="16">
        <v>500859</v>
      </c>
      <c r="L1010" s="15">
        <v>53.6</v>
      </c>
      <c r="N1010">
        <v>402758</v>
      </c>
      <c r="O1010">
        <v>46.277777777777779</v>
      </c>
      <c r="P1010" s="27">
        <f t="shared" si="38"/>
        <v>38</v>
      </c>
    </row>
    <row r="1011" spans="1:16" x14ac:dyDescent="0.3">
      <c r="A1011" s="22">
        <f>'agrupamento - 3ciclo'!A1010</f>
        <v>403866</v>
      </c>
      <c r="B1011" s="21">
        <f>VLOOKUP(Tabela3[[#This Row],[id_escola]],H:I,2,FALSE)</f>
        <v>59.346938775510203</v>
      </c>
      <c r="C1011" s="21">
        <f>VLOOKUP(Tabela3[[#This Row],[id_escola]],K:L,2,FALSE)</f>
        <v>39.173913043478258</v>
      </c>
      <c r="D1011" s="21">
        <f>AVERAGE(Tabela3[[#This Row],[nota_media_portugues]],Tabela3[[#This Row],[nota_media_matematica]])</f>
        <v>49.260425909494231</v>
      </c>
      <c r="E1011">
        <f t="shared" si="37"/>
        <v>147</v>
      </c>
      <c r="F1011">
        <f>VLOOKUP(Tabela3[[#This Row],[id_escola]],N:P,3,FALSE)</f>
        <v>7</v>
      </c>
      <c r="H1011" s="20">
        <v>500859</v>
      </c>
      <c r="I1011" s="26">
        <v>65.230769230769226</v>
      </c>
      <c r="K1011" s="16">
        <v>500940</v>
      </c>
      <c r="L1011" s="15">
        <v>78.703703703703709</v>
      </c>
      <c r="N1011">
        <v>402989</v>
      </c>
      <c r="O1011">
        <v>42.546798029556648</v>
      </c>
      <c r="P1011" s="27">
        <f t="shared" si="38"/>
        <v>55</v>
      </c>
    </row>
    <row r="1012" spans="1:16" x14ac:dyDescent="0.3">
      <c r="A1012" s="22">
        <f>'agrupamento - 3ciclo'!A1011</f>
        <v>403295</v>
      </c>
      <c r="B1012" s="21">
        <f>VLOOKUP(Tabela3[[#This Row],[id_escola]],H:I,2,FALSE)</f>
        <v>55.805970149253731</v>
      </c>
      <c r="C1012" s="21">
        <f>VLOOKUP(Tabela3[[#This Row],[id_escola]],K:L,2,FALSE)</f>
        <v>37.757575757575758</v>
      </c>
      <c r="D1012" s="21">
        <f>AVERAGE(Tabela3[[#This Row],[nota_media_portugues]],Tabela3[[#This Row],[nota_media_matematica]])</f>
        <v>46.781772953414745</v>
      </c>
      <c r="E1012">
        <f t="shared" si="37"/>
        <v>171</v>
      </c>
      <c r="F1012">
        <f>VLOOKUP(Tabela3[[#This Row],[id_escola]],N:P,3,FALSE)</f>
        <v>28</v>
      </c>
      <c r="H1012" s="20">
        <v>500940</v>
      </c>
      <c r="I1012" s="26">
        <v>68.111111111111114</v>
      </c>
      <c r="K1012" s="16">
        <v>501062</v>
      </c>
      <c r="L1012" s="15">
        <v>87.074074074074076</v>
      </c>
      <c r="N1012">
        <v>403192</v>
      </c>
      <c r="O1012">
        <v>50.6</v>
      </c>
      <c r="P1012" s="27">
        <f t="shared" si="38"/>
        <v>24</v>
      </c>
    </row>
    <row r="1013" spans="1:16" x14ac:dyDescent="0.3">
      <c r="A1013" s="22">
        <f>'agrupamento - 3ciclo'!A1012</f>
        <v>403891</v>
      </c>
      <c r="B1013" s="21">
        <f>VLOOKUP(Tabela3[[#This Row],[id_escola]],H:I,2,FALSE)</f>
        <v>60.919642857142854</v>
      </c>
      <c r="C1013" s="21">
        <f>VLOOKUP(Tabela3[[#This Row],[id_escola]],K:L,2,FALSE)</f>
        <v>45.77391304347826</v>
      </c>
      <c r="D1013" s="21">
        <f>AVERAGE(Tabela3[[#This Row],[nota_media_portugues]],Tabela3[[#This Row],[nota_media_matematica]])</f>
        <v>53.346777950310553</v>
      </c>
      <c r="E1013">
        <f t="shared" si="37"/>
        <v>94</v>
      </c>
      <c r="F1013">
        <f>VLOOKUP(Tabela3[[#This Row],[id_escola]],N:P,3,FALSE)</f>
        <v>29</v>
      </c>
      <c r="H1013" s="20">
        <v>501062</v>
      </c>
      <c r="I1013" s="26">
        <v>79.57692307692308</v>
      </c>
      <c r="K1013" s="16">
        <v>501190</v>
      </c>
      <c r="L1013" s="15">
        <v>56.512195121951223</v>
      </c>
      <c r="N1013">
        <v>403209</v>
      </c>
      <c r="O1013">
        <v>41.903614457831324</v>
      </c>
      <c r="P1013" s="27">
        <f t="shared" si="38"/>
        <v>59</v>
      </c>
    </row>
    <row r="1014" spans="1:16" x14ac:dyDescent="0.3">
      <c r="A1014" s="22">
        <f>'agrupamento - 3ciclo'!A1013</f>
        <v>401651</v>
      </c>
      <c r="B1014" s="21">
        <f>VLOOKUP(Tabela3[[#This Row],[id_escola]],H:I,2,FALSE)</f>
        <v>58.943661971830984</v>
      </c>
      <c r="C1014" s="21">
        <f>VLOOKUP(Tabela3[[#This Row],[id_escola]],K:L,2,FALSE)</f>
        <v>40.529411764705884</v>
      </c>
      <c r="D1014" s="21">
        <f>AVERAGE(Tabela3[[#This Row],[nota_media_portugues]],Tabela3[[#This Row],[nota_media_matematica]])</f>
        <v>49.736536868268431</v>
      </c>
      <c r="E1014">
        <f t="shared" si="37"/>
        <v>140</v>
      </c>
      <c r="F1014">
        <f>VLOOKUP(Tabela3[[#This Row],[id_escola]],N:P,3,FALSE)</f>
        <v>51</v>
      </c>
      <c r="H1014" s="20">
        <v>501190</v>
      </c>
      <c r="I1014" s="26">
        <v>68.424242424242422</v>
      </c>
      <c r="K1014" s="16">
        <v>501396</v>
      </c>
      <c r="L1014" s="15">
        <v>76.333333333333329</v>
      </c>
      <c r="N1014">
        <v>403210</v>
      </c>
      <c r="O1014">
        <v>54.781376518218622</v>
      </c>
      <c r="P1014" s="27">
        <f t="shared" si="38"/>
        <v>12</v>
      </c>
    </row>
    <row r="1015" spans="1:16" x14ac:dyDescent="0.3">
      <c r="A1015" s="22">
        <f>'agrupamento - 3ciclo'!A1014</f>
        <v>401687</v>
      </c>
      <c r="B1015" s="21">
        <f>VLOOKUP(Tabela3[[#This Row],[id_escola]],H:I,2,FALSE)</f>
        <v>62.460317460317462</v>
      </c>
      <c r="C1015" s="21">
        <f>VLOOKUP(Tabela3[[#This Row],[id_escola]],K:L,2,FALSE)</f>
        <v>38.666666666666664</v>
      </c>
      <c r="D1015" s="21">
        <f>AVERAGE(Tabela3[[#This Row],[nota_media_portugues]],Tabela3[[#This Row],[nota_media_matematica]])</f>
        <v>50.563492063492063</v>
      </c>
      <c r="E1015">
        <f t="shared" si="37"/>
        <v>131</v>
      </c>
      <c r="F1015">
        <f>VLOOKUP(Tabela3[[#This Row],[id_escola]],N:P,3,FALSE)</f>
        <v>108</v>
      </c>
      <c r="H1015" s="20">
        <v>501396</v>
      </c>
      <c r="I1015" s="26">
        <v>75.19047619047619</v>
      </c>
      <c r="K1015" s="16">
        <v>501530</v>
      </c>
      <c r="L1015" s="15">
        <v>71.767857142857139</v>
      </c>
      <c r="N1015">
        <v>403222</v>
      </c>
      <c r="O1015">
        <v>48.563583815028899</v>
      </c>
      <c r="P1015" s="27">
        <f t="shared" si="38"/>
        <v>30</v>
      </c>
    </row>
    <row r="1016" spans="1:16" x14ac:dyDescent="0.3">
      <c r="A1016" s="22">
        <f>'agrupamento - 3ciclo'!A1015</f>
        <v>403714</v>
      </c>
      <c r="B1016" s="21">
        <f>VLOOKUP(Tabela3[[#This Row],[id_escola]],H:I,2,FALSE)</f>
        <v>59.52</v>
      </c>
      <c r="C1016" s="21">
        <f>VLOOKUP(Tabela3[[#This Row],[id_escola]],K:L,2,FALSE)</f>
        <v>41.333333333333336</v>
      </c>
      <c r="D1016" s="21">
        <f>AVERAGE(Tabela3[[#This Row],[nota_media_portugues]],Tabela3[[#This Row],[nota_media_matematica]])</f>
        <v>50.426666666666669</v>
      </c>
      <c r="E1016">
        <f t="shared" si="37"/>
        <v>132</v>
      </c>
      <c r="F1016">
        <f>VLOOKUP(Tabela3[[#This Row],[id_escola]],N:P,3,FALSE)</f>
        <v>9</v>
      </c>
      <c r="H1016" s="20">
        <v>501530</v>
      </c>
      <c r="I1016" s="26">
        <v>68.660714285714292</v>
      </c>
      <c r="K1016" s="16">
        <v>501542</v>
      </c>
      <c r="L1016" s="15">
        <v>66.888888888888886</v>
      </c>
      <c r="N1016">
        <v>403234</v>
      </c>
      <c r="O1016">
        <v>30.660098522167488</v>
      </c>
      <c r="P1016" s="27">
        <f t="shared" si="38"/>
        <v>82</v>
      </c>
    </row>
    <row r="1017" spans="1:16" x14ac:dyDescent="0.3">
      <c r="A1017" s="22">
        <f>'agrupamento - 3ciclo'!A1016</f>
        <v>403581</v>
      </c>
      <c r="B1017" s="21">
        <f>VLOOKUP(Tabela3[[#This Row],[id_escola]],H:I,2,FALSE)</f>
        <v>54.766666666666666</v>
      </c>
      <c r="C1017" s="21">
        <f>VLOOKUP(Tabela3[[#This Row],[id_escola]],K:L,2,FALSE)</f>
        <v>34.064516129032256</v>
      </c>
      <c r="D1017" s="21">
        <f>AVERAGE(Tabela3[[#This Row],[nota_media_portugues]],Tabela3[[#This Row],[nota_media_matematica]])</f>
        <v>44.415591397849461</v>
      </c>
      <c r="E1017">
        <f t="shared" si="37"/>
        <v>185</v>
      </c>
      <c r="F1017">
        <f>VLOOKUP(Tabela3[[#This Row],[id_escola]],N:P,3,FALSE)</f>
        <v>47</v>
      </c>
      <c r="H1017" s="20">
        <v>501542</v>
      </c>
      <c r="I1017" s="26">
        <v>70.548780487804876</v>
      </c>
      <c r="K1017" s="16">
        <v>501773</v>
      </c>
      <c r="L1017" s="15">
        <v>48.07692307692308</v>
      </c>
      <c r="N1017">
        <v>403258</v>
      </c>
      <c r="O1017">
        <v>41.661341853035147</v>
      </c>
      <c r="P1017" s="27">
        <f t="shared" si="38"/>
        <v>61</v>
      </c>
    </row>
    <row r="1018" spans="1:16" x14ac:dyDescent="0.3">
      <c r="A1018" s="22">
        <f>'agrupamento - 3ciclo'!A1017</f>
        <v>403659</v>
      </c>
      <c r="B1018" s="21">
        <f>VLOOKUP(Tabela3[[#This Row],[id_escola]],H:I,2,FALSE)</f>
        <v>58.784313725490193</v>
      </c>
      <c r="C1018" s="21">
        <f>VLOOKUP(Tabela3[[#This Row],[id_escola]],K:L,2,FALSE)</f>
        <v>38.675925925925924</v>
      </c>
      <c r="D1018" s="21">
        <f>AVERAGE(Tabela3[[#This Row],[nota_media_portugues]],Tabela3[[#This Row],[nota_media_matematica]])</f>
        <v>48.730119825708059</v>
      </c>
      <c r="E1018">
        <f t="shared" si="37"/>
        <v>151</v>
      </c>
      <c r="F1018">
        <f>VLOOKUP(Tabela3[[#This Row],[id_escola]],N:P,3,FALSE)</f>
        <v>18</v>
      </c>
      <c r="H1018" s="20">
        <v>501773</v>
      </c>
      <c r="I1018" s="26">
        <v>65.078125</v>
      </c>
      <c r="K1018" s="16">
        <v>501852</v>
      </c>
      <c r="L1018" s="15">
        <v>70.395721925133685</v>
      </c>
      <c r="N1018">
        <v>403260</v>
      </c>
      <c r="O1018">
        <v>55.385214007782103</v>
      </c>
      <c r="P1018" s="27">
        <f t="shared" si="38"/>
        <v>11</v>
      </c>
    </row>
    <row r="1019" spans="1:16" x14ac:dyDescent="0.3">
      <c r="A1019" s="22">
        <f>'agrupamento - 3ciclo'!A1018</f>
        <v>403921</v>
      </c>
      <c r="B1019" s="21">
        <f>VLOOKUP(Tabela3[[#This Row],[id_escola]],H:I,2,FALSE)</f>
        <v>53.445859872611464</v>
      </c>
      <c r="C1019" s="21">
        <f>VLOOKUP(Tabela3[[#This Row],[id_escola]],K:L,2,FALSE)</f>
        <v>32.245398773006137</v>
      </c>
      <c r="D1019" s="21">
        <f>AVERAGE(Tabela3[[#This Row],[nota_media_portugues]],Tabela3[[#This Row],[nota_media_matematica]])</f>
        <v>42.845629322808804</v>
      </c>
      <c r="E1019">
        <f t="shared" si="37"/>
        <v>192</v>
      </c>
      <c r="F1019">
        <f>VLOOKUP(Tabela3[[#This Row],[id_escola]],N:P,3,FALSE)</f>
        <v>69</v>
      </c>
      <c r="H1019" s="20">
        <v>501852</v>
      </c>
      <c r="I1019" s="26">
        <v>71.191489361702125</v>
      </c>
      <c r="K1019" s="16">
        <v>502121</v>
      </c>
      <c r="L1019" s="15">
        <v>71.728971962616825</v>
      </c>
      <c r="N1019">
        <v>507246</v>
      </c>
      <c r="O1019">
        <v>70.018867924528308</v>
      </c>
      <c r="P1019" s="27">
        <f t="shared" si="38"/>
        <v>3</v>
      </c>
    </row>
    <row r="1020" spans="1:16" x14ac:dyDescent="0.3">
      <c r="A1020" s="22">
        <f>'agrupamento - 3ciclo'!A1019</f>
        <v>401869</v>
      </c>
      <c r="B1020" s="21">
        <f>VLOOKUP(Tabela3[[#This Row],[id_escola]],H:I,2,FALSE)</f>
        <v>58.417391304347824</v>
      </c>
      <c r="C1020" s="21">
        <f>VLOOKUP(Tabela3[[#This Row],[id_escola]],K:L,2,FALSE)</f>
        <v>38.153846153846153</v>
      </c>
      <c r="D1020" s="21">
        <f>AVERAGE(Tabela3[[#This Row],[nota_media_portugues]],Tabela3[[#This Row],[nota_media_matematica]])</f>
        <v>48.285618729096988</v>
      </c>
      <c r="E1020">
        <f t="shared" si="37"/>
        <v>158</v>
      </c>
      <c r="F1020">
        <f>VLOOKUP(Tabela3[[#This Row],[id_escola]],N:P,3,FALSE)</f>
        <v>122</v>
      </c>
      <c r="H1020" s="20">
        <v>502121</v>
      </c>
      <c r="I1020" s="26">
        <v>75.509433962264154</v>
      </c>
      <c r="K1020" s="16">
        <v>502273</v>
      </c>
      <c r="L1020" s="15">
        <v>77.196721311475414</v>
      </c>
      <c r="N1020">
        <v>507465</v>
      </c>
      <c r="O1020">
        <v>73.890243902439025</v>
      </c>
      <c r="P1020" s="27">
        <f t="shared" si="38"/>
        <v>2</v>
      </c>
    </row>
    <row r="1021" spans="1:16" x14ac:dyDescent="0.3">
      <c r="A1021" s="22">
        <f>'agrupamento - 3ciclo'!A1020</f>
        <v>401870</v>
      </c>
      <c r="B1021" s="21">
        <f>VLOOKUP(Tabela3[[#This Row],[id_escola]],H:I,2,FALSE)</f>
        <v>58.309859154929576</v>
      </c>
      <c r="C1021" s="21">
        <f>VLOOKUP(Tabela3[[#This Row],[id_escola]],K:L,2,FALSE)</f>
        <v>45.527777777777779</v>
      </c>
      <c r="D1021" s="21">
        <f>AVERAGE(Tabela3[[#This Row],[nota_media_portugues]],Tabela3[[#This Row],[nota_media_matematica]])</f>
        <v>51.918818466353677</v>
      </c>
      <c r="E1021">
        <f t="shared" si="37"/>
        <v>110</v>
      </c>
      <c r="F1021">
        <f>VLOOKUP(Tabela3[[#This Row],[id_escola]],N:P,3,FALSE)</f>
        <v>10</v>
      </c>
      <c r="H1021" s="20">
        <v>502273</v>
      </c>
      <c r="I1021" s="26">
        <v>74.959016393442624</v>
      </c>
      <c r="K1021" s="16">
        <v>502340</v>
      </c>
      <c r="L1021" s="15">
        <v>39.80952380952381</v>
      </c>
      <c r="N1021">
        <v>507570</v>
      </c>
      <c r="O1021">
        <v>66.701438848920859</v>
      </c>
      <c r="P1021" s="27">
        <f t="shared" si="38"/>
        <v>4</v>
      </c>
    </row>
    <row r="1022" spans="1:16" x14ac:dyDescent="0.3">
      <c r="A1022" s="22">
        <f>'agrupamento - 3ciclo'!A1021</f>
        <v>403842</v>
      </c>
      <c r="B1022" s="21">
        <f>VLOOKUP(Tabela3[[#This Row],[id_escola]],H:I,2,FALSE)</f>
        <v>53.905405405405403</v>
      </c>
      <c r="C1022" s="21">
        <f>VLOOKUP(Tabela3[[#This Row],[id_escola]],K:L,2,FALSE)</f>
        <v>35.80821917808219</v>
      </c>
      <c r="D1022" s="21">
        <f>AVERAGE(Tabela3[[#This Row],[nota_media_portugues]],Tabela3[[#This Row],[nota_media_matematica]])</f>
        <v>44.856812291743793</v>
      </c>
      <c r="E1022">
        <f t="shared" si="37"/>
        <v>178</v>
      </c>
      <c r="F1022">
        <f>VLOOKUP(Tabela3[[#This Row],[id_escola]],N:P,3,FALSE)</f>
        <v>51</v>
      </c>
      <c r="H1022" s="20">
        <v>502340</v>
      </c>
      <c r="I1022" s="26">
        <v>62.6</v>
      </c>
      <c r="K1022" s="16">
        <v>502420</v>
      </c>
      <c r="L1022" s="15">
        <v>68.646258503401356</v>
      </c>
      <c r="N1022">
        <v>507702</v>
      </c>
      <c r="O1022">
        <v>74.964912280701753</v>
      </c>
      <c r="P1022" s="27">
        <f t="shared" si="38"/>
        <v>1</v>
      </c>
    </row>
    <row r="1023" spans="1:16" x14ac:dyDescent="0.3">
      <c r="A1023" s="22">
        <f>'agrupamento - 3ciclo'!A1022</f>
        <v>402060</v>
      </c>
      <c r="B1023" s="21">
        <f>VLOOKUP(Tabela3[[#This Row],[id_escola]],H:I,2,FALSE)</f>
        <v>60.98581560283688</v>
      </c>
      <c r="C1023" s="21">
        <f>VLOOKUP(Tabela3[[#This Row],[id_escola]],K:L,2,FALSE)</f>
        <v>39.886524822695037</v>
      </c>
      <c r="D1023" s="21">
        <f>AVERAGE(Tabela3[[#This Row],[nota_media_portugues]],Tabela3[[#This Row],[nota_media_matematica]])</f>
        <v>50.436170212765958</v>
      </c>
      <c r="E1023">
        <f t="shared" si="37"/>
        <v>130</v>
      </c>
      <c r="F1023">
        <f>VLOOKUP(Tabela3[[#This Row],[id_escola]],N:P,3,FALSE)</f>
        <v>104</v>
      </c>
      <c r="H1023" s="20">
        <v>502420</v>
      </c>
      <c r="I1023" s="26">
        <v>72.455782312925166</v>
      </c>
      <c r="K1023" s="16">
        <v>502558</v>
      </c>
      <c r="L1023" s="15">
        <v>82.583333333333329</v>
      </c>
      <c r="N1023">
        <v>507751</v>
      </c>
      <c r="O1023">
        <v>61.188679245283019</v>
      </c>
      <c r="P1023" s="27">
        <f t="shared" si="38"/>
        <v>6</v>
      </c>
    </row>
    <row r="1024" spans="1:16" x14ac:dyDescent="0.3">
      <c r="A1024" s="22">
        <f>'agrupamento - 3ciclo'!A1023</f>
        <v>402138</v>
      </c>
      <c r="B1024" s="21">
        <f>VLOOKUP(Tabela3[[#This Row],[id_escola]],H:I,2,FALSE)</f>
        <v>62.993197278911566</v>
      </c>
      <c r="C1024" s="21">
        <f>VLOOKUP(Tabela3[[#This Row],[id_escola]],K:L,2,FALSE)</f>
        <v>43.395973154362416</v>
      </c>
      <c r="D1024" s="21">
        <f>AVERAGE(Tabela3[[#This Row],[nota_media_portugues]],Tabela3[[#This Row],[nota_media_matematica]])</f>
        <v>53.194585216636995</v>
      </c>
      <c r="E1024">
        <f t="shared" si="37"/>
        <v>97</v>
      </c>
      <c r="F1024">
        <f>VLOOKUP(Tabela3[[#This Row],[id_escola]],N:P,3,FALSE)</f>
        <v>85</v>
      </c>
      <c r="H1024" s="20">
        <v>502558</v>
      </c>
      <c r="I1024" s="26">
        <v>78.416666666666671</v>
      </c>
      <c r="K1024" s="16">
        <v>502583</v>
      </c>
      <c r="L1024" s="15">
        <v>62.897435897435898</v>
      </c>
      <c r="N1024">
        <v>507829</v>
      </c>
      <c r="O1024">
        <v>58.985074626865675</v>
      </c>
      <c r="P1024" s="27">
        <f t="shared" si="38"/>
        <v>9</v>
      </c>
    </row>
    <row r="1025" spans="1:16" x14ac:dyDescent="0.3">
      <c r="A1025" s="22">
        <f>'agrupamento - 3ciclo'!A1024</f>
        <v>402205</v>
      </c>
      <c r="B1025" s="21">
        <f>VLOOKUP(Tabela3[[#This Row],[id_escola]],H:I,2,FALSE)</f>
        <v>51.277777777777779</v>
      </c>
      <c r="C1025" s="21">
        <f>VLOOKUP(Tabela3[[#This Row],[id_escola]],K:L,2,FALSE)</f>
        <v>37.232142857142854</v>
      </c>
      <c r="D1025" s="21">
        <f>AVERAGE(Tabela3[[#This Row],[nota_media_portugues]],Tabela3[[#This Row],[nota_media_matematica]])</f>
        <v>44.254960317460316</v>
      </c>
      <c r="E1025">
        <f t="shared" si="37"/>
        <v>180</v>
      </c>
      <c r="F1025">
        <f>VLOOKUP(Tabela3[[#This Row],[id_escola]],N:P,3,FALSE)</f>
        <v>91</v>
      </c>
      <c r="H1025" s="20">
        <v>502583</v>
      </c>
      <c r="I1025" s="26">
        <v>72.736842105263165</v>
      </c>
      <c r="K1025" s="16">
        <v>502832</v>
      </c>
      <c r="L1025" s="15">
        <v>78.470588235294116</v>
      </c>
      <c r="N1025">
        <v>523379</v>
      </c>
      <c r="O1025">
        <v>62.879227053140099</v>
      </c>
      <c r="P1025" s="27">
        <f t="shared" si="38"/>
        <v>5</v>
      </c>
    </row>
    <row r="1026" spans="1:16" x14ac:dyDescent="0.3">
      <c r="A1026" s="22">
        <f>'agrupamento - 3ciclo'!A1025</f>
        <v>403908</v>
      </c>
      <c r="B1026" s="21">
        <f>VLOOKUP(Tabela3[[#This Row],[id_escola]],H:I,2,FALSE)</f>
        <v>63.247787610619469</v>
      </c>
      <c r="C1026" s="21">
        <f>VLOOKUP(Tabela3[[#This Row],[id_escola]],K:L,2,FALSE)</f>
        <v>46.45945945945946</v>
      </c>
      <c r="D1026" s="21">
        <f>AVERAGE(Tabela3[[#This Row],[nota_media_portugues]],Tabela3[[#This Row],[nota_media_matematica]])</f>
        <v>54.853623535039461</v>
      </c>
      <c r="E1026">
        <f t="shared" ref="E1026:E1089" si="39">RANK(D1026, (D1026:D2259), 0)</f>
        <v>76</v>
      </c>
      <c r="F1026">
        <f>VLOOKUP(Tabela3[[#This Row],[id_escola]],N:P,3,FALSE)</f>
        <v>22</v>
      </c>
      <c r="H1026" s="20">
        <v>502832</v>
      </c>
      <c r="I1026" s="26">
        <v>85.25</v>
      </c>
      <c r="K1026" s="16">
        <v>502856</v>
      </c>
      <c r="L1026" s="15">
        <v>48.716814159292035</v>
      </c>
      <c r="N1026" t="s">
        <v>1279</v>
      </c>
    </row>
    <row r="1027" spans="1:16" x14ac:dyDescent="0.3">
      <c r="A1027" s="22">
        <f>'agrupamento - 3ciclo'!A1026</f>
        <v>402217</v>
      </c>
      <c r="B1027" s="21">
        <f>VLOOKUP(Tabela3[[#This Row],[id_escola]],H:I,2,FALSE)</f>
        <v>48.530201342281877</v>
      </c>
      <c r="C1027" s="21">
        <f>VLOOKUP(Tabela3[[#This Row],[id_escola]],K:L,2,FALSE)</f>
        <v>28.105263157894736</v>
      </c>
      <c r="D1027" s="21">
        <f>AVERAGE(Tabela3[[#This Row],[nota_media_portugues]],Tabela3[[#This Row],[nota_media_matematica]])</f>
        <v>38.317732250088305</v>
      </c>
      <c r="E1027">
        <f t="shared" si="39"/>
        <v>191</v>
      </c>
      <c r="F1027">
        <f>VLOOKUP(Tabela3[[#This Row],[id_escola]],N:P,3,FALSE)</f>
        <v>193</v>
      </c>
      <c r="H1027" s="20">
        <v>502856</v>
      </c>
      <c r="I1027" s="26">
        <v>65.752212389380531</v>
      </c>
      <c r="K1027" s="16">
        <v>502911</v>
      </c>
      <c r="L1027" s="15">
        <v>64.721311475409834</v>
      </c>
      <c r="N1027">
        <v>340261</v>
      </c>
      <c r="O1027">
        <v>57.622549019607845</v>
      </c>
      <c r="P1027" s="27">
        <f>RANK(O1027, $O$1027:$O$1049, 0)</f>
        <v>8</v>
      </c>
    </row>
    <row r="1028" spans="1:16" x14ac:dyDescent="0.3">
      <c r="A1028" s="22">
        <f>'agrupamento - 3ciclo'!A1027</f>
        <v>402242</v>
      </c>
      <c r="B1028" s="21">
        <f>VLOOKUP(Tabela3[[#This Row],[id_escola]],H:I,2,FALSE)</f>
        <v>65.877659574468083</v>
      </c>
      <c r="C1028" s="21">
        <f>VLOOKUP(Tabela3[[#This Row],[id_escola]],K:L,2,FALSE)</f>
        <v>49.37823834196891</v>
      </c>
      <c r="D1028" s="21">
        <f>AVERAGE(Tabela3[[#This Row],[nota_media_portugues]],Tabela3[[#This Row],[nota_media_matematica]])</f>
        <v>57.627948958218497</v>
      </c>
      <c r="E1028">
        <f t="shared" si="39"/>
        <v>54</v>
      </c>
      <c r="F1028">
        <f>VLOOKUP(Tabela3[[#This Row],[id_escola]],N:P,3,FALSE)</f>
        <v>65</v>
      </c>
      <c r="H1028" s="20">
        <v>502911</v>
      </c>
      <c r="I1028" s="26">
        <v>77.344262295081961</v>
      </c>
      <c r="K1028" s="16">
        <v>503162</v>
      </c>
      <c r="L1028" s="15">
        <v>25.466666666666665</v>
      </c>
      <c r="N1028">
        <v>340315</v>
      </c>
      <c r="O1028">
        <v>54.952941176470588</v>
      </c>
      <c r="P1028" s="27">
        <f t="shared" ref="P1028:P1049" si="40">RANK(O1028, $O$1027:$O$1049, 0)</f>
        <v>10</v>
      </c>
    </row>
    <row r="1029" spans="1:16" x14ac:dyDescent="0.3">
      <c r="A1029" s="22">
        <f>'agrupamento - 3ciclo'!A1028</f>
        <v>403702</v>
      </c>
      <c r="B1029" s="21">
        <f>VLOOKUP(Tabela3[[#This Row],[id_escola]],H:I,2,FALSE)</f>
        <v>56.627737226277375</v>
      </c>
      <c r="C1029" s="21">
        <f>VLOOKUP(Tabela3[[#This Row],[id_escola]],K:L,2,FALSE)</f>
        <v>42.2</v>
      </c>
      <c r="D1029" s="21">
        <f>AVERAGE(Tabela3[[#This Row],[nota_media_portugues]],Tabela3[[#This Row],[nota_media_matematica]])</f>
        <v>49.413868613138689</v>
      </c>
      <c r="E1029">
        <f t="shared" si="39"/>
        <v>136</v>
      </c>
      <c r="F1029">
        <f>VLOOKUP(Tabela3[[#This Row],[id_escola]],N:P,3,FALSE)</f>
        <v>6</v>
      </c>
      <c r="H1029" s="20">
        <v>503162</v>
      </c>
      <c r="I1029" s="26">
        <v>52.1875</v>
      </c>
      <c r="K1029" s="16">
        <v>503228</v>
      </c>
      <c r="L1029" s="15">
        <v>34</v>
      </c>
      <c r="N1029">
        <v>340510</v>
      </c>
      <c r="O1029">
        <v>42.301724137931032</v>
      </c>
      <c r="P1029" s="27">
        <f t="shared" si="40"/>
        <v>22</v>
      </c>
    </row>
    <row r="1030" spans="1:16" x14ac:dyDescent="0.3">
      <c r="A1030" s="22">
        <f>'agrupamento - 3ciclo'!A1029</f>
        <v>404688</v>
      </c>
      <c r="B1030" s="21">
        <f>VLOOKUP(Tabela3[[#This Row],[id_escola]],H:I,2,FALSE)</f>
        <v>53.952380952380949</v>
      </c>
      <c r="C1030" s="21">
        <f>VLOOKUP(Tabela3[[#This Row],[id_escola]],K:L,2,FALSE)</f>
        <v>32.04615384615385</v>
      </c>
      <c r="D1030" s="21">
        <f>AVERAGE(Tabela3[[#This Row],[nota_media_portugues]],Tabela3[[#This Row],[nota_media_matematica]])</f>
        <v>42.999267399267396</v>
      </c>
      <c r="E1030">
        <f t="shared" si="39"/>
        <v>181</v>
      </c>
      <c r="F1030">
        <f>VLOOKUP(Tabela3[[#This Row],[id_escola]],N:P,3,FALSE)</f>
        <v>46</v>
      </c>
      <c r="H1030" s="20">
        <v>503228</v>
      </c>
      <c r="I1030" s="26">
        <v>54.8</v>
      </c>
      <c r="K1030" s="16">
        <v>503257</v>
      </c>
      <c r="L1030" s="15">
        <v>29.5</v>
      </c>
      <c r="N1030">
        <v>341289</v>
      </c>
      <c r="O1030">
        <v>59.94759825327511</v>
      </c>
      <c r="P1030" s="27">
        <f t="shared" si="40"/>
        <v>3</v>
      </c>
    </row>
    <row r="1031" spans="1:16" x14ac:dyDescent="0.3">
      <c r="A1031" s="22">
        <f>'agrupamento - 3ciclo'!A1030</f>
        <v>403180</v>
      </c>
      <c r="B1031" s="21">
        <f>VLOOKUP(Tabela3[[#This Row],[id_escola]],H:I,2,FALSE)</f>
        <v>64.689655172413794</v>
      </c>
      <c r="C1031" s="21">
        <f>VLOOKUP(Tabela3[[#This Row],[id_escola]],K:L,2,FALSE)</f>
        <v>45.418803418803421</v>
      </c>
      <c r="D1031" s="21">
        <f>AVERAGE(Tabela3[[#This Row],[nota_media_portugues]],Tabela3[[#This Row],[nota_media_matematica]])</f>
        <v>55.054229295608607</v>
      </c>
      <c r="E1031">
        <f t="shared" si="39"/>
        <v>74</v>
      </c>
      <c r="F1031">
        <f>VLOOKUP(Tabela3[[#This Row],[id_escola]],N:P,3,FALSE)</f>
        <v>12</v>
      </c>
      <c r="H1031" s="20">
        <v>503257</v>
      </c>
      <c r="I1031" s="26">
        <v>56.5</v>
      </c>
      <c r="K1031" s="16">
        <v>503400</v>
      </c>
      <c r="L1031" s="15">
        <v>59.363636363636367</v>
      </c>
      <c r="N1031">
        <v>341575</v>
      </c>
      <c r="O1031">
        <v>62.076433121019107</v>
      </c>
      <c r="P1031" s="27">
        <f t="shared" si="40"/>
        <v>1</v>
      </c>
    </row>
    <row r="1032" spans="1:16" x14ac:dyDescent="0.3">
      <c r="A1032" s="22">
        <f>'agrupamento - 3ciclo'!A1031</f>
        <v>402280</v>
      </c>
      <c r="B1032" s="21">
        <f>VLOOKUP(Tabela3[[#This Row],[id_escola]],H:I,2,FALSE)</f>
        <v>62.770370370370372</v>
      </c>
      <c r="C1032" s="21">
        <f>VLOOKUP(Tabela3[[#This Row],[id_escola]],K:L,2,FALSE)</f>
        <v>41.455882352941174</v>
      </c>
      <c r="D1032" s="21">
        <f>AVERAGE(Tabela3[[#This Row],[nota_media_portugues]],Tabela3[[#This Row],[nota_media_matematica]])</f>
        <v>52.113126361655773</v>
      </c>
      <c r="E1032">
        <f t="shared" si="39"/>
        <v>105</v>
      </c>
      <c r="F1032">
        <f>VLOOKUP(Tabela3[[#This Row],[id_escola]],N:P,3,FALSE)</f>
        <v>7</v>
      </c>
      <c r="H1032" s="20">
        <v>503400</v>
      </c>
      <c r="I1032" s="26">
        <v>66.395348837209298</v>
      </c>
      <c r="K1032" s="16">
        <v>503472</v>
      </c>
      <c r="L1032" s="15">
        <v>68.921052631578945</v>
      </c>
      <c r="N1032">
        <v>343365</v>
      </c>
      <c r="O1032">
        <v>56.462264150943398</v>
      </c>
      <c r="P1032" s="27">
        <f t="shared" si="40"/>
        <v>9</v>
      </c>
    </row>
    <row r="1033" spans="1:16" x14ac:dyDescent="0.3">
      <c r="A1033" s="22">
        <f>'agrupamento - 3ciclo'!A1032</f>
        <v>402308</v>
      </c>
      <c r="B1033" s="21">
        <f>VLOOKUP(Tabela3[[#This Row],[id_escola]],H:I,2,FALSE)</f>
        <v>59.81111111111111</v>
      </c>
      <c r="C1033" s="21">
        <f>VLOOKUP(Tabela3[[#This Row],[id_escola]],K:L,2,FALSE)</f>
        <v>38.366666666666667</v>
      </c>
      <c r="D1033" s="21">
        <f>AVERAGE(Tabela3[[#This Row],[nota_media_portugues]],Tabela3[[#This Row],[nota_media_matematica]])</f>
        <v>49.088888888888889</v>
      </c>
      <c r="E1033">
        <f t="shared" si="39"/>
        <v>136</v>
      </c>
      <c r="F1033">
        <f>VLOOKUP(Tabela3[[#This Row],[id_escola]],N:P,3,FALSE)</f>
        <v>10</v>
      </c>
      <c r="H1033" s="20">
        <v>503472</v>
      </c>
      <c r="I1033" s="26">
        <v>74.473684210526315</v>
      </c>
      <c r="K1033" s="16">
        <v>503538</v>
      </c>
      <c r="L1033" s="15">
        <v>67.21621621621621</v>
      </c>
      <c r="N1033">
        <v>343808</v>
      </c>
      <c r="O1033">
        <v>42.134615384615387</v>
      </c>
      <c r="P1033" s="27">
        <f t="shared" si="40"/>
        <v>23</v>
      </c>
    </row>
    <row r="1034" spans="1:16" x14ac:dyDescent="0.3">
      <c r="A1034" s="22">
        <f>'agrupamento - 3ciclo'!A1033</f>
        <v>403090</v>
      </c>
      <c r="B1034" s="21">
        <f>VLOOKUP(Tabela3[[#This Row],[id_escola]],H:I,2,FALSE)</f>
        <v>58.658227848101269</v>
      </c>
      <c r="C1034" s="21">
        <f>VLOOKUP(Tabela3[[#This Row],[id_escola]],K:L,2,FALSE)</f>
        <v>40.8125</v>
      </c>
      <c r="D1034" s="21">
        <f>AVERAGE(Tabela3[[#This Row],[nota_media_portugues]],Tabela3[[#This Row],[nota_media_matematica]])</f>
        <v>49.735363924050631</v>
      </c>
      <c r="E1034">
        <f t="shared" si="39"/>
        <v>131</v>
      </c>
      <c r="F1034">
        <f>VLOOKUP(Tabela3[[#This Row],[id_escola]],N:P,3,FALSE)</f>
        <v>37</v>
      </c>
      <c r="H1034" s="20">
        <v>503538</v>
      </c>
      <c r="I1034" s="26">
        <v>72.027027027027032</v>
      </c>
      <c r="K1034" s="16">
        <v>503563</v>
      </c>
      <c r="L1034" s="15">
        <v>53.873015873015873</v>
      </c>
      <c r="N1034">
        <v>343810</v>
      </c>
      <c r="O1034">
        <v>43.905940594059409</v>
      </c>
      <c r="P1034" s="27">
        <f t="shared" si="40"/>
        <v>21</v>
      </c>
    </row>
    <row r="1035" spans="1:16" x14ac:dyDescent="0.3">
      <c r="A1035" s="22">
        <f>'agrupamento - 3ciclo'!A1034</f>
        <v>400609</v>
      </c>
      <c r="B1035" s="21">
        <f>VLOOKUP(Tabela3[[#This Row],[id_escola]],H:I,2,FALSE)</f>
        <v>50.851351351351354</v>
      </c>
      <c r="C1035" s="21">
        <f>VLOOKUP(Tabela3[[#This Row],[id_escola]],K:L,2,FALSE)</f>
        <v>25.443113772455089</v>
      </c>
      <c r="D1035" s="21">
        <f>AVERAGE(Tabela3[[#This Row],[nota_media_portugues]],Tabela3[[#This Row],[nota_media_matematica]])</f>
        <v>38.147232561903223</v>
      </c>
      <c r="E1035">
        <f t="shared" si="39"/>
        <v>185</v>
      </c>
      <c r="F1035">
        <f>VLOOKUP(Tabela3[[#This Row],[id_escola]],N:P,3,FALSE)</f>
        <v>198</v>
      </c>
      <c r="H1035" s="20">
        <v>503563</v>
      </c>
      <c r="I1035" s="26">
        <v>64.111111111111114</v>
      </c>
      <c r="K1035" s="16">
        <v>503575</v>
      </c>
      <c r="L1035" s="15">
        <v>66.41935483870968</v>
      </c>
      <c r="N1035">
        <v>343821</v>
      </c>
      <c r="O1035">
        <v>50.184210526315788</v>
      </c>
      <c r="P1035" s="27">
        <f t="shared" si="40"/>
        <v>19</v>
      </c>
    </row>
    <row r="1036" spans="1:16" x14ac:dyDescent="0.3">
      <c r="A1036" s="22">
        <f>'agrupamento - 3ciclo'!A1035</f>
        <v>403374</v>
      </c>
      <c r="B1036" s="21">
        <f>VLOOKUP(Tabela3[[#This Row],[id_escola]],H:I,2,FALSE)</f>
        <v>61.863945578231295</v>
      </c>
      <c r="C1036" s="21">
        <f>VLOOKUP(Tabela3[[#This Row],[id_escola]],K:L,2,FALSE)</f>
        <v>43.353333333333332</v>
      </c>
      <c r="D1036" s="21">
        <f>AVERAGE(Tabela3[[#This Row],[nota_media_portugues]],Tabela3[[#This Row],[nota_media_matematica]])</f>
        <v>52.60863945578231</v>
      </c>
      <c r="E1036">
        <f t="shared" si="39"/>
        <v>97</v>
      </c>
      <c r="F1036">
        <f>VLOOKUP(Tabela3[[#This Row],[id_escola]],N:P,3,FALSE)</f>
        <v>91</v>
      </c>
      <c r="H1036" s="20">
        <v>503575</v>
      </c>
      <c r="I1036" s="26">
        <v>80.377049180327873</v>
      </c>
      <c r="K1036" s="16">
        <v>503587</v>
      </c>
      <c r="L1036" s="15">
        <v>47.864864864864863</v>
      </c>
      <c r="N1036">
        <v>343833</v>
      </c>
      <c r="O1036">
        <v>52.414473684210527</v>
      </c>
      <c r="P1036" s="27">
        <f t="shared" si="40"/>
        <v>17</v>
      </c>
    </row>
    <row r="1037" spans="1:16" x14ac:dyDescent="0.3">
      <c r="A1037" s="22">
        <f>'agrupamento - 3ciclo'!A1036</f>
        <v>403210</v>
      </c>
      <c r="B1037" s="21">
        <f>VLOOKUP(Tabela3[[#This Row],[id_escola]],H:I,2,FALSE)</f>
        <v>63.629310344827587</v>
      </c>
      <c r="C1037" s="21">
        <f>VLOOKUP(Tabela3[[#This Row],[id_escola]],K:L,2,FALSE)</f>
        <v>45.991452991452988</v>
      </c>
      <c r="D1037" s="21">
        <f>AVERAGE(Tabela3[[#This Row],[nota_media_portugues]],Tabela3[[#This Row],[nota_media_matematica]])</f>
        <v>54.810381668140288</v>
      </c>
      <c r="E1037">
        <f t="shared" si="39"/>
        <v>74</v>
      </c>
      <c r="F1037">
        <f>VLOOKUP(Tabela3[[#This Row],[id_escola]],N:P,3,FALSE)</f>
        <v>12</v>
      </c>
      <c r="H1037" s="20">
        <v>503587</v>
      </c>
      <c r="I1037" s="26">
        <v>68.675675675675677</v>
      </c>
      <c r="K1037" s="16">
        <v>503599</v>
      </c>
      <c r="L1037" s="15">
        <v>56.827586206896555</v>
      </c>
      <c r="N1037">
        <v>345714</v>
      </c>
      <c r="O1037">
        <v>53.409836065573771</v>
      </c>
      <c r="P1037" s="27">
        <f t="shared" si="40"/>
        <v>13</v>
      </c>
    </row>
    <row r="1038" spans="1:16" x14ac:dyDescent="0.3">
      <c r="A1038" s="22">
        <f>'agrupamento - 3ciclo'!A1037</f>
        <v>402424</v>
      </c>
      <c r="B1038" s="21">
        <f>VLOOKUP(Tabela3[[#This Row],[id_escola]],H:I,2,FALSE)</f>
        <v>64.410852713178301</v>
      </c>
      <c r="C1038" s="21">
        <f>VLOOKUP(Tabela3[[#This Row],[id_escola]],K:L,2,FALSE)</f>
        <v>49.714285714285715</v>
      </c>
      <c r="D1038" s="21">
        <f>AVERAGE(Tabela3[[#This Row],[nota_media_portugues]],Tabela3[[#This Row],[nota_media_matematica]])</f>
        <v>57.062569213732004</v>
      </c>
      <c r="E1038">
        <f t="shared" si="39"/>
        <v>58</v>
      </c>
      <c r="F1038">
        <f>VLOOKUP(Tabela3[[#This Row],[id_escola]],N:P,3,FALSE)</f>
        <v>61</v>
      </c>
      <c r="H1038" s="20">
        <v>503599</v>
      </c>
      <c r="I1038" s="26">
        <v>65.482758620689651</v>
      </c>
      <c r="K1038" s="16">
        <v>503708</v>
      </c>
      <c r="L1038" s="15">
        <v>74.564102564102569</v>
      </c>
      <c r="N1038">
        <v>345921</v>
      </c>
      <c r="O1038">
        <v>49.78</v>
      </c>
      <c r="P1038" s="27">
        <f t="shared" si="40"/>
        <v>20</v>
      </c>
    </row>
    <row r="1039" spans="1:16" x14ac:dyDescent="0.3">
      <c r="A1039" s="22">
        <f>'agrupamento - 3ciclo'!A1038</f>
        <v>402473</v>
      </c>
      <c r="B1039" s="21">
        <f>VLOOKUP(Tabela3[[#This Row],[id_escola]],H:I,2,FALSE)</f>
        <v>62.972602739726028</v>
      </c>
      <c r="C1039" s="21">
        <f>VLOOKUP(Tabela3[[#This Row],[id_escola]],K:L,2,FALSE)</f>
        <v>48.552511415525117</v>
      </c>
      <c r="D1039" s="21">
        <f>AVERAGE(Tabela3[[#This Row],[nota_media_portugues]],Tabela3[[#This Row],[nota_media_matematica]])</f>
        <v>55.762557077625573</v>
      </c>
      <c r="E1039">
        <f t="shared" si="39"/>
        <v>68</v>
      </c>
      <c r="F1039">
        <f>VLOOKUP(Tabela3[[#This Row],[id_escola]],N:P,3,FALSE)</f>
        <v>66</v>
      </c>
      <c r="H1039" s="20">
        <v>503708</v>
      </c>
      <c r="I1039" s="26">
        <v>77.743589743589737</v>
      </c>
      <c r="K1039" s="16">
        <v>503769</v>
      </c>
      <c r="L1039" s="15">
        <v>68.25</v>
      </c>
      <c r="N1039">
        <v>345957</v>
      </c>
      <c r="O1039">
        <v>50.415662650602407</v>
      </c>
      <c r="P1039" s="27">
        <f t="shared" si="40"/>
        <v>18</v>
      </c>
    </row>
    <row r="1040" spans="1:16" x14ac:dyDescent="0.3">
      <c r="A1040" s="22">
        <f>'agrupamento - 3ciclo'!A1039</f>
        <v>403222</v>
      </c>
      <c r="B1040" s="21">
        <f>VLOOKUP(Tabela3[[#This Row],[id_escola]],H:I,2,FALSE)</f>
        <v>59.654970760233915</v>
      </c>
      <c r="C1040" s="21">
        <f>VLOOKUP(Tabela3[[#This Row],[id_escola]],K:L,2,FALSE)</f>
        <v>37.03235294117647</v>
      </c>
      <c r="D1040" s="21">
        <f>AVERAGE(Tabela3[[#This Row],[nota_media_portugues]],Tabela3[[#This Row],[nota_media_matematica]])</f>
        <v>48.343661850705189</v>
      </c>
      <c r="E1040">
        <f t="shared" si="39"/>
        <v>143</v>
      </c>
      <c r="F1040">
        <f>VLOOKUP(Tabela3[[#This Row],[id_escola]],N:P,3,FALSE)</f>
        <v>30</v>
      </c>
      <c r="H1040" s="20">
        <v>503769</v>
      </c>
      <c r="I1040" s="26">
        <v>76.941176470588232</v>
      </c>
      <c r="K1040" s="16">
        <v>503885</v>
      </c>
      <c r="L1040" s="15">
        <v>67.118644067796609</v>
      </c>
      <c r="N1040">
        <v>346020</v>
      </c>
      <c r="O1040">
        <v>54.62676056338028</v>
      </c>
      <c r="P1040" s="27">
        <f t="shared" si="40"/>
        <v>11</v>
      </c>
    </row>
    <row r="1041" spans="1:16" x14ac:dyDescent="0.3">
      <c r="A1041" s="22">
        <f>'agrupamento - 3ciclo'!A1040</f>
        <v>403623</v>
      </c>
      <c r="B1041" s="21">
        <f>VLOOKUP(Tabela3[[#This Row],[id_escola]],H:I,2,FALSE)</f>
        <v>61.178571428571431</v>
      </c>
      <c r="C1041" s="21">
        <f>VLOOKUP(Tabela3[[#This Row],[id_escola]],K:L,2,FALSE)</f>
        <v>43.561403508771932</v>
      </c>
      <c r="D1041" s="21">
        <f>AVERAGE(Tabela3[[#This Row],[nota_media_portugues]],Tabela3[[#This Row],[nota_media_matematica]])</f>
        <v>52.369987468671681</v>
      </c>
      <c r="E1041">
        <f t="shared" si="39"/>
        <v>98</v>
      </c>
      <c r="F1041">
        <f>VLOOKUP(Tabela3[[#This Row],[id_escola]],N:P,3,FALSE)</f>
        <v>6</v>
      </c>
      <c r="H1041" s="20">
        <v>503885</v>
      </c>
      <c r="I1041" s="26">
        <v>73.228813559322035</v>
      </c>
      <c r="K1041" s="16">
        <v>503897</v>
      </c>
      <c r="L1041" s="15">
        <v>52.153846153846153</v>
      </c>
      <c r="N1041">
        <v>346093</v>
      </c>
      <c r="O1041">
        <v>53.079439252336449</v>
      </c>
      <c r="P1041" s="27">
        <f t="shared" si="40"/>
        <v>15</v>
      </c>
    </row>
    <row r="1042" spans="1:16" x14ac:dyDescent="0.3">
      <c r="A1042" s="22">
        <f>'agrupamento - 3ciclo'!A1041</f>
        <v>400634</v>
      </c>
      <c r="B1042" s="21">
        <f>VLOOKUP(Tabela3[[#This Row],[id_escola]],H:I,2,FALSE)</f>
        <v>57.25</v>
      </c>
      <c r="C1042" s="21">
        <f>VLOOKUP(Tabela3[[#This Row],[id_escola]],K:L,2,FALSE)</f>
        <v>47.545945945945945</v>
      </c>
      <c r="D1042" s="21">
        <f>AVERAGE(Tabela3[[#This Row],[nota_media_portugues]],Tabela3[[#This Row],[nota_media_matematica]])</f>
        <v>52.397972972972973</v>
      </c>
      <c r="E1042">
        <f t="shared" si="39"/>
        <v>97</v>
      </c>
      <c r="F1042">
        <f>VLOOKUP(Tabela3[[#This Row],[id_escola]],N:P,3,FALSE)</f>
        <v>22</v>
      </c>
      <c r="H1042" s="20">
        <v>503897</v>
      </c>
      <c r="I1042" s="26">
        <v>69.384615384615387</v>
      </c>
      <c r="K1042" s="16">
        <v>504026</v>
      </c>
      <c r="L1042" s="15">
        <v>80.548611111111114</v>
      </c>
      <c r="N1042">
        <v>346123</v>
      </c>
      <c r="O1042">
        <v>52.945205479452056</v>
      </c>
      <c r="P1042" s="27">
        <f t="shared" si="40"/>
        <v>16</v>
      </c>
    </row>
    <row r="1043" spans="1:16" x14ac:dyDescent="0.3">
      <c r="A1043" s="22">
        <f>'agrupamento - 3ciclo'!A1042</f>
        <v>403167</v>
      </c>
      <c r="B1043" s="21">
        <f>VLOOKUP(Tabela3[[#This Row],[id_escola]],H:I,2,FALSE)</f>
        <v>58.87323943661972</v>
      </c>
      <c r="C1043" s="21">
        <f>VLOOKUP(Tabela3[[#This Row],[id_escola]],K:L,2,FALSE)</f>
        <v>45.647887323943664</v>
      </c>
      <c r="D1043" s="21">
        <f>AVERAGE(Tabela3[[#This Row],[nota_media_portugues]],Tabela3[[#This Row],[nota_media_matematica]])</f>
        <v>52.260563380281695</v>
      </c>
      <c r="E1043">
        <f t="shared" si="39"/>
        <v>97</v>
      </c>
      <c r="F1043">
        <f>VLOOKUP(Tabela3[[#This Row],[id_escola]],N:P,3,FALSE)</f>
        <v>14</v>
      </c>
      <c r="H1043" s="20">
        <v>504026</v>
      </c>
      <c r="I1043" s="26">
        <v>78.96503496503496</v>
      </c>
      <c r="K1043" s="16">
        <v>504221</v>
      </c>
      <c r="L1043" s="15">
        <v>60.714285714285715</v>
      </c>
      <c r="N1043">
        <v>346202</v>
      </c>
      <c r="O1043">
        <v>58.819277108433738</v>
      </c>
      <c r="P1043" s="27">
        <f t="shared" si="40"/>
        <v>7</v>
      </c>
    </row>
    <row r="1044" spans="1:16" x14ac:dyDescent="0.3">
      <c r="A1044" s="22">
        <f>'agrupamento - 3ciclo'!A1043</f>
        <v>403039</v>
      </c>
      <c r="B1044" s="21">
        <f>VLOOKUP(Tabela3[[#This Row],[id_escola]],H:I,2,FALSE)</f>
        <v>65.239999999999995</v>
      </c>
      <c r="C1044" s="21">
        <f>VLOOKUP(Tabela3[[#This Row],[id_escola]],K:L,2,FALSE)</f>
        <v>55.72</v>
      </c>
      <c r="D1044" s="21">
        <f>AVERAGE(Tabela3[[#This Row],[nota_media_portugues]],Tabela3[[#This Row],[nota_media_matematica]])</f>
        <v>60.48</v>
      </c>
      <c r="E1044">
        <f t="shared" si="39"/>
        <v>40</v>
      </c>
      <c r="F1044">
        <f>VLOOKUP(Tabela3[[#This Row],[id_escola]],N:P,3,FALSE)</f>
        <v>6</v>
      </c>
      <c r="H1044" s="20">
        <v>504221</v>
      </c>
      <c r="I1044" s="26">
        <v>63.357142857142854</v>
      </c>
      <c r="K1044" s="16">
        <v>504336</v>
      </c>
      <c r="L1044" s="15">
        <v>63.017543859649123</v>
      </c>
      <c r="N1044">
        <v>346214</v>
      </c>
      <c r="O1044">
        <v>59.585034013605444</v>
      </c>
      <c r="P1044" s="27">
        <f t="shared" si="40"/>
        <v>4</v>
      </c>
    </row>
    <row r="1045" spans="1:16" x14ac:dyDescent="0.3">
      <c r="A1045" s="22">
        <f>'agrupamento - 3ciclo'!A1044</f>
        <v>403441</v>
      </c>
      <c r="B1045" s="21">
        <f>VLOOKUP(Tabela3[[#This Row],[id_escola]],H:I,2,FALSE)</f>
        <v>54.757894736842104</v>
      </c>
      <c r="C1045" s="21">
        <f>VLOOKUP(Tabela3[[#This Row],[id_escola]],K:L,2,FALSE)</f>
        <v>35</v>
      </c>
      <c r="D1045" s="21">
        <f>AVERAGE(Tabela3[[#This Row],[nota_media_portugues]],Tabela3[[#This Row],[nota_media_matematica]])</f>
        <v>44.878947368421052</v>
      </c>
      <c r="E1045">
        <f t="shared" si="39"/>
        <v>159</v>
      </c>
      <c r="F1045">
        <f>VLOOKUP(Tabela3[[#This Row],[id_escola]],N:P,3,FALSE)</f>
        <v>14</v>
      </c>
      <c r="H1045" s="20">
        <v>504336</v>
      </c>
      <c r="I1045" s="26">
        <v>65.431034482758619</v>
      </c>
      <c r="K1045" s="16">
        <v>504580</v>
      </c>
      <c r="L1045" s="15">
        <v>61.888888888888886</v>
      </c>
      <c r="N1045">
        <v>346573</v>
      </c>
      <c r="O1045">
        <v>60.597222222222221</v>
      </c>
      <c r="P1045" s="27">
        <f t="shared" si="40"/>
        <v>2</v>
      </c>
    </row>
    <row r="1046" spans="1:16" x14ac:dyDescent="0.3">
      <c r="A1046" s="22">
        <f>'agrupamento - 3ciclo'!A1045</f>
        <v>402552</v>
      </c>
      <c r="B1046" s="21">
        <f>VLOOKUP(Tabela3[[#This Row],[id_escola]],H:I,2,FALSE)</f>
        <v>58.206349206349209</v>
      </c>
      <c r="C1046" s="21">
        <f>VLOOKUP(Tabela3[[#This Row],[id_escola]],K:L,2,FALSE)</f>
        <v>43.426356589147289</v>
      </c>
      <c r="D1046" s="21">
        <f>AVERAGE(Tabela3[[#This Row],[nota_media_portugues]],Tabela3[[#This Row],[nota_media_matematica]])</f>
        <v>50.816352897748246</v>
      </c>
      <c r="E1046">
        <f t="shared" si="39"/>
        <v>113</v>
      </c>
      <c r="F1046">
        <f>VLOOKUP(Tabela3[[#This Row],[id_escola]],N:P,3,FALSE)</f>
        <v>30</v>
      </c>
      <c r="H1046" s="20">
        <v>504580</v>
      </c>
      <c r="I1046" s="26">
        <v>66.777777777777771</v>
      </c>
      <c r="K1046" s="16">
        <v>504592</v>
      </c>
      <c r="L1046" s="15">
        <v>79.905405405405403</v>
      </c>
      <c r="N1046">
        <v>403039</v>
      </c>
      <c r="O1046">
        <v>59.325153374233132</v>
      </c>
      <c r="P1046" s="27">
        <f t="shared" si="40"/>
        <v>6</v>
      </c>
    </row>
    <row r="1047" spans="1:16" x14ac:dyDescent="0.3">
      <c r="A1047" s="22">
        <f>'agrupamento - 3ciclo'!A1046</f>
        <v>402588</v>
      </c>
      <c r="B1047" s="21">
        <f>VLOOKUP(Tabela3[[#This Row],[id_escola]],H:I,2,FALSE)</f>
        <v>55.897959183673471</v>
      </c>
      <c r="C1047" s="21">
        <f>VLOOKUP(Tabela3[[#This Row],[id_escola]],K:L,2,FALSE)</f>
        <v>41.867924528301884</v>
      </c>
      <c r="D1047" s="21">
        <f>AVERAGE(Tabela3[[#This Row],[nota_media_portugues]],Tabela3[[#This Row],[nota_media_matematica]])</f>
        <v>48.882941855987681</v>
      </c>
      <c r="E1047">
        <f t="shared" si="39"/>
        <v>128</v>
      </c>
      <c r="F1047">
        <f>VLOOKUP(Tabela3[[#This Row],[id_escola]],N:P,3,FALSE)</f>
        <v>67</v>
      </c>
      <c r="H1047" s="20">
        <v>504592</v>
      </c>
      <c r="I1047" s="26">
        <v>76.229729729729726</v>
      </c>
      <c r="K1047" s="16">
        <v>504828</v>
      </c>
      <c r="L1047" s="15">
        <v>70.400000000000006</v>
      </c>
      <c r="N1047">
        <v>403167</v>
      </c>
      <c r="O1047">
        <v>53.371951219512198</v>
      </c>
      <c r="P1047" s="27">
        <f t="shared" si="40"/>
        <v>14</v>
      </c>
    </row>
    <row r="1048" spans="1:16" x14ac:dyDescent="0.3">
      <c r="A1048" s="22">
        <f>'agrupamento - 3ciclo'!A1047</f>
        <v>401262</v>
      </c>
      <c r="B1048" s="21">
        <f>VLOOKUP(Tabela3[[#This Row],[id_escola]],H:I,2,FALSE)</f>
        <v>59.658823529411762</v>
      </c>
      <c r="C1048" s="21">
        <f>VLOOKUP(Tabela3[[#This Row],[id_escola]],K:L,2,FALSE)</f>
        <v>45.341176470588238</v>
      </c>
      <c r="D1048" s="21">
        <f>AVERAGE(Tabela3[[#This Row],[nota_media_portugues]],Tabela3[[#This Row],[nota_media_matematica]])</f>
        <v>52.5</v>
      </c>
      <c r="E1048">
        <f t="shared" si="39"/>
        <v>94</v>
      </c>
      <c r="F1048">
        <f>VLOOKUP(Tabela3[[#This Row],[id_escola]],N:P,3,FALSE)</f>
        <v>30</v>
      </c>
      <c r="H1048" s="20">
        <v>504828</v>
      </c>
      <c r="I1048" s="26">
        <v>79.5</v>
      </c>
      <c r="K1048" s="16">
        <v>504877</v>
      </c>
      <c r="L1048" s="15">
        <v>64.32352941176471</v>
      </c>
      <c r="N1048">
        <v>403180</v>
      </c>
      <c r="O1048">
        <v>54.003412969283275</v>
      </c>
      <c r="P1048" s="27">
        <f t="shared" si="40"/>
        <v>12</v>
      </c>
    </row>
    <row r="1049" spans="1:16" x14ac:dyDescent="0.3">
      <c r="A1049" s="22">
        <f>'agrupamento - 3ciclo'!A1048</f>
        <v>403416</v>
      </c>
      <c r="B1049" s="21">
        <f>VLOOKUP(Tabela3[[#This Row],[id_escola]],H:I,2,FALSE)</f>
        <v>59.491666666666667</v>
      </c>
      <c r="C1049" s="21">
        <f>VLOOKUP(Tabela3[[#This Row],[id_escola]],K:L,2,FALSE)</f>
        <v>45.341666666666669</v>
      </c>
      <c r="D1049" s="21">
        <f>AVERAGE(Tabela3[[#This Row],[nota_media_portugues]],Tabela3[[#This Row],[nota_media_matematica]])</f>
        <v>52.416666666666671</v>
      </c>
      <c r="E1049">
        <f t="shared" si="39"/>
        <v>94</v>
      </c>
      <c r="F1049">
        <f>VLOOKUP(Tabela3[[#This Row],[id_escola]],N:P,3,FALSE)</f>
        <v>90</v>
      </c>
      <c r="H1049" s="20">
        <v>504877</v>
      </c>
      <c r="I1049" s="26">
        <v>70.720588235294116</v>
      </c>
      <c r="K1049" s="16">
        <v>505020</v>
      </c>
      <c r="L1049" s="15">
        <v>66.565217391304344</v>
      </c>
      <c r="N1049">
        <v>800485</v>
      </c>
      <c r="O1049">
        <v>59.336956521739133</v>
      </c>
      <c r="P1049" s="27">
        <f t="shared" si="40"/>
        <v>5</v>
      </c>
    </row>
    <row r="1050" spans="1:16" x14ac:dyDescent="0.3">
      <c r="A1050" s="22">
        <f>'agrupamento - 3ciclo'!A1049</f>
        <v>402862</v>
      </c>
      <c r="B1050" s="21">
        <f>VLOOKUP(Tabela3[[#This Row],[id_escola]],H:I,2,FALSE)</f>
        <v>48.911764705882355</v>
      </c>
      <c r="C1050" s="21">
        <f>VLOOKUP(Tabela3[[#This Row],[id_escola]],K:L,2,FALSE)</f>
        <v>26.205882352941178</v>
      </c>
      <c r="D1050" s="21">
        <f>AVERAGE(Tabela3[[#This Row],[nota_media_portugues]],Tabela3[[#This Row],[nota_media_matematica]])</f>
        <v>37.558823529411768</v>
      </c>
      <c r="E1050">
        <f t="shared" si="39"/>
        <v>171</v>
      </c>
      <c r="F1050">
        <f>VLOOKUP(Tabela3[[#This Row],[id_escola]],N:P,3,FALSE)</f>
        <v>17</v>
      </c>
      <c r="H1050" s="20">
        <v>505020</v>
      </c>
      <c r="I1050" s="26">
        <v>66.13636363636364</v>
      </c>
      <c r="K1050" s="16">
        <v>505079</v>
      </c>
      <c r="L1050" s="15">
        <v>64.924999999999997</v>
      </c>
      <c r="N1050" t="s">
        <v>1280</v>
      </c>
    </row>
    <row r="1051" spans="1:16" x14ac:dyDescent="0.3">
      <c r="A1051" s="22">
        <f>'agrupamento - 3ciclo'!A1050</f>
        <v>403611</v>
      </c>
      <c r="B1051" s="21">
        <f>VLOOKUP(Tabela3[[#This Row],[id_escola]],H:I,2,FALSE)</f>
        <v>57.774999999999999</v>
      </c>
      <c r="C1051" s="21">
        <f>VLOOKUP(Tabela3[[#This Row],[id_escola]],K:L,2,FALSE)</f>
        <v>40.049999999999997</v>
      </c>
      <c r="D1051" s="21">
        <f>AVERAGE(Tabela3[[#This Row],[nota_media_portugues]],Tabela3[[#This Row],[nota_media_matematica]])</f>
        <v>48.912499999999994</v>
      </c>
      <c r="E1051">
        <f t="shared" si="39"/>
        <v>125</v>
      </c>
      <c r="F1051">
        <f>VLOOKUP(Tabela3[[#This Row],[id_escola]],N:P,3,FALSE)</f>
        <v>13</v>
      </c>
      <c r="H1051" s="20">
        <v>505079</v>
      </c>
      <c r="I1051" s="26">
        <v>77.8</v>
      </c>
      <c r="K1051" s="16">
        <v>505195</v>
      </c>
      <c r="L1051" s="15">
        <v>79.119658119658126</v>
      </c>
      <c r="N1051">
        <v>331028</v>
      </c>
      <c r="O1051">
        <v>56.033333333333331</v>
      </c>
      <c r="P1051" s="27">
        <f>RANK(O1051, $O$1051:$O$1076, 0)</f>
        <v>6</v>
      </c>
    </row>
    <row r="1052" spans="1:16" x14ac:dyDescent="0.3">
      <c r="A1052" s="22">
        <f>'agrupamento - 3ciclo'!A1051</f>
        <v>403519</v>
      </c>
      <c r="B1052" s="21">
        <f>VLOOKUP(Tabela3[[#This Row],[id_escola]],H:I,2,FALSE)</f>
        <v>55.096296296296295</v>
      </c>
      <c r="C1052" s="21">
        <f>VLOOKUP(Tabela3[[#This Row],[id_escola]],K:L,2,FALSE)</f>
        <v>25.355072463768117</v>
      </c>
      <c r="D1052" s="21">
        <f>AVERAGE(Tabela3[[#This Row],[nota_media_portugues]],Tabela3[[#This Row],[nota_media_matematica]])</f>
        <v>40.225684380032206</v>
      </c>
      <c r="E1052">
        <f t="shared" si="39"/>
        <v>165</v>
      </c>
      <c r="F1052">
        <f>VLOOKUP(Tabela3[[#This Row],[id_escola]],N:P,3,FALSE)</f>
        <v>166</v>
      </c>
      <c r="H1052" s="20">
        <v>505195</v>
      </c>
      <c r="I1052" s="26">
        <v>72.324786324786331</v>
      </c>
      <c r="K1052" s="16">
        <v>505213</v>
      </c>
      <c r="L1052" s="15">
        <v>58.166666666666664</v>
      </c>
      <c r="N1052">
        <v>340959</v>
      </c>
      <c r="O1052">
        <v>48.476923076923079</v>
      </c>
      <c r="P1052" s="27">
        <f t="shared" ref="P1052:P1076" si="41">RANK(O1052, $O$1051:$O$1076, 0)</f>
        <v>13</v>
      </c>
    </row>
    <row r="1053" spans="1:16" x14ac:dyDescent="0.3">
      <c r="A1053" s="22">
        <f>'agrupamento - 3ciclo'!A1052</f>
        <v>402722</v>
      </c>
      <c r="B1053" s="21">
        <f>VLOOKUP(Tabela3[[#This Row],[id_escola]],H:I,2,FALSE)</f>
        <v>57.552147239263803</v>
      </c>
      <c r="C1053" s="21">
        <f>VLOOKUP(Tabela3[[#This Row],[id_escola]],K:L,2,FALSE)</f>
        <v>36.072727272727271</v>
      </c>
      <c r="D1053" s="21">
        <f>AVERAGE(Tabela3[[#This Row],[nota_media_portugues]],Tabela3[[#This Row],[nota_media_matematica]])</f>
        <v>46.812437255995533</v>
      </c>
      <c r="E1053">
        <f t="shared" si="39"/>
        <v>140</v>
      </c>
      <c r="F1053">
        <f>VLOOKUP(Tabela3[[#This Row],[id_escola]],N:P,3,FALSE)</f>
        <v>33</v>
      </c>
      <c r="H1053" s="20">
        <v>505213</v>
      </c>
      <c r="I1053" s="26">
        <v>73.066666666666663</v>
      </c>
      <c r="K1053" s="16">
        <v>505274</v>
      </c>
      <c r="L1053" s="15">
        <v>59.25</v>
      </c>
      <c r="N1053">
        <v>340996</v>
      </c>
      <c r="O1053">
        <v>46.949152542372879</v>
      </c>
      <c r="P1053" s="27">
        <f t="shared" si="41"/>
        <v>20</v>
      </c>
    </row>
    <row r="1054" spans="1:16" x14ac:dyDescent="0.3">
      <c r="A1054" s="22">
        <f>'agrupamento - 3ciclo'!A1053</f>
        <v>403088</v>
      </c>
      <c r="B1054" s="21">
        <f>VLOOKUP(Tabela3[[#This Row],[id_escola]],H:I,2,FALSE)</f>
        <v>58.051546391752581</v>
      </c>
      <c r="C1054" s="21">
        <f>VLOOKUP(Tabela3[[#This Row],[id_escola]],K:L,2,FALSE)</f>
        <v>43.908163265306122</v>
      </c>
      <c r="D1054" s="21">
        <f>AVERAGE(Tabela3[[#This Row],[nota_media_portugues]],Tabela3[[#This Row],[nota_media_matematica]])</f>
        <v>50.979854828529355</v>
      </c>
      <c r="E1054">
        <f t="shared" si="39"/>
        <v>108</v>
      </c>
      <c r="F1054">
        <f>VLOOKUP(Tabela3[[#This Row],[id_escola]],N:P,3,FALSE)</f>
        <v>36</v>
      </c>
      <c r="H1054" s="20">
        <v>505274</v>
      </c>
      <c r="I1054" s="26">
        <v>54.375</v>
      </c>
      <c r="K1054" s="16">
        <v>505316</v>
      </c>
      <c r="L1054" s="15">
        <v>60.636363636363633</v>
      </c>
      <c r="N1054">
        <v>341824</v>
      </c>
      <c r="O1054">
        <v>46.46875</v>
      </c>
      <c r="P1054" s="27">
        <f t="shared" si="41"/>
        <v>22</v>
      </c>
    </row>
    <row r="1055" spans="1:16" x14ac:dyDescent="0.3">
      <c r="A1055" s="22">
        <f>'agrupamento - 3ciclo'!A1054</f>
        <v>402734</v>
      </c>
      <c r="B1055" s="21">
        <f>VLOOKUP(Tabela3[[#This Row],[id_escola]],H:I,2,FALSE)</f>
        <v>57.391608391608393</v>
      </c>
      <c r="C1055" s="21">
        <f>VLOOKUP(Tabela3[[#This Row],[id_escola]],K:L,2,FALSE)</f>
        <v>40.2027972027972</v>
      </c>
      <c r="D1055" s="21">
        <f>AVERAGE(Tabela3[[#This Row],[nota_media_portugues]],Tabela3[[#This Row],[nota_media_matematica]])</f>
        <v>48.7972027972028</v>
      </c>
      <c r="E1055">
        <f t="shared" si="39"/>
        <v>126</v>
      </c>
      <c r="F1055">
        <f>VLOOKUP(Tabela3[[#This Row],[id_escola]],N:P,3,FALSE)</f>
        <v>24</v>
      </c>
      <c r="H1055" s="20">
        <v>505316</v>
      </c>
      <c r="I1055" s="26">
        <v>78</v>
      </c>
      <c r="K1055" s="16">
        <v>505470</v>
      </c>
      <c r="L1055" s="15">
        <v>47.41935483870968</v>
      </c>
      <c r="N1055">
        <v>343055</v>
      </c>
      <c r="O1055">
        <v>46.710526315789473</v>
      </c>
      <c r="P1055" s="27">
        <f t="shared" si="41"/>
        <v>21</v>
      </c>
    </row>
    <row r="1056" spans="1:16" x14ac:dyDescent="0.3">
      <c r="A1056" s="22">
        <f>'agrupamento - 3ciclo'!A1055</f>
        <v>404664</v>
      </c>
      <c r="B1056" s="21">
        <f>VLOOKUP(Tabela3[[#This Row],[id_escola]],H:I,2,FALSE)</f>
        <v>53.669421487603309</v>
      </c>
      <c r="C1056" s="21">
        <f>VLOOKUP(Tabela3[[#This Row],[id_escola]],K:L,2,FALSE)</f>
        <v>25.451851851851853</v>
      </c>
      <c r="D1056" s="21">
        <f>AVERAGE(Tabela3[[#This Row],[nota_media_portugues]],Tabela3[[#This Row],[nota_media_matematica]])</f>
        <v>39.560636669727579</v>
      </c>
      <c r="E1056">
        <f t="shared" si="39"/>
        <v>163</v>
      </c>
      <c r="F1056">
        <f>VLOOKUP(Tabela3[[#This Row],[id_escola]],N:P,3,FALSE)</f>
        <v>186</v>
      </c>
      <c r="H1056" s="20">
        <v>505470</v>
      </c>
      <c r="I1056" s="26">
        <v>71.933333333333337</v>
      </c>
      <c r="K1056" s="16">
        <v>505523</v>
      </c>
      <c r="L1056" s="15">
        <v>73.20289855072464</v>
      </c>
      <c r="N1056">
        <v>343730</v>
      </c>
      <c r="O1056">
        <v>61.271739130434781</v>
      </c>
      <c r="P1056" s="27">
        <f t="shared" si="41"/>
        <v>2</v>
      </c>
    </row>
    <row r="1057" spans="1:16" x14ac:dyDescent="0.3">
      <c r="A1057" s="22">
        <f>'agrupamento - 3ciclo'!A1056</f>
        <v>403404</v>
      </c>
      <c r="B1057" s="21">
        <f>VLOOKUP(Tabela3[[#This Row],[id_escola]],H:I,2,FALSE)</f>
        <v>54.333333333333336</v>
      </c>
      <c r="C1057" s="21">
        <f>VLOOKUP(Tabela3[[#This Row],[id_escola]],K:L,2,FALSE)</f>
        <v>32.952380952380949</v>
      </c>
      <c r="D1057" s="21">
        <f>AVERAGE(Tabela3[[#This Row],[nota_media_portugues]],Tabela3[[#This Row],[nota_media_matematica]])</f>
        <v>43.642857142857139</v>
      </c>
      <c r="E1057">
        <f t="shared" si="39"/>
        <v>156</v>
      </c>
      <c r="F1057">
        <f>VLOOKUP(Tabela3[[#This Row],[id_escola]],N:P,3,FALSE)</f>
        <v>169</v>
      </c>
      <c r="H1057" s="20">
        <v>505523</v>
      </c>
      <c r="I1057" s="26">
        <v>75.705882352941174</v>
      </c>
      <c r="K1057" s="16">
        <v>505547</v>
      </c>
      <c r="L1057" s="15">
        <v>59.60526315789474</v>
      </c>
      <c r="N1057">
        <v>343754</v>
      </c>
      <c r="O1057">
        <v>38.299999999999997</v>
      </c>
      <c r="P1057" s="27">
        <f t="shared" si="41"/>
        <v>26</v>
      </c>
    </row>
    <row r="1058" spans="1:16" x14ac:dyDescent="0.3">
      <c r="A1058" s="22">
        <f>'agrupamento - 3ciclo'!A1057</f>
        <v>404380</v>
      </c>
      <c r="B1058" s="21">
        <f>VLOOKUP(Tabela3[[#This Row],[id_escola]],H:I,2,FALSE)</f>
        <v>61.728260869565219</v>
      </c>
      <c r="C1058" s="21">
        <f>VLOOKUP(Tabela3[[#This Row],[id_escola]],K:L,2,FALSE)</f>
        <v>41.913978494623656</v>
      </c>
      <c r="D1058" s="21">
        <f>AVERAGE(Tabela3[[#This Row],[nota_media_portugues]],Tabela3[[#This Row],[nota_media_matematica]])</f>
        <v>51.821119682094434</v>
      </c>
      <c r="E1058">
        <f t="shared" si="39"/>
        <v>95</v>
      </c>
      <c r="F1058">
        <f>VLOOKUP(Tabela3[[#This Row],[id_escola]],N:P,3,FALSE)</f>
        <v>87</v>
      </c>
      <c r="H1058" s="20">
        <v>505547</v>
      </c>
      <c r="I1058" s="26">
        <v>67.44736842105263</v>
      </c>
      <c r="K1058" s="16">
        <v>505559</v>
      </c>
      <c r="L1058" s="15">
        <v>78.041666666666671</v>
      </c>
      <c r="N1058">
        <v>343766</v>
      </c>
      <c r="O1058">
        <v>41.548387096774192</v>
      </c>
      <c r="P1058" s="27">
        <f t="shared" si="41"/>
        <v>24</v>
      </c>
    </row>
    <row r="1059" spans="1:16" x14ac:dyDescent="0.3">
      <c r="A1059" s="22">
        <f>'agrupamento - 3ciclo'!A1058</f>
        <v>402783</v>
      </c>
      <c r="B1059" s="21">
        <f>VLOOKUP(Tabela3[[#This Row],[id_escola]],H:I,2,FALSE)</f>
        <v>58.384615384615387</v>
      </c>
      <c r="C1059" s="21">
        <f>VLOOKUP(Tabela3[[#This Row],[id_escola]],K:L,2,FALSE)</f>
        <v>36</v>
      </c>
      <c r="D1059" s="21">
        <f>AVERAGE(Tabela3[[#This Row],[nota_media_portugues]],Tabela3[[#This Row],[nota_media_matematica]])</f>
        <v>47.192307692307693</v>
      </c>
      <c r="E1059">
        <f t="shared" si="39"/>
        <v>135</v>
      </c>
      <c r="F1059">
        <f>VLOOKUP(Tabela3[[#This Row],[id_escola]],N:P,3,FALSE)</f>
        <v>11</v>
      </c>
      <c r="H1059" s="20">
        <v>505559</v>
      </c>
      <c r="I1059" s="26">
        <v>68.708333333333329</v>
      </c>
      <c r="K1059" s="16">
        <v>505675</v>
      </c>
      <c r="L1059" s="15">
        <v>49.311926605504588</v>
      </c>
      <c r="N1059">
        <v>343778</v>
      </c>
      <c r="O1059">
        <v>52.487804878048777</v>
      </c>
      <c r="P1059" s="27">
        <f t="shared" si="41"/>
        <v>8</v>
      </c>
    </row>
    <row r="1060" spans="1:16" x14ac:dyDescent="0.3">
      <c r="A1060" s="22">
        <f>'agrupamento - 3ciclo'!A1059</f>
        <v>403647</v>
      </c>
      <c r="B1060" s="21">
        <f>VLOOKUP(Tabela3[[#This Row],[id_escola]],H:I,2,FALSE)</f>
        <v>56.301369863013697</v>
      </c>
      <c r="C1060" s="21">
        <f>VLOOKUP(Tabela3[[#This Row],[id_escola]],K:L,2,FALSE)</f>
        <v>41.602739726027394</v>
      </c>
      <c r="D1060" s="21">
        <f>AVERAGE(Tabela3[[#This Row],[nota_media_portugues]],Tabela3[[#This Row],[nota_media_matematica]])</f>
        <v>48.952054794520549</v>
      </c>
      <c r="E1060">
        <f t="shared" si="39"/>
        <v>122</v>
      </c>
      <c r="F1060">
        <f>VLOOKUP(Tabela3[[#This Row],[id_escola]],N:P,3,FALSE)</f>
        <v>46</v>
      </c>
      <c r="H1060" s="20">
        <v>505675</v>
      </c>
      <c r="I1060" s="26">
        <v>64.971428571428575</v>
      </c>
      <c r="K1060" s="16">
        <v>505687</v>
      </c>
      <c r="L1060" s="15">
        <v>64.469387755102048</v>
      </c>
      <c r="N1060">
        <v>343780</v>
      </c>
      <c r="O1060">
        <v>48.310344827586206</v>
      </c>
      <c r="P1060" s="27">
        <f t="shared" si="41"/>
        <v>14</v>
      </c>
    </row>
    <row r="1061" spans="1:16" x14ac:dyDescent="0.3">
      <c r="A1061" s="22">
        <f>'agrupamento - 3ciclo'!A1060</f>
        <v>403052</v>
      </c>
      <c r="B1061" s="21">
        <f>VLOOKUP(Tabela3[[#This Row],[id_escola]],H:I,2,FALSE)</f>
        <v>62.64</v>
      </c>
      <c r="C1061" s="21">
        <f>VLOOKUP(Tabela3[[#This Row],[id_escola]],K:L,2,FALSE)</f>
        <v>49.96</v>
      </c>
      <c r="D1061" s="21">
        <f>AVERAGE(Tabela3[[#This Row],[nota_media_portugues]],Tabela3[[#This Row],[nota_media_matematica]])</f>
        <v>56.3</v>
      </c>
      <c r="E1061">
        <f t="shared" si="39"/>
        <v>63</v>
      </c>
      <c r="F1061">
        <f>VLOOKUP(Tabela3[[#This Row],[id_escola]],N:P,3,FALSE)</f>
        <v>12</v>
      </c>
      <c r="H1061" s="20">
        <v>505687</v>
      </c>
      <c r="I1061" s="26">
        <v>66.833333333333329</v>
      </c>
      <c r="K1061" s="16">
        <v>505699</v>
      </c>
      <c r="L1061" s="15">
        <v>51.5</v>
      </c>
      <c r="N1061">
        <v>343791</v>
      </c>
      <c r="O1061">
        <v>47.833333333333336</v>
      </c>
      <c r="P1061" s="27">
        <f t="shared" si="41"/>
        <v>17</v>
      </c>
    </row>
    <row r="1062" spans="1:16" x14ac:dyDescent="0.3">
      <c r="A1062" s="22">
        <f>'agrupamento - 3ciclo'!A1061</f>
        <v>403880</v>
      </c>
      <c r="B1062" s="21">
        <f>VLOOKUP(Tabela3[[#This Row],[id_escola]],H:I,2,FALSE)</f>
        <v>58.565217391304351</v>
      </c>
      <c r="C1062" s="21">
        <f>VLOOKUP(Tabela3[[#This Row],[id_escola]],K:L,2,FALSE)</f>
        <v>43.83916083916084</v>
      </c>
      <c r="D1062" s="21">
        <f>AVERAGE(Tabela3[[#This Row],[nota_media_portugues]],Tabela3[[#This Row],[nota_media_matematica]])</f>
        <v>51.202189115232599</v>
      </c>
      <c r="E1062">
        <f t="shared" si="39"/>
        <v>103</v>
      </c>
      <c r="F1062">
        <f>VLOOKUP(Tabela3[[#This Row],[id_escola]],N:P,3,FALSE)</f>
        <v>35</v>
      </c>
      <c r="H1062" s="20">
        <v>505699</v>
      </c>
      <c r="I1062" s="26">
        <v>67.071428571428569</v>
      </c>
      <c r="K1062" s="16">
        <v>505729</v>
      </c>
      <c r="L1062" s="15">
        <v>61.208333333333336</v>
      </c>
      <c r="N1062">
        <v>345696</v>
      </c>
      <c r="O1062">
        <v>51.96875</v>
      </c>
      <c r="P1062" s="27">
        <f t="shared" si="41"/>
        <v>9</v>
      </c>
    </row>
    <row r="1063" spans="1:16" x14ac:dyDescent="0.3">
      <c r="A1063" s="22">
        <f>'agrupamento - 3ciclo'!A1062</f>
        <v>403428</v>
      </c>
      <c r="B1063" s="21">
        <f>VLOOKUP(Tabela3[[#This Row],[id_escola]],H:I,2,FALSE)</f>
        <v>57.269662921348313</v>
      </c>
      <c r="C1063" s="21">
        <f>VLOOKUP(Tabela3[[#This Row],[id_escola]],K:L,2,FALSE)</f>
        <v>35.08988764044944</v>
      </c>
      <c r="D1063" s="21">
        <f>AVERAGE(Tabela3[[#This Row],[nota_media_portugues]],Tabela3[[#This Row],[nota_media_matematica]])</f>
        <v>46.17977528089888</v>
      </c>
      <c r="E1063">
        <f t="shared" si="39"/>
        <v>141</v>
      </c>
      <c r="F1063">
        <f>VLOOKUP(Tabela3[[#This Row],[id_escola]],N:P,3,FALSE)</f>
        <v>130</v>
      </c>
      <c r="H1063" s="20">
        <v>505729</v>
      </c>
      <c r="I1063" s="26">
        <v>72.166666666666671</v>
      </c>
      <c r="K1063" s="16">
        <v>505810</v>
      </c>
      <c r="L1063" s="15">
        <v>78.336842105263159</v>
      </c>
      <c r="N1063">
        <v>345945</v>
      </c>
      <c r="O1063">
        <v>47.84375</v>
      </c>
      <c r="P1063" s="27">
        <f t="shared" si="41"/>
        <v>16</v>
      </c>
    </row>
    <row r="1064" spans="1:16" x14ac:dyDescent="0.3">
      <c r="A1064" s="22">
        <f>'agrupamento - 3ciclo'!A1063</f>
        <v>403350</v>
      </c>
      <c r="B1064" s="21">
        <f>VLOOKUP(Tabela3[[#This Row],[id_escola]],H:I,2,FALSE)</f>
        <v>60.898734177215189</v>
      </c>
      <c r="C1064" s="21">
        <f>VLOOKUP(Tabela3[[#This Row],[id_escola]],K:L,2,FALSE)</f>
        <v>48.075949367088604</v>
      </c>
      <c r="D1064" s="21">
        <f>AVERAGE(Tabela3[[#This Row],[nota_media_portugues]],Tabela3[[#This Row],[nota_media_matematica]])</f>
        <v>54.487341772151893</v>
      </c>
      <c r="E1064">
        <f t="shared" si="39"/>
        <v>73</v>
      </c>
      <c r="F1064">
        <f>VLOOKUP(Tabela3[[#This Row],[id_escola]],N:P,3,FALSE)</f>
        <v>71</v>
      </c>
      <c r="H1064" s="20">
        <v>505810</v>
      </c>
      <c r="I1064" s="26">
        <v>78.473684210526315</v>
      </c>
      <c r="K1064" s="16">
        <v>505821</v>
      </c>
      <c r="L1064" s="15">
        <v>54.333333333333336</v>
      </c>
      <c r="N1064">
        <v>346032</v>
      </c>
      <c r="O1064">
        <v>39.837837837837839</v>
      </c>
      <c r="P1064" s="27">
        <f t="shared" si="41"/>
        <v>25</v>
      </c>
    </row>
    <row r="1065" spans="1:16" x14ac:dyDescent="0.3">
      <c r="A1065" s="22">
        <f>'agrupamento - 3ciclo'!A1064</f>
        <v>403131</v>
      </c>
      <c r="B1065" s="21">
        <f>VLOOKUP(Tabela3[[#This Row],[id_escola]],H:I,2,FALSE)</f>
        <v>57.985294117647058</v>
      </c>
      <c r="C1065" s="21">
        <f>VLOOKUP(Tabela3[[#This Row],[id_escola]],K:L,2,FALSE)</f>
        <v>42.675675675675677</v>
      </c>
      <c r="D1065" s="21">
        <f>AVERAGE(Tabela3[[#This Row],[nota_media_portugues]],Tabela3[[#This Row],[nota_media_matematica]])</f>
        <v>50.330484896661368</v>
      </c>
      <c r="E1065">
        <f t="shared" si="39"/>
        <v>112</v>
      </c>
      <c r="F1065">
        <f>VLOOKUP(Tabela3[[#This Row],[id_escola]],N:P,3,FALSE)</f>
        <v>11</v>
      </c>
      <c r="H1065" s="20">
        <v>505821</v>
      </c>
      <c r="I1065" s="26">
        <v>70.07692307692308</v>
      </c>
      <c r="K1065" s="16">
        <v>505882</v>
      </c>
      <c r="L1065" s="15">
        <v>80.89473684210526</v>
      </c>
      <c r="N1065">
        <v>346068</v>
      </c>
      <c r="O1065">
        <v>43.985507246376812</v>
      </c>
      <c r="P1065" s="27">
        <f t="shared" si="41"/>
        <v>23</v>
      </c>
    </row>
    <row r="1066" spans="1:16" x14ac:dyDescent="0.3">
      <c r="A1066" s="22">
        <f>'agrupamento - 3ciclo'!A1065</f>
        <v>404639</v>
      </c>
      <c r="B1066" s="21">
        <f>VLOOKUP(Tabela3[[#This Row],[id_escola]],H:I,2,FALSE)</f>
        <v>55.099099099099099</v>
      </c>
      <c r="C1066" s="21">
        <f>VLOOKUP(Tabela3[[#This Row],[id_escola]],K:L,2,FALSE)</f>
        <v>31.758620689655171</v>
      </c>
      <c r="D1066" s="21">
        <f>AVERAGE(Tabela3[[#This Row],[nota_media_portugues]],Tabela3[[#This Row],[nota_media_matematica]])</f>
        <v>43.428859894377133</v>
      </c>
      <c r="E1066">
        <f t="shared" si="39"/>
        <v>148</v>
      </c>
      <c r="F1066">
        <f>VLOOKUP(Tabela3[[#This Row],[id_escola]],N:P,3,FALSE)</f>
        <v>18</v>
      </c>
      <c r="H1066" s="20">
        <v>505882</v>
      </c>
      <c r="I1066" s="26">
        <v>85</v>
      </c>
      <c r="K1066" s="16">
        <v>505948</v>
      </c>
      <c r="L1066" s="15">
        <v>63.666666666666664</v>
      </c>
      <c r="N1066">
        <v>346196</v>
      </c>
      <c r="O1066">
        <v>49.789473684210527</v>
      </c>
      <c r="P1066" s="27">
        <f t="shared" si="41"/>
        <v>12</v>
      </c>
    </row>
    <row r="1067" spans="1:16" x14ac:dyDescent="0.3">
      <c r="A1067" s="22">
        <f>'agrupamento - 3ciclo'!A1066</f>
        <v>403040</v>
      </c>
      <c r="B1067" s="21">
        <f>VLOOKUP(Tabela3[[#This Row],[id_escola]],H:I,2,FALSE)</f>
        <v>60.023809523809526</v>
      </c>
      <c r="C1067" s="21">
        <f>VLOOKUP(Tabela3[[#This Row],[id_escola]],K:L,2,FALSE)</f>
        <v>45.642857142857146</v>
      </c>
      <c r="D1067" s="21">
        <f>AVERAGE(Tabela3[[#This Row],[nota_media_portugues]],Tabela3[[#This Row],[nota_media_matematica]])</f>
        <v>52.833333333333336</v>
      </c>
      <c r="E1067">
        <f t="shared" si="39"/>
        <v>90</v>
      </c>
      <c r="F1067">
        <f>VLOOKUP(Tabela3[[#This Row],[id_escola]],N:P,3,FALSE)</f>
        <v>34</v>
      </c>
      <c r="H1067" s="20">
        <v>505948</v>
      </c>
      <c r="I1067" s="26">
        <v>73.81481481481481</v>
      </c>
      <c r="K1067" s="16">
        <v>505961</v>
      </c>
      <c r="L1067" s="15">
        <v>82.261904761904759</v>
      </c>
      <c r="N1067">
        <v>346305</v>
      </c>
      <c r="O1067">
        <v>58.531914893617021</v>
      </c>
      <c r="P1067" s="27">
        <f t="shared" si="41"/>
        <v>3</v>
      </c>
    </row>
    <row r="1068" spans="1:16" x14ac:dyDescent="0.3">
      <c r="A1068" s="22">
        <f>'agrupamento - 3ciclo'!A1067</f>
        <v>403726</v>
      </c>
      <c r="B1068" s="21">
        <f>VLOOKUP(Tabela3[[#This Row],[id_escola]],H:I,2,FALSE)</f>
        <v>52.634146341463413</v>
      </c>
      <c r="C1068" s="21">
        <f>VLOOKUP(Tabela3[[#This Row],[id_escola]],K:L,2,FALSE)</f>
        <v>19</v>
      </c>
      <c r="D1068" s="21">
        <f>AVERAGE(Tabela3[[#This Row],[nota_media_portugues]],Tabela3[[#This Row],[nota_media_matematica]])</f>
        <v>35.817073170731703</v>
      </c>
      <c r="E1068">
        <f t="shared" si="39"/>
        <v>158</v>
      </c>
      <c r="F1068">
        <f>VLOOKUP(Tabela3[[#This Row],[id_escola]],N:P,3,FALSE)</f>
        <v>54</v>
      </c>
      <c r="H1068" s="20">
        <v>505961</v>
      </c>
      <c r="I1068" s="26">
        <v>81.88095238095238</v>
      </c>
      <c r="K1068" s="16">
        <v>505973</v>
      </c>
      <c r="L1068" s="15">
        <v>65.733333333333334</v>
      </c>
      <c r="N1068">
        <v>346780</v>
      </c>
      <c r="O1068">
        <v>54.133333333333333</v>
      </c>
      <c r="P1068" s="27">
        <f t="shared" si="41"/>
        <v>7</v>
      </c>
    </row>
    <row r="1069" spans="1:16" x14ac:dyDescent="0.3">
      <c r="A1069" s="22">
        <f>'agrupamento - 3ciclo'!A1068</f>
        <v>403751</v>
      </c>
      <c r="B1069" s="21">
        <f>VLOOKUP(Tabela3[[#This Row],[id_escola]],H:I,2,FALSE)</f>
        <v>57.071428571428569</v>
      </c>
      <c r="C1069" s="21">
        <f>VLOOKUP(Tabela3[[#This Row],[id_escola]],K:L,2,FALSE)</f>
        <v>32.055555555555557</v>
      </c>
      <c r="D1069" s="21">
        <f>AVERAGE(Tabela3[[#This Row],[nota_media_portugues]],Tabela3[[#This Row],[nota_media_matematica]])</f>
        <v>44.563492063492063</v>
      </c>
      <c r="E1069">
        <f t="shared" si="39"/>
        <v>142</v>
      </c>
      <c r="F1069">
        <f>VLOOKUP(Tabela3[[#This Row],[id_escola]],N:P,3,FALSE)</f>
        <v>86</v>
      </c>
      <c r="H1069" s="20">
        <v>505973</v>
      </c>
      <c r="I1069" s="26">
        <v>75.266666666666666</v>
      </c>
      <c r="K1069" s="16">
        <v>506060</v>
      </c>
      <c r="L1069" s="15">
        <v>74.425925925925924</v>
      </c>
      <c r="N1069">
        <v>401079</v>
      </c>
      <c r="O1069">
        <v>56.258064516129032</v>
      </c>
      <c r="P1069" s="27">
        <f t="shared" si="41"/>
        <v>5</v>
      </c>
    </row>
    <row r="1070" spans="1:16" x14ac:dyDescent="0.3">
      <c r="A1070" s="22">
        <f>'agrupamento - 3ciclo'!A1069</f>
        <v>403027</v>
      </c>
      <c r="B1070" s="21">
        <f>VLOOKUP(Tabela3[[#This Row],[id_escola]],H:I,2,FALSE)</f>
        <v>63.476190476190474</v>
      </c>
      <c r="C1070" s="21">
        <f>VLOOKUP(Tabela3[[#This Row],[id_escola]],K:L,2,FALSE)</f>
        <v>53.906976744186046</v>
      </c>
      <c r="D1070" s="21">
        <f>AVERAGE(Tabela3[[#This Row],[nota_media_portugues]],Tabela3[[#This Row],[nota_media_matematica]])</f>
        <v>58.69158361018826</v>
      </c>
      <c r="E1070">
        <f t="shared" si="39"/>
        <v>49</v>
      </c>
      <c r="F1070">
        <f>VLOOKUP(Tabela3[[#This Row],[id_escola]],N:P,3,FALSE)</f>
        <v>7</v>
      </c>
      <c r="H1070" s="20">
        <v>506060</v>
      </c>
      <c r="I1070" s="26">
        <v>75.490566037735846</v>
      </c>
      <c r="K1070" s="16">
        <v>506072</v>
      </c>
      <c r="L1070" s="15">
        <v>67.291666666666671</v>
      </c>
      <c r="N1070">
        <v>401407</v>
      </c>
      <c r="O1070">
        <v>47.358974358974358</v>
      </c>
      <c r="P1070" s="27">
        <f t="shared" si="41"/>
        <v>19</v>
      </c>
    </row>
    <row r="1071" spans="1:16" x14ac:dyDescent="0.3">
      <c r="A1071" s="22">
        <f>'agrupamento - 3ciclo'!A1070</f>
        <v>404627</v>
      </c>
      <c r="B1071" s="21">
        <f>VLOOKUP(Tabela3[[#This Row],[id_escola]],H:I,2,FALSE)</f>
        <v>60.72</v>
      </c>
      <c r="C1071" s="21">
        <f>VLOOKUP(Tabela3[[#This Row],[id_escola]],K:L,2,FALSE)</f>
        <v>45.979591836734691</v>
      </c>
      <c r="D1071" s="21">
        <f>AVERAGE(Tabela3[[#This Row],[nota_media_portugues]],Tabela3[[#This Row],[nota_media_matematica]])</f>
        <v>53.349795918367349</v>
      </c>
      <c r="E1071">
        <f t="shared" si="39"/>
        <v>83</v>
      </c>
      <c r="F1071">
        <f>VLOOKUP(Tabela3[[#This Row],[id_escola]],N:P,3,FALSE)</f>
        <v>3</v>
      </c>
      <c r="H1071" s="20">
        <v>506072</v>
      </c>
      <c r="I1071" s="26">
        <v>78.375</v>
      </c>
      <c r="K1071" s="16">
        <v>506084</v>
      </c>
      <c r="L1071" s="15">
        <v>63.975609756097562</v>
      </c>
      <c r="N1071">
        <v>401511</v>
      </c>
      <c r="O1071">
        <v>48.215686274509807</v>
      </c>
      <c r="P1071" s="27">
        <f t="shared" si="41"/>
        <v>15</v>
      </c>
    </row>
    <row r="1072" spans="1:16" x14ac:dyDescent="0.3">
      <c r="A1072" s="22">
        <f>'agrupamento - 3ciclo'!A1071</f>
        <v>401389</v>
      </c>
      <c r="B1072" s="21">
        <f>VLOOKUP(Tabela3[[#This Row],[id_escola]],H:I,2,FALSE)</f>
        <v>55.967948717948715</v>
      </c>
      <c r="C1072" s="21">
        <f>VLOOKUP(Tabela3[[#This Row],[id_escola]],K:L,2,FALSE)</f>
        <v>39.670967741935485</v>
      </c>
      <c r="D1072" s="21">
        <f>AVERAGE(Tabela3[[#This Row],[nota_media_portugues]],Tabela3[[#This Row],[nota_media_matematica]])</f>
        <v>47.8194582299421</v>
      </c>
      <c r="E1072">
        <f t="shared" si="39"/>
        <v>123</v>
      </c>
      <c r="F1072">
        <f>VLOOKUP(Tabela3[[#This Row],[id_escola]],N:P,3,FALSE)</f>
        <v>125</v>
      </c>
      <c r="H1072" s="20">
        <v>506084</v>
      </c>
      <c r="I1072" s="26">
        <v>76.268292682926827</v>
      </c>
      <c r="K1072" s="16">
        <v>506291</v>
      </c>
      <c r="L1072" s="15">
        <v>82.09615384615384</v>
      </c>
      <c r="N1072">
        <v>401535</v>
      </c>
      <c r="O1072">
        <v>50.573584905660375</v>
      </c>
      <c r="P1072" s="27">
        <f t="shared" si="41"/>
        <v>10</v>
      </c>
    </row>
    <row r="1073" spans="1:16" x14ac:dyDescent="0.3">
      <c r="A1073" s="22">
        <f>'agrupamento - 3ciclo'!A1072</f>
        <v>402540</v>
      </c>
      <c r="B1073" s="21">
        <f>VLOOKUP(Tabela3[[#This Row],[id_escola]],H:I,2,FALSE)</f>
        <v>61.301587301587304</v>
      </c>
      <c r="C1073" s="21">
        <f>VLOOKUP(Tabela3[[#This Row],[id_escola]],K:L,2,FALSE)</f>
        <v>51.927999999999997</v>
      </c>
      <c r="D1073" s="21">
        <f>AVERAGE(Tabela3[[#This Row],[nota_media_portugues]],Tabela3[[#This Row],[nota_media_matematica]])</f>
        <v>56.614793650793651</v>
      </c>
      <c r="E1073">
        <f t="shared" si="39"/>
        <v>60</v>
      </c>
      <c r="F1073">
        <f>VLOOKUP(Tabela3[[#This Row],[id_escola]],N:P,3,FALSE)</f>
        <v>70</v>
      </c>
      <c r="H1073" s="20">
        <v>506291</v>
      </c>
      <c r="I1073" s="26">
        <v>75.514018691588788</v>
      </c>
      <c r="K1073" s="16">
        <v>506308</v>
      </c>
      <c r="L1073" s="15">
        <v>80.173913043478265</v>
      </c>
      <c r="N1073">
        <v>401717</v>
      </c>
      <c r="O1073">
        <v>56.521428571428572</v>
      </c>
      <c r="P1073" s="27">
        <f t="shared" si="41"/>
        <v>4</v>
      </c>
    </row>
    <row r="1074" spans="1:16" x14ac:dyDescent="0.3">
      <c r="A1074" s="22">
        <f>'agrupamento - 3ciclo'!A1073</f>
        <v>403301</v>
      </c>
      <c r="C1074" s="21"/>
      <c r="D1074" s="21">
        <v>0</v>
      </c>
      <c r="E1074">
        <f t="shared" si="39"/>
        <v>155</v>
      </c>
      <c r="F1074">
        <f>VLOOKUP(Tabela3[[#This Row],[id_escola]],N:P,3,FALSE)</f>
        <v>30</v>
      </c>
      <c r="H1074" s="20">
        <v>506308</v>
      </c>
      <c r="I1074" s="26">
        <v>72.391304347826093</v>
      </c>
      <c r="K1074" s="16">
        <v>506461</v>
      </c>
      <c r="L1074" s="15">
        <v>46.833333333333336</v>
      </c>
      <c r="N1074">
        <v>402291</v>
      </c>
      <c r="O1074">
        <v>47.399267399267401</v>
      </c>
      <c r="P1074" s="27">
        <f t="shared" si="41"/>
        <v>18</v>
      </c>
    </row>
    <row r="1075" spans="1:16" x14ac:dyDescent="0.3">
      <c r="A1075" s="22">
        <f>'agrupamento - 3ciclo'!A1074</f>
        <v>401171</v>
      </c>
      <c r="B1075" s="21">
        <f>VLOOKUP(Tabela3[[#This Row],[id_escola]],H:I,2,FALSE)</f>
        <v>64.347999999999999</v>
      </c>
      <c r="C1075" s="21">
        <f>VLOOKUP(Tabela3[[#This Row],[id_escola]],K:L,2,FALSE)</f>
        <v>48.818897637795274</v>
      </c>
      <c r="D1075" s="21">
        <f>AVERAGE(Tabela3[[#This Row],[nota_media_portugues]],Tabela3[[#This Row],[nota_media_matematica]])</f>
        <v>56.583448818897637</v>
      </c>
      <c r="E1075">
        <f t="shared" si="39"/>
        <v>60</v>
      </c>
      <c r="F1075">
        <f>VLOOKUP(Tabela3[[#This Row],[id_escola]],N:P,3,FALSE)</f>
        <v>60</v>
      </c>
      <c r="H1075" s="20">
        <v>506461</v>
      </c>
      <c r="I1075" s="26">
        <v>67.34615384615384</v>
      </c>
      <c r="K1075" s="16">
        <v>506540</v>
      </c>
      <c r="L1075" s="15">
        <v>65.175675675675677</v>
      </c>
      <c r="N1075">
        <v>402874</v>
      </c>
      <c r="O1075">
        <v>61.33</v>
      </c>
      <c r="P1075" s="27">
        <f t="shared" si="41"/>
        <v>1</v>
      </c>
    </row>
    <row r="1076" spans="1:16" x14ac:dyDescent="0.3">
      <c r="A1076" s="22">
        <f>'agrupamento - 3ciclo'!A1075</f>
        <v>401640</v>
      </c>
      <c r="B1076" s="21">
        <f>VLOOKUP(Tabela3[[#This Row],[id_escola]],H:I,2,FALSE)</f>
        <v>61.970297029702969</v>
      </c>
      <c r="C1076" s="21">
        <f>VLOOKUP(Tabela3[[#This Row],[id_escola]],K:L,2,FALSE)</f>
        <v>44.505050505050505</v>
      </c>
      <c r="D1076" s="21">
        <f>AVERAGE(Tabela3[[#This Row],[nota_media_portugues]],Tabela3[[#This Row],[nota_media_matematica]])</f>
        <v>53.237673767376734</v>
      </c>
      <c r="E1076">
        <f t="shared" si="39"/>
        <v>83</v>
      </c>
      <c r="F1076">
        <f>VLOOKUP(Tabela3[[#This Row],[id_escola]],N:P,3,FALSE)</f>
        <v>7</v>
      </c>
      <c r="H1076" s="20">
        <v>506540</v>
      </c>
      <c r="I1076" s="26">
        <v>72.594594594594597</v>
      </c>
      <c r="K1076" s="16">
        <v>506576</v>
      </c>
      <c r="L1076" s="15">
        <v>81.470588235294116</v>
      </c>
      <c r="N1076">
        <v>403131</v>
      </c>
      <c r="O1076">
        <v>49.918750000000003</v>
      </c>
      <c r="P1076" s="27">
        <f t="shared" si="41"/>
        <v>11</v>
      </c>
    </row>
    <row r="1077" spans="1:16" x14ac:dyDescent="0.3">
      <c r="A1077" s="22">
        <f>'agrupamento - 3ciclo'!A1076</f>
        <v>402084</v>
      </c>
      <c r="B1077" s="21">
        <f>VLOOKUP(Tabela3[[#This Row],[id_escola]],H:I,2,FALSE)</f>
        <v>52.133333333333333</v>
      </c>
      <c r="C1077" s="21">
        <f>VLOOKUP(Tabela3[[#This Row],[id_escola]],K:L,2,FALSE)</f>
        <v>27.459119496855347</v>
      </c>
      <c r="D1077" s="21">
        <f>AVERAGE(Tabela3[[#This Row],[nota_media_portugues]],Tabela3[[#This Row],[nota_media_matematica]])</f>
        <v>39.796226415094338</v>
      </c>
      <c r="E1077">
        <f t="shared" si="39"/>
        <v>144</v>
      </c>
      <c r="F1077">
        <f>VLOOKUP(Tabela3[[#This Row],[id_escola]],N:P,3,FALSE)</f>
        <v>177</v>
      </c>
      <c r="H1077" s="20">
        <v>506576</v>
      </c>
      <c r="I1077" s="26">
        <v>79.352941176470594</v>
      </c>
      <c r="K1077" s="16">
        <v>506655</v>
      </c>
      <c r="L1077" s="15">
        <v>82.150684931506845</v>
      </c>
      <c r="N1077" t="s">
        <v>1281</v>
      </c>
    </row>
    <row r="1078" spans="1:16" x14ac:dyDescent="0.3">
      <c r="A1078" s="22">
        <f>'agrupamento - 3ciclo'!A1077</f>
        <v>402679</v>
      </c>
      <c r="B1078" s="21">
        <f>VLOOKUP(Tabela3[[#This Row],[id_escola]],H:I,2,FALSE)</f>
        <v>63.017045454545453</v>
      </c>
      <c r="C1078" s="21">
        <f>VLOOKUP(Tabela3[[#This Row],[id_escola]],K:L,2,FALSE)</f>
        <v>48.888888888888886</v>
      </c>
      <c r="D1078" s="21">
        <f>AVERAGE(Tabela3[[#This Row],[nota_media_portugues]],Tabela3[[#This Row],[nota_media_matematica]])</f>
        <v>55.952967171717169</v>
      </c>
      <c r="E1078">
        <f t="shared" si="39"/>
        <v>62</v>
      </c>
      <c r="F1078">
        <f>VLOOKUP(Tabela3[[#This Row],[id_escola]],N:P,3,FALSE)</f>
        <v>78</v>
      </c>
      <c r="H1078" s="20">
        <v>506655</v>
      </c>
      <c r="I1078" s="26">
        <v>83.68493150684931</v>
      </c>
      <c r="K1078" s="16">
        <v>507246</v>
      </c>
      <c r="L1078" s="15">
        <v>68.094339622641513</v>
      </c>
      <c r="N1078">
        <v>310402</v>
      </c>
      <c r="O1078">
        <v>53.338383838383841</v>
      </c>
      <c r="P1078" s="27">
        <f>RANK(O1078, $O$1078:$O$1124, 0)</f>
        <v>27</v>
      </c>
    </row>
    <row r="1079" spans="1:16" x14ac:dyDescent="0.3">
      <c r="A1079" s="22">
        <f>'agrupamento - 3ciclo'!A1078</f>
        <v>400105</v>
      </c>
      <c r="B1079" s="21">
        <f>VLOOKUP(Tabela3[[#This Row],[id_escola]],H:I,2,FALSE)</f>
        <v>49.473684210526315</v>
      </c>
      <c r="C1079" s="21">
        <f>VLOOKUP(Tabela3[[#This Row],[id_escola]],K:L,2,FALSE)</f>
        <v>21.1</v>
      </c>
      <c r="D1079" s="21">
        <f>AVERAGE(Tabela3[[#This Row],[nota_media_portugues]],Tabela3[[#This Row],[nota_media_matematica]])</f>
        <v>35.286842105263162</v>
      </c>
      <c r="E1079">
        <f t="shared" si="39"/>
        <v>150</v>
      </c>
      <c r="F1079">
        <f>VLOOKUP(Tabela3[[#This Row],[id_escola]],N:P,3,FALSE)</f>
        <v>78</v>
      </c>
      <c r="H1079" s="20">
        <v>507246</v>
      </c>
      <c r="I1079" s="26">
        <v>71.943396226415089</v>
      </c>
      <c r="K1079" s="16">
        <v>507465</v>
      </c>
      <c r="L1079" s="15">
        <v>73.134146341463421</v>
      </c>
      <c r="N1079">
        <v>330292</v>
      </c>
      <c r="O1079">
        <v>54.78125</v>
      </c>
      <c r="P1079" s="27">
        <f t="shared" ref="P1079:P1124" si="42">RANK(O1079, $O$1078:$O$1124, 0)</f>
        <v>16</v>
      </c>
    </row>
    <row r="1080" spans="1:16" x14ac:dyDescent="0.3">
      <c r="A1080" s="22">
        <f>'agrupamento - 3ciclo'!A1079</f>
        <v>401390</v>
      </c>
      <c r="B1080" s="21">
        <f>VLOOKUP(Tabela3[[#This Row],[id_escola]],H:I,2,FALSE)</f>
        <v>54.41549295774648</v>
      </c>
      <c r="C1080" s="21">
        <f>VLOOKUP(Tabela3[[#This Row],[id_escola]],K:L,2,FALSE)</f>
        <v>34.549999999999997</v>
      </c>
      <c r="D1080" s="21">
        <f>AVERAGE(Tabela3[[#This Row],[nota_media_portugues]],Tabela3[[#This Row],[nota_media_matematica]])</f>
        <v>44.482746478873239</v>
      </c>
      <c r="E1080">
        <f t="shared" si="39"/>
        <v>135</v>
      </c>
      <c r="F1080">
        <f>VLOOKUP(Tabela3[[#This Row],[id_escola]],N:P,3,FALSE)</f>
        <v>144</v>
      </c>
      <c r="H1080" s="20">
        <v>507465</v>
      </c>
      <c r="I1080" s="26">
        <v>74.654320987654316</v>
      </c>
      <c r="K1080" s="16">
        <v>507570</v>
      </c>
      <c r="L1080" s="15">
        <v>61.866666666666667</v>
      </c>
      <c r="N1080">
        <v>330309</v>
      </c>
      <c r="O1080">
        <v>65.568181818181813</v>
      </c>
      <c r="P1080" s="27">
        <f t="shared" si="42"/>
        <v>3</v>
      </c>
    </row>
    <row r="1081" spans="1:16" x14ac:dyDescent="0.3">
      <c r="A1081" s="22">
        <f>'agrupamento - 3ciclo'!A1080</f>
        <v>401407</v>
      </c>
      <c r="B1081" s="21">
        <f>VLOOKUP(Tabela3[[#This Row],[id_escola]],H:I,2,FALSE)</f>
        <v>52.479452054794521</v>
      </c>
      <c r="C1081" s="21">
        <f>VLOOKUP(Tabela3[[#This Row],[id_escola]],K:L,2,FALSE)</f>
        <v>41.183098591549296</v>
      </c>
      <c r="D1081" s="21">
        <f>AVERAGE(Tabela3[[#This Row],[nota_media_portugues]],Tabela3[[#This Row],[nota_media_matematica]])</f>
        <v>46.831275323171909</v>
      </c>
      <c r="E1081">
        <f t="shared" si="39"/>
        <v>122</v>
      </c>
      <c r="F1081">
        <f>VLOOKUP(Tabela3[[#This Row],[id_escola]],N:P,3,FALSE)</f>
        <v>19</v>
      </c>
      <c r="H1081" s="20">
        <v>507570</v>
      </c>
      <c r="I1081" s="26">
        <v>71.744360902255636</v>
      </c>
      <c r="K1081" s="16">
        <v>507702</v>
      </c>
      <c r="L1081" s="15">
        <v>74.63963963963964</v>
      </c>
      <c r="N1081">
        <v>330322</v>
      </c>
      <c r="O1081">
        <v>56.914285714285711</v>
      </c>
      <c r="P1081" s="27">
        <f t="shared" si="42"/>
        <v>11</v>
      </c>
    </row>
    <row r="1082" spans="1:16" x14ac:dyDescent="0.3">
      <c r="A1082" s="22">
        <f>'agrupamento - 3ciclo'!A1081</f>
        <v>401419</v>
      </c>
      <c r="B1082" s="21">
        <f>VLOOKUP(Tabela3[[#This Row],[id_escola]],H:I,2,FALSE)</f>
        <v>57.811320754716981</v>
      </c>
      <c r="C1082" s="21">
        <f>VLOOKUP(Tabela3[[#This Row],[id_escola]],K:L,2,FALSE)</f>
        <v>34.145454545454548</v>
      </c>
      <c r="D1082" s="21">
        <f>AVERAGE(Tabela3[[#This Row],[nota_media_portugues]],Tabela3[[#This Row],[nota_media_matematica]])</f>
        <v>45.978387650085764</v>
      </c>
      <c r="E1082">
        <f t="shared" si="39"/>
        <v>131</v>
      </c>
      <c r="F1082">
        <f>VLOOKUP(Tabela3[[#This Row],[id_escola]],N:P,3,FALSE)</f>
        <v>32</v>
      </c>
      <c r="H1082" s="20">
        <v>507702</v>
      </c>
      <c r="I1082" s="26">
        <v>76.129629629629633</v>
      </c>
      <c r="K1082" s="16">
        <v>507751</v>
      </c>
      <c r="L1082" s="15">
        <v>57.705882352941174</v>
      </c>
      <c r="N1082">
        <v>330711</v>
      </c>
      <c r="O1082">
        <v>41.833333333333336</v>
      </c>
      <c r="P1082" s="27">
        <f t="shared" si="42"/>
        <v>47</v>
      </c>
    </row>
    <row r="1083" spans="1:16" x14ac:dyDescent="0.3">
      <c r="A1083" s="22">
        <f>'agrupamento - 3ciclo'!A1082</f>
        <v>400993</v>
      </c>
      <c r="B1083" s="21">
        <f>VLOOKUP(Tabela3[[#This Row],[id_escola]],H:I,2,FALSE)</f>
        <v>53.413793103448278</v>
      </c>
      <c r="C1083" s="21">
        <f>VLOOKUP(Tabela3[[#This Row],[id_escola]],K:L,2,FALSE)</f>
        <v>28.242424242424242</v>
      </c>
      <c r="D1083" s="21">
        <f>AVERAGE(Tabela3[[#This Row],[nota_media_portugues]],Tabela3[[#This Row],[nota_media_matematica]])</f>
        <v>40.82810867293626</v>
      </c>
      <c r="E1083">
        <f t="shared" si="39"/>
        <v>138</v>
      </c>
      <c r="F1083">
        <f>VLOOKUP(Tabela3[[#This Row],[id_escola]],N:P,3,FALSE)</f>
        <v>53</v>
      </c>
      <c r="H1083" s="20">
        <v>507751</v>
      </c>
      <c r="I1083" s="26">
        <v>63.647058823529413</v>
      </c>
      <c r="K1083" s="16">
        <v>507829</v>
      </c>
      <c r="L1083" s="15">
        <v>53.121212121212125</v>
      </c>
      <c r="N1083">
        <v>340480</v>
      </c>
      <c r="O1083">
        <v>53.115384615384613</v>
      </c>
      <c r="P1083" s="27">
        <f t="shared" si="42"/>
        <v>28</v>
      </c>
    </row>
    <row r="1084" spans="1:16" x14ac:dyDescent="0.3">
      <c r="A1084" s="22">
        <f>'agrupamento - 3ciclo'!A1083</f>
        <v>401444</v>
      </c>
      <c r="B1084" s="21">
        <f>VLOOKUP(Tabela3[[#This Row],[id_escola]],H:I,2,FALSE)</f>
        <v>60.836363636363636</v>
      </c>
      <c r="C1084" s="21">
        <f>VLOOKUP(Tabela3[[#This Row],[id_escola]],K:L,2,FALSE)</f>
        <v>41.438596491228068</v>
      </c>
      <c r="D1084" s="21">
        <f>AVERAGE(Tabela3[[#This Row],[nota_media_portugues]],Tabela3[[#This Row],[nota_media_matematica]])</f>
        <v>51.137480063795849</v>
      </c>
      <c r="E1084">
        <f t="shared" si="39"/>
        <v>96</v>
      </c>
      <c r="F1084">
        <f>VLOOKUP(Tabela3[[#This Row],[id_escola]],N:P,3,FALSE)</f>
        <v>14</v>
      </c>
      <c r="H1084" s="20">
        <v>507829</v>
      </c>
      <c r="I1084" s="26">
        <v>64.838709677419359</v>
      </c>
      <c r="K1084" s="16">
        <v>508202</v>
      </c>
      <c r="L1084" s="15">
        <v>51.95</v>
      </c>
      <c r="N1084">
        <v>340730</v>
      </c>
      <c r="O1084">
        <v>52.044943820224717</v>
      </c>
      <c r="P1084" s="27">
        <f t="shared" si="42"/>
        <v>29</v>
      </c>
    </row>
    <row r="1085" spans="1:16" x14ac:dyDescent="0.3">
      <c r="A1085" s="22">
        <f>'agrupamento - 3ciclo'!A1084</f>
        <v>401500</v>
      </c>
      <c r="B1085" s="21">
        <f>VLOOKUP(Tabela3[[#This Row],[id_escola]],H:I,2,FALSE)</f>
        <v>58.8130081300813</v>
      </c>
      <c r="C1085" s="21">
        <f>VLOOKUP(Tabela3[[#This Row],[id_escola]],K:L,2,FALSE)</f>
        <v>48.960317460317462</v>
      </c>
      <c r="D1085" s="21">
        <f>AVERAGE(Tabela3[[#This Row],[nota_media_portugues]],Tabela3[[#This Row],[nota_media_matematica]])</f>
        <v>53.886662795199385</v>
      </c>
      <c r="E1085">
        <f t="shared" si="39"/>
        <v>76</v>
      </c>
      <c r="F1085">
        <f>VLOOKUP(Tabela3[[#This Row],[id_escola]],N:P,3,FALSE)</f>
        <v>28</v>
      </c>
      <c r="H1085" s="20">
        <v>508202</v>
      </c>
      <c r="I1085" s="26">
        <v>75.075000000000003</v>
      </c>
      <c r="K1085" s="16">
        <v>510350</v>
      </c>
      <c r="L1085" s="15">
        <v>50.613636363636367</v>
      </c>
      <c r="N1085">
        <v>340820</v>
      </c>
      <c r="O1085">
        <v>56.236363636363635</v>
      </c>
      <c r="P1085" s="27">
        <f t="shared" si="42"/>
        <v>13</v>
      </c>
    </row>
    <row r="1086" spans="1:16" x14ac:dyDescent="0.3">
      <c r="A1086" s="22">
        <f>'agrupamento - 3ciclo'!A1085</f>
        <v>401511</v>
      </c>
      <c r="B1086" s="21">
        <f>VLOOKUP(Tabela3[[#This Row],[id_escola]],H:I,2,FALSE)</f>
        <v>58.171717171717169</v>
      </c>
      <c r="C1086" s="21">
        <f>VLOOKUP(Tabela3[[#This Row],[id_escola]],K:L,2,FALSE)</f>
        <v>38.528846153846153</v>
      </c>
      <c r="D1086" s="21">
        <f>AVERAGE(Tabela3[[#This Row],[nota_media_portugues]],Tabela3[[#This Row],[nota_media_matematica]])</f>
        <v>48.350281662781661</v>
      </c>
      <c r="E1086">
        <f t="shared" si="39"/>
        <v>115</v>
      </c>
      <c r="F1086">
        <f>VLOOKUP(Tabela3[[#This Row],[id_escola]],N:P,3,FALSE)</f>
        <v>15</v>
      </c>
      <c r="H1086" s="20">
        <v>510350</v>
      </c>
      <c r="I1086" s="26">
        <v>58.146341463414636</v>
      </c>
      <c r="K1086" s="16">
        <v>521553</v>
      </c>
      <c r="L1086" s="15">
        <v>56.916666666666664</v>
      </c>
      <c r="N1086">
        <v>341101</v>
      </c>
      <c r="O1086">
        <v>54.253658536585363</v>
      </c>
      <c r="P1086" s="27">
        <f t="shared" si="42"/>
        <v>20</v>
      </c>
    </row>
    <row r="1087" spans="1:16" x14ac:dyDescent="0.3">
      <c r="A1087" s="22">
        <f>'agrupamento - 3ciclo'!A1086</f>
        <v>401523</v>
      </c>
      <c r="B1087" s="21">
        <f>VLOOKUP(Tabela3[[#This Row],[id_escola]],H:I,2,FALSE)</f>
        <v>61.174999999999997</v>
      </c>
      <c r="C1087" s="21">
        <f>VLOOKUP(Tabela3[[#This Row],[id_escola]],K:L,2,FALSE)</f>
        <v>46.395061728395063</v>
      </c>
      <c r="D1087" s="21">
        <f>AVERAGE(Tabela3[[#This Row],[nota_media_portugues]],Tabela3[[#This Row],[nota_media_matematica]])</f>
        <v>53.78503086419753</v>
      </c>
      <c r="E1087">
        <f t="shared" si="39"/>
        <v>77</v>
      </c>
      <c r="F1087">
        <f>VLOOKUP(Tabela3[[#This Row],[id_escola]],N:P,3,FALSE)</f>
        <v>22</v>
      </c>
      <c r="H1087" s="20">
        <v>521553</v>
      </c>
      <c r="I1087" s="26">
        <v>66.666666666666671</v>
      </c>
      <c r="K1087" s="16">
        <v>521942</v>
      </c>
      <c r="L1087" s="15">
        <v>57.418604651162788</v>
      </c>
      <c r="N1087">
        <v>341710</v>
      </c>
      <c r="O1087">
        <v>62.973365617433416</v>
      </c>
      <c r="P1087" s="27">
        <f t="shared" si="42"/>
        <v>4</v>
      </c>
    </row>
    <row r="1088" spans="1:16" x14ac:dyDescent="0.3">
      <c r="A1088" s="22">
        <f>'agrupamento - 3ciclo'!A1087</f>
        <v>401470</v>
      </c>
      <c r="B1088" s="21">
        <f>VLOOKUP(Tabela3[[#This Row],[id_escola]],H:I,2,FALSE)</f>
        <v>65.956834532374103</v>
      </c>
      <c r="C1088" s="21">
        <f>VLOOKUP(Tabela3[[#This Row],[id_escola]],K:L,2,FALSE)</f>
        <v>56.913669064748198</v>
      </c>
      <c r="D1088" s="21">
        <f>AVERAGE(Tabela3[[#This Row],[nota_media_portugues]],Tabela3[[#This Row],[nota_media_matematica]])</f>
        <v>61.435251798561154</v>
      </c>
      <c r="E1088">
        <f t="shared" si="39"/>
        <v>36</v>
      </c>
      <c r="F1088">
        <f>VLOOKUP(Tabela3[[#This Row],[id_escola]],N:P,3,FALSE)</f>
        <v>10</v>
      </c>
      <c r="H1088" s="20">
        <v>521942</v>
      </c>
      <c r="I1088" s="26">
        <v>66.162790697674424</v>
      </c>
      <c r="K1088" s="16">
        <v>522120</v>
      </c>
      <c r="L1088" s="15">
        <v>36.18181818181818</v>
      </c>
      <c r="N1088">
        <v>341745</v>
      </c>
      <c r="O1088">
        <v>54.890977443609025</v>
      </c>
      <c r="P1088" s="27">
        <f t="shared" si="42"/>
        <v>15</v>
      </c>
    </row>
    <row r="1089" spans="1:16" x14ac:dyDescent="0.3">
      <c r="A1089" s="22">
        <f>'agrupamento - 3ciclo'!A1088</f>
        <v>401468</v>
      </c>
      <c r="B1089" s="21">
        <f>VLOOKUP(Tabela3[[#This Row],[id_escola]],H:I,2,FALSE)</f>
        <v>64.915094339622641</v>
      </c>
      <c r="C1089" s="21">
        <f>VLOOKUP(Tabela3[[#This Row],[id_escola]],K:L,2,FALSE)</f>
        <v>50.604651162790695</v>
      </c>
      <c r="D1089" s="21">
        <f>AVERAGE(Tabela3[[#This Row],[nota_media_portugues]],Tabela3[[#This Row],[nota_media_matematica]])</f>
        <v>57.759872751206672</v>
      </c>
      <c r="E1089">
        <f t="shared" si="39"/>
        <v>50</v>
      </c>
      <c r="F1089">
        <f>VLOOKUP(Tabela3[[#This Row],[id_escola]],N:P,3,FALSE)</f>
        <v>57</v>
      </c>
      <c r="H1089" s="20">
        <v>522120</v>
      </c>
      <c r="I1089" s="26">
        <v>62.409090909090907</v>
      </c>
      <c r="K1089" s="16">
        <v>523379</v>
      </c>
      <c r="L1089" s="15">
        <v>62.33653846153846</v>
      </c>
      <c r="N1089">
        <v>342762</v>
      </c>
      <c r="O1089">
        <v>49.055555555555557</v>
      </c>
      <c r="P1089" s="27">
        <f t="shared" si="42"/>
        <v>38</v>
      </c>
    </row>
    <row r="1090" spans="1:16" x14ac:dyDescent="0.3">
      <c r="A1090" s="22">
        <f>'agrupamento - 3ciclo'!A1089</f>
        <v>401481</v>
      </c>
      <c r="B1090" s="21">
        <f>VLOOKUP(Tabela3[[#This Row],[id_escola]],H:I,2,FALSE)</f>
        <v>54.398496240601503</v>
      </c>
      <c r="C1090" s="21">
        <f>VLOOKUP(Tabela3[[#This Row],[id_escola]],K:L,2,FALSE)</f>
        <v>42.300751879699249</v>
      </c>
      <c r="D1090" s="21">
        <f>AVERAGE(Tabela3[[#This Row],[nota_media_portugues]],Tabela3[[#This Row],[nota_media_matematica]])</f>
        <v>48.349624060150376</v>
      </c>
      <c r="E1090">
        <f t="shared" ref="E1090:E1153" si="43">RANK(D1090, (D1090:D2323), 0)</f>
        <v>112</v>
      </c>
      <c r="F1090">
        <f>VLOOKUP(Tabela3[[#This Row],[id_escola]],N:P,3,FALSE)</f>
        <v>31</v>
      </c>
      <c r="H1090" s="20">
        <v>523379</v>
      </c>
      <c r="I1090" s="26">
        <v>62.673684210526318</v>
      </c>
      <c r="K1090" s="16">
        <v>523458</v>
      </c>
      <c r="L1090" s="15">
        <v>67.181818181818187</v>
      </c>
      <c r="N1090">
        <v>343444</v>
      </c>
      <c r="O1090">
        <v>54.616666666666667</v>
      </c>
      <c r="P1090" s="27">
        <f t="shared" si="42"/>
        <v>17</v>
      </c>
    </row>
    <row r="1091" spans="1:16" x14ac:dyDescent="0.3">
      <c r="A1091" s="22">
        <f>'agrupamento - 3ciclo'!A1090</f>
        <v>401493</v>
      </c>
      <c r="B1091" s="21">
        <f>VLOOKUP(Tabela3[[#This Row],[id_escola]],H:I,2,FALSE)</f>
        <v>57.840764331210188</v>
      </c>
      <c r="C1091" s="21">
        <f>VLOOKUP(Tabela3[[#This Row],[id_escola]],K:L,2,FALSE)</f>
        <v>45.706249999999997</v>
      </c>
      <c r="D1091" s="21">
        <f>AVERAGE(Tabela3[[#This Row],[nota_media_portugues]],Tabela3[[#This Row],[nota_media_matematica]])</f>
        <v>51.773507165605096</v>
      </c>
      <c r="E1091">
        <f t="shared" si="43"/>
        <v>82</v>
      </c>
      <c r="F1091">
        <f>VLOOKUP(Tabela3[[#This Row],[id_escola]],N:P,3,FALSE)</f>
        <v>34</v>
      </c>
      <c r="H1091" s="20">
        <v>523458</v>
      </c>
      <c r="I1091" s="26">
        <v>75</v>
      </c>
      <c r="K1091" s="16">
        <v>523586</v>
      </c>
      <c r="L1091" s="15">
        <v>82.5</v>
      </c>
      <c r="N1091">
        <v>343705</v>
      </c>
      <c r="O1091">
        <v>45.867298578199055</v>
      </c>
      <c r="P1091" s="27">
        <f t="shared" si="42"/>
        <v>44</v>
      </c>
    </row>
    <row r="1092" spans="1:16" x14ac:dyDescent="0.3">
      <c r="A1092" s="22">
        <f>'agrupamento - 3ciclo'!A1091</f>
        <v>401535</v>
      </c>
      <c r="B1092" s="21">
        <f>VLOOKUP(Tabela3[[#This Row],[id_escola]],H:I,2,FALSE)</f>
        <v>58.752000000000002</v>
      </c>
      <c r="C1092" s="21">
        <f>VLOOKUP(Tabela3[[#This Row],[id_escola]],K:L,2,FALSE)</f>
        <v>42.4453125</v>
      </c>
      <c r="D1092" s="21">
        <f>AVERAGE(Tabela3[[#This Row],[nota_media_portugues]],Tabela3[[#This Row],[nota_media_matematica]])</f>
        <v>50.598656250000005</v>
      </c>
      <c r="E1092">
        <f t="shared" si="43"/>
        <v>95</v>
      </c>
      <c r="F1092">
        <f>VLOOKUP(Tabela3[[#This Row],[id_escola]],N:P,3,FALSE)</f>
        <v>10</v>
      </c>
      <c r="H1092" s="20">
        <v>523586</v>
      </c>
      <c r="I1092" s="26">
        <v>79.3125</v>
      </c>
      <c r="K1092" s="16">
        <v>523677</v>
      </c>
      <c r="L1092" s="15">
        <v>57.3</v>
      </c>
      <c r="N1092">
        <v>343729</v>
      </c>
      <c r="O1092">
        <v>51.75</v>
      </c>
      <c r="P1092" s="27">
        <f t="shared" si="42"/>
        <v>31</v>
      </c>
    </row>
    <row r="1093" spans="1:16" x14ac:dyDescent="0.3">
      <c r="A1093" s="22">
        <f>'agrupamento - 3ciclo'!A1092</f>
        <v>400970</v>
      </c>
      <c r="B1093" s="21">
        <f>VLOOKUP(Tabela3[[#This Row],[id_escola]],H:I,2,FALSE)</f>
        <v>68.939849624060145</v>
      </c>
      <c r="C1093" s="21">
        <f>VLOOKUP(Tabela3[[#This Row],[id_escola]],K:L,2,FALSE)</f>
        <v>70.296296296296291</v>
      </c>
      <c r="D1093" s="21">
        <f>AVERAGE(Tabela3[[#This Row],[nota_media_portugues]],Tabela3[[#This Row],[nota_media_matematica]])</f>
        <v>69.61807296017821</v>
      </c>
      <c r="E1093">
        <f t="shared" si="43"/>
        <v>14</v>
      </c>
      <c r="F1093">
        <f>VLOOKUP(Tabela3[[#This Row],[id_escola]],N:P,3,FALSE)</f>
        <v>4</v>
      </c>
      <c r="H1093" s="20">
        <v>523677</v>
      </c>
      <c r="I1093" s="26">
        <v>62.8</v>
      </c>
      <c r="K1093" s="16">
        <v>523707</v>
      </c>
      <c r="L1093" s="15">
        <v>72.925925925925924</v>
      </c>
      <c r="N1093">
        <v>345076</v>
      </c>
      <c r="O1093">
        <v>58.226190476190474</v>
      </c>
      <c r="P1093" s="27">
        <f t="shared" si="42"/>
        <v>9</v>
      </c>
    </row>
    <row r="1094" spans="1:16" x14ac:dyDescent="0.3">
      <c r="A1094" s="22">
        <f>'agrupamento - 3ciclo'!A1093</f>
        <v>401584</v>
      </c>
      <c r="B1094" s="21">
        <f>VLOOKUP(Tabela3[[#This Row],[id_escola]],H:I,2,FALSE)</f>
        <v>58.227586206896554</v>
      </c>
      <c r="C1094" s="21">
        <f>VLOOKUP(Tabela3[[#This Row],[id_escola]],K:L,2,FALSE)</f>
        <v>48.420289855072461</v>
      </c>
      <c r="D1094" s="21">
        <f>AVERAGE(Tabela3[[#This Row],[nota_media_portugues]],Tabela3[[#This Row],[nota_media_matematica]])</f>
        <v>53.323938030984507</v>
      </c>
      <c r="E1094">
        <f t="shared" si="43"/>
        <v>75</v>
      </c>
      <c r="F1094">
        <f>VLOOKUP(Tabela3[[#This Row],[id_escola]],N:P,3,FALSE)</f>
        <v>24</v>
      </c>
      <c r="H1094" s="20">
        <v>523707</v>
      </c>
      <c r="I1094" s="26">
        <v>68.703703703703709</v>
      </c>
      <c r="K1094" s="16">
        <v>523963</v>
      </c>
      <c r="L1094" s="15">
        <v>75.466666666666669</v>
      </c>
      <c r="N1094">
        <v>345090</v>
      </c>
      <c r="O1094">
        <v>57.794871794871796</v>
      </c>
      <c r="P1094" s="27">
        <f t="shared" si="42"/>
        <v>10</v>
      </c>
    </row>
    <row r="1095" spans="1:16" x14ac:dyDescent="0.3">
      <c r="A1095" s="22">
        <f>'agrupamento - 3ciclo'!A1094</f>
        <v>401596</v>
      </c>
      <c r="B1095" s="21">
        <f>VLOOKUP(Tabela3[[#This Row],[id_escola]],H:I,2,FALSE)</f>
        <v>58.289473684210527</v>
      </c>
      <c r="C1095" s="21">
        <f>VLOOKUP(Tabela3[[#This Row],[id_escola]],K:L,2,FALSE)</f>
        <v>39.311475409836063</v>
      </c>
      <c r="D1095" s="21">
        <f>AVERAGE(Tabela3[[#This Row],[nota_media_portugues]],Tabela3[[#This Row],[nota_media_matematica]])</f>
        <v>48.800474547023299</v>
      </c>
      <c r="E1095">
        <f t="shared" si="43"/>
        <v>103</v>
      </c>
      <c r="F1095">
        <f>VLOOKUP(Tabela3[[#This Row],[id_escola]],N:P,3,FALSE)</f>
        <v>21</v>
      </c>
      <c r="H1095" s="20">
        <v>523963</v>
      </c>
      <c r="I1095" s="26">
        <v>74.63333333333334</v>
      </c>
      <c r="K1095" s="16">
        <v>524013</v>
      </c>
      <c r="L1095" s="15">
        <v>71.303571428571431</v>
      </c>
      <c r="N1095">
        <v>345106</v>
      </c>
      <c r="O1095">
        <v>58.532258064516128</v>
      </c>
      <c r="P1095" s="27">
        <f t="shared" si="42"/>
        <v>8</v>
      </c>
    </row>
    <row r="1096" spans="1:16" x14ac:dyDescent="0.3">
      <c r="A1096" s="22">
        <f>'agrupamento - 3ciclo'!A1095</f>
        <v>403830</v>
      </c>
      <c r="B1096" s="21">
        <f>VLOOKUP(Tabela3[[#This Row],[id_escola]],H:I,2,FALSE)</f>
        <v>61.886792452830186</v>
      </c>
      <c r="C1096" s="21">
        <f>VLOOKUP(Tabela3[[#This Row],[id_escola]],K:L,2,FALSE)</f>
        <v>44.990384615384613</v>
      </c>
      <c r="D1096" s="21">
        <f>AVERAGE(Tabela3[[#This Row],[nota_media_portugues]],Tabela3[[#This Row],[nota_media_matematica]])</f>
        <v>53.438588534107396</v>
      </c>
      <c r="E1096">
        <f t="shared" si="43"/>
        <v>74</v>
      </c>
      <c r="F1096">
        <f>VLOOKUP(Tabela3[[#This Row],[id_escola]],N:P,3,FALSE)</f>
        <v>32</v>
      </c>
      <c r="H1096" s="20">
        <v>524013</v>
      </c>
      <c r="I1096" s="26">
        <v>73.464285714285708</v>
      </c>
      <c r="K1096" s="16">
        <v>610306</v>
      </c>
      <c r="L1096" s="15">
        <v>33.4375</v>
      </c>
      <c r="N1096">
        <v>345155</v>
      </c>
      <c r="O1096">
        <v>51.203703703703702</v>
      </c>
      <c r="P1096" s="27">
        <f t="shared" si="42"/>
        <v>33</v>
      </c>
    </row>
    <row r="1097" spans="1:16" x14ac:dyDescent="0.3">
      <c r="A1097" s="22">
        <f>'agrupamento - 3ciclo'!A1096</f>
        <v>401018</v>
      </c>
      <c r="B1097" s="21">
        <f>VLOOKUP(Tabela3[[#This Row],[id_escola]],H:I,2,FALSE)</f>
        <v>66.94930875576037</v>
      </c>
      <c r="C1097" s="21">
        <f>VLOOKUP(Tabela3[[#This Row],[id_escola]],K:L,2,FALSE)</f>
        <v>53.252293577981654</v>
      </c>
      <c r="D1097" s="21">
        <f>AVERAGE(Tabela3[[#This Row],[nota_media_portugues]],Tabela3[[#This Row],[nota_media_matematica]])</f>
        <v>60.100801166871008</v>
      </c>
      <c r="E1097">
        <f t="shared" si="43"/>
        <v>38</v>
      </c>
      <c r="F1097">
        <f>VLOOKUP(Tabela3[[#This Row],[id_escola]],N:P,3,FALSE)</f>
        <v>7</v>
      </c>
      <c r="H1097" s="20">
        <v>610306</v>
      </c>
      <c r="I1097" s="26">
        <v>44.5625</v>
      </c>
      <c r="K1097" s="16">
        <v>800273</v>
      </c>
      <c r="L1097" s="15">
        <v>44.555555555555557</v>
      </c>
      <c r="N1097">
        <v>345179</v>
      </c>
      <c r="O1097">
        <v>47.147727272727273</v>
      </c>
      <c r="P1097" s="27">
        <f t="shared" si="42"/>
        <v>41</v>
      </c>
    </row>
    <row r="1098" spans="1:16" x14ac:dyDescent="0.3">
      <c r="A1098" s="22">
        <f>'agrupamento - 3ciclo'!A1097</f>
        <v>401663</v>
      </c>
      <c r="B1098" s="21">
        <f>VLOOKUP(Tabela3[[#This Row],[id_escola]],H:I,2,FALSE)</f>
        <v>66.541666666666671</v>
      </c>
      <c r="C1098" s="21">
        <f>VLOOKUP(Tabela3[[#This Row],[id_escola]],K:L,2,FALSE)</f>
        <v>52.581081081081081</v>
      </c>
      <c r="D1098" s="21">
        <f>AVERAGE(Tabela3[[#This Row],[nota_media_portugues]],Tabela3[[#This Row],[nota_media_matematica]])</f>
        <v>59.561373873873876</v>
      </c>
      <c r="E1098">
        <f t="shared" si="43"/>
        <v>41</v>
      </c>
      <c r="F1098">
        <f>VLOOKUP(Tabela3[[#This Row],[id_escola]],N:P,3,FALSE)</f>
        <v>57</v>
      </c>
      <c r="H1098" s="20">
        <v>800273</v>
      </c>
      <c r="I1098" s="26">
        <v>63.185185185185183</v>
      </c>
      <c r="K1098" s="16">
        <v>800282</v>
      </c>
      <c r="L1098" s="15">
        <v>54.75</v>
      </c>
      <c r="N1098">
        <v>345684</v>
      </c>
      <c r="O1098">
        <v>44.719512195121951</v>
      </c>
      <c r="P1098" s="27">
        <f t="shared" si="42"/>
        <v>45</v>
      </c>
    </row>
    <row r="1099" spans="1:16" x14ac:dyDescent="0.3">
      <c r="A1099" s="22">
        <f>'agrupamento - 3ciclo'!A1098</f>
        <v>401675</v>
      </c>
      <c r="B1099" s="21">
        <f>VLOOKUP(Tabela3[[#This Row],[id_escola]],H:I,2,FALSE)</f>
        <v>71.84905660377359</v>
      </c>
      <c r="C1099" s="21">
        <f>VLOOKUP(Tabela3[[#This Row],[id_escola]],K:L,2,FALSE)</f>
        <v>63.327272727272728</v>
      </c>
      <c r="D1099" s="21">
        <f>AVERAGE(Tabela3[[#This Row],[nota_media_portugues]],Tabela3[[#This Row],[nota_media_matematica]])</f>
        <v>67.588164665523152</v>
      </c>
      <c r="E1099">
        <f t="shared" si="43"/>
        <v>17</v>
      </c>
      <c r="F1099">
        <f>VLOOKUP(Tabela3[[#This Row],[id_escola]],N:P,3,FALSE)</f>
        <v>24</v>
      </c>
      <c r="H1099" s="20">
        <v>800282</v>
      </c>
      <c r="I1099" s="26">
        <v>64.301886792452834</v>
      </c>
      <c r="K1099" s="16">
        <v>800317</v>
      </c>
      <c r="L1099" s="15">
        <v>62.807017543859651</v>
      </c>
      <c r="N1099">
        <v>345842</v>
      </c>
      <c r="O1099">
        <v>53.755813953488371</v>
      </c>
      <c r="P1099" s="27">
        <f t="shared" si="42"/>
        <v>23</v>
      </c>
    </row>
    <row r="1100" spans="1:16" x14ac:dyDescent="0.3">
      <c r="A1100" s="22">
        <f>'agrupamento - 3ciclo'!A1099</f>
        <v>401638</v>
      </c>
      <c r="B1100" s="21">
        <f>VLOOKUP(Tabela3[[#This Row],[id_escola]],H:I,2,FALSE)</f>
        <v>64.434210526315795</v>
      </c>
      <c r="C1100" s="21">
        <f>VLOOKUP(Tabela3[[#This Row],[id_escola]],K:L,2,FALSE)</f>
        <v>53.059210526315788</v>
      </c>
      <c r="D1100" s="21">
        <f>AVERAGE(Tabela3[[#This Row],[nota_media_portugues]],Tabela3[[#This Row],[nota_media_matematica]])</f>
        <v>58.746710526315795</v>
      </c>
      <c r="E1100">
        <f t="shared" si="43"/>
        <v>43</v>
      </c>
      <c r="F1100">
        <f>VLOOKUP(Tabela3[[#This Row],[id_escola]],N:P,3,FALSE)</f>
        <v>1</v>
      </c>
      <c r="H1100" s="20">
        <v>800317</v>
      </c>
      <c r="I1100" s="26">
        <v>65.142857142857139</v>
      </c>
      <c r="K1100" s="16">
        <v>800318</v>
      </c>
      <c r="L1100" s="15">
        <v>64.471698113207552</v>
      </c>
      <c r="N1100">
        <v>346019</v>
      </c>
      <c r="O1100">
        <v>46.57692307692308</v>
      </c>
      <c r="P1100" s="27">
        <f t="shared" si="42"/>
        <v>43</v>
      </c>
    </row>
    <row r="1101" spans="1:16" x14ac:dyDescent="0.3">
      <c r="A1101" s="22">
        <f>'agrupamento - 3ciclo'!A1100</f>
        <v>401614</v>
      </c>
      <c r="B1101" s="21">
        <f>VLOOKUP(Tabela3[[#This Row],[id_escola]],H:I,2,FALSE)</f>
        <v>63.270833333333336</v>
      </c>
      <c r="C1101" s="21">
        <f>VLOOKUP(Tabela3[[#This Row],[id_escola]],K:L,2,FALSE)</f>
        <v>51.958333333333336</v>
      </c>
      <c r="D1101" s="21">
        <f>AVERAGE(Tabela3[[#This Row],[nota_media_portugues]],Tabela3[[#This Row],[nota_media_matematica]])</f>
        <v>57.614583333333336</v>
      </c>
      <c r="E1101">
        <f t="shared" si="43"/>
        <v>45</v>
      </c>
      <c r="F1101">
        <f>VLOOKUP(Tabela3[[#This Row],[id_escola]],N:P,3,FALSE)</f>
        <v>10</v>
      </c>
      <c r="H1101" s="20">
        <v>800318</v>
      </c>
      <c r="I1101" s="26">
        <v>76.113207547169807</v>
      </c>
      <c r="K1101" s="16">
        <v>800323</v>
      </c>
      <c r="L1101" s="15">
        <v>71.472527472527474</v>
      </c>
      <c r="N1101">
        <v>346275</v>
      </c>
      <c r="O1101">
        <v>49.050847457627121</v>
      </c>
      <c r="P1101" s="27">
        <f t="shared" si="42"/>
        <v>39</v>
      </c>
    </row>
    <row r="1102" spans="1:16" x14ac:dyDescent="0.3">
      <c r="A1102" s="22">
        <f>'agrupamento - 3ciclo'!A1101</f>
        <v>401626</v>
      </c>
      <c r="B1102" s="21">
        <f>VLOOKUP(Tabela3[[#This Row],[id_escola]],H:I,2,FALSE)</f>
        <v>64.67307692307692</v>
      </c>
      <c r="C1102" s="21">
        <f>VLOOKUP(Tabela3[[#This Row],[id_escola]],K:L,2,FALSE)</f>
        <v>55.436893203883493</v>
      </c>
      <c r="D1102" s="21">
        <f>AVERAGE(Tabela3[[#This Row],[nota_media_portugues]],Tabela3[[#This Row],[nota_media_matematica]])</f>
        <v>60.054985063480203</v>
      </c>
      <c r="E1102">
        <f t="shared" si="43"/>
        <v>37</v>
      </c>
      <c r="F1102">
        <f>VLOOKUP(Tabela3[[#This Row],[id_escola]],N:P,3,FALSE)</f>
        <v>5</v>
      </c>
      <c r="H1102" s="20">
        <v>800323</v>
      </c>
      <c r="I1102" s="26">
        <v>75.86666666666666</v>
      </c>
      <c r="K1102" s="16">
        <v>800324</v>
      </c>
      <c r="L1102" s="15">
        <v>79.108108108108112</v>
      </c>
      <c r="N1102">
        <v>346287</v>
      </c>
      <c r="O1102">
        <v>51.75</v>
      </c>
      <c r="P1102" s="27">
        <f t="shared" si="42"/>
        <v>31</v>
      </c>
    </row>
    <row r="1103" spans="1:16" x14ac:dyDescent="0.3">
      <c r="A1103" s="22">
        <f>'agrupamento - 3ciclo'!A1102</f>
        <v>400180</v>
      </c>
      <c r="B1103" s="21">
        <f>VLOOKUP(Tabela3[[#This Row],[id_escola]],H:I,2,FALSE)</f>
        <v>60.885057471264368</v>
      </c>
      <c r="C1103" s="21">
        <f>VLOOKUP(Tabela3[[#This Row],[id_escola]],K:L,2,FALSE)</f>
        <v>39.81005586592179</v>
      </c>
      <c r="D1103" s="21">
        <f>AVERAGE(Tabela3[[#This Row],[nota_media_portugues]],Tabela3[[#This Row],[nota_media_matematica]])</f>
        <v>50.347556668593079</v>
      </c>
      <c r="E1103">
        <f t="shared" si="43"/>
        <v>88</v>
      </c>
      <c r="F1103">
        <f>VLOOKUP(Tabela3[[#This Row],[id_escola]],N:P,3,FALSE)</f>
        <v>27</v>
      </c>
      <c r="H1103" s="20">
        <v>800324</v>
      </c>
      <c r="I1103" s="26">
        <v>75.391891891891888</v>
      </c>
      <c r="K1103" s="16">
        <v>800326</v>
      </c>
      <c r="L1103" s="15">
        <v>55.75</v>
      </c>
      <c r="N1103">
        <v>346299</v>
      </c>
      <c r="O1103">
        <v>54.401098901098898</v>
      </c>
      <c r="P1103" s="27">
        <f t="shared" si="42"/>
        <v>18</v>
      </c>
    </row>
    <row r="1104" spans="1:16" x14ac:dyDescent="0.3">
      <c r="A1104" s="22">
        <f>'agrupamento - 3ciclo'!A1103</f>
        <v>401699</v>
      </c>
      <c r="B1104" s="21">
        <f>VLOOKUP(Tabela3[[#This Row],[id_escola]],H:I,2,FALSE)</f>
        <v>60.06666666666667</v>
      </c>
      <c r="C1104" s="21">
        <f>VLOOKUP(Tabela3[[#This Row],[id_escola]],K:L,2,FALSE)</f>
        <v>38.410526315789475</v>
      </c>
      <c r="D1104" s="21">
        <f>AVERAGE(Tabela3[[#This Row],[nota_media_portugues]],Tabela3[[#This Row],[nota_media_matematica]])</f>
        <v>49.238596491228073</v>
      </c>
      <c r="E1104">
        <f t="shared" si="43"/>
        <v>93</v>
      </c>
      <c r="F1104">
        <f>VLOOKUP(Tabela3[[#This Row],[id_escola]],N:P,3,FALSE)</f>
        <v>112</v>
      </c>
      <c r="H1104" s="20">
        <v>800326</v>
      </c>
      <c r="I1104" s="26">
        <v>73.9375</v>
      </c>
      <c r="K1104" s="16">
        <v>800327</v>
      </c>
      <c r="L1104" s="15">
        <v>46.578947368421055</v>
      </c>
      <c r="N1104">
        <v>400002</v>
      </c>
      <c r="O1104">
        <v>59.633663366336634</v>
      </c>
      <c r="P1104" s="27">
        <f t="shared" si="42"/>
        <v>6</v>
      </c>
    </row>
    <row r="1105" spans="1:16" x14ac:dyDescent="0.3">
      <c r="A1105" s="22">
        <f>'agrupamento - 3ciclo'!A1104</f>
        <v>401705</v>
      </c>
      <c r="B1105" s="21">
        <f>VLOOKUP(Tabela3[[#This Row],[id_escola]],H:I,2,FALSE)</f>
        <v>53.145569620253163</v>
      </c>
      <c r="C1105" s="21">
        <f>VLOOKUP(Tabela3[[#This Row],[id_escola]],K:L,2,FALSE)</f>
        <v>27.349693251533743</v>
      </c>
      <c r="D1105" s="21">
        <f>AVERAGE(Tabela3[[#This Row],[nota_media_portugues]],Tabela3[[#This Row],[nota_media_matematica]])</f>
        <v>40.247631435893453</v>
      </c>
      <c r="E1105">
        <f t="shared" si="43"/>
        <v>117</v>
      </c>
      <c r="F1105">
        <f>VLOOKUP(Tabela3[[#This Row],[id_escola]],N:P,3,FALSE)</f>
        <v>175</v>
      </c>
      <c r="H1105" s="20">
        <v>800327</v>
      </c>
      <c r="I1105" s="26">
        <v>51.473684210526315</v>
      </c>
      <c r="K1105" s="16">
        <v>800331</v>
      </c>
      <c r="L1105" s="15">
        <v>37.299999999999997</v>
      </c>
      <c r="N1105">
        <v>401146</v>
      </c>
      <c r="O1105">
        <v>48.623931623931625</v>
      </c>
      <c r="P1105" s="27">
        <f t="shared" si="42"/>
        <v>40</v>
      </c>
    </row>
    <row r="1106" spans="1:16" x14ac:dyDescent="0.3">
      <c r="A1106" s="22">
        <f>'agrupamento - 3ciclo'!A1105</f>
        <v>404457</v>
      </c>
      <c r="B1106" s="21">
        <f>VLOOKUP(Tabela3[[#This Row],[id_escola]],H:I,2,FALSE)</f>
        <v>60.939393939393938</v>
      </c>
      <c r="C1106" s="21">
        <f>VLOOKUP(Tabela3[[#This Row],[id_escola]],K:L,2,FALSE)</f>
        <v>46.993975903614455</v>
      </c>
      <c r="D1106" s="21">
        <f>AVERAGE(Tabela3[[#This Row],[nota_media_portugues]],Tabela3[[#This Row],[nota_media_matematica]])</f>
        <v>53.966684921504196</v>
      </c>
      <c r="E1106">
        <f t="shared" si="43"/>
        <v>66</v>
      </c>
      <c r="F1106">
        <f>VLOOKUP(Tabela3[[#This Row],[id_escola]],N:P,3,FALSE)</f>
        <v>29</v>
      </c>
      <c r="H1106" s="20">
        <v>800331</v>
      </c>
      <c r="I1106" s="26">
        <v>55.1</v>
      </c>
      <c r="K1106" s="16">
        <v>800338</v>
      </c>
      <c r="L1106" s="15">
        <v>60.8</v>
      </c>
      <c r="N1106">
        <v>401262</v>
      </c>
      <c r="O1106">
        <v>51.932038834951456</v>
      </c>
      <c r="P1106" s="27">
        <f t="shared" si="42"/>
        <v>30</v>
      </c>
    </row>
    <row r="1107" spans="1:16" x14ac:dyDescent="0.3">
      <c r="A1107" s="22">
        <f>'agrupamento - 3ciclo'!A1106</f>
        <v>401729</v>
      </c>
      <c r="B1107" s="21">
        <f>VLOOKUP(Tabela3[[#This Row],[id_escola]],H:I,2,FALSE)</f>
        <v>65.071428571428569</v>
      </c>
      <c r="C1107" s="21">
        <f>VLOOKUP(Tabela3[[#This Row],[id_escola]],K:L,2,FALSE)</f>
        <v>42.955223880597018</v>
      </c>
      <c r="D1107" s="21">
        <f>AVERAGE(Tabela3[[#This Row],[nota_media_portugues]],Tabela3[[#This Row],[nota_media_matematica]])</f>
        <v>54.013326226012794</v>
      </c>
      <c r="E1107">
        <f t="shared" si="43"/>
        <v>65</v>
      </c>
      <c r="F1107">
        <f>VLOOKUP(Tabela3[[#This Row],[id_escola]],N:P,3,FALSE)</f>
        <v>16</v>
      </c>
      <c r="H1107" s="20">
        <v>800338</v>
      </c>
      <c r="I1107" s="26">
        <v>73.8</v>
      </c>
      <c r="K1107" s="16">
        <v>800339</v>
      </c>
      <c r="L1107" s="15">
        <v>62</v>
      </c>
      <c r="N1107">
        <v>401523</v>
      </c>
      <c r="O1107">
        <v>53.768292682926827</v>
      </c>
      <c r="P1107" s="27">
        <f t="shared" si="42"/>
        <v>22</v>
      </c>
    </row>
    <row r="1108" spans="1:16" x14ac:dyDescent="0.3">
      <c r="A1108" s="22">
        <f>'agrupamento - 3ciclo'!A1107</f>
        <v>401754</v>
      </c>
      <c r="B1108" s="21">
        <f>VLOOKUP(Tabela3[[#This Row],[id_escola]],H:I,2,FALSE)</f>
        <v>52.846846846846844</v>
      </c>
      <c r="C1108" s="21">
        <f>VLOOKUP(Tabela3[[#This Row],[id_escola]],K:L,2,FALSE)</f>
        <v>19.547619047619047</v>
      </c>
      <c r="D1108" s="21">
        <f>AVERAGE(Tabela3[[#This Row],[nota_media_portugues]],Tabela3[[#This Row],[nota_media_matematica]])</f>
        <v>36.197232947232948</v>
      </c>
      <c r="E1108">
        <f t="shared" si="43"/>
        <v>120</v>
      </c>
      <c r="F1108">
        <f>VLOOKUP(Tabela3[[#This Row],[id_escola]],N:P,3,FALSE)</f>
        <v>207</v>
      </c>
      <c r="H1108" s="20">
        <v>800339</v>
      </c>
      <c r="I1108" s="26">
        <v>71.75</v>
      </c>
      <c r="K1108" s="16">
        <v>800344</v>
      </c>
      <c r="L1108" s="15">
        <v>73.941176470588232</v>
      </c>
      <c r="N1108">
        <v>401584</v>
      </c>
      <c r="O1108">
        <v>53.739130434782609</v>
      </c>
      <c r="P1108" s="27">
        <f t="shared" si="42"/>
        <v>24</v>
      </c>
    </row>
    <row r="1109" spans="1:16" x14ac:dyDescent="0.3">
      <c r="A1109" s="22">
        <f>'agrupamento - 3ciclo'!A1108</f>
        <v>401766</v>
      </c>
      <c r="B1109" s="21">
        <f>VLOOKUP(Tabela3[[#This Row],[id_escola]],H:I,2,FALSE)</f>
        <v>60.856060606060609</v>
      </c>
      <c r="C1109" s="21">
        <f>VLOOKUP(Tabela3[[#This Row],[id_escola]],K:L,2,FALSE)</f>
        <v>47.280303030303031</v>
      </c>
      <c r="D1109" s="21">
        <f>AVERAGE(Tabela3[[#This Row],[nota_media_portugues]],Tabela3[[#This Row],[nota_media_matematica]])</f>
        <v>54.06818181818182</v>
      </c>
      <c r="E1109">
        <f t="shared" si="43"/>
        <v>64</v>
      </c>
      <c r="F1109">
        <f>VLOOKUP(Tabela3[[#This Row],[id_escola]],N:P,3,FALSE)</f>
        <v>78</v>
      </c>
      <c r="H1109" s="20">
        <v>800344</v>
      </c>
      <c r="I1109" s="26">
        <v>69.242424242424249</v>
      </c>
      <c r="K1109" s="16">
        <v>800347</v>
      </c>
      <c r="L1109" s="15">
        <v>75.785714285714292</v>
      </c>
      <c r="N1109">
        <v>401626</v>
      </c>
      <c r="O1109">
        <v>60.077294685990339</v>
      </c>
      <c r="P1109" s="27">
        <f t="shared" si="42"/>
        <v>5</v>
      </c>
    </row>
    <row r="1110" spans="1:16" x14ac:dyDescent="0.3">
      <c r="A1110" s="22">
        <f>'agrupamento - 3ciclo'!A1109</f>
        <v>401778</v>
      </c>
      <c r="B1110" s="21">
        <f>VLOOKUP(Tabela3[[#This Row],[id_escola]],H:I,2,FALSE)</f>
        <v>48.943396226415096</v>
      </c>
      <c r="C1110" s="21">
        <f>VLOOKUP(Tabela3[[#This Row],[id_escola]],K:L,2,FALSE)</f>
        <v>23.518518518518519</v>
      </c>
      <c r="D1110" s="21">
        <f>AVERAGE(Tabela3[[#This Row],[nota_media_portugues]],Tabela3[[#This Row],[nota_media_matematica]])</f>
        <v>36.230957372466804</v>
      </c>
      <c r="E1110">
        <f t="shared" si="43"/>
        <v>118</v>
      </c>
      <c r="F1110">
        <f>VLOOKUP(Tabela3[[#This Row],[id_escola]],N:P,3,FALSE)</f>
        <v>203</v>
      </c>
      <c r="H1110" s="20">
        <v>800347</v>
      </c>
      <c r="I1110" s="26">
        <v>82.307692307692307</v>
      </c>
      <c r="K1110" s="16">
        <v>800353</v>
      </c>
      <c r="L1110" s="15">
        <v>20.75</v>
      </c>
      <c r="N1110">
        <v>402047</v>
      </c>
      <c r="O1110">
        <v>46.684981684981686</v>
      </c>
      <c r="P1110" s="27">
        <f t="shared" si="42"/>
        <v>42</v>
      </c>
    </row>
    <row r="1111" spans="1:16" x14ac:dyDescent="0.3">
      <c r="A1111" s="22">
        <f>'agrupamento - 3ciclo'!A1110</f>
        <v>401821</v>
      </c>
      <c r="B1111" s="21">
        <f>VLOOKUP(Tabela3[[#This Row],[id_escola]],H:I,2,FALSE)</f>
        <v>59.5</v>
      </c>
      <c r="C1111" s="21">
        <f>VLOOKUP(Tabela3[[#This Row],[id_escola]],K:L,2,FALSE)</f>
        <v>35.777777777777779</v>
      </c>
      <c r="D1111" s="21">
        <f>AVERAGE(Tabela3[[#This Row],[nota_media_portugues]],Tabela3[[#This Row],[nota_media_matematica]])</f>
        <v>47.638888888888886</v>
      </c>
      <c r="E1111">
        <f t="shared" si="43"/>
        <v>95</v>
      </c>
      <c r="F1111">
        <f>VLOOKUP(Tabela3[[#This Row],[id_escola]],N:P,3,FALSE)</f>
        <v>17</v>
      </c>
      <c r="H1111" s="20">
        <v>800353</v>
      </c>
      <c r="I1111" s="26">
        <v>52.75</v>
      </c>
      <c r="K1111" s="16">
        <v>800354</v>
      </c>
      <c r="L1111" s="15">
        <v>66.529411764705884</v>
      </c>
      <c r="N1111">
        <v>402898</v>
      </c>
      <c r="O1111">
        <v>54.256</v>
      </c>
      <c r="P1111" s="27">
        <f t="shared" si="42"/>
        <v>19</v>
      </c>
    </row>
    <row r="1112" spans="1:16" x14ac:dyDescent="0.3">
      <c r="A1112" s="22">
        <f>'agrupamento - 3ciclo'!A1111</f>
        <v>403064</v>
      </c>
      <c r="B1112" s="21">
        <f>VLOOKUP(Tabela3[[#This Row],[id_escola]],H:I,2,FALSE)</f>
        <v>63.777777777777779</v>
      </c>
      <c r="C1112" s="21">
        <f>VLOOKUP(Tabela3[[#This Row],[id_escola]],K:L,2,FALSE)</f>
        <v>47.740259740259738</v>
      </c>
      <c r="D1112" s="21">
        <f>AVERAGE(Tabela3[[#This Row],[nota_media_portugues]],Tabela3[[#This Row],[nota_media_matematica]])</f>
        <v>55.759018759018758</v>
      </c>
      <c r="E1112">
        <f t="shared" si="43"/>
        <v>53</v>
      </c>
      <c r="F1112">
        <f>VLOOKUP(Tabela3[[#This Row],[id_escola]],N:P,3,FALSE)</f>
        <v>14</v>
      </c>
      <c r="H1112" s="20">
        <v>800354</v>
      </c>
      <c r="I1112" s="26">
        <v>73.352941176470594</v>
      </c>
      <c r="K1112" s="16">
        <v>800355</v>
      </c>
      <c r="L1112" s="15">
        <v>51.428571428571431</v>
      </c>
      <c r="N1112">
        <v>402977</v>
      </c>
      <c r="O1112">
        <v>50.68181818181818</v>
      </c>
      <c r="P1112" s="27">
        <f t="shared" si="42"/>
        <v>35</v>
      </c>
    </row>
    <row r="1113" spans="1:16" x14ac:dyDescent="0.3">
      <c r="A1113" s="22">
        <f>'agrupamento - 3ciclo'!A1112</f>
        <v>400210</v>
      </c>
      <c r="B1113" s="21">
        <f>VLOOKUP(Tabela3[[#This Row],[id_escola]],H:I,2,FALSE)</f>
        <v>63.27058823529412</v>
      </c>
      <c r="C1113" s="21">
        <f>VLOOKUP(Tabela3[[#This Row],[id_escola]],K:L,2,FALSE)</f>
        <v>50.260355029585796</v>
      </c>
      <c r="D1113" s="21">
        <f>AVERAGE(Tabela3[[#This Row],[nota_media_portugues]],Tabela3[[#This Row],[nota_media_matematica]])</f>
        <v>56.765471632439954</v>
      </c>
      <c r="E1113">
        <f t="shared" si="43"/>
        <v>48</v>
      </c>
      <c r="F1113">
        <f>VLOOKUP(Tabela3[[#This Row],[id_escola]],N:P,3,FALSE)</f>
        <v>3</v>
      </c>
      <c r="H1113" s="20">
        <v>800355</v>
      </c>
      <c r="I1113" s="26">
        <v>64.392857142857139</v>
      </c>
      <c r="K1113" s="16">
        <v>800357</v>
      </c>
      <c r="L1113" s="15">
        <v>41.157303370786515</v>
      </c>
      <c r="N1113">
        <v>403027</v>
      </c>
      <c r="O1113">
        <v>58.645833333333336</v>
      </c>
      <c r="P1113" s="27">
        <f t="shared" si="42"/>
        <v>7</v>
      </c>
    </row>
    <row r="1114" spans="1:16" x14ac:dyDescent="0.3">
      <c r="A1114" s="22">
        <f>'agrupamento - 3ciclo'!A1113</f>
        <v>403349</v>
      </c>
      <c r="B1114" s="21">
        <f>VLOOKUP(Tabela3[[#This Row],[id_escola]],H:I,2,FALSE)</f>
        <v>51.478260869565219</v>
      </c>
      <c r="C1114" s="21">
        <f>VLOOKUP(Tabela3[[#This Row],[id_escola]],K:L,2,FALSE)</f>
        <v>26.456521739130434</v>
      </c>
      <c r="D1114" s="21">
        <f>AVERAGE(Tabela3[[#This Row],[nota_media_portugues]],Tabela3[[#This Row],[nota_media_matematica]])</f>
        <v>38.967391304347828</v>
      </c>
      <c r="E1114">
        <f t="shared" si="43"/>
        <v>111</v>
      </c>
      <c r="F1114">
        <f>VLOOKUP(Tabela3[[#This Row],[id_escola]],N:P,3,FALSE)</f>
        <v>185</v>
      </c>
      <c r="H1114" s="20">
        <v>800357</v>
      </c>
      <c r="I1114" s="26">
        <v>59.060240963855421</v>
      </c>
      <c r="K1114" s="16">
        <v>800358</v>
      </c>
      <c r="L1114" s="15">
        <v>53.1875</v>
      </c>
      <c r="N1114">
        <v>403040</v>
      </c>
      <c r="O1114">
        <v>50.683168316831683</v>
      </c>
      <c r="P1114" s="27">
        <f t="shared" si="42"/>
        <v>34</v>
      </c>
    </row>
    <row r="1115" spans="1:16" x14ac:dyDescent="0.3">
      <c r="A1115" s="22">
        <f>'agrupamento - 3ciclo'!A1114</f>
        <v>401845</v>
      </c>
      <c r="B1115" s="21">
        <f>VLOOKUP(Tabela3[[#This Row],[id_escola]],H:I,2,FALSE)</f>
        <v>66.621794871794876</v>
      </c>
      <c r="C1115" s="21">
        <f>VLOOKUP(Tabela3[[#This Row],[id_escola]],K:L,2,FALSE)</f>
        <v>64.07741935483871</v>
      </c>
      <c r="D1115" s="21">
        <f>AVERAGE(Tabela3[[#This Row],[nota_media_portugues]],Tabela3[[#This Row],[nota_media_matematica]])</f>
        <v>65.349607113316793</v>
      </c>
      <c r="E1115">
        <f t="shared" si="43"/>
        <v>22</v>
      </c>
      <c r="F1115">
        <f>VLOOKUP(Tabela3[[#This Row],[id_escola]],N:P,3,FALSE)</f>
        <v>29</v>
      </c>
      <c r="H1115" s="20">
        <v>800358</v>
      </c>
      <c r="I1115" s="26">
        <v>61.84375</v>
      </c>
      <c r="K1115" s="16">
        <v>800362</v>
      </c>
      <c r="L1115" s="15">
        <v>75.589041095890408</v>
      </c>
      <c r="N1115">
        <v>403052</v>
      </c>
      <c r="O1115">
        <v>56.493749999999999</v>
      </c>
      <c r="P1115" s="27">
        <f t="shared" si="42"/>
        <v>12</v>
      </c>
    </row>
    <row r="1116" spans="1:16" x14ac:dyDescent="0.3">
      <c r="A1116" s="22">
        <f>'agrupamento - 3ciclo'!A1115</f>
        <v>400233</v>
      </c>
      <c r="B1116" s="21">
        <f>VLOOKUP(Tabela3[[#This Row],[id_escola]],H:I,2,FALSE)</f>
        <v>57.30821917808219</v>
      </c>
      <c r="C1116" s="21">
        <f>VLOOKUP(Tabela3[[#This Row],[id_escola]],K:L,2,FALSE)</f>
        <v>31.541935483870969</v>
      </c>
      <c r="D1116" s="21">
        <f>AVERAGE(Tabela3[[#This Row],[nota_media_portugues]],Tabela3[[#This Row],[nota_media_matematica]])</f>
        <v>44.425077330976578</v>
      </c>
      <c r="E1116">
        <f t="shared" si="43"/>
        <v>105</v>
      </c>
      <c r="F1116">
        <f>VLOOKUP(Tabela3[[#This Row],[id_escola]],N:P,3,FALSE)</f>
        <v>39</v>
      </c>
      <c r="H1116" s="20">
        <v>800362</v>
      </c>
      <c r="I1116" s="26">
        <v>77.726027397260268</v>
      </c>
      <c r="K1116" s="16">
        <v>800366</v>
      </c>
      <c r="L1116" s="15">
        <v>61.222222222222221</v>
      </c>
      <c r="N1116">
        <v>403064</v>
      </c>
      <c r="O1116">
        <v>55.301136363636367</v>
      </c>
      <c r="P1116" s="27">
        <f t="shared" si="42"/>
        <v>14</v>
      </c>
    </row>
    <row r="1117" spans="1:16" x14ac:dyDescent="0.3">
      <c r="A1117" s="22">
        <f>'agrupamento - 3ciclo'!A1116</f>
        <v>402928</v>
      </c>
      <c r="B1117" s="21">
        <f>VLOOKUP(Tabela3[[#This Row],[id_escola]],H:I,2,FALSE)</f>
        <v>58.4</v>
      </c>
      <c r="C1117" s="21">
        <f>VLOOKUP(Tabela3[[#This Row],[id_escola]],K:L,2,FALSE)</f>
        <v>50.58</v>
      </c>
      <c r="D1117" s="21">
        <f>AVERAGE(Tabela3[[#This Row],[nota_media_portugues]],Tabela3[[#This Row],[nota_media_matematica]])</f>
        <v>54.489999999999995</v>
      </c>
      <c r="E1117">
        <f t="shared" si="43"/>
        <v>55</v>
      </c>
      <c r="F1117">
        <f>VLOOKUP(Tabela3[[#This Row],[id_escola]],N:P,3,FALSE)</f>
        <v>5</v>
      </c>
      <c r="H1117" s="20">
        <v>800366</v>
      </c>
      <c r="I1117" s="26">
        <v>66.714285714285708</v>
      </c>
      <c r="K1117" s="16">
        <v>800369</v>
      </c>
      <c r="L1117" s="15">
        <v>58.513513513513516</v>
      </c>
      <c r="N1117">
        <v>403076</v>
      </c>
      <c r="O1117">
        <v>53.840909090909093</v>
      </c>
      <c r="P1117" s="27">
        <f t="shared" si="42"/>
        <v>21</v>
      </c>
    </row>
    <row r="1118" spans="1:16" x14ac:dyDescent="0.3">
      <c r="A1118" s="22">
        <f>'agrupamento - 3ciclo'!A1117</f>
        <v>401882</v>
      </c>
      <c r="B1118" s="21">
        <f>VLOOKUP(Tabela3[[#This Row],[id_escola]],H:I,2,FALSE)</f>
        <v>64.328947368421055</v>
      </c>
      <c r="C1118" s="21">
        <f>VLOOKUP(Tabela3[[#This Row],[id_escola]],K:L,2,FALSE)</f>
        <v>46.597560975609753</v>
      </c>
      <c r="D1118" s="21">
        <f>AVERAGE(Tabela3[[#This Row],[nota_media_portugues]],Tabela3[[#This Row],[nota_media_matematica]])</f>
        <v>55.463254172015404</v>
      </c>
      <c r="E1118">
        <f t="shared" si="43"/>
        <v>51</v>
      </c>
      <c r="F1118">
        <f>VLOOKUP(Tabela3[[#This Row],[id_escola]],N:P,3,FALSE)</f>
        <v>34</v>
      </c>
      <c r="H1118" s="20">
        <v>800369</v>
      </c>
      <c r="I1118" s="26">
        <v>61.486486486486484</v>
      </c>
      <c r="K1118" s="16">
        <v>800376</v>
      </c>
      <c r="L1118" s="15">
        <v>65.607476635514018</v>
      </c>
      <c r="N1118">
        <v>403088</v>
      </c>
      <c r="O1118">
        <v>50.426470588235297</v>
      </c>
      <c r="P1118" s="27">
        <f t="shared" si="42"/>
        <v>36</v>
      </c>
    </row>
    <row r="1119" spans="1:16" x14ac:dyDescent="0.3">
      <c r="A1119" s="22">
        <f>'agrupamento - 3ciclo'!A1118</f>
        <v>401894</v>
      </c>
      <c r="B1119" s="21">
        <f>VLOOKUP(Tabela3[[#This Row],[id_escola]],H:I,2,FALSE)</f>
        <v>53.18181818181818</v>
      </c>
      <c r="C1119" s="21">
        <f>VLOOKUP(Tabela3[[#This Row],[id_escola]],K:L,2,FALSE)</f>
        <v>44.030303030303031</v>
      </c>
      <c r="D1119" s="21">
        <f>AVERAGE(Tabela3[[#This Row],[nota_media_portugues]],Tabela3[[#This Row],[nota_media_matematica]])</f>
        <v>48.606060606060609</v>
      </c>
      <c r="E1119">
        <f t="shared" si="43"/>
        <v>87</v>
      </c>
      <c r="F1119">
        <f>VLOOKUP(Tabela3[[#This Row],[id_escola]],N:P,3,FALSE)</f>
        <v>120</v>
      </c>
      <c r="H1119" s="20">
        <v>800376</v>
      </c>
      <c r="I1119" s="26">
        <v>75.289719626168221</v>
      </c>
      <c r="K1119" s="16">
        <v>800379</v>
      </c>
      <c r="L1119" s="15">
        <v>73.255319148936167</v>
      </c>
      <c r="N1119">
        <v>403090</v>
      </c>
      <c r="O1119">
        <v>49.156626506024097</v>
      </c>
      <c r="P1119" s="27">
        <f t="shared" si="42"/>
        <v>37</v>
      </c>
    </row>
    <row r="1120" spans="1:16" x14ac:dyDescent="0.3">
      <c r="A1120" s="22">
        <f>'agrupamento - 3ciclo'!A1119</f>
        <v>401936</v>
      </c>
      <c r="B1120" s="21">
        <f>VLOOKUP(Tabela3[[#This Row],[id_escola]],H:I,2,FALSE)</f>
        <v>57.43292682926829</v>
      </c>
      <c r="C1120" s="21">
        <f>VLOOKUP(Tabela3[[#This Row],[id_escola]],K:L,2,FALSE)</f>
        <v>35.897590361445786</v>
      </c>
      <c r="D1120" s="21">
        <f>AVERAGE(Tabela3[[#This Row],[nota_media_portugues]],Tabela3[[#This Row],[nota_media_matematica]])</f>
        <v>46.665258595357038</v>
      </c>
      <c r="E1120">
        <f t="shared" si="43"/>
        <v>93</v>
      </c>
      <c r="F1120">
        <f>VLOOKUP(Tabela3[[#This Row],[id_escola]],N:P,3,FALSE)</f>
        <v>141</v>
      </c>
      <c r="H1120" s="20">
        <v>800379</v>
      </c>
      <c r="I1120" s="26">
        <v>70.553191489361708</v>
      </c>
      <c r="K1120" s="16">
        <v>800382</v>
      </c>
      <c r="L1120" s="15">
        <v>68.960784313725483</v>
      </c>
      <c r="N1120">
        <v>403118</v>
      </c>
      <c r="O1120">
        <v>53.698113207547166</v>
      </c>
      <c r="P1120" s="27">
        <f t="shared" si="42"/>
        <v>25</v>
      </c>
    </row>
    <row r="1121" spans="1:16" x14ac:dyDescent="0.3">
      <c r="A1121" s="22">
        <f>'agrupamento - 3ciclo'!A1120</f>
        <v>400257</v>
      </c>
      <c r="B1121" s="21">
        <f>VLOOKUP(Tabela3[[#This Row],[id_escola]],H:I,2,FALSE)</f>
        <v>71.176923076923075</v>
      </c>
      <c r="C1121" s="21">
        <f>VLOOKUP(Tabela3[[#This Row],[id_escola]],K:L,2,FALSE)</f>
        <v>75.742424242424249</v>
      </c>
      <c r="D1121" s="21">
        <f>AVERAGE(Tabela3[[#This Row],[nota_media_portugues]],Tabela3[[#This Row],[nota_media_matematica]])</f>
        <v>73.459673659673655</v>
      </c>
      <c r="E1121">
        <f t="shared" si="43"/>
        <v>7</v>
      </c>
      <c r="F1121">
        <f>VLOOKUP(Tabela3[[#This Row],[id_escola]],N:P,3,FALSE)</f>
        <v>2</v>
      </c>
      <c r="H1121" s="20">
        <v>800382</v>
      </c>
      <c r="I1121" s="26">
        <v>70.745098039215691</v>
      </c>
      <c r="K1121" s="16">
        <v>800387</v>
      </c>
      <c r="L1121" s="15">
        <v>62.416666666666664</v>
      </c>
      <c r="N1121">
        <v>404688</v>
      </c>
      <c r="O1121">
        <v>42.514925373134325</v>
      </c>
      <c r="P1121" s="27">
        <f t="shared" si="42"/>
        <v>46</v>
      </c>
    </row>
    <row r="1122" spans="1:16" x14ac:dyDescent="0.3">
      <c r="A1122" s="22">
        <f>'agrupamento - 3ciclo'!A1121</f>
        <v>401924</v>
      </c>
      <c r="B1122" s="21">
        <f>VLOOKUP(Tabela3[[#This Row],[id_escola]],H:I,2,FALSE)</f>
        <v>47.903846153846153</v>
      </c>
      <c r="C1122" s="21">
        <f>VLOOKUP(Tabela3[[#This Row],[id_escola]],K:L,2,FALSE)</f>
        <v>26.018518518518519</v>
      </c>
      <c r="D1122" s="21">
        <f>AVERAGE(Tabela3[[#This Row],[nota_media_portugues]],Tabela3[[#This Row],[nota_media_matematica]])</f>
        <v>36.961182336182333</v>
      </c>
      <c r="E1122">
        <f t="shared" si="43"/>
        <v>105</v>
      </c>
      <c r="F1122">
        <f>VLOOKUP(Tabela3[[#This Row],[id_escola]],N:P,3,FALSE)</f>
        <v>191</v>
      </c>
      <c r="H1122" s="20">
        <v>800387</v>
      </c>
      <c r="I1122" s="26">
        <v>66</v>
      </c>
      <c r="K1122" s="16">
        <v>800388</v>
      </c>
      <c r="L1122" s="15">
        <v>61.954545454545453</v>
      </c>
      <c r="N1122">
        <v>800324</v>
      </c>
      <c r="O1122">
        <v>76.666666666666671</v>
      </c>
      <c r="P1122" s="27">
        <f t="shared" si="42"/>
        <v>1</v>
      </c>
    </row>
    <row r="1123" spans="1:16" x14ac:dyDescent="0.3">
      <c r="A1123" s="22">
        <f>'agrupamento - 3ciclo'!A1122</f>
        <v>400270</v>
      </c>
      <c r="B1123" s="21">
        <f>VLOOKUP(Tabela3[[#This Row],[id_escola]],H:I,2,FALSE)</f>
        <v>59.53846153846154</v>
      </c>
      <c r="C1123" s="21">
        <f>VLOOKUP(Tabela3[[#This Row],[id_escola]],K:L,2,FALSE)</f>
        <v>42.153846153846153</v>
      </c>
      <c r="D1123" s="21">
        <f>AVERAGE(Tabela3[[#This Row],[nota_media_portugues]],Tabela3[[#This Row],[nota_media_matematica]])</f>
        <v>50.846153846153847</v>
      </c>
      <c r="E1123">
        <f t="shared" si="43"/>
        <v>73</v>
      </c>
      <c r="F1123">
        <f>VLOOKUP(Tabela3[[#This Row],[id_escola]],N:P,3,FALSE)</f>
        <v>15</v>
      </c>
      <c r="H1123" s="20">
        <v>800388</v>
      </c>
      <c r="I1123" s="26">
        <v>70.348484848484844</v>
      </c>
      <c r="K1123" s="16">
        <v>800389</v>
      </c>
      <c r="L1123" s="15">
        <v>48.812121212121212</v>
      </c>
      <c r="N1123">
        <v>800453</v>
      </c>
      <c r="O1123">
        <v>66.84375</v>
      </c>
      <c r="P1123" s="27">
        <f t="shared" si="42"/>
        <v>2</v>
      </c>
    </row>
    <row r="1124" spans="1:16" x14ac:dyDescent="0.3">
      <c r="A1124" s="22">
        <f>'agrupamento - 3ciclo'!A1123</f>
        <v>402000</v>
      </c>
      <c r="B1124" s="21">
        <f>VLOOKUP(Tabela3[[#This Row],[id_escola]],H:I,2,FALSE)</f>
        <v>62.36641221374046</v>
      </c>
      <c r="C1124" s="21">
        <f>VLOOKUP(Tabela3[[#This Row],[id_escola]],K:L,2,FALSE)</f>
        <v>40.038167938931295</v>
      </c>
      <c r="D1124" s="21">
        <f>AVERAGE(Tabela3[[#This Row],[nota_media_portugues]],Tabela3[[#This Row],[nota_media_matematica]])</f>
        <v>51.202290076335878</v>
      </c>
      <c r="E1124">
        <f t="shared" si="43"/>
        <v>71</v>
      </c>
      <c r="F1124">
        <f>VLOOKUP(Tabela3[[#This Row],[id_escola]],N:P,3,FALSE)</f>
        <v>22</v>
      </c>
      <c r="H1124" s="20">
        <v>800389</v>
      </c>
      <c r="I1124" s="26">
        <v>63.987577639751549</v>
      </c>
      <c r="K1124" s="16">
        <v>800393</v>
      </c>
      <c r="L1124" s="15">
        <v>71.42307692307692</v>
      </c>
      <c r="N1124">
        <v>800466</v>
      </c>
      <c r="O1124">
        <v>53.352941176470587</v>
      </c>
      <c r="P1124" s="27">
        <f t="shared" si="42"/>
        <v>26</v>
      </c>
    </row>
    <row r="1125" spans="1:16" x14ac:dyDescent="0.3">
      <c r="A1125" s="22" t="e">
        <f>'agrupamento - 3ciclo'!A1124</f>
        <v>#N/A</v>
      </c>
      <c r="C1125" s="21"/>
      <c r="D1125" s="21">
        <v>0</v>
      </c>
      <c r="E1125">
        <f t="shared" si="43"/>
        <v>105</v>
      </c>
      <c r="F1125" t="e">
        <f>VLOOKUP(Tabela3[[#This Row],[id_escola]],N:P,3,FALSE)</f>
        <v>#N/A</v>
      </c>
      <c r="H1125" s="20">
        <v>800393</v>
      </c>
      <c r="I1125" s="26">
        <v>73.230769230769226</v>
      </c>
      <c r="K1125" s="16">
        <v>800394</v>
      </c>
      <c r="L1125" s="15">
        <v>87.939759036144579</v>
      </c>
      <c r="N1125" t="s">
        <v>1282</v>
      </c>
    </row>
    <row r="1126" spans="1:16" x14ac:dyDescent="0.3">
      <c r="A1126" s="22">
        <f>'agrupamento - 3ciclo'!A1125</f>
        <v>402023</v>
      </c>
      <c r="B1126" s="21">
        <f>VLOOKUP(Tabela3[[#This Row],[id_escola]],H:I,2,FALSE)</f>
        <v>61.457831325301207</v>
      </c>
      <c r="C1126" s="21">
        <f>VLOOKUP(Tabela3[[#This Row],[id_escola]],K:L,2,FALSE)</f>
        <v>47.204819277108435</v>
      </c>
      <c r="D1126" s="21">
        <f>AVERAGE(Tabela3[[#This Row],[nota_media_portugues]],Tabela3[[#This Row],[nota_media_matematica]])</f>
        <v>54.331325301204821</v>
      </c>
      <c r="E1126">
        <f t="shared" si="43"/>
        <v>54</v>
      </c>
      <c r="F1126">
        <f>VLOOKUP(Tabela3[[#This Row],[id_escola]],N:P,3,FALSE)</f>
        <v>25</v>
      </c>
      <c r="H1126" s="20">
        <v>800394</v>
      </c>
      <c r="I1126" s="26">
        <v>85.554216867469876</v>
      </c>
      <c r="K1126" s="16">
        <v>800411</v>
      </c>
      <c r="L1126" s="15">
        <v>66.815789473684205</v>
      </c>
      <c r="N1126">
        <v>290630</v>
      </c>
      <c r="O1126">
        <v>43.889830508474574</v>
      </c>
      <c r="P1126" s="27">
        <f>RANK(O1126, $O$1126:$O$1159, 0)</f>
        <v>25</v>
      </c>
    </row>
    <row r="1127" spans="1:16" x14ac:dyDescent="0.3">
      <c r="A1127" s="22">
        <f>'agrupamento - 3ciclo'!A1126</f>
        <v>402485</v>
      </c>
      <c r="B1127" s="21">
        <f>VLOOKUP(Tabela3[[#This Row],[id_escola]],H:I,2,FALSE)</f>
        <v>55.860655737704917</v>
      </c>
      <c r="C1127" s="21">
        <f>VLOOKUP(Tabela3[[#This Row],[id_escola]],K:L,2,FALSE)</f>
        <v>30.278688524590162</v>
      </c>
      <c r="D1127" s="21">
        <f>AVERAGE(Tabela3[[#This Row],[nota_media_portugues]],Tabela3[[#This Row],[nota_media_matematica]])</f>
        <v>43.069672131147541</v>
      </c>
      <c r="E1127">
        <f t="shared" si="43"/>
        <v>99</v>
      </c>
      <c r="F1127">
        <f>VLOOKUP(Tabela3[[#This Row],[id_escola]],N:P,3,FALSE)</f>
        <v>167</v>
      </c>
      <c r="H1127" s="20">
        <v>800411</v>
      </c>
      <c r="I1127" s="26">
        <v>73.311258278145701</v>
      </c>
      <c r="K1127" s="16">
        <v>800422</v>
      </c>
      <c r="L1127" s="15">
        <v>55.4</v>
      </c>
      <c r="N1127">
        <v>390109</v>
      </c>
      <c r="O1127">
        <v>44.006211180124225</v>
      </c>
      <c r="P1127" s="27">
        <f t="shared" ref="P1127:P1159" si="44">RANK(O1127, $O$1126:$O$1159, 0)</f>
        <v>24</v>
      </c>
    </row>
    <row r="1128" spans="1:16" x14ac:dyDescent="0.3">
      <c r="A1128" s="22">
        <f>'agrupamento - 3ciclo'!A1127</f>
        <v>401948</v>
      </c>
      <c r="B1128" s="21">
        <f>VLOOKUP(Tabela3[[#This Row],[id_escola]],H:I,2,FALSE)</f>
        <v>59.793103448275865</v>
      </c>
      <c r="C1128" s="21">
        <f>VLOOKUP(Tabela3[[#This Row],[id_escola]],K:L,2,FALSE)</f>
        <v>41.008474576271183</v>
      </c>
      <c r="D1128" s="21">
        <f>AVERAGE(Tabela3[[#This Row],[nota_media_portugues]],Tabela3[[#This Row],[nota_media_matematica]])</f>
        <v>50.40078901227352</v>
      </c>
      <c r="E1128">
        <f t="shared" si="43"/>
        <v>75</v>
      </c>
      <c r="F1128">
        <f>VLOOKUP(Tabela3[[#This Row],[id_escola]],N:P,3,FALSE)</f>
        <v>25</v>
      </c>
      <c r="H1128" s="20">
        <v>800422</v>
      </c>
      <c r="I1128" s="26">
        <v>70.071428571428569</v>
      </c>
      <c r="K1128" s="16">
        <v>800423</v>
      </c>
      <c r="L1128" s="15">
        <v>59.4</v>
      </c>
      <c r="N1128">
        <v>390111</v>
      </c>
      <c r="O1128">
        <v>53.565905096660806</v>
      </c>
      <c r="P1128" s="27">
        <f t="shared" si="44"/>
        <v>4</v>
      </c>
    </row>
    <row r="1129" spans="1:16" x14ac:dyDescent="0.3">
      <c r="A1129" s="22">
        <f>'agrupamento - 3ciclo'!A1128</f>
        <v>403532</v>
      </c>
      <c r="B1129" s="21">
        <f>VLOOKUP(Tabela3[[#This Row],[id_escola]],H:I,2,FALSE)</f>
        <v>47.632653061224488</v>
      </c>
      <c r="C1129" s="21">
        <f>VLOOKUP(Tabela3[[#This Row],[id_escola]],K:L,2,FALSE)</f>
        <v>23.524590163934427</v>
      </c>
      <c r="D1129" s="21">
        <f>AVERAGE(Tabela3[[#This Row],[nota_media_portugues]],Tabela3[[#This Row],[nota_media_matematica]])</f>
        <v>35.578621612579454</v>
      </c>
      <c r="E1129">
        <f t="shared" si="43"/>
        <v>101</v>
      </c>
      <c r="F1129" t="e">
        <f>VLOOKUP(Tabela3[[#This Row],[id_escola]],N:P,3,FALSE)</f>
        <v>#N/A</v>
      </c>
      <c r="H1129" s="20">
        <v>800423</v>
      </c>
      <c r="I1129" s="26">
        <v>70.333333333333329</v>
      </c>
      <c r="K1129" s="16">
        <v>800428</v>
      </c>
      <c r="L1129" s="15">
        <v>78.879245283018861</v>
      </c>
      <c r="N1129">
        <v>390112</v>
      </c>
      <c r="O1129">
        <v>41.51985559566787</v>
      </c>
      <c r="P1129" s="27">
        <f t="shared" si="44"/>
        <v>28</v>
      </c>
    </row>
    <row r="1130" spans="1:16" x14ac:dyDescent="0.3">
      <c r="A1130" s="22">
        <f>'agrupamento - 3ciclo'!A1129</f>
        <v>401961</v>
      </c>
      <c r="B1130" s="21">
        <f>VLOOKUP(Tabela3[[#This Row],[id_escola]],H:I,2,FALSE)</f>
        <v>70.808823529411768</v>
      </c>
      <c r="C1130" s="21">
        <f>VLOOKUP(Tabela3[[#This Row],[id_escola]],K:L,2,FALSE)</f>
        <v>66.014705882352942</v>
      </c>
      <c r="D1130" s="21">
        <f>AVERAGE(Tabela3[[#This Row],[nota_media_portugues]],Tabela3[[#This Row],[nota_media_matematica]])</f>
        <v>68.411764705882348</v>
      </c>
      <c r="E1130">
        <f t="shared" si="43"/>
        <v>14</v>
      </c>
      <c r="F1130">
        <f>VLOOKUP(Tabela3[[#This Row],[id_escola]],N:P,3,FALSE)</f>
        <v>10</v>
      </c>
      <c r="H1130" s="20">
        <v>800428</v>
      </c>
      <c r="I1130" s="26">
        <v>78.343396226415095</v>
      </c>
      <c r="K1130" s="16">
        <v>800429</v>
      </c>
      <c r="L1130" s="15">
        <v>52.739130434782609</v>
      </c>
      <c r="N1130">
        <v>390113</v>
      </c>
      <c r="O1130">
        <v>48.744897959183675</v>
      </c>
      <c r="P1130" s="27">
        <f t="shared" si="44"/>
        <v>12</v>
      </c>
    </row>
    <row r="1131" spans="1:16" x14ac:dyDescent="0.3">
      <c r="A1131" s="22">
        <f>'agrupamento - 3ciclo'!A1130</f>
        <v>400294</v>
      </c>
      <c r="B1131" s="21">
        <f>VLOOKUP(Tabela3[[#This Row],[id_escola]],H:I,2,FALSE)</f>
        <v>59.779661016949156</v>
      </c>
      <c r="C1131" s="21">
        <f>VLOOKUP(Tabela3[[#This Row],[id_escola]],K:L,2,FALSE)</f>
        <v>50.745762711864408</v>
      </c>
      <c r="D1131" s="21">
        <f>AVERAGE(Tabela3[[#This Row],[nota_media_portugues]],Tabela3[[#This Row],[nota_media_matematica]])</f>
        <v>55.262711864406782</v>
      </c>
      <c r="E1131">
        <f t="shared" si="43"/>
        <v>50</v>
      </c>
      <c r="F1131">
        <f>VLOOKUP(Tabela3[[#This Row],[id_escola]],N:P,3,FALSE)</f>
        <v>22</v>
      </c>
      <c r="H1131" s="20">
        <v>800429</v>
      </c>
      <c r="I1131" s="26">
        <v>56.391304347826086</v>
      </c>
      <c r="K1131" s="16">
        <v>800434</v>
      </c>
      <c r="L1131" s="15">
        <v>77.86363636363636</v>
      </c>
      <c r="N1131">
        <v>390141</v>
      </c>
      <c r="O1131">
        <v>51.968036529680369</v>
      </c>
      <c r="P1131" s="27">
        <f t="shared" si="44"/>
        <v>7</v>
      </c>
    </row>
    <row r="1132" spans="1:16" x14ac:dyDescent="0.3">
      <c r="A1132" s="22">
        <f>'agrupamento - 3ciclo'!A1131</f>
        <v>401973</v>
      </c>
      <c r="B1132" s="21">
        <f>VLOOKUP(Tabela3[[#This Row],[id_escola]],H:I,2,FALSE)</f>
        <v>63.688372093023254</v>
      </c>
      <c r="C1132" s="21">
        <f>VLOOKUP(Tabela3[[#This Row],[id_escola]],K:L,2,FALSE)</f>
        <v>49.663636363636364</v>
      </c>
      <c r="D1132" s="21">
        <f>AVERAGE(Tabela3[[#This Row],[nota_media_portugues]],Tabela3[[#This Row],[nota_media_matematica]])</f>
        <v>56.676004228329809</v>
      </c>
      <c r="E1132">
        <f t="shared" si="43"/>
        <v>46</v>
      </c>
      <c r="F1132">
        <f>VLOOKUP(Tabela3[[#This Row],[id_escola]],N:P,3,FALSE)</f>
        <v>74</v>
      </c>
      <c r="H1132" s="20">
        <v>800434</v>
      </c>
      <c r="I1132" s="26">
        <v>75.757575757575751</v>
      </c>
      <c r="K1132" s="16">
        <v>800435</v>
      </c>
      <c r="L1132" s="15">
        <v>37.578947368421055</v>
      </c>
      <c r="N1132">
        <v>390148</v>
      </c>
      <c r="O1132">
        <v>50.580838323353291</v>
      </c>
      <c r="P1132" s="27">
        <f t="shared" si="44"/>
        <v>10</v>
      </c>
    </row>
    <row r="1133" spans="1:16" x14ac:dyDescent="0.3">
      <c r="A1133" s="22">
        <f>'agrupamento - 3ciclo'!A1132</f>
        <v>401985</v>
      </c>
      <c r="B1133" s="21">
        <f>VLOOKUP(Tabela3[[#This Row],[id_escola]],H:I,2,FALSE)</f>
        <v>56.96551724137931</v>
      </c>
      <c r="C1133" s="21">
        <f>VLOOKUP(Tabela3[[#This Row],[id_escola]],K:L,2,FALSE)</f>
        <v>37.428571428571431</v>
      </c>
      <c r="D1133" s="21">
        <f>AVERAGE(Tabela3[[#This Row],[nota_media_portugues]],Tabela3[[#This Row],[nota_media_matematica]])</f>
        <v>47.197044334975374</v>
      </c>
      <c r="E1133">
        <f t="shared" si="43"/>
        <v>82</v>
      </c>
      <c r="F1133">
        <f>VLOOKUP(Tabela3[[#This Row],[id_escola]],N:P,3,FALSE)</f>
        <v>39</v>
      </c>
      <c r="H1133" s="20">
        <v>800435</v>
      </c>
      <c r="I1133" s="26">
        <v>62.25</v>
      </c>
      <c r="K1133" s="16">
        <v>800436</v>
      </c>
      <c r="L1133" s="15">
        <v>62.451612903225808</v>
      </c>
      <c r="N1133">
        <v>390165</v>
      </c>
      <c r="O1133">
        <v>48.027027027027025</v>
      </c>
      <c r="P1133" s="27">
        <f t="shared" si="44"/>
        <v>15</v>
      </c>
    </row>
    <row r="1134" spans="1:16" x14ac:dyDescent="0.3">
      <c r="A1134" s="22">
        <f>'agrupamento - 3ciclo'!A1133</f>
        <v>401997</v>
      </c>
      <c r="B1134" s="21">
        <f>VLOOKUP(Tabela3[[#This Row],[id_escola]],H:I,2,FALSE)</f>
        <v>63.924528301886795</v>
      </c>
      <c r="C1134" s="21">
        <f>VLOOKUP(Tabela3[[#This Row],[id_escola]],K:L,2,FALSE)</f>
        <v>45.054545454545455</v>
      </c>
      <c r="D1134" s="21">
        <f>AVERAGE(Tabela3[[#This Row],[nota_media_portugues]],Tabela3[[#This Row],[nota_media_matematica]])</f>
        <v>54.489536878216128</v>
      </c>
      <c r="E1134">
        <f t="shared" si="43"/>
        <v>50</v>
      </c>
      <c r="F1134">
        <f>VLOOKUP(Tabela3[[#This Row],[id_escola]],N:P,3,FALSE)</f>
        <v>73</v>
      </c>
      <c r="H1134" s="20">
        <v>800436</v>
      </c>
      <c r="I1134" s="26">
        <v>59.258064516129032</v>
      </c>
      <c r="K1134" s="16">
        <v>800453</v>
      </c>
      <c r="L1134" s="15">
        <v>61.29032258064516</v>
      </c>
      <c r="N1134">
        <v>912501</v>
      </c>
      <c r="O1134">
        <v>41.659090909090907</v>
      </c>
      <c r="P1134" s="27">
        <f t="shared" si="44"/>
        <v>27</v>
      </c>
    </row>
    <row r="1135" spans="1:16" x14ac:dyDescent="0.3">
      <c r="A1135" s="22">
        <f>'agrupamento - 3ciclo'!A1134</f>
        <v>400312</v>
      </c>
      <c r="B1135" s="21">
        <f>VLOOKUP(Tabela3[[#This Row],[id_escola]],H:I,2,FALSE)</f>
        <v>54.793650793650791</v>
      </c>
      <c r="C1135" s="21">
        <f>VLOOKUP(Tabela3[[#This Row],[id_escola]],K:L,2,FALSE)</f>
        <v>35.085858585858588</v>
      </c>
      <c r="D1135" s="21">
        <f>AVERAGE(Tabela3[[#This Row],[nota_media_portugues]],Tabela3[[#This Row],[nota_media_matematica]])</f>
        <v>44.939754689754693</v>
      </c>
      <c r="E1135">
        <f t="shared" si="43"/>
        <v>90</v>
      </c>
      <c r="F1135">
        <f>VLOOKUP(Tabela3[[#This Row],[id_escola]],N:P,3,FALSE)</f>
        <v>34</v>
      </c>
      <c r="H1135" s="20">
        <v>800453</v>
      </c>
      <c r="I1135" s="26">
        <v>72.322580645161295</v>
      </c>
      <c r="K1135" s="16">
        <v>800460</v>
      </c>
      <c r="L1135" s="15">
        <v>76.129629629629633</v>
      </c>
      <c r="N1135">
        <v>912506</v>
      </c>
      <c r="O1135">
        <v>40.969696969696969</v>
      </c>
      <c r="P1135" s="27">
        <f t="shared" si="44"/>
        <v>30</v>
      </c>
    </row>
    <row r="1136" spans="1:16" x14ac:dyDescent="0.3">
      <c r="A1136" s="22">
        <f>'agrupamento - 3ciclo'!A1135</f>
        <v>402035</v>
      </c>
      <c r="B1136" s="21">
        <f>VLOOKUP(Tabela3[[#This Row],[id_escola]],H:I,2,FALSE)</f>
        <v>57.558823529411768</v>
      </c>
      <c r="C1136" s="21">
        <f>VLOOKUP(Tabela3[[#This Row],[id_escola]],K:L,2,FALSE)</f>
        <v>39.521739130434781</v>
      </c>
      <c r="D1136" s="21">
        <f>AVERAGE(Tabela3[[#This Row],[nota_media_portugues]],Tabela3[[#This Row],[nota_media_matematica]])</f>
        <v>48.540281329923275</v>
      </c>
      <c r="E1136">
        <f t="shared" si="43"/>
        <v>79</v>
      </c>
      <c r="F1136">
        <f>VLOOKUP(Tabela3[[#This Row],[id_escola]],N:P,3,FALSE)</f>
        <v>52</v>
      </c>
      <c r="H1136" s="20">
        <v>800460</v>
      </c>
      <c r="I1136" s="26">
        <v>73.944444444444443</v>
      </c>
      <c r="K1136" s="16">
        <v>800461</v>
      </c>
      <c r="L1136" s="15">
        <v>61.89473684210526</v>
      </c>
      <c r="N1136">
        <v>912507</v>
      </c>
      <c r="O1136">
        <v>48.71641791044776</v>
      </c>
      <c r="P1136" s="27">
        <f t="shared" si="44"/>
        <v>13</v>
      </c>
    </row>
    <row r="1137" spans="1:16" x14ac:dyDescent="0.3">
      <c r="A1137" s="22">
        <f>'agrupamento - 3ciclo'!A1136</f>
        <v>402047</v>
      </c>
      <c r="B1137" s="21">
        <f>VLOOKUP(Tabela3[[#This Row],[id_escola]],H:I,2,FALSE)</f>
        <v>58.911764705882355</v>
      </c>
      <c r="C1137" s="21">
        <f>VLOOKUP(Tabela3[[#This Row],[id_escola]],K:L,2,FALSE)</f>
        <v>34.389705882352942</v>
      </c>
      <c r="D1137" s="21">
        <f>AVERAGE(Tabela3[[#This Row],[nota_media_portugues]],Tabela3[[#This Row],[nota_media_matematica]])</f>
        <v>46.650735294117652</v>
      </c>
      <c r="E1137">
        <f t="shared" si="43"/>
        <v>83</v>
      </c>
      <c r="F1137">
        <f>VLOOKUP(Tabela3[[#This Row],[id_escola]],N:P,3,FALSE)</f>
        <v>42</v>
      </c>
      <c r="H1137" s="20">
        <v>800461</v>
      </c>
      <c r="I1137" s="26">
        <v>68.634615384615387</v>
      </c>
      <c r="K1137" s="16">
        <v>800466</v>
      </c>
      <c r="L1137" s="15">
        <v>42</v>
      </c>
      <c r="N1137">
        <v>912508</v>
      </c>
      <c r="O1137">
        <v>39.838461538461537</v>
      </c>
      <c r="P1137" s="27">
        <f t="shared" si="44"/>
        <v>31</v>
      </c>
    </row>
    <row r="1138" spans="1:16" x14ac:dyDescent="0.3">
      <c r="A1138" s="22">
        <f>'agrupamento - 3ciclo'!A1137</f>
        <v>400660</v>
      </c>
      <c r="B1138" s="21">
        <f>VLOOKUP(Tabela3[[#This Row],[id_escola]],H:I,2,FALSE)</f>
        <v>60.392857142857146</v>
      </c>
      <c r="C1138" s="21">
        <f>VLOOKUP(Tabela3[[#This Row],[id_escola]],K:L,2,FALSE)</f>
        <v>42.172413793103445</v>
      </c>
      <c r="D1138" s="21">
        <f>AVERAGE(Tabela3[[#This Row],[nota_media_portugues]],Tabela3[[#This Row],[nota_media_matematica]])</f>
        <v>51.282635467980299</v>
      </c>
      <c r="E1138">
        <f t="shared" si="43"/>
        <v>64</v>
      </c>
      <c r="F1138">
        <f>VLOOKUP(Tabela3[[#This Row],[id_escola]],N:P,3,FALSE)</f>
        <v>35</v>
      </c>
      <c r="H1138" s="20">
        <v>800466</v>
      </c>
      <c r="I1138" s="26">
        <v>64.705882352941174</v>
      </c>
      <c r="K1138" s="16">
        <v>800468</v>
      </c>
      <c r="L1138" s="15">
        <v>64.813953488372093</v>
      </c>
      <c r="N1138">
        <v>912509</v>
      </c>
      <c r="O1138">
        <v>32.099567099567096</v>
      </c>
      <c r="P1138" s="27">
        <f t="shared" si="44"/>
        <v>34</v>
      </c>
    </row>
    <row r="1139" spans="1:16" x14ac:dyDescent="0.3">
      <c r="A1139" s="22">
        <f>'agrupamento - 3ciclo'!A1138</f>
        <v>402072</v>
      </c>
      <c r="B1139" s="21">
        <f>VLOOKUP(Tabela3[[#This Row],[id_escola]],H:I,2,FALSE)</f>
        <v>58.485294117647058</v>
      </c>
      <c r="C1139" s="21">
        <f>VLOOKUP(Tabela3[[#This Row],[id_escola]],K:L,2,FALSE)</f>
        <v>39.131067961165051</v>
      </c>
      <c r="D1139" s="21">
        <f>AVERAGE(Tabela3[[#This Row],[nota_media_portugues]],Tabela3[[#This Row],[nota_media_matematica]])</f>
        <v>48.808181039406051</v>
      </c>
      <c r="E1139">
        <f t="shared" si="43"/>
        <v>75</v>
      </c>
      <c r="F1139">
        <f>VLOOKUP(Tabela3[[#This Row],[id_escola]],N:P,3,FALSE)</f>
        <v>115</v>
      </c>
      <c r="H1139" s="20">
        <v>800468</v>
      </c>
      <c r="I1139" s="26">
        <v>63.488372093023258</v>
      </c>
      <c r="K1139" s="16">
        <v>800469</v>
      </c>
      <c r="L1139" s="15">
        <v>74.186046511627907</v>
      </c>
      <c r="N1139">
        <v>912510</v>
      </c>
      <c r="O1139">
        <v>41.871428571428574</v>
      </c>
      <c r="P1139" s="27">
        <f t="shared" si="44"/>
        <v>26</v>
      </c>
    </row>
    <row r="1140" spans="1:16" x14ac:dyDescent="0.3">
      <c r="A1140" s="22">
        <f>'agrupamento - 3ciclo'!A1139</f>
        <v>402102</v>
      </c>
      <c r="B1140" s="21">
        <f>VLOOKUP(Tabela3[[#This Row],[id_escola]],H:I,2,FALSE)</f>
        <v>60.141176470588235</v>
      </c>
      <c r="C1140" s="21">
        <f>VLOOKUP(Tabela3[[#This Row],[id_escola]],K:L,2,FALSE)</f>
        <v>45.952941176470588</v>
      </c>
      <c r="D1140" s="21">
        <f>AVERAGE(Tabela3[[#This Row],[nota_media_portugues]],Tabela3[[#This Row],[nota_media_matematica]])</f>
        <v>53.047058823529412</v>
      </c>
      <c r="E1140">
        <f t="shared" si="43"/>
        <v>55</v>
      </c>
      <c r="F1140">
        <f>VLOOKUP(Tabela3[[#This Row],[id_escola]],N:P,3,FALSE)</f>
        <v>94</v>
      </c>
      <c r="H1140" s="20">
        <v>800469</v>
      </c>
      <c r="I1140" s="26">
        <v>70.558139534883722</v>
      </c>
      <c r="K1140" s="16">
        <v>800472</v>
      </c>
      <c r="L1140" s="15">
        <v>68.674999999999997</v>
      </c>
      <c r="N1140">
        <v>912512</v>
      </c>
      <c r="O1140">
        <v>47.906832298136649</v>
      </c>
      <c r="P1140" s="27">
        <f t="shared" si="44"/>
        <v>16</v>
      </c>
    </row>
    <row r="1141" spans="1:16" x14ac:dyDescent="0.3">
      <c r="A1141" s="22">
        <f>'agrupamento - 3ciclo'!A1140</f>
        <v>402114</v>
      </c>
      <c r="B1141" s="21">
        <f>VLOOKUP(Tabela3[[#This Row],[id_escola]],H:I,2,FALSE)</f>
        <v>60.307017543859651</v>
      </c>
      <c r="C1141" s="21">
        <f>VLOOKUP(Tabela3[[#This Row],[id_escola]],K:L,2,FALSE)</f>
        <v>43.221238938053098</v>
      </c>
      <c r="D1141" s="21">
        <f>AVERAGE(Tabela3[[#This Row],[nota_media_portugues]],Tabela3[[#This Row],[nota_media_matematica]])</f>
        <v>51.764128240956374</v>
      </c>
      <c r="E1141">
        <f t="shared" si="43"/>
        <v>58</v>
      </c>
      <c r="F1141">
        <f>VLOOKUP(Tabela3[[#This Row],[id_escola]],N:P,3,FALSE)</f>
        <v>19</v>
      </c>
      <c r="H1141" s="20">
        <v>800472</v>
      </c>
      <c r="I1141" s="26">
        <v>70.661157024793383</v>
      </c>
      <c r="K1141" s="16">
        <v>800474</v>
      </c>
      <c r="L1141" s="15">
        <v>72.017857142857139</v>
      </c>
      <c r="N1141">
        <v>912513</v>
      </c>
      <c r="O1141">
        <v>62.71875</v>
      </c>
      <c r="P1141" s="27">
        <f t="shared" si="44"/>
        <v>1</v>
      </c>
    </row>
    <row r="1142" spans="1:16" x14ac:dyDescent="0.3">
      <c r="A1142" s="22">
        <f>'agrupamento - 3ciclo'!A1141</f>
        <v>402126</v>
      </c>
      <c r="B1142" s="21">
        <f>VLOOKUP(Tabela3[[#This Row],[id_escola]],H:I,2,FALSE)</f>
        <v>58.240384615384613</v>
      </c>
      <c r="C1142" s="21">
        <f>VLOOKUP(Tabela3[[#This Row],[id_escola]],K:L,2,FALSE)</f>
        <v>44.93</v>
      </c>
      <c r="D1142" s="21">
        <f>AVERAGE(Tabela3[[#This Row],[nota_media_portugues]],Tabela3[[#This Row],[nota_media_matematica]])</f>
        <v>51.58519230769231</v>
      </c>
      <c r="E1142">
        <f t="shared" si="43"/>
        <v>59</v>
      </c>
      <c r="F1142">
        <f>VLOOKUP(Tabela3[[#This Row],[id_escola]],N:P,3,FALSE)</f>
        <v>20</v>
      </c>
      <c r="H1142" s="20">
        <v>800474</v>
      </c>
      <c r="I1142" s="26">
        <v>71.035714285714292</v>
      </c>
      <c r="K1142" s="16">
        <v>800475</v>
      </c>
      <c r="L1142" s="15">
        <v>61.1</v>
      </c>
      <c r="N1142">
        <v>912515</v>
      </c>
      <c r="O1142">
        <v>33.075757575757578</v>
      </c>
      <c r="P1142" s="27">
        <f t="shared" si="44"/>
        <v>33</v>
      </c>
    </row>
    <row r="1143" spans="1:16" x14ac:dyDescent="0.3">
      <c r="A1143" s="22">
        <f>'agrupamento - 3ciclo'!A1142</f>
        <v>402140</v>
      </c>
      <c r="B1143" s="21">
        <f>VLOOKUP(Tabela3[[#This Row],[id_escola]],H:I,2,FALSE)</f>
        <v>60.634831460674157</v>
      </c>
      <c r="C1143" s="21">
        <f>VLOOKUP(Tabela3[[#This Row],[id_escola]],K:L,2,FALSE)</f>
        <v>41.69318181818182</v>
      </c>
      <c r="D1143" s="21">
        <f>AVERAGE(Tabela3[[#This Row],[nota_media_portugues]],Tabela3[[#This Row],[nota_media_matematica]])</f>
        <v>51.164006639427988</v>
      </c>
      <c r="E1143">
        <f t="shared" si="43"/>
        <v>62</v>
      </c>
      <c r="F1143">
        <f>VLOOKUP(Tabela3[[#This Row],[id_escola]],N:P,3,FALSE)</f>
        <v>19</v>
      </c>
      <c r="H1143" s="20">
        <v>800475</v>
      </c>
      <c r="I1143" s="26">
        <v>71.5</v>
      </c>
      <c r="K1143" s="16">
        <v>800476</v>
      </c>
      <c r="L1143" s="15">
        <v>51.506329113924053</v>
      </c>
      <c r="N1143">
        <v>912518</v>
      </c>
      <c r="O1143">
        <v>45.022471910112358</v>
      </c>
      <c r="P1143" s="27">
        <f t="shared" si="44"/>
        <v>22</v>
      </c>
    </row>
    <row r="1144" spans="1:16" x14ac:dyDescent="0.3">
      <c r="A1144" s="22">
        <f>'agrupamento - 3ciclo'!A1143</f>
        <v>402151</v>
      </c>
      <c r="B1144" s="21">
        <f>VLOOKUP(Tabela3[[#This Row],[id_escola]],H:I,2,FALSE)</f>
        <v>60.10526315789474</v>
      </c>
      <c r="C1144" s="21">
        <f>VLOOKUP(Tabela3[[#This Row],[id_escola]],K:L,2,FALSE)</f>
        <v>42.618556701030926</v>
      </c>
      <c r="D1144" s="21">
        <f>AVERAGE(Tabela3[[#This Row],[nota_media_portugues]],Tabela3[[#This Row],[nota_media_matematica]])</f>
        <v>51.361909929462833</v>
      </c>
      <c r="E1144">
        <f t="shared" si="43"/>
        <v>60</v>
      </c>
      <c r="F1144">
        <f>VLOOKUP(Tabela3[[#This Row],[id_escola]],N:P,3,FALSE)</f>
        <v>39</v>
      </c>
      <c r="H1144" s="20">
        <v>800476</v>
      </c>
      <c r="I1144" s="26">
        <v>63.77215189873418</v>
      </c>
      <c r="K1144" s="16">
        <v>800479</v>
      </c>
      <c r="L1144" s="15">
        <v>73.8</v>
      </c>
      <c r="N1144">
        <v>912519</v>
      </c>
      <c r="O1144">
        <v>47.219512195121951</v>
      </c>
      <c r="P1144" s="27">
        <f t="shared" si="44"/>
        <v>17</v>
      </c>
    </row>
    <row r="1145" spans="1:16" x14ac:dyDescent="0.3">
      <c r="A1145" s="22">
        <f>'agrupamento - 3ciclo'!A1144</f>
        <v>402175</v>
      </c>
      <c r="B1145" s="21">
        <f>VLOOKUP(Tabela3[[#This Row],[id_escola]],H:I,2,FALSE)</f>
        <v>59.223602484472053</v>
      </c>
      <c r="C1145" s="21">
        <f>VLOOKUP(Tabela3[[#This Row],[id_escola]],K:L,2,FALSE)</f>
        <v>44.06707317073171</v>
      </c>
      <c r="D1145" s="21">
        <f>AVERAGE(Tabela3[[#This Row],[nota_media_portugues]],Tabela3[[#This Row],[nota_media_matematica]])</f>
        <v>51.645337827601878</v>
      </c>
      <c r="E1145">
        <f t="shared" si="43"/>
        <v>58</v>
      </c>
      <c r="F1145">
        <f>VLOOKUP(Tabela3[[#This Row],[id_escola]],N:P,3,FALSE)</f>
        <v>11</v>
      </c>
      <c r="H1145" s="20">
        <v>800479</v>
      </c>
      <c r="I1145" s="26">
        <v>78.7</v>
      </c>
      <c r="K1145" s="16">
        <v>800485</v>
      </c>
      <c r="L1145" s="15">
        <v>52.456521739130437</v>
      </c>
      <c r="N1145">
        <v>912520</v>
      </c>
      <c r="O1145">
        <v>41.401459854014597</v>
      </c>
      <c r="P1145" s="27">
        <f t="shared" si="44"/>
        <v>29</v>
      </c>
    </row>
    <row r="1146" spans="1:16" x14ac:dyDescent="0.3">
      <c r="A1146" s="22">
        <f>'agrupamento - 3ciclo'!A1145</f>
        <v>402199</v>
      </c>
      <c r="B1146" s="21">
        <f>VLOOKUP(Tabela3[[#This Row],[id_escola]],H:I,2,FALSE)</f>
        <v>54.359477124183009</v>
      </c>
      <c r="C1146" s="21">
        <f>VLOOKUP(Tabela3[[#This Row],[id_escola]],K:L,2,FALSE)</f>
        <v>33.71345029239766</v>
      </c>
      <c r="D1146" s="21">
        <f>AVERAGE(Tabela3[[#This Row],[nota_media_portugues]],Tabela3[[#This Row],[nota_media_matematica]])</f>
        <v>44.036463708290334</v>
      </c>
      <c r="E1146">
        <f t="shared" si="43"/>
        <v>81</v>
      </c>
      <c r="F1146">
        <f>VLOOKUP(Tabela3[[#This Row],[id_escola]],N:P,3,FALSE)</f>
        <v>145</v>
      </c>
      <c r="H1146" s="20">
        <v>800485</v>
      </c>
      <c r="I1146" s="26">
        <v>66.066666666666663</v>
      </c>
      <c r="K1146" s="16">
        <v>800486</v>
      </c>
      <c r="L1146" s="15">
        <v>64.211538461538467</v>
      </c>
      <c r="N1146">
        <v>912521</v>
      </c>
      <c r="O1146">
        <v>55.44736842105263</v>
      </c>
      <c r="P1146" s="27">
        <f t="shared" si="44"/>
        <v>2</v>
      </c>
    </row>
    <row r="1147" spans="1:16" x14ac:dyDescent="0.3">
      <c r="A1147" s="22">
        <f>'agrupamento - 3ciclo'!A1146</f>
        <v>402229</v>
      </c>
      <c r="B1147" s="21">
        <f>VLOOKUP(Tabela3[[#This Row],[id_escola]],H:I,2,FALSE)</f>
        <v>54.742063492063494</v>
      </c>
      <c r="C1147" s="21">
        <f>VLOOKUP(Tabela3[[#This Row],[id_escola]],K:L,2,FALSE)</f>
        <v>38.604743083003953</v>
      </c>
      <c r="D1147" s="21">
        <f>AVERAGE(Tabela3[[#This Row],[nota_media_portugues]],Tabela3[[#This Row],[nota_media_matematica]])</f>
        <v>46.673403287533723</v>
      </c>
      <c r="E1147">
        <f t="shared" si="43"/>
        <v>73</v>
      </c>
      <c r="F1147">
        <f>VLOOKUP(Tabela3[[#This Row],[id_escola]],N:P,3,FALSE)</f>
        <v>135</v>
      </c>
      <c r="H1147" s="20">
        <v>800486</v>
      </c>
      <c r="I1147" s="26">
        <v>73.34</v>
      </c>
      <c r="K1147" s="16">
        <v>800490</v>
      </c>
      <c r="L1147" s="15">
        <v>44.153846153846153</v>
      </c>
      <c r="N1147">
        <v>912522</v>
      </c>
      <c r="O1147">
        <v>50.521739130434781</v>
      </c>
      <c r="P1147" s="27">
        <f t="shared" si="44"/>
        <v>11</v>
      </c>
    </row>
    <row r="1148" spans="1:16" x14ac:dyDescent="0.3">
      <c r="A1148" s="22">
        <f>'agrupamento - 3ciclo'!A1147</f>
        <v>402291</v>
      </c>
      <c r="B1148" s="21">
        <f>VLOOKUP(Tabela3[[#This Row],[id_escola]],H:I,2,FALSE)</f>
        <v>58.5</v>
      </c>
      <c r="C1148" s="21">
        <f>VLOOKUP(Tabela3[[#This Row],[id_escola]],K:L,2,FALSE)</f>
        <v>36.174242424242422</v>
      </c>
      <c r="D1148" s="21">
        <f>AVERAGE(Tabela3[[#This Row],[nota_media_portugues]],Tabela3[[#This Row],[nota_media_matematica]])</f>
        <v>47.337121212121211</v>
      </c>
      <c r="E1148">
        <f t="shared" si="43"/>
        <v>71</v>
      </c>
      <c r="F1148">
        <f>VLOOKUP(Tabela3[[#This Row],[id_escola]],N:P,3,FALSE)</f>
        <v>18</v>
      </c>
      <c r="H1148" s="20">
        <v>800490</v>
      </c>
      <c r="I1148" s="26">
        <v>61.415584415584412</v>
      </c>
      <c r="K1148" s="16">
        <v>800534</v>
      </c>
      <c r="L1148" s="15">
        <v>71.060606060606062</v>
      </c>
      <c r="N1148">
        <v>912524</v>
      </c>
      <c r="O1148">
        <v>52</v>
      </c>
      <c r="P1148" s="27">
        <f t="shared" si="44"/>
        <v>6</v>
      </c>
    </row>
    <row r="1149" spans="1:16" x14ac:dyDescent="0.3">
      <c r="A1149" s="22">
        <f>'agrupamento - 3ciclo'!A1148</f>
        <v>402310</v>
      </c>
      <c r="B1149" s="21">
        <f>VLOOKUP(Tabela3[[#This Row],[id_escola]],H:I,2,FALSE)</f>
        <v>62.8125</v>
      </c>
      <c r="C1149" s="21">
        <f>VLOOKUP(Tabela3[[#This Row],[id_escola]],K:L,2,FALSE)</f>
        <v>44.908163265306122</v>
      </c>
      <c r="D1149" s="21">
        <f>AVERAGE(Tabela3[[#This Row],[nota_media_portugues]],Tabela3[[#This Row],[nota_media_matematica]])</f>
        <v>53.860331632653057</v>
      </c>
      <c r="E1149">
        <f t="shared" si="43"/>
        <v>53</v>
      </c>
      <c r="F1149">
        <f>VLOOKUP(Tabela3[[#This Row],[id_escola]],N:P,3,FALSE)</f>
        <v>5</v>
      </c>
      <c r="H1149" s="20">
        <v>800534</v>
      </c>
      <c r="I1149" s="26">
        <v>79.75</v>
      </c>
      <c r="K1149" s="16">
        <v>800536</v>
      </c>
      <c r="L1149" s="15">
        <v>59.95</v>
      </c>
      <c r="N1149">
        <v>912526</v>
      </c>
      <c r="O1149">
        <v>35.166666666666664</v>
      </c>
      <c r="P1149" s="27">
        <f t="shared" si="44"/>
        <v>32</v>
      </c>
    </row>
    <row r="1150" spans="1:16" x14ac:dyDescent="0.3">
      <c r="A1150" s="22">
        <f>'agrupamento - 3ciclo'!A1149</f>
        <v>402321</v>
      </c>
      <c r="B1150" s="21">
        <f>VLOOKUP(Tabela3[[#This Row],[id_escola]],H:I,2,FALSE)</f>
        <v>68</v>
      </c>
      <c r="C1150" s="21">
        <f>VLOOKUP(Tabela3[[#This Row],[id_escola]],K:L,2,FALSE)</f>
        <v>42.92307692307692</v>
      </c>
      <c r="D1150" s="21">
        <f>AVERAGE(Tabela3[[#This Row],[nota_media_portugues]],Tabela3[[#This Row],[nota_media_matematica]])</f>
        <v>55.46153846153846</v>
      </c>
      <c r="E1150">
        <f t="shared" si="43"/>
        <v>48</v>
      </c>
      <c r="F1150">
        <f>VLOOKUP(Tabela3[[#This Row],[id_escola]],N:P,3,FALSE)</f>
        <v>4</v>
      </c>
      <c r="H1150" s="20">
        <v>800536</v>
      </c>
      <c r="I1150" s="26">
        <v>76.5</v>
      </c>
      <c r="K1150" s="16">
        <v>802471</v>
      </c>
      <c r="L1150" s="15">
        <v>52.924999999999997</v>
      </c>
      <c r="N1150">
        <v>912527</v>
      </c>
      <c r="O1150">
        <v>51.839285714285715</v>
      </c>
      <c r="P1150" s="27">
        <f t="shared" si="44"/>
        <v>8</v>
      </c>
    </row>
    <row r="1151" spans="1:16" x14ac:dyDescent="0.3">
      <c r="A1151" s="22">
        <f>'agrupamento - 3ciclo'!A1150</f>
        <v>402370</v>
      </c>
      <c r="B1151" s="21">
        <f>VLOOKUP(Tabela3[[#This Row],[id_escola]],H:I,2,FALSE)</f>
        <v>58.796296296296298</v>
      </c>
      <c r="C1151" s="21">
        <f>VLOOKUP(Tabela3[[#This Row],[id_escola]],K:L,2,FALSE)</f>
        <v>34.472222222222221</v>
      </c>
      <c r="D1151" s="21">
        <f>AVERAGE(Tabela3[[#This Row],[nota_media_portugues]],Tabela3[[#This Row],[nota_media_matematica]])</f>
        <v>46.63425925925926</v>
      </c>
      <c r="E1151">
        <f t="shared" si="43"/>
        <v>71</v>
      </c>
      <c r="F1151">
        <f>VLOOKUP(Tabela3[[#This Row],[id_escola]],N:P,3,FALSE)</f>
        <v>36</v>
      </c>
      <c r="H1151" s="20">
        <v>802471</v>
      </c>
      <c r="I1151" s="26">
        <v>69.666666666666671</v>
      </c>
      <c r="K1151" s="16">
        <v>802472</v>
      </c>
      <c r="L1151" s="15">
        <v>66.421052631578945</v>
      </c>
      <c r="N1151">
        <v>912528</v>
      </c>
      <c r="O1151">
        <v>45.77215189873418</v>
      </c>
      <c r="P1151" s="27">
        <f t="shared" si="44"/>
        <v>19</v>
      </c>
    </row>
    <row r="1152" spans="1:16" x14ac:dyDescent="0.3">
      <c r="A1152" s="22">
        <f>'agrupamento - 3ciclo'!A1151</f>
        <v>402382</v>
      </c>
      <c r="B1152" s="21">
        <f>VLOOKUP(Tabela3[[#This Row],[id_escola]],H:I,2,FALSE)</f>
        <v>54.270833333333336</v>
      </c>
      <c r="C1152" s="21">
        <f>VLOOKUP(Tabela3[[#This Row],[id_escola]],K:L,2,FALSE)</f>
        <v>43.033333333333331</v>
      </c>
      <c r="D1152" s="21">
        <f>AVERAGE(Tabela3[[#This Row],[nota_media_portugues]],Tabela3[[#This Row],[nota_media_matematica]])</f>
        <v>48.652083333333337</v>
      </c>
      <c r="E1152">
        <f t="shared" si="43"/>
        <v>67</v>
      </c>
      <c r="F1152">
        <f>VLOOKUP(Tabela3[[#This Row],[id_escola]],N:P,3,FALSE)</f>
        <v>20</v>
      </c>
      <c r="H1152" s="20">
        <v>802472</v>
      </c>
      <c r="I1152" s="26">
        <v>69.736842105263165</v>
      </c>
      <c r="K1152" s="16">
        <v>802478</v>
      </c>
      <c r="L1152" s="15">
        <v>51.913043478260867</v>
      </c>
      <c r="N1152">
        <v>912529</v>
      </c>
      <c r="O1152">
        <v>45.08</v>
      </c>
      <c r="P1152" s="27">
        <f t="shared" si="44"/>
        <v>21</v>
      </c>
    </row>
    <row r="1153" spans="1:16" x14ac:dyDescent="0.3">
      <c r="A1153" s="22">
        <f>'agrupamento - 3ciclo'!A1152</f>
        <v>404433</v>
      </c>
      <c r="B1153" s="21">
        <f>VLOOKUP(Tabela3[[#This Row],[id_escola]],H:I,2,FALSE)</f>
        <v>63.154545454545456</v>
      </c>
      <c r="C1153" s="21">
        <f>VLOOKUP(Tabela3[[#This Row],[id_escola]],K:L,2,FALSE)</f>
        <v>38.366071428571431</v>
      </c>
      <c r="D1153" s="21">
        <f>AVERAGE(Tabela3[[#This Row],[nota_media_portugues]],Tabela3[[#This Row],[nota_media_matematica]])</f>
        <v>50.760308441558443</v>
      </c>
      <c r="E1153">
        <f t="shared" si="43"/>
        <v>59</v>
      </c>
      <c r="F1153">
        <f>VLOOKUP(Tabela3[[#This Row],[id_escola]],N:P,3,FALSE)</f>
        <v>113</v>
      </c>
      <c r="H1153" s="20">
        <v>802478</v>
      </c>
      <c r="I1153" s="26">
        <v>70.099999999999994</v>
      </c>
      <c r="K1153" s="16">
        <v>802845</v>
      </c>
      <c r="L1153" s="15">
        <v>45.642857142857146</v>
      </c>
      <c r="N1153">
        <v>912530</v>
      </c>
      <c r="O1153">
        <v>45.477064220183486</v>
      </c>
      <c r="P1153" s="27">
        <f t="shared" si="44"/>
        <v>20</v>
      </c>
    </row>
    <row r="1154" spans="1:16" x14ac:dyDescent="0.3">
      <c r="A1154" s="22">
        <f>'agrupamento - 3ciclo'!A1153</f>
        <v>402400</v>
      </c>
      <c r="B1154" s="21">
        <f>VLOOKUP(Tabela3[[#This Row],[id_escola]],H:I,2,FALSE)</f>
        <v>61.888888888888886</v>
      </c>
      <c r="C1154" s="21">
        <f>VLOOKUP(Tabela3[[#This Row],[id_escola]],K:L,2,FALSE)</f>
        <v>46.412698412698411</v>
      </c>
      <c r="D1154" s="21">
        <f>AVERAGE(Tabela3[[#This Row],[nota_media_portugues]],Tabela3[[#This Row],[nota_media_matematica]])</f>
        <v>54.150793650793645</v>
      </c>
      <c r="E1154">
        <f t="shared" ref="E1154:E1217" si="45">RANK(D1154, (D1154:D2387), 0)</f>
        <v>51</v>
      </c>
      <c r="F1154">
        <f>VLOOKUP(Tabela3[[#This Row],[id_escola]],N:P,3,FALSE)</f>
        <v>47</v>
      </c>
      <c r="H1154" s="20">
        <v>802845</v>
      </c>
      <c r="I1154" s="26">
        <v>60.285714285714285</v>
      </c>
      <c r="K1154" s="16">
        <v>802848</v>
      </c>
      <c r="L1154" s="15">
        <v>49.532110091743121</v>
      </c>
      <c r="N1154">
        <v>912531</v>
      </c>
      <c r="O1154">
        <v>47.157894736842103</v>
      </c>
      <c r="P1154" s="27">
        <f t="shared" si="44"/>
        <v>18</v>
      </c>
    </row>
    <row r="1155" spans="1:16" x14ac:dyDescent="0.3">
      <c r="A1155" s="22">
        <f>'agrupamento - 3ciclo'!A1154</f>
        <v>402450</v>
      </c>
      <c r="B1155" s="21">
        <f>VLOOKUP(Tabela3[[#This Row],[id_escola]],H:I,2,FALSE)</f>
        <v>59.634615384615387</v>
      </c>
      <c r="C1155" s="21">
        <f>VLOOKUP(Tabela3[[#This Row],[id_escola]],K:L,2,FALSE)</f>
        <v>32.75151515151515</v>
      </c>
      <c r="D1155" s="21">
        <f>AVERAGE(Tabela3[[#This Row],[nota_media_portugues]],Tabela3[[#This Row],[nota_media_matematica]])</f>
        <v>46.193065268065268</v>
      </c>
      <c r="E1155">
        <f t="shared" si="45"/>
        <v>69</v>
      </c>
      <c r="F1155">
        <f>VLOOKUP(Tabela3[[#This Row],[id_escola]],N:P,3,FALSE)</f>
        <v>138</v>
      </c>
      <c r="H1155" s="20">
        <v>802848</v>
      </c>
      <c r="I1155" s="26">
        <v>62.599078341013822</v>
      </c>
      <c r="K1155" s="16">
        <v>803196</v>
      </c>
      <c r="L1155" s="15">
        <v>58.266666666666666</v>
      </c>
      <c r="N1155">
        <v>912532</v>
      </c>
      <c r="O1155">
        <v>51.426666666666669</v>
      </c>
      <c r="P1155" s="27">
        <f t="shared" si="44"/>
        <v>9</v>
      </c>
    </row>
    <row r="1156" spans="1:16" x14ac:dyDescent="0.3">
      <c r="A1156" s="22">
        <f>'agrupamento - 3ciclo'!A1155</f>
        <v>404652</v>
      </c>
      <c r="B1156" s="21">
        <f>VLOOKUP(Tabela3[[#This Row],[id_escola]],H:I,2,FALSE)</f>
        <v>65.642335766423358</v>
      </c>
      <c r="C1156" s="21">
        <f>VLOOKUP(Tabela3[[#This Row],[id_escola]],K:L,2,FALSE)</f>
        <v>53.861313868613138</v>
      </c>
      <c r="D1156" s="21">
        <f>AVERAGE(Tabela3[[#This Row],[nota_media_portugues]],Tabela3[[#This Row],[nota_media_matematica]])</f>
        <v>59.751824817518248</v>
      </c>
      <c r="E1156">
        <f t="shared" si="45"/>
        <v>35</v>
      </c>
      <c r="F1156">
        <f>VLOOKUP(Tabela3[[#This Row],[id_escola]],N:P,3,FALSE)</f>
        <v>59</v>
      </c>
      <c r="H1156" s="20">
        <v>803196</v>
      </c>
      <c r="I1156" s="26">
        <v>66.7</v>
      </c>
      <c r="K1156" s="16">
        <v>803197</v>
      </c>
      <c r="L1156" s="15">
        <v>33.625</v>
      </c>
      <c r="N1156">
        <v>912533</v>
      </c>
      <c r="O1156">
        <v>52.8</v>
      </c>
      <c r="P1156" s="27">
        <f t="shared" si="44"/>
        <v>5</v>
      </c>
    </row>
    <row r="1157" spans="1:16" x14ac:dyDescent="0.3">
      <c r="A1157" s="22">
        <f>'agrupamento - 3ciclo'!A1156</f>
        <v>402503</v>
      </c>
      <c r="B1157" s="21">
        <f>VLOOKUP(Tabela3[[#This Row],[id_escola]],H:I,2,FALSE)</f>
        <v>54.589552238805972</v>
      </c>
      <c r="C1157" s="21">
        <f>VLOOKUP(Tabela3[[#This Row],[id_escola]],K:L,2,FALSE)</f>
        <v>38.865248226950357</v>
      </c>
      <c r="D1157" s="21">
        <f>AVERAGE(Tabela3[[#This Row],[nota_media_portugues]],Tabela3[[#This Row],[nota_media_matematica]])</f>
        <v>46.727400232878168</v>
      </c>
      <c r="E1157">
        <f t="shared" si="45"/>
        <v>65</v>
      </c>
      <c r="F1157">
        <f>VLOOKUP(Tabela3[[#This Row],[id_escola]],N:P,3,FALSE)</f>
        <v>42</v>
      </c>
      <c r="H1157" s="20">
        <v>803197</v>
      </c>
      <c r="I1157" s="26">
        <v>52.071428571428569</v>
      </c>
      <c r="K1157" s="16">
        <v>803198</v>
      </c>
      <c r="L1157" s="15">
        <v>57.125</v>
      </c>
      <c r="N1157">
        <v>912534</v>
      </c>
      <c r="O1157">
        <v>44.615384615384613</v>
      </c>
      <c r="P1157" s="27">
        <f t="shared" si="44"/>
        <v>23</v>
      </c>
    </row>
    <row r="1158" spans="1:16" x14ac:dyDescent="0.3">
      <c r="A1158" s="22">
        <f>'agrupamento - 3ciclo'!A1157</f>
        <v>403192</v>
      </c>
      <c r="B1158" s="21">
        <f>VLOOKUP(Tabela3[[#This Row],[id_escola]],H:I,2,FALSE)</f>
        <v>60.402061855670105</v>
      </c>
      <c r="C1158" s="21">
        <f>VLOOKUP(Tabela3[[#This Row],[id_escola]],K:L,2,FALSE)</f>
        <v>39.649484536082475</v>
      </c>
      <c r="D1158" s="21">
        <f>AVERAGE(Tabela3[[#This Row],[nota_media_portugues]],Tabela3[[#This Row],[nota_media_matematica]])</f>
        <v>50.02577319587629</v>
      </c>
      <c r="E1158">
        <f t="shared" si="45"/>
        <v>59</v>
      </c>
      <c r="F1158">
        <f>VLOOKUP(Tabela3[[#This Row],[id_escola]],N:P,3,FALSE)</f>
        <v>24</v>
      </c>
      <c r="H1158" s="20">
        <v>803198</v>
      </c>
      <c r="I1158" s="26">
        <v>58.5</v>
      </c>
      <c r="K1158" s="16">
        <v>803205</v>
      </c>
      <c r="L1158" s="15">
        <v>57</v>
      </c>
      <c r="N1158">
        <v>912535</v>
      </c>
      <c r="O1158">
        <v>48.397435897435898</v>
      </c>
      <c r="P1158" s="27">
        <f t="shared" si="44"/>
        <v>14</v>
      </c>
    </row>
    <row r="1159" spans="1:16" x14ac:dyDescent="0.3">
      <c r="A1159" s="22">
        <f>'agrupamento - 3ciclo'!A1158</f>
        <v>402539</v>
      </c>
      <c r="B1159" s="21">
        <f>VLOOKUP(Tabela3[[#This Row],[id_escola]],H:I,2,FALSE)</f>
        <v>56.268907563025209</v>
      </c>
      <c r="C1159" s="21">
        <f>VLOOKUP(Tabela3[[#This Row],[id_escola]],K:L,2,FALSE)</f>
        <v>35.397435897435898</v>
      </c>
      <c r="D1159" s="21">
        <f>AVERAGE(Tabela3[[#This Row],[nota_media_portugues]],Tabela3[[#This Row],[nota_media_matematica]])</f>
        <v>45.833171730230553</v>
      </c>
      <c r="E1159">
        <f t="shared" si="45"/>
        <v>67</v>
      </c>
      <c r="F1159">
        <f>VLOOKUP(Tabela3[[#This Row],[id_escola]],N:P,3,FALSE)</f>
        <v>43</v>
      </c>
      <c r="H1159" s="20">
        <v>803205</v>
      </c>
      <c r="I1159" s="26">
        <v>61.042553191489361</v>
      </c>
      <c r="K1159" s="16">
        <v>803211</v>
      </c>
      <c r="L1159" s="15">
        <v>53.444444444444443</v>
      </c>
      <c r="N1159">
        <v>912536</v>
      </c>
      <c r="O1159">
        <v>53.802083333333336</v>
      </c>
      <c r="P1159" s="27">
        <f t="shared" si="44"/>
        <v>3</v>
      </c>
    </row>
    <row r="1160" spans="1:16" x14ac:dyDescent="0.3">
      <c r="A1160" s="22">
        <f>'agrupamento - 3ciclo'!A1159</f>
        <v>403489</v>
      </c>
      <c r="B1160" s="21">
        <f>VLOOKUP(Tabela3[[#This Row],[id_escola]],H:I,2,FALSE)</f>
        <v>64.692307692307693</v>
      </c>
      <c r="C1160" s="21">
        <f>VLOOKUP(Tabela3[[#This Row],[id_escola]],K:L,2,FALSE)</f>
        <v>47.622340425531917</v>
      </c>
      <c r="D1160" s="21">
        <f>AVERAGE(Tabela3[[#This Row],[nota_media_portugues]],Tabela3[[#This Row],[nota_media_matematica]])</f>
        <v>56.157324058919805</v>
      </c>
      <c r="E1160">
        <f t="shared" si="45"/>
        <v>45</v>
      </c>
      <c r="F1160">
        <f>VLOOKUP(Tabela3[[#This Row],[id_escola]],N:P,3,FALSE)</f>
        <v>75</v>
      </c>
      <c r="H1160" s="20">
        <v>803211</v>
      </c>
      <c r="I1160" s="26">
        <v>61.125</v>
      </c>
      <c r="K1160" s="16">
        <v>803223</v>
      </c>
      <c r="L1160" s="15">
        <v>59.777777777777779</v>
      </c>
      <c r="N1160" t="s">
        <v>1283</v>
      </c>
    </row>
    <row r="1161" spans="1:16" x14ac:dyDescent="0.3">
      <c r="A1161" s="22">
        <f>'agrupamento - 3ciclo'!A1160</f>
        <v>401900</v>
      </c>
      <c r="B1161" s="21">
        <f>VLOOKUP(Tabela3[[#This Row],[id_escola]],H:I,2,FALSE)</f>
        <v>58.941176470588232</v>
      </c>
      <c r="C1161" s="21">
        <f>VLOOKUP(Tabela3[[#This Row],[id_escola]],K:L,2,FALSE)</f>
        <v>40.188405797101453</v>
      </c>
      <c r="D1161" s="21">
        <f>AVERAGE(Tabela3[[#This Row],[nota_media_portugues]],Tabela3[[#This Row],[nota_media_matematica]])</f>
        <v>49.564791133844842</v>
      </c>
      <c r="E1161">
        <f t="shared" si="45"/>
        <v>59</v>
      </c>
      <c r="F1161">
        <f>VLOOKUP(Tabela3[[#This Row],[id_escola]],N:P,3,FALSE)</f>
        <v>12</v>
      </c>
      <c r="H1161" s="20">
        <v>803223</v>
      </c>
      <c r="I1161" s="26">
        <v>68.666666666666671</v>
      </c>
      <c r="K1161" s="16">
        <v>803233</v>
      </c>
      <c r="L1161" s="15">
        <v>39.241610738255034</v>
      </c>
      <c r="N1161">
        <v>290623</v>
      </c>
      <c r="O1161">
        <v>60.296296296296298</v>
      </c>
      <c r="P1161" s="27">
        <f>RANK(O1161, $O$1161:$O$1187, 0)</f>
        <v>3</v>
      </c>
    </row>
    <row r="1162" spans="1:16" x14ac:dyDescent="0.3">
      <c r="A1162" s="22">
        <f>'agrupamento - 3ciclo'!A1161</f>
        <v>404676</v>
      </c>
      <c r="B1162" s="21">
        <f>VLOOKUP(Tabela3[[#This Row],[id_escola]],H:I,2,FALSE)</f>
        <v>64.266187050359719</v>
      </c>
      <c r="C1162" s="21">
        <f>VLOOKUP(Tabela3[[#This Row],[id_escola]],K:L,2,FALSE)</f>
        <v>54</v>
      </c>
      <c r="D1162" s="21">
        <f>AVERAGE(Tabela3[[#This Row],[nota_media_portugues]],Tabela3[[#This Row],[nota_media_matematica]])</f>
        <v>59.133093525179859</v>
      </c>
      <c r="E1162">
        <f t="shared" si="45"/>
        <v>37</v>
      </c>
      <c r="F1162">
        <f>VLOOKUP(Tabela3[[#This Row],[id_escola]],N:P,3,FALSE)</f>
        <v>2</v>
      </c>
      <c r="H1162" s="20">
        <v>803233</v>
      </c>
      <c r="I1162" s="26">
        <v>59.630872483221474</v>
      </c>
      <c r="K1162" s="16">
        <v>803239</v>
      </c>
      <c r="L1162" s="15">
        <v>60.863414634146345</v>
      </c>
      <c r="N1162">
        <v>290629</v>
      </c>
      <c r="O1162">
        <v>39.902654867256636</v>
      </c>
      <c r="P1162" s="27">
        <f t="shared" ref="P1162:P1186" si="46">RANK(O1162, $O$1161:$O$1187, 0)</f>
        <v>25</v>
      </c>
    </row>
    <row r="1163" spans="1:16" x14ac:dyDescent="0.3">
      <c r="A1163" s="22">
        <f>'agrupamento - 3ciclo'!A1162</f>
        <v>402618</v>
      </c>
      <c r="B1163" s="21">
        <f>VLOOKUP(Tabela3[[#This Row],[id_escola]],H:I,2,FALSE)</f>
        <v>60.729729729729726</v>
      </c>
      <c r="C1163" s="21">
        <f>VLOOKUP(Tabela3[[#This Row],[id_escola]],K:L,2,FALSE)</f>
        <v>36.402597402597401</v>
      </c>
      <c r="D1163" s="21">
        <f>AVERAGE(Tabela3[[#This Row],[nota_media_portugues]],Tabela3[[#This Row],[nota_media_matematica]])</f>
        <v>48.566163566163567</v>
      </c>
      <c r="E1163">
        <f t="shared" si="45"/>
        <v>60</v>
      </c>
      <c r="F1163">
        <f>VLOOKUP(Tabela3[[#This Row],[id_escola]],N:P,3,FALSE)</f>
        <v>46</v>
      </c>
      <c r="H1163" s="20">
        <v>803239</v>
      </c>
      <c r="I1163" s="26">
        <v>65.380487804878044</v>
      </c>
      <c r="K1163" s="16">
        <v>803241</v>
      </c>
      <c r="L1163" s="15">
        <v>58.821428571428569</v>
      </c>
      <c r="N1163">
        <v>380684</v>
      </c>
      <c r="O1163">
        <v>72.129464285714292</v>
      </c>
      <c r="P1163" s="27">
        <f t="shared" si="46"/>
        <v>1</v>
      </c>
    </row>
    <row r="1164" spans="1:16" x14ac:dyDescent="0.3">
      <c r="A1164" s="22">
        <f>'agrupamento - 3ciclo'!A1163</f>
        <v>404408</v>
      </c>
      <c r="B1164" s="21">
        <f>VLOOKUP(Tabela3[[#This Row],[id_escola]],H:I,2,FALSE)</f>
        <v>63.183544303797468</v>
      </c>
      <c r="C1164" s="21">
        <f>VLOOKUP(Tabela3[[#This Row],[id_escola]],K:L,2,FALSE)</f>
        <v>51.587499999999999</v>
      </c>
      <c r="D1164" s="21">
        <f>AVERAGE(Tabela3[[#This Row],[nota_media_portugues]],Tabela3[[#This Row],[nota_media_matematica]])</f>
        <v>57.385522151898734</v>
      </c>
      <c r="E1164">
        <f t="shared" si="45"/>
        <v>39</v>
      </c>
      <c r="F1164">
        <f>VLOOKUP(Tabela3[[#This Row],[id_escola]],N:P,3,FALSE)</f>
        <v>66</v>
      </c>
      <c r="H1164" s="20">
        <v>803241</v>
      </c>
      <c r="I1164" s="26">
        <v>64.392857142857139</v>
      </c>
      <c r="K1164" s="16">
        <v>803271</v>
      </c>
      <c r="L1164" s="15">
        <v>43.015384615384619</v>
      </c>
      <c r="N1164">
        <v>380687</v>
      </c>
      <c r="O1164">
        <v>67.593548387096774</v>
      </c>
      <c r="P1164" s="27">
        <f t="shared" si="46"/>
        <v>2</v>
      </c>
    </row>
    <row r="1165" spans="1:16" x14ac:dyDescent="0.3">
      <c r="A1165" s="22">
        <f>'agrupamento - 3ciclo'!A1164</f>
        <v>402631</v>
      </c>
      <c r="B1165" s="21">
        <f>VLOOKUP(Tabela3[[#This Row],[id_escola]],H:I,2,FALSE)</f>
        <v>66.3</v>
      </c>
      <c r="C1165" s="21">
        <f>VLOOKUP(Tabela3[[#This Row],[id_escola]],K:L,2,FALSE)</f>
        <v>60.581395348837212</v>
      </c>
      <c r="D1165" s="21">
        <f>AVERAGE(Tabela3[[#This Row],[nota_media_portugues]],Tabela3[[#This Row],[nota_media_matematica]])</f>
        <v>63.440697674418601</v>
      </c>
      <c r="E1165">
        <f t="shared" si="45"/>
        <v>23</v>
      </c>
      <c r="F1165">
        <f>VLOOKUP(Tabela3[[#This Row],[id_escola]],N:P,3,FALSE)</f>
        <v>63</v>
      </c>
      <c r="H1165" s="20">
        <v>803271</v>
      </c>
      <c r="I1165" s="26">
        <v>58.44736842105263</v>
      </c>
      <c r="K1165" s="16">
        <v>803274</v>
      </c>
      <c r="L1165" s="15">
        <v>41.872180451127818</v>
      </c>
      <c r="N1165">
        <v>380690</v>
      </c>
      <c r="O1165">
        <v>46.082568807339449</v>
      </c>
      <c r="P1165" s="27">
        <f t="shared" si="46"/>
        <v>15</v>
      </c>
    </row>
    <row r="1166" spans="1:16" x14ac:dyDescent="0.3">
      <c r="A1166" s="22">
        <f>'agrupamento - 3ciclo'!A1165</f>
        <v>402643</v>
      </c>
      <c r="B1166" s="21">
        <f>VLOOKUP(Tabela3[[#This Row],[id_escola]],H:I,2,FALSE)</f>
        <v>61.927272727272729</v>
      </c>
      <c r="C1166" s="21">
        <f>VLOOKUP(Tabela3[[#This Row],[id_escola]],K:L,2,FALSE)</f>
        <v>52.196078431372548</v>
      </c>
      <c r="D1166" s="21">
        <f>AVERAGE(Tabela3[[#This Row],[nota_media_portugues]],Tabela3[[#This Row],[nota_media_matematica]])</f>
        <v>57.061675579322639</v>
      </c>
      <c r="E1166">
        <f t="shared" si="45"/>
        <v>40</v>
      </c>
      <c r="F1166">
        <f>VLOOKUP(Tabela3[[#This Row],[id_escola]],N:P,3,FALSE)</f>
        <v>2</v>
      </c>
      <c r="H1166" s="20">
        <v>803274</v>
      </c>
      <c r="I1166" s="26">
        <v>57.732824427480914</v>
      </c>
      <c r="K1166" s="16">
        <v>803317</v>
      </c>
      <c r="L1166" s="15">
        <v>51.388888888888886</v>
      </c>
      <c r="N1166">
        <v>390022</v>
      </c>
      <c r="O1166">
        <v>48.490384615384613</v>
      </c>
      <c r="P1166" s="27">
        <f t="shared" si="46"/>
        <v>14</v>
      </c>
    </row>
    <row r="1167" spans="1:16" x14ac:dyDescent="0.3">
      <c r="A1167" s="22">
        <f>'agrupamento - 3ciclo'!A1166</f>
        <v>402667</v>
      </c>
      <c r="B1167" s="21">
        <f>VLOOKUP(Tabela3[[#This Row],[id_escola]],H:I,2,FALSE)</f>
        <v>63.493589743589745</v>
      </c>
      <c r="C1167" s="21">
        <f>VLOOKUP(Tabela3[[#This Row],[id_escola]],K:L,2,FALSE)</f>
        <v>56.468354430379748</v>
      </c>
      <c r="D1167" s="21">
        <f>AVERAGE(Tabela3[[#This Row],[nota_media_portugues]],Tabela3[[#This Row],[nota_media_matematica]])</f>
        <v>59.98097208698475</v>
      </c>
      <c r="E1167">
        <f t="shared" si="45"/>
        <v>33</v>
      </c>
      <c r="F1167">
        <f>VLOOKUP(Tabela3[[#This Row],[id_escola]],N:P,3,FALSE)</f>
        <v>8</v>
      </c>
      <c r="H1167" s="20">
        <v>803317</v>
      </c>
      <c r="I1167" s="26">
        <v>57.055555555555557</v>
      </c>
      <c r="K1167" s="16">
        <v>803318</v>
      </c>
      <c r="L1167" s="15">
        <v>43.030303030303031</v>
      </c>
      <c r="N1167">
        <v>390024</v>
      </c>
      <c r="O1167">
        <v>42.37096774193548</v>
      </c>
      <c r="P1167" s="27">
        <f t="shared" si="46"/>
        <v>22</v>
      </c>
    </row>
    <row r="1168" spans="1:16" x14ac:dyDescent="0.3">
      <c r="A1168" s="22">
        <f>'agrupamento - 3ciclo'!A1167</f>
        <v>402680</v>
      </c>
      <c r="B1168" s="21">
        <f>VLOOKUP(Tabela3[[#This Row],[id_escola]],H:I,2,FALSE)</f>
        <v>65.733333333333334</v>
      </c>
      <c r="C1168" s="21">
        <f>VLOOKUP(Tabela3[[#This Row],[id_escola]],K:L,2,FALSE)</f>
        <v>56.011111111111113</v>
      </c>
      <c r="D1168" s="21">
        <f>AVERAGE(Tabela3[[#This Row],[nota_media_portugues]],Tabela3[[#This Row],[nota_media_matematica]])</f>
        <v>60.87222222222222</v>
      </c>
      <c r="E1168">
        <f t="shared" si="45"/>
        <v>30</v>
      </c>
      <c r="F1168">
        <f>VLOOKUP(Tabela3[[#This Row],[id_escola]],N:P,3,FALSE)</f>
        <v>41</v>
      </c>
      <c r="H1168" s="20">
        <v>803318</v>
      </c>
      <c r="I1168" s="26">
        <v>57.8125</v>
      </c>
      <c r="K1168" s="16">
        <v>803320</v>
      </c>
      <c r="L1168" s="15">
        <v>40.724137931034484</v>
      </c>
      <c r="N1168">
        <v>390028</v>
      </c>
      <c r="O1168">
        <v>54.067437379576106</v>
      </c>
      <c r="P1168" s="27">
        <f t="shared" si="46"/>
        <v>9</v>
      </c>
    </row>
    <row r="1169" spans="1:16" x14ac:dyDescent="0.3">
      <c r="A1169" s="22">
        <f>'agrupamento - 3ciclo'!A1168</f>
        <v>402710</v>
      </c>
      <c r="B1169" s="21">
        <f>VLOOKUP(Tabela3[[#This Row],[id_escola]],H:I,2,FALSE)</f>
        <v>56.547058823529412</v>
      </c>
      <c r="C1169" s="21">
        <f>VLOOKUP(Tabela3[[#This Row],[id_escola]],K:L,2,FALSE)</f>
        <v>35.686046511627907</v>
      </c>
      <c r="D1169" s="21">
        <f>AVERAGE(Tabela3[[#This Row],[nota_media_portugues]],Tabela3[[#This Row],[nota_media_matematica]])</f>
        <v>46.116552667578659</v>
      </c>
      <c r="E1169">
        <f t="shared" si="45"/>
        <v>57</v>
      </c>
      <c r="F1169">
        <f>VLOOKUP(Tabela3[[#This Row],[id_escola]],N:P,3,FALSE)</f>
        <v>40</v>
      </c>
      <c r="H1169" s="20">
        <v>803320</v>
      </c>
      <c r="I1169" s="26">
        <v>62.357142857142854</v>
      </c>
      <c r="K1169" s="16">
        <v>803322</v>
      </c>
      <c r="L1169" s="15">
        <v>55.5</v>
      </c>
      <c r="N1169">
        <v>390029</v>
      </c>
      <c r="O1169">
        <v>40.774319066147861</v>
      </c>
      <c r="P1169" s="27">
        <f t="shared" si="46"/>
        <v>24</v>
      </c>
    </row>
    <row r="1170" spans="1:16" x14ac:dyDescent="0.3">
      <c r="A1170" s="22">
        <f>'agrupamento - 3ciclo'!A1169</f>
        <v>402837</v>
      </c>
      <c r="B1170" s="21">
        <f>VLOOKUP(Tabela3[[#This Row],[id_escola]],H:I,2,FALSE)</f>
        <v>60.657657657657658</v>
      </c>
      <c r="C1170" s="21">
        <f>VLOOKUP(Tabela3[[#This Row],[id_escola]],K:L,2,FALSE)</f>
        <v>44.522321428571431</v>
      </c>
      <c r="D1170" s="21">
        <f>AVERAGE(Tabela3[[#This Row],[nota_media_portugues]],Tabela3[[#This Row],[nota_media_matematica]])</f>
        <v>52.589989543114541</v>
      </c>
      <c r="E1170">
        <f t="shared" si="45"/>
        <v>45</v>
      </c>
      <c r="F1170">
        <f>VLOOKUP(Tabela3[[#This Row],[id_escola]],N:P,3,FALSE)</f>
        <v>10</v>
      </c>
      <c r="H1170" s="20">
        <v>803322</v>
      </c>
      <c r="I1170" s="26">
        <v>70</v>
      </c>
      <c r="K1170" s="16">
        <v>803324</v>
      </c>
      <c r="L1170" s="15">
        <v>42.24074074074074</v>
      </c>
      <c r="N1170">
        <v>390033</v>
      </c>
      <c r="O1170">
        <v>49.484042553191486</v>
      </c>
      <c r="P1170" s="27">
        <f t="shared" si="46"/>
        <v>11</v>
      </c>
    </row>
    <row r="1171" spans="1:16" x14ac:dyDescent="0.3">
      <c r="A1171" s="22">
        <f>'agrupamento - 3ciclo'!A1170</f>
        <v>402849</v>
      </c>
      <c r="B1171" s="21">
        <f>VLOOKUP(Tabela3[[#This Row],[id_escola]],H:I,2,FALSE)</f>
        <v>65.218181818181819</v>
      </c>
      <c r="C1171" s="21">
        <f>VLOOKUP(Tabela3[[#This Row],[id_escola]],K:L,2,FALSE)</f>
        <v>39.236363636363635</v>
      </c>
      <c r="D1171" s="21">
        <f>AVERAGE(Tabela3[[#This Row],[nota_media_portugues]],Tabela3[[#This Row],[nota_media_matematica]])</f>
        <v>52.227272727272727</v>
      </c>
      <c r="E1171">
        <f t="shared" si="45"/>
        <v>45</v>
      </c>
      <c r="F1171">
        <f>VLOOKUP(Tabela3[[#This Row],[id_escola]],N:P,3,FALSE)</f>
        <v>51</v>
      </c>
      <c r="H1171" s="20">
        <v>803324</v>
      </c>
      <c r="I1171" s="26">
        <v>63.698113207547166</v>
      </c>
      <c r="K1171" s="16">
        <v>803326</v>
      </c>
      <c r="L1171" s="15">
        <v>58.431372549019606</v>
      </c>
      <c r="N1171">
        <v>390039</v>
      </c>
      <c r="O1171">
        <v>45.586497890295355</v>
      </c>
      <c r="P1171" s="27">
        <f t="shared" si="46"/>
        <v>16</v>
      </c>
    </row>
    <row r="1172" spans="1:16" x14ac:dyDescent="0.3">
      <c r="A1172" s="22">
        <f>'agrupamento - 3ciclo'!A1171</f>
        <v>402874</v>
      </c>
      <c r="B1172" s="21">
        <f>VLOOKUP(Tabela3[[#This Row],[id_escola]],H:I,2,FALSE)</f>
        <v>71.054421768707485</v>
      </c>
      <c r="C1172" s="21">
        <f>VLOOKUP(Tabela3[[#This Row],[id_escola]],K:L,2,FALSE)</f>
        <v>52.408163265306122</v>
      </c>
      <c r="D1172" s="21">
        <f>AVERAGE(Tabela3[[#This Row],[nota_media_portugues]],Tabela3[[#This Row],[nota_media_matematica]])</f>
        <v>61.731292517006807</v>
      </c>
      <c r="E1172">
        <f t="shared" si="45"/>
        <v>28</v>
      </c>
      <c r="F1172">
        <f>VLOOKUP(Tabela3[[#This Row],[id_escola]],N:P,3,FALSE)</f>
        <v>1</v>
      </c>
      <c r="H1172" s="20">
        <v>803326</v>
      </c>
      <c r="I1172" s="26">
        <v>66.078431372549019</v>
      </c>
      <c r="K1172" s="16">
        <v>803328</v>
      </c>
      <c r="L1172" s="15">
        <v>59.94736842105263</v>
      </c>
      <c r="N1172">
        <v>390048</v>
      </c>
      <c r="O1172">
        <v>43.372727272727275</v>
      </c>
      <c r="P1172" s="27">
        <f t="shared" si="46"/>
        <v>19</v>
      </c>
    </row>
    <row r="1173" spans="1:16" x14ac:dyDescent="0.3">
      <c r="A1173" s="22">
        <f>'agrupamento - 3ciclo'!A1172</f>
        <v>402758</v>
      </c>
      <c r="B1173" s="21">
        <f>VLOOKUP(Tabela3[[#This Row],[id_escola]],H:I,2,FALSE)</f>
        <v>59.394557823129254</v>
      </c>
      <c r="C1173" s="21">
        <f>VLOOKUP(Tabela3[[#This Row],[id_escola]],K:L,2,FALSE)</f>
        <v>33.907894736842103</v>
      </c>
      <c r="D1173" s="21">
        <f>AVERAGE(Tabela3[[#This Row],[nota_media_portugues]],Tabela3[[#This Row],[nota_media_matematica]])</f>
        <v>46.651226279985679</v>
      </c>
      <c r="E1173">
        <f t="shared" si="45"/>
        <v>52</v>
      </c>
      <c r="F1173">
        <f>VLOOKUP(Tabela3[[#This Row],[id_escola]],N:P,3,FALSE)</f>
        <v>38</v>
      </c>
      <c r="H1173" s="20">
        <v>803328</v>
      </c>
      <c r="I1173" s="26">
        <v>70.763157894736835</v>
      </c>
      <c r="K1173" s="16">
        <v>803336</v>
      </c>
      <c r="L1173" s="15">
        <v>55.445945945945944</v>
      </c>
      <c r="N1173">
        <v>390052</v>
      </c>
      <c r="O1173">
        <v>56.191747572815537</v>
      </c>
      <c r="P1173" s="27">
        <f t="shared" si="46"/>
        <v>5</v>
      </c>
    </row>
    <row r="1174" spans="1:16" x14ac:dyDescent="0.3">
      <c r="A1174" s="22">
        <f>'agrupamento - 3ciclo'!A1173</f>
        <v>400439</v>
      </c>
      <c r="B1174" s="21">
        <f>VLOOKUP(Tabela3[[#This Row],[id_escola]],H:I,2,FALSE)</f>
        <v>62.207253886010363</v>
      </c>
      <c r="C1174" s="21">
        <f>VLOOKUP(Tabela3[[#This Row],[id_escola]],K:L,2,FALSE)</f>
        <v>56.463917525773198</v>
      </c>
      <c r="D1174" s="21">
        <f>AVERAGE(Tabela3[[#This Row],[nota_media_portugues]],Tabela3[[#This Row],[nota_media_matematica]])</f>
        <v>59.335585705891781</v>
      </c>
      <c r="E1174">
        <f t="shared" si="45"/>
        <v>31</v>
      </c>
      <c r="F1174">
        <f>VLOOKUP(Tabela3[[#This Row],[id_escola]],N:P,3,FALSE)</f>
        <v>62</v>
      </c>
      <c r="H1174" s="20">
        <v>803336</v>
      </c>
      <c r="I1174" s="26">
        <v>65.743243243243242</v>
      </c>
      <c r="K1174" s="16">
        <v>803664</v>
      </c>
      <c r="L1174" s="15">
        <v>13</v>
      </c>
      <c r="N1174">
        <v>390054</v>
      </c>
      <c r="O1174">
        <v>41.350877192982459</v>
      </c>
      <c r="P1174" s="27">
        <f t="shared" si="46"/>
        <v>23</v>
      </c>
    </row>
    <row r="1175" spans="1:16" x14ac:dyDescent="0.3">
      <c r="A1175" s="22">
        <f>'agrupamento - 3ciclo'!A1174</f>
        <v>402760</v>
      </c>
      <c r="B1175" s="21">
        <f>VLOOKUP(Tabela3[[#This Row],[id_escola]],H:I,2,FALSE)</f>
        <v>49.789115646258502</v>
      </c>
      <c r="C1175" s="21">
        <f>VLOOKUP(Tabela3[[#This Row],[id_escola]],K:L,2,FALSE)</f>
        <v>23.888198757763973</v>
      </c>
      <c r="D1175" s="21">
        <f>AVERAGE(Tabela3[[#This Row],[nota_media_portugues]],Tabela3[[#This Row],[nota_media_matematica]])</f>
        <v>36.838657202011234</v>
      </c>
      <c r="E1175">
        <f t="shared" si="45"/>
        <v>55</v>
      </c>
      <c r="F1175">
        <f>VLOOKUP(Tabela3[[#This Row],[id_escola]],N:P,3,FALSE)</f>
        <v>196</v>
      </c>
      <c r="H1175" s="20">
        <v>803664</v>
      </c>
      <c r="I1175" s="26">
        <v>57</v>
      </c>
      <c r="K1175" s="16">
        <v>806195</v>
      </c>
      <c r="L1175" s="15">
        <v>54.333333333333336</v>
      </c>
      <c r="N1175">
        <v>390065</v>
      </c>
      <c r="O1175">
        <v>43.956043956043956</v>
      </c>
      <c r="P1175" s="27">
        <f t="shared" si="46"/>
        <v>18</v>
      </c>
    </row>
    <row r="1176" spans="1:16" x14ac:dyDescent="0.3">
      <c r="A1176" s="22">
        <f>'agrupamento - 3ciclo'!A1175</f>
        <v>402795</v>
      </c>
      <c r="B1176" s="21">
        <f>VLOOKUP(Tabela3[[#This Row],[id_escola]],H:I,2,FALSE)</f>
        <v>62.026785714285715</v>
      </c>
      <c r="C1176" s="21">
        <f>VLOOKUP(Tabela3[[#This Row],[id_escola]],K:L,2,FALSE)</f>
        <v>53.696428571428569</v>
      </c>
      <c r="D1176" s="21">
        <f>AVERAGE(Tabela3[[#This Row],[nota_media_portugues]],Tabela3[[#This Row],[nota_media_matematica]])</f>
        <v>57.861607142857139</v>
      </c>
      <c r="E1176">
        <f t="shared" si="45"/>
        <v>32</v>
      </c>
      <c r="F1176">
        <f>VLOOKUP(Tabela3[[#This Row],[id_escola]],N:P,3,FALSE)</f>
        <v>1</v>
      </c>
      <c r="H1176" s="20">
        <v>806195</v>
      </c>
      <c r="I1176" s="26">
        <v>68.333333333333329</v>
      </c>
      <c r="K1176" s="16">
        <v>806399</v>
      </c>
      <c r="L1176" s="15">
        <v>60.117647058823529</v>
      </c>
      <c r="N1176">
        <v>390066</v>
      </c>
      <c r="O1176">
        <v>54.311320754716981</v>
      </c>
      <c r="P1176" s="27">
        <f t="shared" si="46"/>
        <v>8</v>
      </c>
    </row>
    <row r="1177" spans="1:16" x14ac:dyDescent="0.3">
      <c r="A1177" s="22">
        <f>'agrupamento - 3ciclo'!A1176</f>
        <v>402825</v>
      </c>
      <c r="B1177" s="21">
        <f>VLOOKUP(Tabela3[[#This Row],[id_escola]],H:I,2,FALSE)</f>
        <v>60.808411214953274</v>
      </c>
      <c r="C1177" s="21">
        <f>VLOOKUP(Tabela3[[#This Row],[id_escola]],K:L,2,FALSE)</f>
        <v>45.794520547945204</v>
      </c>
      <c r="D1177" s="21">
        <f>AVERAGE(Tabela3[[#This Row],[nota_media_portugues]],Tabela3[[#This Row],[nota_media_matematica]])</f>
        <v>53.301465881449239</v>
      </c>
      <c r="E1177">
        <f t="shared" si="45"/>
        <v>40</v>
      </c>
      <c r="F1177">
        <f>VLOOKUP(Tabela3[[#This Row],[id_escola]],N:P,3,FALSE)</f>
        <v>89</v>
      </c>
      <c r="H1177" s="20">
        <v>806399</v>
      </c>
      <c r="I1177" s="26">
        <v>69.940298507462686</v>
      </c>
      <c r="K1177" s="16">
        <v>806790</v>
      </c>
      <c r="L1177" s="15">
        <v>17.399999999999999</v>
      </c>
      <c r="N1177">
        <v>390071</v>
      </c>
      <c r="O1177">
        <v>56.1875</v>
      </c>
      <c r="P1177" s="27">
        <f t="shared" si="46"/>
        <v>6</v>
      </c>
    </row>
    <row r="1178" spans="1:16" x14ac:dyDescent="0.3">
      <c r="A1178" s="22">
        <f>'agrupamento - 3ciclo'!A1177</f>
        <v>402916</v>
      </c>
      <c r="B1178" s="21">
        <f>VLOOKUP(Tabela3[[#This Row],[id_escola]],H:I,2,FALSE)</f>
        <v>67.088495575221245</v>
      </c>
      <c r="C1178" s="21">
        <f>VLOOKUP(Tabela3[[#This Row],[id_escola]],K:L,2,FALSE)</f>
        <v>46.385964912280699</v>
      </c>
      <c r="D1178" s="21">
        <f>AVERAGE(Tabela3[[#This Row],[nota_media_portugues]],Tabela3[[#This Row],[nota_media_matematica]])</f>
        <v>56.737230243750972</v>
      </c>
      <c r="E1178">
        <f t="shared" si="45"/>
        <v>35</v>
      </c>
      <c r="F1178">
        <f>VLOOKUP(Tabela3[[#This Row],[id_escola]],N:P,3,FALSE)</f>
        <v>63</v>
      </c>
      <c r="H1178" s="20">
        <v>806790</v>
      </c>
      <c r="I1178" s="26">
        <v>58.9</v>
      </c>
      <c r="K1178" s="16">
        <v>806878</v>
      </c>
      <c r="L1178" s="15">
        <v>71.977272727272734</v>
      </c>
      <c r="N1178">
        <v>390073</v>
      </c>
      <c r="O1178">
        <v>44.521739130434781</v>
      </c>
      <c r="P1178" s="27">
        <f t="shared" si="46"/>
        <v>17</v>
      </c>
    </row>
    <row r="1179" spans="1:16" x14ac:dyDescent="0.3">
      <c r="A1179" s="22">
        <f>'agrupamento - 3ciclo'!A1178</f>
        <v>402965</v>
      </c>
      <c r="B1179" s="21">
        <f>VLOOKUP(Tabela3[[#This Row],[id_escola]],H:I,2,FALSE)</f>
        <v>64.930000000000007</v>
      </c>
      <c r="C1179" s="21">
        <f>VLOOKUP(Tabela3[[#This Row],[id_escola]],K:L,2,FALSE)</f>
        <v>43.64</v>
      </c>
      <c r="D1179" s="21">
        <f>AVERAGE(Tabela3[[#This Row],[nota_media_portugues]],Tabela3[[#This Row],[nota_media_matematica]])</f>
        <v>54.285000000000004</v>
      </c>
      <c r="E1179">
        <f t="shared" si="45"/>
        <v>37</v>
      </c>
      <c r="F1179" t="e">
        <f>VLOOKUP(Tabela3[[#This Row],[id_escola]],N:P,3,FALSE)</f>
        <v>#N/A</v>
      </c>
      <c r="H1179" s="20">
        <v>806878</v>
      </c>
      <c r="I1179" s="26">
        <v>77.977272727272734</v>
      </c>
      <c r="K1179" s="16">
        <v>912501</v>
      </c>
      <c r="L1179" s="15">
        <v>30.19047619047619</v>
      </c>
      <c r="N1179">
        <v>390079</v>
      </c>
      <c r="O1179">
        <v>37.9375</v>
      </c>
      <c r="P1179" s="27">
        <f t="shared" si="46"/>
        <v>27</v>
      </c>
    </row>
    <row r="1180" spans="1:16" x14ac:dyDescent="0.3">
      <c r="A1180" s="22">
        <f>'agrupamento - 3ciclo'!A1179</f>
        <v>402977</v>
      </c>
      <c r="B1180" s="21">
        <f>VLOOKUP(Tabela3[[#This Row],[id_escola]],H:I,2,FALSE)</f>
        <v>60.485436893203882</v>
      </c>
      <c r="C1180" s="21">
        <f>VLOOKUP(Tabela3[[#This Row],[id_escola]],K:L,2,FALSE)</f>
        <v>41.18181818181818</v>
      </c>
      <c r="D1180" s="21">
        <f>AVERAGE(Tabela3[[#This Row],[nota_media_portugues]],Tabela3[[#This Row],[nota_media_matematica]])</f>
        <v>50.833627537511035</v>
      </c>
      <c r="E1180">
        <f t="shared" si="45"/>
        <v>41</v>
      </c>
      <c r="F1180">
        <f>VLOOKUP(Tabela3[[#This Row],[id_escola]],N:P,3,FALSE)</f>
        <v>35</v>
      </c>
      <c r="H1180" s="20">
        <v>912501</v>
      </c>
      <c r="I1180" s="26">
        <v>51.10526315789474</v>
      </c>
      <c r="K1180" s="16">
        <v>912506</v>
      </c>
      <c r="L1180" s="15">
        <v>29.852459016393443</v>
      </c>
      <c r="N1180">
        <v>390082</v>
      </c>
      <c r="O1180">
        <v>37.984732824427482</v>
      </c>
      <c r="P1180" s="27">
        <f t="shared" si="46"/>
        <v>26</v>
      </c>
    </row>
    <row r="1181" spans="1:16" x14ac:dyDescent="0.3">
      <c r="A1181" s="22">
        <f>'agrupamento - 3ciclo'!A1180</f>
        <v>800331</v>
      </c>
      <c r="B1181" s="21">
        <f>VLOOKUP(Tabela3[[#This Row],[id_escola]],H:I,2,FALSE)</f>
        <v>55.1</v>
      </c>
      <c r="C1181" s="21">
        <f>VLOOKUP(Tabela3[[#This Row],[id_escola]],K:L,2,FALSE)</f>
        <v>37.299999999999997</v>
      </c>
      <c r="D1181" s="21">
        <f>AVERAGE(Tabela3[[#This Row],[nota_media_portugues]],Tabela3[[#This Row],[nota_media_matematica]])</f>
        <v>46.2</v>
      </c>
      <c r="E1181">
        <f t="shared" si="45"/>
        <v>46</v>
      </c>
      <c r="F1181">
        <f>VLOOKUP(Tabela3[[#This Row],[id_escola]],N:P,3,FALSE)</f>
        <v>137</v>
      </c>
      <c r="H1181" s="20">
        <v>912506</v>
      </c>
      <c r="I1181" s="26">
        <v>51.292307692307695</v>
      </c>
      <c r="K1181" s="16">
        <v>912507</v>
      </c>
      <c r="L1181" s="15">
        <v>33.260869565217391</v>
      </c>
      <c r="N1181">
        <v>390084</v>
      </c>
      <c r="O1181">
        <v>42.529411764705884</v>
      </c>
      <c r="P1181" s="27">
        <f t="shared" si="46"/>
        <v>20</v>
      </c>
    </row>
    <row r="1182" spans="1:16" x14ac:dyDescent="0.3">
      <c r="A1182" s="22" t="e">
        <f>'agrupamento - 3ciclo'!A1181</f>
        <v>#N/A</v>
      </c>
      <c r="C1182" s="21"/>
      <c r="D1182" s="21">
        <v>0</v>
      </c>
      <c r="E1182">
        <f t="shared" si="45"/>
        <v>49</v>
      </c>
      <c r="F1182" t="e">
        <f>VLOOKUP(Tabela3[[#This Row],[id_escola]],N:P,3,FALSE)</f>
        <v>#N/A</v>
      </c>
      <c r="H1182" s="20">
        <v>912507</v>
      </c>
      <c r="I1182" s="26">
        <v>50.653846153846153</v>
      </c>
      <c r="K1182" s="16">
        <v>912508</v>
      </c>
      <c r="L1182" s="15">
        <v>25.413793103448278</v>
      </c>
      <c r="N1182">
        <v>390088</v>
      </c>
      <c r="O1182">
        <v>42.424812030075188</v>
      </c>
      <c r="P1182" s="27">
        <f t="shared" si="46"/>
        <v>21</v>
      </c>
    </row>
    <row r="1183" spans="1:16" x14ac:dyDescent="0.3">
      <c r="A1183" s="22" t="e">
        <f>'agrupamento - 3ciclo'!A1182</f>
        <v>#N/A</v>
      </c>
      <c r="C1183" s="21"/>
      <c r="D1183" s="21">
        <v>0</v>
      </c>
      <c r="E1183">
        <f t="shared" si="45"/>
        <v>49</v>
      </c>
      <c r="F1183" t="e">
        <f>VLOOKUP(Tabela3[[#This Row],[id_escola]],N:P,3,FALSE)</f>
        <v>#N/A</v>
      </c>
      <c r="H1183" s="20">
        <v>912508</v>
      </c>
      <c r="I1183" s="26">
        <v>50.810344827586206</v>
      </c>
      <c r="K1183" s="16">
        <v>912509</v>
      </c>
      <c r="L1183" s="15">
        <v>22.956140350877192</v>
      </c>
      <c r="N1183">
        <v>390093</v>
      </c>
      <c r="O1183">
        <v>49.39622641509434</v>
      </c>
      <c r="P1183" s="27">
        <f t="shared" si="46"/>
        <v>12</v>
      </c>
    </row>
    <row r="1184" spans="1:16" x14ac:dyDescent="0.3">
      <c r="A1184" s="22">
        <f>'agrupamento - 3ciclo'!A1183</f>
        <v>803196</v>
      </c>
      <c r="B1184" s="21">
        <f>VLOOKUP(Tabela3[[#This Row],[id_escola]],H:I,2,FALSE)</f>
        <v>66.7</v>
      </c>
      <c r="C1184" s="21">
        <f>VLOOKUP(Tabela3[[#This Row],[id_escola]],K:L,2,FALSE)</f>
        <v>58.266666666666666</v>
      </c>
      <c r="D1184" s="21">
        <f>AVERAGE(Tabela3[[#This Row],[nota_media_portugues]],Tabela3[[#This Row],[nota_media_matematica]])</f>
        <v>62.483333333333334</v>
      </c>
      <c r="E1184">
        <f t="shared" si="45"/>
        <v>25</v>
      </c>
      <c r="F1184">
        <f>VLOOKUP(Tabela3[[#This Row],[id_escola]],N:P,3,FALSE)</f>
        <v>2</v>
      </c>
      <c r="H1184" s="20">
        <v>912509</v>
      </c>
      <c r="I1184" s="26">
        <v>40.620689655172413</v>
      </c>
      <c r="K1184" s="16">
        <v>912510</v>
      </c>
      <c r="L1184" s="15">
        <v>26.938461538461539</v>
      </c>
      <c r="N1184">
        <v>390095</v>
      </c>
      <c r="O1184">
        <v>55.833333333333336</v>
      </c>
      <c r="P1184" s="27">
        <f t="shared" si="46"/>
        <v>7</v>
      </c>
    </row>
    <row r="1185" spans="1:16" x14ac:dyDescent="0.3">
      <c r="A1185" s="22">
        <f>'agrupamento - 3ciclo'!A1184</f>
        <v>502832</v>
      </c>
      <c r="B1185" s="21">
        <f>VLOOKUP(Tabela3[[#This Row],[id_escola]],H:I,2,FALSE)</f>
        <v>85.25</v>
      </c>
      <c r="C1185" s="21">
        <f>VLOOKUP(Tabela3[[#This Row],[id_escola]],K:L,2,FALSE)</f>
        <v>78.470588235294116</v>
      </c>
      <c r="D1185" s="21">
        <f>AVERAGE(Tabela3[[#This Row],[nota_media_portugues]],Tabela3[[#This Row],[nota_media_matematica]])</f>
        <v>81.860294117647058</v>
      </c>
      <c r="E1185">
        <f t="shared" si="45"/>
        <v>3</v>
      </c>
      <c r="F1185">
        <f>VLOOKUP(Tabela3[[#This Row],[id_escola]],N:P,3,FALSE)</f>
        <v>1</v>
      </c>
      <c r="H1185" s="20">
        <v>912510</v>
      </c>
      <c r="I1185" s="26">
        <v>55.285714285714285</v>
      </c>
      <c r="K1185" s="16">
        <v>912512</v>
      </c>
      <c r="L1185" s="15">
        <v>37.337662337662337</v>
      </c>
      <c r="N1185">
        <v>390100</v>
      </c>
      <c r="O1185">
        <v>49.142156862745097</v>
      </c>
      <c r="P1185" s="27">
        <f t="shared" si="46"/>
        <v>13</v>
      </c>
    </row>
    <row r="1186" spans="1:16" x14ac:dyDescent="0.3">
      <c r="A1186" s="22">
        <f>'agrupamento - 3ciclo'!A1185</f>
        <v>505547</v>
      </c>
      <c r="B1186" s="21">
        <f>VLOOKUP(Tabela3[[#This Row],[id_escola]],H:I,2,FALSE)</f>
        <v>67.44736842105263</v>
      </c>
      <c r="C1186" s="21">
        <f>VLOOKUP(Tabela3[[#This Row],[id_escola]],K:L,2,FALSE)</f>
        <v>59.60526315789474</v>
      </c>
      <c r="D1186" s="21">
        <f>AVERAGE(Tabela3[[#This Row],[nota_media_portugues]],Tabela3[[#This Row],[nota_media_matematica]])</f>
        <v>63.526315789473685</v>
      </c>
      <c r="E1186">
        <f t="shared" si="45"/>
        <v>21</v>
      </c>
      <c r="F1186">
        <f>VLOOKUP(Tabela3[[#This Row],[id_escola]],N:P,3,FALSE)</f>
        <v>36</v>
      </c>
      <c r="H1186" s="20">
        <v>912512</v>
      </c>
      <c r="I1186" s="26">
        <v>58.141025641025642</v>
      </c>
      <c r="K1186" s="16">
        <v>912513</v>
      </c>
      <c r="L1186" s="15">
        <v>57.935483870967744</v>
      </c>
      <c r="N1186">
        <v>390103</v>
      </c>
      <c r="O1186">
        <v>51.883928571428569</v>
      </c>
      <c r="P1186" s="27">
        <f t="shared" si="46"/>
        <v>10</v>
      </c>
    </row>
    <row r="1187" spans="1:16" x14ac:dyDescent="0.3">
      <c r="A1187" s="22">
        <f>'agrupamento - 3ciclo'!A1186</f>
        <v>803197</v>
      </c>
      <c r="B1187" s="21">
        <f>VLOOKUP(Tabela3[[#This Row],[id_escola]],H:I,2,FALSE)</f>
        <v>52.071428571428569</v>
      </c>
      <c r="C1187" s="21">
        <f>VLOOKUP(Tabela3[[#This Row],[id_escola]],K:L,2,FALSE)</f>
        <v>33.625</v>
      </c>
      <c r="D1187" s="21">
        <f>AVERAGE(Tabela3[[#This Row],[nota_media_portugues]],Tabela3[[#This Row],[nota_media_matematica]])</f>
        <v>42.848214285714285</v>
      </c>
      <c r="E1187">
        <f t="shared" si="45"/>
        <v>44</v>
      </c>
      <c r="F1187">
        <f>VLOOKUP(Tabela3[[#This Row],[id_escola]],N:P,3,FALSE)</f>
        <v>20</v>
      </c>
      <c r="H1187" s="20">
        <v>912513</v>
      </c>
      <c r="I1187" s="26">
        <v>67.290322580645167</v>
      </c>
      <c r="K1187" s="16">
        <v>912515</v>
      </c>
      <c r="L1187" s="15">
        <v>16.136363636363637</v>
      </c>
      <c r="N1187">
        <v>490141</v>
      </c>
      <c r="O1187">
        <v>59.724014336917563</v>
      </c>
      <c r="P1187" s="27">
        <f>RANK(O1187, $O$1161:$O$1187, 0)</f>
        <v>4</v>
      </c>
    </row>
    <row r="1188" spans="1:16" x14ac:dyDescent="0.3">
      <c r="A1188" s="22">
        <f>'agrupamento - 3ciclo'!A1187</f>
        <v>803198</v>
      </c>
      <c r="B1188" s="21">
        <f>VLOOKUP(Tabela3[[#This Row],[id_escola]],H:I,2,FALSE)</f>
        <v>58.5</v>
      </c>
      <c r="C1188" s="21">
        <f>VLOOKUP(Tabela3[[#This Row],[id_escola]],K:L,2,FALSE)</f>
        <v>57.125</v>
      </c>
      <c r="D1188" s="21">
        <f>AVERAGE(Tabela3[[#This Row],[nota_media_portugues]],Tabela3[[#This Row],[nota_media_matematica]])</f>
        <v>57.8125</v>
      </c>
      <c r="E1188">
        <f t="shared" si="45"/>
        <v>29</v>
      </c>
      <c r="F1188">
        <f>VLOOKUP(Tabela3[[#This Row],[id_escola]],N:P,3,FALSE)</f>
        <v>23</v>
      </c>
      <c r="H1188" s="20">
        <v>912515</v>
      </c>
      <c r="I1188" s="26">
        <v>40.863636363636367</v>
      </c>
      <c r="K1188" s="16">
        <v>912518</v>
      </c>
      <c r="L1188" s="15">
        <v>34.513513513513516</v>
      </c>
      <c r="N1188" t="s">
        <v>1284</v>
      </c>
    </row>
    <row r="1189" spans="1:16" x14ac:dyDescent="0.3">
      <c r="A1189" s="22">
        <f>'agrupamento - 3ciclo'!A1188</f>
        <v>803233</v>
      </c>
      <c r="B1189" s="21">
        <f>VLOOKUP(Tabela3[[#This Row],[id_escola]],H:I,2,FALSE)</f>
        <v>59.630872483221474</v>
      </c>
      <c r="C1189" s="21">
        <f>VLOOKUP(Tabela3[[#This Row],[id_escola]],K:L,2,FALSE)</f>
        <v>39.241610738255034</v>
      </c>
      <c r="D1189" s="21">
        <f>AVERAGE(Tabela3[[#This Row],[nota_media_portugues]],Tabela3[[#This Row],[nota_media_matematica]])</f>
        <v>49.43624161073825</v>
      </c>
      <c r="E1189">
        <f t="shared" si="45"/>
        <v>40</v>
      </c>
      <c r="F1189">
        <f>VLOOKUP(Tabela3[[#This Row],[id_escola]],N:P,3,FALSE)</f>
        <v>35</v>
      </c>
      <c r="H1189" s="20">
        <v>912518</v>
      </c>
      <c r="I1189" s="26">
        <v>55.5</v>
      </c>
      <c r="K1189" s="16">
        <v>912519</v>
      </c>
      <c r="L1189" s="15">
        <v>39.876712328767127</v>
      </c>
      <c r="N1189">
        <v>997000</v>
      </c>
      <c r="O1189">
        <v>46.86</v>
      </c>
      <c r="P1189" s="27">
        <f>RANK(O1189, $O$1189:$O$1203, 0)</f>
        <v>7</v>
      </c>
    </row>
    <row r="1190" spans="1:16" x14ac:dyDescent="0.3">
      <c r="A1190" s="22">
        <f>'agrupamento - 3ciclo'!A1189</f>
        <v>503769</v>
      </c>
      <c r="B1190" s="21">
        <f>VLOOKUP(Tabela3[[#This Row],[id_escola]],H:I,2,FALSE)</f>
        <v>76.941176470588232</v>
      </c>
      <c r="C1190" s="21">
        <f>VLOOKUP(Tabela3[[#This Row],[id_escola]],K:L,2,FALSE)</f>
        <v>68.25</v>
      </c>
      <c r="D1190" s="21">
        <f>AVERAGE(Tabela3[[#This Row],[nota_media_portugues]],Tabela3[[#This Row],[nota_media_matematica]])</f>
        <v>72.595588235294116</v>
      </c>
      <c r="E1190">
        <f t="shared" si="45"/>
        <v>8</v>
      </c>
      <c r="F1190">
        <f>VLOOKUP(Tabela3[[#This Row],[id_escola]],N:P,3,FALSE)</f>
        <v>18</v>
      </c>
      <c r="H1190" s="20">
        <v>912519</v>
      </c>
      <c r="I1190" s="26">
        <v>54.643835616438359</v>
      </c>
      <c r="K1190" s="16">
        <v>912520</v>
      </c>
      <c r="L1190" s="15">
        <v>29.457627118644069</v>
      </c>
      <c r="N1190">
        <v>997003</v>
      </c>
      <c r="O1190">
        <v>34.176470588235297</v>
      </c>
      <c r="P1190" s="27">
        <f t="shared" ref="P1190:P1203" si="47">RANK(O1190, $O$1189:$O$1203, 0)</f>
        <v>13</v>
      </c>
    </row>
    <row r="1191" spans="1:16" x14ac:dyDescent="0.3">
      <c r="A1191" s="22">
        <f>'agrupamento - 3ciclo'!A1190</f>
        <v>505961</v>
      </c>
      <c r="B1191" s="21">
        <f>VLOOKUP(Tabela3[[#This Row],[id_escola]],H:I,2,FALSE)</f>
        <v>81.88095238095238</v>
      </c>
      <c r="C1191" s="21">
        <f>VLOOKUP(Tabela3[[#This Row],[id_escola]],K:L,2,FALSE)</f>
        <v>82.261904761904759</v>
      </c>
      <c r="D1191" s="21">
        <f>AVERAGE(Tabela3[[#This Row],[nota_media_portugues]],Tabela3[[#This Row],[nota_media_matematica]])</f>
        <v>82.071428571428569</v>
      </c>
      <c r="E1191">
        <f t="shared" si="45"/>
        <v>2</v>
      </c>
      <c r="F1191">
        <f>VLOOKUP(Tabela3[[#This Row],[id_escola]],N:P,3,FALSE)</f>
        <v>4</v>
      </c>
      <c r="H1191" s="20">
        <v>912520</v>
      </c>
      <c r="I1191" s="26">
        <v>51.161290322580648</v>
      </c>
      <c r="K1191" s="16">
        <v>912521</v>
      </c>
      <c r="L1191" s="15">
        <v>50.684210526315788</v>
      </c>
      <c r="N1191">
        <v>997005</v>
      </c>
      <c r="O1191">
        <v>57.491666666666667</v>
      </c>
      <c r="P1191" s="27">
        <f t="shared" si="47"/>
        <v>4</v>
      </c>
    </row>
    <row r="1192" spans="1:16" x14ac:dyDescent="0.3">
      <c r="A1192" s="22">
        <f>'agrupamento - 3ciclo'!A1191</f>
        <v>505020</v>
      </c>
      <c r="B1192" s="21">
        <f>VLOOKUP(Tabela3[[#This Row],[id_escola]],H:I,2,FALSE)</f>
        <v>66.13636363636364</v>
      </c>
      <c r="C1192" s="21">
        <f>VLOOKUP(Tabela3[[#This Row],[id_escola]],K:L,2,FALSE)</f>
        <v>66.565217391304344</v>
      </c>
      <c r="D1192" s="21">
        <f>AVERAGE(Tabela3[[#This Row],[nota_media_portugues]],Tabela3[[#This Row],[nota_media_matematica]])</f>
        <v>66.350790513833999</v>
      </c>
      <c r="E1192">
        <f t="shared" si="45"/>
        <v>13</v>
      </c>
      <c r="F1192">
        <f>VLOOKUP(Tabela3[[#This Row],[id_escola]],N:P,3,FALSE)</f>
        <v>43</v>
      </c>
      <c r="H1192" s="20">
        <v>912521</v>
      </c>
      <c r="I1192" s="26">
        <v>60.210526315789473</v>
      </c>
      <c r="K1192" s="16">
        <v>912522</v>
      </c>
      <c r="L1192" s="15">
        <v>42.17307692307692</v>
      </c>
      <c r="N1192">
        <v>997015</v>
      </c>
      <c r="O1192">
        <v>34.983333333333334</v>
      </c>
      <c r="P1192" s="27">
        <f t="shared" si="47"/>
        <v>12</v>
      </c>
    </row>
    <row r="1193" spans="1:16" x14ac:dyDescent="0.3">
      <c r="A1193" s="22">
        <f>'agrupamento - 3ciclo'!A1192</f>
        <v>503228</v>
      </c>
      <c r="B1193" s="21">
        <f>VLOOKUP(Tabela3[[#This Row],[id_escola]],H:I,2,FALSE)</f>
        <v>54.8</v>
      </c>
      <c r="C1193" s="21">
        <f>VLOOKUP(Tabela3[[#This Row],[id_escola]],K:L,2,FALSE)</f>
        <v>34</v>
      </c>
      <c r="D1193" s="21">
        <f>AVERAGE(Tabela3[[#This Row],[nota_media_portugues]],Tabela3[[#This Row],[nota_media_matematica]])</f>
        <v>44.4</v>
      </c>
      <c r="E1193">
        <f t="shared" si="45"/>
        <v>38</v>
      </c>
      <c r="F1193">
        <f>VLOOKUP(Tabela3[[#This Row],[id_escola]],N:P,3,FALSE)</f>
        <v>159</v>
      </c>
      <c r="H1193" s="20">
        <v>912522</v>
      </c>
      <c r="I1193" s="26">
        <v>59.405940594059409</v>
      </c>
      <c r="K1193" s="16">
        <v>912524</v>
      </c>
      <c r="L1193" s="15">
        <v>56.46153846153846</v>
      </c>
      <c r="N1193">
        <v>997022</v>
      </c>
      <c r="O1193">
        <v>67.166666666666671</v>
      </c>
      <c r="P1193" s="27">
        <f t="shared" si="47"/>
        <v>2</v>
      </c>
    </row>
    <row r="1194" spans="1:16" x14ac:dyDescent="0.3">
      <c r="A1194" s="22">
        <f>'agrupamento - 3ciclo'!A1193</f>
        <v>803271</v>
      </c>
      <c r="B1194" s="21">
        <f>VLOOKUP(Tabela3[[#This Row],[id_escola]],H:I,2,FALSE)</f>
        <v>58.44736842105263</v>
      </c>
      <c r="C1194" s="21">
        <f>VLOOKUP(Tabela3[[#This Row],[id_escola]],K:L,2,FALSE)</f>
        <v>43.015384615384619</v>
      </c>
      <c r="D1194" s="21">
        <f>AVERAGE(Tabela3[[#This Row],[nota_media_portugues]],Tabela3[[#This Row],[nota_media_matematica]])</f>
        <v>50.731376518218624</v>
      </c>
      <c r="E1194">
        <f t="shared" si="45"/>
        <v>34</v>
      </c>
      <c r="F1194">
        <f>VLOOKUP(Tabela3[[#This Row],[id_escola]],N:P,3,FALSE)</f>
        <v>98</v>
      </c>
      <c r="H1194" s="20">
        <v>912524</v>
      </c>
      <c r="I1194" s="26">
        <v>47.53846153846154</v>
      </c>
      <c r="K1194" s="16">
        <v>912526</v>
      </c>
      <c r="L1194" s="15">
        <v>22.166666666666668</v>
      </c>
      <c r="N1194">
        <v>997025</v>
      </c>
      <c r="O1194">
        <v>40.200000000000003</v>
      </c>
      <c r="P1194" s="27">
        <f t="shared" si="47"/>
        <v>11</v>
      </c>
    </row>
    <row r="1195" spans="1:16" x14ac:dyDescent="0.3">
      <c r="A1195" s="22">
        <f>'agrupamento - 3ciclo'!A1194</f>
        <v>503575</v>
      </c>
      <c r="B1195" s="21">
        <f>VLOOKUP(Tabela3[[#This Row],[id_escola]],H:I,2,FALSE)</f>
        <v>80.377049180327873</v>
      </c>
      <c r="C1195" s="21">
        <f>VLOOKUP(Tabela3[[#This Row],[id_escola]],K:L,2,FALSE)</f>
        <v>66.41935483870968</v>
      </c>
      <c r="D1195" s="21">
        <f>AVERAGE(Tabela3[[#This Row],[nota_media_portugues]],Tabela3[[#This Row],[nota_media_matematica]])</f>
        <v>73.398202009518769</v>
      </c>
      <c r="E1195">
        <f t="shared" si="45"/>
        <v>5</v>
      </c>
      <c r="F1195">
        <f>VLOOKUP(Tabela3[[#This Row],[id_escola]],N:P,3,FALSE)</f>
        <v>16</v>
      </c>
      <c r="H1195" s="20">
        <v>912526</v>
      </c>
      <c r="I1195" s="26">
        <v>48.166666666666664</v>
      </c>
      <c r="K1195" s="16">
        <v>912527</v>
      </c>
      <c r="L1195" s="15">
        <v>43.017857142857146</v>
      </c>
      <c r="N1195">
        <v>997029</v>
      </c>
      <c r="O1195">
        <v>48.52</v>
      </c>
      <c r="P1195" s="27">
        <f t="shared" si="47"/>
        <v>6</v>
      </c>
    </row>
    <row r="1196" spans="1:16" x14ac:dyDescent="0.3">
      <c r="A1196" s="22" t="e">
        <f>'agrupamento - 3ciclo'!A1195</f>
        <v>#N/A</v>
      </c>
      <c r="C1196" s="21"/>
      <c r="D1196" s="21">
        <v>0</v>
      </c>
      <c r="E1196">
        <f t="shared" si="45"/>
        <v>37</v>
      </c>
      <c r="F1196" t="e">
        <f>VLOOKUP(Tabela3[[#This Row],[id_escola]],N:P,3,FALSE)</f>
        <v>#N/A</v>
      </c>
      <c r="H1196" s="20">
        <v>912527</v>
      </c>
      <c r="I1196" s="26">
        <v>60.660714285714285</v>
      </c>
      <c r="K1196" s="16">
        <v>912528</v>
      </c>
      <c r="L1196" s="15">
        <v>38.475000000000001</v>
      </c>
      <c r="N1196">
        <v>997032</v>
      </c>
      <c r="O1196">
        <v>67.919642857142861</v>
      </c>
      <c r="P1196" s="27">
        <f t="shared" si="47"/>
        <v>1</v>
      </c>
    </row>
    <row r="1197" spans="1:16" x14ac:dyDescent="0.3">
      <c r="A1197" s="22">
        <f>'agrupamento - 3ciclo'!A1196</f>
        <v>803274</v>
      </c>
      <c r="B1197" s="21">
        <f>VLOOKUP(Tabela3[[#This Row],[id_escola]],H:I,2,FALSE)</f>
        <v>57.732824427480914</v>
      </c>
      <c r="C1197" s="21">
        <f>VLOOKUP(Tabela3[[#This Row],[id_escola]],K:L,2,FALSE)</f>
        <v>41.872180451127818</v>
      </c>
      <c r="D1197" s="21">
        <f>AVERAGE(Tabela3[[#This Row],[nota_media_portugues]],Tabela3[[#This Row],[nota_media_matematica]])</f>
        <v>49.802502439304362</v>
      </c>
      <c r="E1197">
        <f t="shared" si="45"/>
        <v>34</v>
      </c>
      <c r="F1197">
        <f>VLOOKUP(Tabela3[[#This Row],[id_escola]],N:P,3,FALSE)</f>
        <v>110</v>
      </c>
      <c r="H1197" s="20">
        <v>912528</v>
      </c>
      <c r="I1197" s="26">
        <v>53.256410256410255</v>
      </c>
      <c r="K1197" s="16">
        <v>912529</v>
      </c>
      <c r="L1197" s="15">
        <v>36</v>
      </c>
      <c r="N1197">
        <v>997033</v>
      </c>
      <c r="O1197">
        <v>43.109090909090909</v>
      </c>
      <c r="P1197" s="27">
        <f t="shared" si="47"/>
        <v>10</v>
      </c>
    </row>
    <row r="1198" spans="1:16" x14ac:dyDescent="0.3">
      <c r="A1198" s="22">
        <f>'agrupamento - 3ciclo'!A1197</f>
        <v>806790</v>
      </c>
      <c r="B1198" s="21">
        <f>VLOOKUP(Tabela3[[#This Row],[id_escola]],H:I,2,FALSE)</f>
        <v>58.9</v>
      </c>
      <c r="C1198" s="21">
        <f>VLOOKUP(Tabela3[[#This Row],[id_escola]],K:L,2,FALSE)</f>
        <v>17.399999999999999</v>
      </c>
      <c r="D1198" s="21">
        <f>AVERAGE(Tabela3[[#This Row],[nota_media_portugues]],Tabela3[[#This Row],[nota_media_matematica]])</f>
        <v>38.15</v>
      </c>
      <c r="E1198">
        <f t="shared" si="45"/>
        <v>35</v>
      </c>
      <c r="F1198">
        <f>VLOOKUP(Tabela3[[#This Row],[id_escola]],N:P,3,FALSE)</f>
        <v>187</v>
      </c>
      <c r="H1198" s="20">
        <v>912529</v>
      </c>
      <c r="I1198" s="26">
        <v>54.916666666666664</v>
      </c>
      <c r="K1198" s="16">
        <v>912530</v>
      </c>
      <c r="L1198" s="15">
        <v>33.725490196078432</v>
      </c>
      <c r="N1198">
        <v>997042</v>
      </c>
      <c r="O1198">
        <v>60.3</v>
      </c>
      <c r="P1198" s="27">
        <f t="shared" si="47"/>
        <v>3</v>
      </c>
    </row>
    <row r="1199" spans="1:16" x14ac:dyDescent="0.3">
      <c r="A1199" s="22">
        <f>'agrupamento - 3ciclo'!A1198</f>
        <v>502340</v>
      </c>
      <c r="B1199" s="21">
        <f>VLOOKUP(Tabela3[[#This Row],[id_escola]],H:I,2,FALSE)</f>
        <v>62.6</v>
      </c>
      <c r="C1199" s="21">
        <f>VLOOKUP(Tabela3[[#This Row],[id_escola]],K:L,2,FALSE)</f>
        <v>39.80952380952381</v>
      </c>
      <c r="D1199" s="21">
        <f>AVERAGE(Tabela3[[#This Row],[nota_media_portugues]],Tabela3[[#This Row],[nota_media_matematica]])</f>
        <v>51.204761904761909</v>
      </c>
      <c r="E1199">
        <f t="shared" si="45"/>
        <v>32</v>
      </c>
      <c r="F1199">
        <f>VLOOKUP(Tabela3[[#This Row],[id_escola]],N:P,3,FALSE)</f>
        <v>104</v>
      </c>
      <c r="H1199" s="20">
        <v>912530</v>
      </c>
      <c r="I1199" s="26">
        <v>56.403846153846153</v>
      </c>
      <c r="K1199" s="16">
        <v>912531</v>
      </c>
      <c r="L1199" s="15">
        <v>39.425925925925924</v>
      </c>
      <c r="N1199">
        <v>997044</v>
      </c>
      <c r="O1199">
        <v>23.5</v>
      </c>
      <c r="P1199" s="27">
        <f t="shared" si="47"/>
        <v>15</v>
      </c>
    </row>
    <row r="1200" spans="1:16" x14ac:dyDescent="0.3">
      <c r="A1200" s="22">
        <f>'agrupamento - 3ciclo'!A1199</f>
        <v>507751</v>
      </c>
      <c r="B1200" s="21">
        <f>VLOOKUP(Tabela3[[#This Row],[id_escola]],H:I,2,FALSE)</f>
        <v>63.647058823529413</v>
      </c>
      <c r="C1200" s="21">
        <f>VLOOKUP(Tabela3[[#This Row],[id_escola]],K:L,2,FALSE)</f>
        <v>57.705882352941174</v>
      </c>
      <c r="D1200" s="21">
        <f>AVERAGE(Tabela3[[#This Row],[nota_media_portugues]],Tabela3[[#This Row],[nota_media_matematica]])</f>
        <v>60.67647058823529</v>
      </c>
      <c r="E1200">
        <f t="shared" si="45"/>
        <v>22</v>
      </c>
      <c r="F1200">
        <f>VLOOKUP(Tabela3[[#This Row],[id_escola]],N:P,3,FALSE)</f>
        <v>6</v>
      </c>
      <c r="H1200" s="20">
        <v>912531</v>
      </c>
      <c r="I1200" s="26">
        <v>54.25</v>
      </c>
      <c r="K1200" s="16">
        <v>912532</v>
      </c>
      <c r="L1200" s="15">
        <v>50.861111111111114</v>
      </c>
      <c r="N1200">
        <v>997046</v>
      </c>
      <c r="O1200">
        <v>45.878787878787875</v>
      </c>
      <c r="P1200" s="27">
        <f t="shared" si="47"/>
        <v>8</v>
      </c>
    </row>
    <row r="1201" spans="1:16" x14ac:dyDescent="0.3">
      <c r="A1201" s="22">
        <f>'agrupamento - 3ciclo'!A1200</f>
        <v>803239</v>
      </c>
      <c r="B1201" s="21">
        <f>VLOOKUP(Tabela3[[#This Row],[id_escola]],H:I,2,FALSE)</f>
        <v>65.380487804878044</v>
      </c>
      <c r="C1201" s="21">
        <f>VLOOKUP(Tabela3[[#This Row],[id_escola]],K:L,2,FALSE)</f>
        <v>60.863414634146345</v>
      </c>
      <c r="D1201" s="21">
        <f>AVERAGE(Tabela3[[#This Row],[nota_media_portugues]],Tabela3[[#This Row],[nota_media_matematica]])</f>
        <v>63.121951219512198</v>
      </c>
      <c r="E1201">
        <f t="shared" si="45"/>
        <v>17</v>
      </c>
      <c r="F1201">
        <f>VLOOKUP(Tabela3[[#This Row],[id_escola]],N:P,3,FALSE)</f>
        <v>46</v>
      </c>
      <c r="H1201" s="20">
        <v>912532</v>
      </c>
      <c r="I1201" s="26">
        <v>51.948717948717949</v>
      </c>
      <c r="K1201" s="16">
        <v>912533</v>
      </c>
      <c r="L1201" s="15">
        <v>43.863636363636367</v>
      </c>
      <c r="N1201">
        <v>997048</v>
      </c>
      <c r="O1201">
        <v>33.694444444444443</v>
      </c>
      <c r="P1201" s="27">
        <f t="shared" si="47"/>
        <v>14</v>
      </c>
    </row>
    <row r="1202" spans="1:16" x14ac:dyDescent="0.3">
      <c r="A1202" s="22">
        <f>'agrupamento - 3ciclo'!A1201</f>
        <v>503538</v>
      </c>
      <c r="B1202" s="21">
        <f>VLOOKUP(Tabela3[[#This Row],[id_escola]],H:I,2,FALSE)</f>
        <v>72.027027027027032</v>
      </c>
      <c r="C1202" s="21">
        <f>VLOOKUP(Tabela3[[#This Row],[id_escola]],K:L,2,FALSE)</f>
        <v>67.21621621621621</v>
      </c>
      <c r="D1202" s="21">
        <f>AVERAGE(Tabela3[[#This Row],[nota_media_portugues]],Tabela3[[#This Row],[nota_media_matematica]])</f>
        <v>69.621621621621614</v>
      </c>
      <c r="E1202">
        <f t="shared" si="45"/>
        <v>8</v>
      </c>
      <c r="F1202">
        <f>VLOOKUP(Tabela3[[#This Row],[id_escola]],N:P,3,FALSE)</f>
        <v>29</v>
      </c>
      <c r="H1202" s="20">
        <v>912533</v>
      </c>
      <c r="I1202" s="26">
        <v>61.347826086956523</v>
      </c>
      <c r="K1202" s="16">
        <v>912534</v>
      </c>
      <c r="L1202" s="15">
        <v>37.589743589743591</v>
      </c>
      <c r="N1202">
        <v>997051</v>
      </c>
      <c r="O1202">
        <v>45.8</v>
      </c>
      <c r="P1202" s="27">
        <f t="shared" si="47"/>
        <v>9</v>
      </c>
    </row>
    <row r="1203" spans="1:16" x14ac:dyDescent="0.3">
      <c r="A1203" s="22">
        <f>'agrupamento - 3ciclo'!A1202</f>
        <v>504336</v>
      </c>
      <c r="B1203" s="21">
        <f>VLOOKUP(Tabela3[[#This Row],[id_escola]],H:I,2,FALSE)</f>
        <v>65.431034482758619</v>
      </c>
      <c r="C1203" s="21">
        <f>VLOOKUP(Tabela3[[#This Row],[id_escola]],K:L,2,FALSE)</f>
        <v>63.017543859649123</v>
      </c>
      <c r="D1203" s="21">
        <f>AVERAGE(Tabela3[[#This Row],[nota_media_portugues]],Tabela3[[#This Row],[nota_media_matematica]])</f>
        <v>64.224289171203878</v>
      </c>
      <c r="E1203">
        <f t="shared" si="45"/>
        <v>14</v>
      </c>
      <c r="F1203">
        <f>VLOOKUP(Tabela3[[#This Row],[id_escola]],N:P,3,FALSE)</f>
        <v>42</v>
      </c>
      <c r="H1203" s="20">
        <v>912534</v>
      </c>
      <c r="I1203" s="26">
        <v>51.641025641025642</v>
      </c>
      <c r="K1203" s="16">
        <v>912535</v>
      </c>
      <c r="L1203" s="15">
        <v>39.358974358974358</v>
      </c>
      <c r="N1203">
        <v>997052</v>
      </c>
      <c r="O1203">
        <v>50.484848484848484</v>
      </c>
      <c r="P1203" s="27">
        <f t="shared" si="47"/>
        <v>5</v>
      </c>
    </row>
    <row r="1204" spans="1:16" x14ac:dyDescent="0.3">
      <c r="A1204" s="22">
        <f>'agrupamento - 3ciclo'!A1203</f>
        <v>803241</v>
      </c>
      <c r="B1204" s="21">
        <f>VLOOKUP(Tabela3[[#This Row],[id_escola]],H:I,2,FALSE)</f>
        <v>64.392857142857139</v>
      </c>
      <c r="C1204" s="21">
        <f>VLOOKUP(Tabela3[[#This Row],[id_escola]],K:L,2,FALSE)</f>
        <v>58.821428571428569</v>
      </c>
      <c r="D1204" s="21">
        <f>AVERAGE(Tabela3[[#This Row],[nota_media_portugues]],Tabela3[[#This Row],[nota_media_matematica]])</f>
        <v>61.607142857142854</v>
      </c>
      <c r="E1204">
        <f t="shared" si="45"/>
        <v>18</v>
      </c>
      <c r="F1204">
        <f>VLOOKUP(Tabela3[[#This Row],[id_escola]],N:P,3,FALSE)</f>
        <v>4</v>
      </c>
      <c r="H1204" s="20">
        <v>912535</v>
      </c>
      <c r="I1204" s="26">
        <v>57.435897435897438</v>
      </c>
      <c r="K1204" s="16">
        <v>912536</v>
      </c>
      <c r="L1204" s="15">
        <v>45.042553191489361</v>
      </c>
      <c r="N1204" t="s">
        <v>1285</v>
      </c>
      <c r="O1204">
        <v>51.266459807532492</v>
      </c>
    </row>
    <row r="1205" spans="1:16" x14ac:dyDescent="0.3">
      <c r="A1205" s="22">
        <f>'agrupamento - 3ciclo'!A1204</f>
        <v>502583</v>
      </c>
      <c r="B1205" s="21">
        <f>VLOOKUP(Tabela3[[#This Row],[id_escola]],H:I,2,FALSE)</f>
        <v>72.736842105263165</v>
      </c>
      <c r="C1205" s="21">
        <f>VLOOKUP(Tabela3[[#This Row],[id_escola]],K:L,2,FALSE)</f>
        <v>62.897435897435898</v>
      </c>
      <c r="D1205" s="21">
        <f>AVERAGE(Tabela3[[#This Row],[nota_media_portugues]],Tabela3[[#This Row],[nota_media_matematica]])</f>
        <v>67.817139001349531</v>
      </c>
      <c r="E1205">
        <f t="shared" si="45"/>
        <v>9</v>
      </c>
      <c r="F1205">
        <f>VLOOKUP(Tabela3[[#This Row],[id_escola]],N:P,3,FALSE)</f>
        <v>32</v>
      </c>
      <c r="H1205" s="20">
        <v>912536</v>
      </c>
      <c r="I1205" s="26">
        <v>63.644444444444446</v>
      </c>
      <c r="K1205" s="16">
        <v>997000</v>
      </c>
      <c r="L1205" s="15">
        <v>28.945205479452056</v>
      </c>
    </row>
    <row r="1206" spans="1:16" x14ac:dyDescent="0.3">
      <c r="A1206" s="22">
        <f>'agrupamento - 3ciclo'!A1205</f>
        <v>505699</v>
      </c>
      <c r="B1206" s="21">
        <f>VLOOKUP(Tabela3[[#This Row],[id_escola]],H:I,2,FALSE)</f>
        <v>67.071428571428569</v>
      </c>
      <c r="C1206" s="21">
        <f>VLOOKUP(Tabela3[[#This Row],[id_escola]],K:L,2,FALSE)</f>
        <v>51.5</v>
      </c>
      <c r="D1206" s="21">
        <f>AVERAGE(Tabela3[[#This Row],[nota_media_portugues]],Tabela3[[#This Row],[nota_media_matematica]])</f>
        <v>59.285714285714285</v>
      </c>
      <c r="E1206">
        <f t="shared" si="45"/>
        <v>18</v>
      </c>
      <c r="F1206">
        <f>VLOOKUP(Tabela3[[#This Row],[id_escola]],N:P,3,FALSE)</f>
        <v>46</v>
      </c>
      <c r="H1206" s="20">
        <v>997000</v>
      </c>
      <c r="I1206" s="26">
        <v>63.678082191780824</v>
      </c>
      <c r="K1206" s="16">
        <v>997003</v>
      </c>
      <c r="L1206" s="15">
        <v>18.942857142857143</v>
      </c>
    </row>
    <row r="1207" spans="1:16" x14ac:dyDescent="0.3">
      <c r="A1207" s="22">
        <f>'agrupamento - 3ciclo'!A1206</f>
        <v>503708</v>
      </c>
      <c r="B1207" s="21">
        <f>VLOOKUP(Tabela3[[#This Row],[id_escola]],H:I,2,FALSE)</f>
        <v>77.743589743589737</v>
      </c>
      <c r="C1207" s="21">
        <f>VLOOKUP(Tabela3[[#This Row],[id_escola]],K:L,2,FALSE)</f>
        <v>74.564102564102569</v>
      </c>
      <c r="D1207" s="21">
        <f>AVERAGE(Tabela3[[#This Row],[nota_media_portugues]],Tabela3[[#This Row],[nota_media_matematica]])</f>
        <v>76.15384615384616</v>
      </c>
      <c r="E1207">
        <f t="shared" si="45"/>
        <v>3</v>
      </c>
      <c r="F1207">
        <f>VLOOKUP(Tabela3[[#This Row],[id_escola]],N:P,3,FALSE)</f>
        <v>7</v>
      </c>
      <c r="H1207" s="20">
        <v>997003</v>
      </c>
      <c r="I1207" s="26">
        <v>50.333333333333336</v>
      </c>
      <c r="K1207" s="16">
        <v>997005</v>
      </c>
      <c r="L1207" s="15">
        <v>52.75</v>
      </c>
    </row>
    <row r="1208" spans="1:16" x14ac:dyDescent="0.3">
      <c r="A1208" s="22">
        <f>'agrupamento - 3ciclo'!A1207</f>
        <v>803211</v>
      </c>
      <c r="B1208" s="21">
        <f>VLOOKUP(Tabela3[[#This Row],[id_escola]],H:I,2,FALSE)</f>
        <v>61.125</v>
      </c>
      <c r="C1208" s="21">
        <f>VLOOKUP(Tabela3[[#This Row],[id_escola]],K:L,2,FALSE)</f>
        <v>53.444444444444443</v>
      </c>
      <c r="D1208" s="21">
        <f>AVERAGE(Tabela3[[#This Row],[nota_media_portugues]],Tabela3[[#This Row],[nota_media_matematica]])</f>
        <v>57.284722222222221</v>
      </c>
      <c r="E1208">
        <f t="shared" si="45"/>
        <v>17</v>
      </c>
      <c r="F1208">
        <f>VLOOKUP(Tabela3[[#This Row],[id_escola]],N:P,3,FALSE)</f>
        <v>59</v>
      </c>
      <c r="H1208" s="20">
        <v>997005</v>
      </c>
      <c r="I1208" s="26">
        <v>62.085470085470085</v>
      </c>
      <c r="K1208" s="16">
        <v>997015</v>
      </c>
      <c r="L1208" s="15">
        <v>19.133333333333333</v>
      </c>
    </row>
    <row r="1209" spans="1:16" x14ac:dyDescent="0.3">
      <c r="A1209" s="22">
        <f>'agrupamento - 3ciclo'!A1208</f>
        <v>504877</v>
      </c>
      <c r="B1209" s="21">
        <f>VLOOKUP(Tabela3[[#This Row],[id_escola]],H:I,2,FALSE)</f>
        <v>70.720588235294116</v>
      </c>
      <c r="C1209" s="21">
        <f>VLOOKUP(Tabela3[[#This Row],[id_escola]],K:L,2,FALSE)</f>
        <v>64.32352941176471</v>
      </c>
      <c r="D1209" s="21">
        <f>AVERAGE(Tabela3[[#This Row],[nota_media_portugues]],Tabela3[[#This Row],[nota_media_matematica]])</f>
        <v>67.52205882352942</v>
      </c>
      <c r="E1209">
        <f t="shared" si="45"/>
        <v>8</v>
      </c>
      <c r="F1209">
        <f>VLOOKUP(Tabela3[[#This Row],[id_escola]],N:P,3,FALSE)</f>
        <v>33</v>
      </c>
      <c r="H1209" s="20">
        <v>997015</v>
      </c>
      <c r="I1209" s="26">
        <v>50.833333333333336</v>
      </c>
      <c r="K1209" s="16">
        <v>997022</v>
      </c>
      <c r="L1209" s="15">
        <v>62</v>
      </c>
    </row>
    <row r="1210" spans="1:16" x14ac:dyDescent="0.3">
      <c r="A1210" s="22">
        <f>'agrupamento - 3ciclo'!A1209</f>
        <v>500513</v>
      </c>
      <c r="B1210" s="21">
        <f>VLOOKUP(Tabela3[[#This Row],[id_escola]],H:I,2,FALSE)</f>
        <v>69.599999999999994</v>
      </c>
      <c r="C1210" s="21">
        <f>VLOOKUP(Tabela3[[#This Row],[id_escola]],K:L,2,FALSE)</f>
        <v>62.44</v>
      </c>
      <c r="D1210" s="21">
        <f>AVERAGE(Tabela3[[#This Row],[nota_media_portugues]],Tabela3[[#This Row],[nota_media_matematica]])</f>
        <v>66.02</v>
      </c>
      <c r="E1210">
        <f t="shared" si="45"/>
        <v>9</v>
      </c>
      <c r="F1210">
        <f>VLOOKUP(Tabela3[[#This Row],[id_escola]],N:P,3,FALSE)</f>
        <v>12</v>
      </c>
      <c r="H1210" s="20">
        <v>997022</v>
      </c>
      <c r="I1210" s="26">
        <v>72.333333333333329</v>
      </c>
      <c r="K1210" s="16">
        <v>997025</v>
      </c>
      <c r="L1210" s="15">
        <v>26.3</v>
      </c>
    </row>
    <row r="1211" spans="1:16" x14ac:dyDescent="0.3">
      <c r="A1211" s="22">
        <f>'agrupamento - 3ciclo'!A1210</f>
        <v>506540</v>
      </c>
      <c r="B1211" s="21">
        <f>VLOOKUP(Tabela3[[#This Row],[id_escola]],H:I,2,FALSE)</f>
        <v>72.594594594594597</v>
      </c>
      <c r="C1211" s="21">
        <f>VLOOKUP(Tabela3[[#This Row],[id_escola]],K:L,2,FALSE)</f>
        <v>65.175675675675677</v>
      </c>
      <c r="D1211" s="21">
        <f>AVERAGE(Tabela3[[#This Row],[nota_media_portugues]],Tabela3[[#This Row],[nota_media_matematica]])</f>
        <v>68.88513513513513</v>
      </c>
      <c r="E1211">
        <f t="shared" si="45"/>
        <v>7</v>
      </c>
      <c r="F1211">
        <f>VLOOKUP(Tabela3[[#This Row],[id_escola]],N:P,3,FALSE)</f>
        <v>23</v>
      </c>
      <c r="H1211" s="20">
        <v>997025</v>
      </c>
      <c r="I1211" s="26">
        <v>54.1</v>
      </c>
      <c r="K1211" s="16">
        <v>997029</v>
      </c>
      <c r="L1211" s="15">
        <v>39.380000000000003</v>
      </c>
    </row>
    <row r="1212" spans="1:16" x14ac:dyDescent="0.3">
      <c r="A1212" s="22">
        <f>'agrupamento - 3ciclo'!A1211</f>
        <v>803223</v>
      </c>
      <c r="B1212" s="21">
        <f>VLOOKUP(Tabela3[[#This Row],[id_escola]],H:I,2,FALSE)</f>
        <v>68.666666666666671</v>
      </c>
      <c r="C1212" s="21">
        <f>VLOOKUP(Tabela3[[#This Row],[id_escola]],K:L,2,FALSE)</f>
        <v>59.777777777777779</v>
      </c>
      <c r="D1212" s="21">
        <f>AVERAGE(Tabela3[[#This Row],[nota_media_portugues]],Tabela3[[#This Row],[nota_media_matematica]])</f>
        <v>64.222222222222229</v>
      </c>
      <c r="E1212">
        <f t="shared" si="45"/>
        <v>9</v>
      </c>
      <c r="F1212">
        <f>VLOOKUP(Tabela3[[#This Row],[id_escola]],N:P,3,FALSE)</f>
        <v>33</v>
      </c>
      <c r="H1212" s="20">
        <v>997029</v>
      </c>
      <c r="I1212" s="26">
        <v>57.66</v>
      </c>
      <c r="K1212" s="16">
        <v>997032</v>
      </c>
      <c r="L1212" s="15">
        <v>63.555555555555557</v>
      </c>
    </row>
    <row r="1213" spans="1:16" x14ac:dyDescent="0.3">
      <c r="A1213" s="22">
        <f>'agrupamento - 3ciclo'!A1212</f>
        <v>505973</v>
      </c>
      <c r="B1213" s="21">
        <f>VLOOKUP(Tabela3[[#This Row],[id_escola]],H:I,2,FALSE)</f>
        <v>75.266666666666666</v>
      </c>
      <c r="C1213" s="21">
        <f>VLOOKUP(Tabela3[[#This Row],[id_escola]],K:L,2,FALSE)</f>
        <v>65.733333333333334</v>
      </c>
      <c r="D1213" s="21">
        <f>AVERAGE(Tabela3[[#This Row],[nota_media_portugues]],Tabela3[[#This Row],[nota_media_matematica]])</f>
        <v>70.5</v>
      </c>
      <c r="E1213">
        <f t="shared" si="45"/>
        <v>6</v>
      </c>
      <c r="F1213">
        <f>VLOOKUP(Tabela3[[#This Row],[id_escola]],N:P,3,FALSE)</f>
        <v>20</v>
      </c>
      <c r="H1213" s="20">
        <v>997032</v>
      </c>
      <c r="I1213" s="26">
        <v>65.361111111111114</v>
      </c>
      <c r="K1213" s="16">
        <v>997033</v>
      </c>
      <c r="L1213" s="15">
        <v>35.727272727272727</v>
      </c>
    </row>
    <row r="1214" spans="1:16" x14ac:dyDescent="0.3">
      <c r="A1214" s="22">
        <f>'agrupamento - 3ciclo'!A1213</f>
        <v>505559</v>
      </c>
      <c r="B1214" s="21">
        <f>VLOOKUP(Tabela3[[#This Row],[id_escola]],H:I,2,FALSE)</f>
        <v>68.708333333333329</v>
      </c>
      <c r="C1214" s="21">
        <f>VLOOKUP(Tabela3[[#This Row],[id_escola]],K:L,2,FALSE)</f>
        <v>78.041666666666671</v>
      </c>
      <c r="D1214" s="21">
        <f>AVERAGE(Tabela3[[#This Row],[nota_media_portugues]],Tabela3[[#This Row],[nota_media_matematica]])</f>
        <v>73.375</v>
      </c>
      <c r="E1214">
        <f t="shared" si="45"/>
        <v>4</v>
      </c>
      <c r="F1214">
        <f>VLOOKUP(Tabela3[[#This Row],[id_escola]],N:P,3,FALSE)</f>
        <v>15</v>
      </c>
      <c r="H1214" s="20">
        <v>997033</v>
      </c>
      <c r="I1214" s="26">
        <v>50.490909090909092</v>
      </c>
      <c r="K1214" s="16">
        <v>997042</v>
      </c>
      <c r="L1214" s="15">
        <v>47.488888888888887</v>
      </c>
    </row>
    <row r="1215" spans="1:16" x14ac:dyDescent="0.3">
      <c r="A1215" s="22">
        <f>'agrupamento - 3ciclo'!A1214</f>
        <v>506655</v>
      </c>
      <c r="B1215" s="21">
        <f>VLOOKUP(Tabela3[[#This Row],[id_escola]],H:I,2,FALSE)</f>
        <v>83.68493150684931</v>
      </c>
      <c r="C1215" s="21">
        <f>VLOOKUP(Tabela3[[#This Row],[id_escola]],K:L,2,FALSE)</f>
        <v>82.150684931506845</v>
      </c>
      <c r="D1215" s="21">
        <f>AVERAGE(Tabela3[[#This Row],[nota_media_portugues]],Tabela3[[#This Row],[nota_media_matematica]])</f>
        <v>82.917808219178085</v>
      </c>
      <c r="E1215">
        <f t="shared" si="45"/>
        <v>1</v>
      </c>
      <c r="F1215">
        <f>VLOOKUP(Tabela3[[#This Row],[id_escola]],N:P,3,FALSE)</f>
        <v>3</v>
      </c>
      <c r="H1215" s="20">
        <v>997042</v>
      </c>
      <c r="I1215" s="26">
        <v>73.111111111111114</v>
      </c>
      <c r="K1215" s="16">
        <v>997044</v>
      </c>
      <c r="L1215" s="15">
        <v>17.5</v>
      </c>
    </row>
    <row r="1216" spans="1:16" x14ac:dyDescent="0.3">
      <c r="A1216" s="22">
        <f>'agrupamento - 3ciclo'!A1215</f>
        <v>803317</v>
      </c>
      <c r="B1216" s="21">
        <f>VLOOKUP(Tabela3[[#This Row],[id_escola]],H:I,2,FALSE)</f>
        <v>57.055555555555557</v>
      </c>
      <c r="C1216" s="21">
        <f>VLOOKUP(Tabela3[[#This Row],[id_escola]],K:L,2,FALSE)</f>
        <v>51.388888888888886</v>
      </c>
      <c r="D1216" s="21">
        <f>AVERAGE(Tabela3[[#This Row],[nota_media_portugues]],Tabela3[[#This Row],[nota_media_matematica]])</f>
        <v>54.222222222222221</v>
      </c>
      <c r="E1216">
        <f t="shared" si="45"/>
        <v>13</v>
      </c>
      <c r="F1216">
        <f>VLOOKUP(Tabela3[[#This Row],[id_escola]],N:P,3,FALSE)</f>
        <v>19</v>
      </c>
      <c r="H1216" s="20">
        <v>997044</v>
      </c>
      <c r="I1216" s="26">
        <v>29.5</v>
      </c>
      <c r="K1216" s="16">
        <v>997046</v>
      </c>
      <c r="L1216" s="15">
        <v>38.0625</v>
      </c>
    </row>
    <row r="1217" spans="1:12" x14ac:dyDescent="0.3">
      <c r="A1217" s="22">
        <f>'agrupamento - 3ciclo'!A1216</f>
        <v>803336</v>
      </c>
      <c r="B1217" s="21">
        <f>VLOOKUP(Tabela3[[#This Row],[id_escola]],H:I,2,FALSE)</f>
        <v>65.743243243243242</v>
      </c>
      <c r="C1217" s="21">
        <f>VLOOKUP(Tabela3[[#This Row],[id_escola]],K:L,2,FALSE)</f>
        <v>55.445945945945944</v>
      </c>
      <c r="D1217" s="21">
        <f>AVERAGE(Tabela3[[#This Row],[nota_media_portugues]],Tabela3[[#This Row],[nota_media_matematica]])</f>
        <v>60.594594594594597</v>
      </c>
      <c r="E1217">
        <f t="shared" si="45"/>
        <v>9</v>
      </c>
      <c r="F1217">
        <f>VLOOKUP(Tabela3[[#This Row],[id_escola]],N:P,3,FALSE)</f>
        <v>56</v>
      </c>
      <c r="H1217" s="20">
        <v>997046</v>
      </c>
      <c r="I1217" s="26">
        <v>54.021276595744681</v>
      </c>
      <c r="K1217" s="16">
        <v>997048</v>
      </c>
      <c r="L1217" s="15">
        <v>21.05263157894737</v>
      </c>
    </row>
    <row r="1218" spans="1:12" x14ac:dyDescent="0.3">
      <c r="A1218" s="22">
        <f>'agrupamento - 3ciclo'!A1217</f>
        <v>803322</v>
      </c>
      <c r="B1218" s="21">
        <f>VLOOKUP(Tabela3[[#This Row],[id_escola]],H:I,2,FALSE)</f>
        <v>70</v>
      </c>
      <c r="C1218" s="21">
        <f>VLOOKUP(Tabela3[[#This Row],[id_escola]],K:L,2,FALSE)</f>
        <v>55.5</v>
      </c>
      <c r="D1218" s="21">
        <f>AVERAGE(Tabela3[[#This Row],[nota_media_portugues]],Tabela3[[#This Row],[nota_media_matematica]])</f>
        <v>62.75</v>
      </c>
      <c r="E1218">
        <f t="shared" ref="E1218:E1236" si="48">RANK(D1218, (D1218:D2451), 0)</f>
        <v>6</v>
      </c>
      <c r="F1218">
        <f>VLOOKUP(Tabela3[[#This Row],[id_escola]],N:P,3,FALSE)</f>
        <v>9</v>
      </c>
      <c r="H1218" s="20">
        <v>997048</v>
      </c>
      <c r="I1218" s="26">
        <v>47.823529411764703</v>
      </c>
      <c r="K1218" s="16">
        <v>997051</v>
      </c>
      <c r="L1218" s="15">
        <v>33.6</v>
      </c>
    </row>
    <row r="1219" spans="1:12" x14ac:dyDescent="0.3">
      <c r="A1219" s="22">
        <f>'agrupamento - 3ciclo'!A1218</f>
        <v>803324</v>
      </c>
      <c r="B1219" s="21">
        <f>VLOOKUP(Tabela3[[#This Row],[id_escola]],H:I,2,FALSE)</f>
        <v>63.698113207547166</v>
      </c>
      <c r="C1219" s="21">
        <f>VLOOKUP(Tabela3[[#This Row],[id_escola]],K:L,2,FALSE)</f>
        <v>42.24074074074074</v>
      </c>
      <c r="D1219" s="21">
        <f>AVERAGE(Tabela3[[#This Row],[nota_media_portugues]],Tabela3[[#This Row],[nota_media_matematica]])</f>
        <v>52.969426974143957</v>
      </c>
      <c r="E1219">
        <f t="shared" si="48"/>
        <v>11</v>
      </c>
      <c r="F1219">
        <f>VLOOKUP(Tabela3[[#This Row],[id_escola]],N:P,3,FALSE)</f>
        <v>23</v>
      </c>
      <c r="H1219" s="20">
        <v>997051</v>
      </c>
      <c r="I1219" s="26">
        <v>58</v>
      </c>
      <c r="K1219" s="16">
        <v>997052</v>
      </c>
      <c r="L1219" s="15">
        <v>45.123076923076923</v>
      </c>
    </row>
    <row r="1220" spans="1:12" x14ac:dyDescent="0.3">
      <c r="A1220" s="22">
        <f>'agrupamento - 3ciclo'!A1219</f>
        <v>803326</v>
      </c>
      <c r="B1220" s="21">
        <f>VLOOKUP(Tabela3[[#This Row],[id_escola]],H:I,2,FALSE)</f>
        <v>66.078431372549019</v>
      </c>
      <c r="C1220" s="21">
        <f>VLOOKUP(Tabela3[[#This Row],[id_escola]],K:L,2,FALSE)</f>
        <v>58.431372549019606</v>
      </c>
      <c r="D1220" s="21">
        <f>AVERAGE(Tabela3[[#This Row],[nota_media_portugues]],Tabela3[[#This Row],[nota_media_matematica]])</f>
        <v>62.254901960784309</v>
      </c>
      <c r="E1220">
        <f t="shared" si="48"/>
        <v>7</v>
      </c>
      <c r="F1220">
        <f>VLOOKUP(Tabela3[[#This Row],[id_escola]],N:P,3,FALSE)</f>
        <v>48</v>
      </c>
      <c r="H1220" s="20">
        <v>997052</v>
      </c>
      <c r="I1220" s="26">
        <v>55.625</v>
      </c>
    </row>
    <row r="1221" spans="1:12" x14ac:dyDescent="0.3">
      <c r="A1221" s="22">
        <f>'agrupamento - 3ciclo'!A1220</f>
        <v>803328</v>
      </c>
      <c r="B1221" s="21">
        <f>VLOOKUP(Tabela3[[#This Row],[id_escola]],H:I,2,FALSE)</f>
        <v>70.763157894736835</v>
      </c>
      <c r="C1221" s="21">
        <f>VLOOKUP(Tabela3[[#This Row],[id_escola]],K:L,2,FALSE)</f>
        <v>59.94736842105263</v>
      </c>
      <c r="D1221" s="21">
        <f>AVERAGE(Tabela3[[#This Row],[nota_media_portugues]],Tabela3[[#This Row],[nota_media_matematica]])</f>
        <v>65.35526315789474</v>
      </c>
      <c r="E1221">
        <f t="shared" si="48"/>
        <v>5</v>
      </c>
      <c r="F1221">
        <f>VLOOKUP(Tabela3[[#This Row],[id_escola]],N:P,3,FALSE)</f>
        <v>28</v>
      </c>
      <c r="H1221" s="20">
        <v>997052</v>
      </c>
      <c r="I1221" s="26">
        <v>55.625</v>
      </c>
    </row>
    <row r="1222" spans="1:12" x14ac:dyDescent="0.3">
      <c r="A1222" s="22">
        <f>'agrupamento - 3ciclo'!A1221</f>
        <v>803318</v>
      </c>
      <c r="B1222" s="21">
        <f>VLOOKUP(Tabela3[[#This Row],[id_escola]],H:I,2,FALSE)</f>
        <v>57.8125</v>
      </c>
      <c r="C1222" s="21">
        <f>VLOOKUP(Tabela3[[#This Row],[id_escola]],K:L,2,FALSE)</f>
        <v>43.030303030303031</v>
      </c>
      <c r="D1222" s="21">
        <f>AVERAGE(Tabela3[[#This Row],[nota_media_portugues]],Tabela3[[#This Row],[nota_media_matematica]])</f>
        <v>50.421401515151516</v>
      </c>
      <c r="E1222">
        <f t="shared" si="48"/>
        <v>10</v>
      </c>
      <c r="F1222">
        <f>VLOOKUP(Tabela3[[#This Row],[id_escola]],N:P,3,FALSE)</f>
        <v>43</v>
      </c>
    </row>
    <row r="1223" spans="1:12" x14ac:dyDescent="0.3">
      <c r="A1223" s="22">
        <f>'agrupamento - 3ciclo'!A1222</f>
        <v>803320</v>
      </c>
      <c r="B1223" s="21">
        <f>VLOOKUP(Tabela3[[#This Row],[id_escola]],H:I,2,FALSE)</f>
        <v>62.357142857142854</v>
      </c>
      <c r="C1223" s="21">
        <f>VLOOKUP(Tabela3[[#This Row],[id_escola]],K:L,2,FALSE)</f>
        <v>40.724137931034484</v>
      </c>
      <c r="D1223" s="21">
        <f>AVERAGE(Tabela3[[#This Row],[nota_media_portugues]],Tabela3[[#This Row],[nota_media_matematica]])</f>
        <v>51.540640394088669</v>
      </c>
      <c r="E1223">
        <f t="shared" si="48"/>
        <v>9</v>
      </c>
      <c r="F1223">
        <f>VLOOKUP(Tabela3[[#This Row],[id_escola]],N:P,3,FALSE)</f>
        <v>11</v>
      </c>
    </row>
    <row r="1224" spans="1:12" x14ac:dyDescent="0.3">
      <c r="A1224" s="22">
        <f>'agrupamento - 3ciclo'!A1223</f>
        <v>501190</v>
      </c>
      <c r="B1224" s="21">
        <f>VLOOKUP(Tabela3[[#This Row],[id_escola]],H:I,2,FALSE)</f>
        <v>68.424242424242422</v>
      </c>
      <c r="C1224" s="21">
        <f>VLOOKUP(Tabela3[[#This Row],[id_escola]],K:L,2,FALSE)</f>
        <v>56.512195121951223</v>
      </c>
      <c r="D1224" s="21">
        <f>AVERAGE(Tabela3[[#This Row],[nota_media_portugues]],Tabela3[[#This Row],[nota_media_matematica]])</f>
        <v>62.468218773096822</v>
      </c>
      <c r="E1224">
        <f t="shared" si="48"/>
        <v>5</v>
      </c>
      <c r="F1224">
        <f>VLOOKUP(Tabela3[[#This Row],[id_escola]],N:P,3,FALSE)</f>
        <v>5</v>
      </c>
    </row>
    <row r="1225" spans="1:12" x14ac:dyDescent="0.3">
      <c r="A1225" s="22" t="e">
        <f>'agrupamento - 3ciclo'!A1224</f>
        <v>#N/A</v>
      </c>
      <c r="C1225" s="21"/>
      <c r="D1225" s="21">
        <v>0</v>
      </c>
      <c r="E1225">
        <f t="shared" si="48"/>
        <v>9</v>
      </c>
      <c r="F1225" t="e">
        <f>VLOOKUP(Tabela3[[#This Row],[id_escola]],N:P,3,FALSE)</f>
        <v>#N/A</v>
      </c>
    </row>
    <row r="1226" spans="1:12" x14ac:dyDescent="0.3">
      <c r="A1226" s="22">
        <f>'agrupamento - 3ciclo'!A1225</f>
        <v>522120</v>
      </c>
      <c r="B1226" s="21">
        <f>VLOOKUP(Tabela3[[#This Row],[id_escola]],H:I,2,FALSE)</f>
        <v>62.409090909090907</v>
      </c>
      <c r="C1226" s="21">
        <f>VLOOKUP(Tabela3[[#This Row],[id_escola]],K:L,2,FALSE)</f>
        <v>36.18181818181818</v>
      </c>
      <c r="D1226" s="21">
        <f>AVERAGE(Tabela3[[#This Row],[nota_media_portugues]],Tabela3[[#This Row],[nota_media_matematica]])</f>
        <v>49.295454545454547</v>
      </c>
      <c r="E1226">
        <f t="shared" si="48"/>
        <v>8</v>
      </c>
      <c r="F1226">
        <f>VLOOKUP(Tabela3[[#This Row],[id_escola]],N:P,3,FALSE)</f>
        <v>111</v>
      </c>
    </row>
    <row r="1227" spans="1:12" x14ac:dyDescent="0.3">
      <c r="A1227" s="22">
        <f>'agrupamento - 3ciclo'!A1226</f>
        <v>507702</v>
      </c>
      <c r="B1227" s="21">
        <f>VLOOKUP(Tabela3[[#This Row],[id_escola]],H:I,2,FALSE)</f>
        <v>76.129629629629633</v>
      </c>
      <c r="C1227" s="21">
        <f>VLOOKUP(Tabela3[[#This Row],[id_escola]],K:L,2,FALSE)</f>
        <v>74.63963963963964</v>
      </c>
      <c r="D1227" s="21">
        <f>AVERAGE(Tabela3[[#This Row],[nota_media_portugues]],Tabela3[[#This Row],[nota_media_matematica]])</f>
        <v>75.384634634634637</v>
      </c>
      <c r="E1227">
        <f t="shared" si="48"/>
        <v>2</v>
      </c>
      <c r="F1227">
        <f>VLOOKUP(Tabela3[[#This Row],[id_escola]],N:P,3,FALSE)</f>
        <v>1</v>
      </c>
    </row>
    <row r="1228" spans="1:12" x14ac:dyDescent="0.3">
      <c r="A1228" s="22">
        <f>'agrupamento - 3ciclo'!A1227</f>
        <v>800429</v>
      </c>
      <c r="B1228" s="21">
        <f>VLOOKUP(Tabela3[[#This Row],[id_escola]],H:I,2,FALSE)</f>
        <v>56.391304347826086</v>
      </c>
      <c r="C1228" s="21">
        <f>VLOOKUP(Tabela3[[#This Row],[id_escola]],K:L,2,FALSE)</f>
        <v>52.739130434782609</v>
      </c>
      <c r="D1228" s="21">
        <f>AVERAGE(Tabela3[[#This Row],[nota_media_portugues]],Tabela3[[#This Row],[nota_media_matematica]])</f>
        <v>54.565217391304344</v>
      </c>
      <c r="E1228">
        <f t="shared" si="48"/>
        <v>6</v>
      </c>
      <c r="F1228">
        <f>VLOOKUP(Tabela3[[#This Row],[id_escola]],N:P,3,FALSE)</f>
        <v>5</v>
      </c>
    </row>
    <row r="1229" spans="1:12" x14ac:dyDescent="0.3">
      <c r="A1229" s="22">
        <f>'agrupamento - 3ciclo'!A1228</f>
        <v>800428</v>
      </c>
      <c r="B1229" s="21">
        <f>VLOOKUP(Tabela3[[#This Row],[id_escola]],H:I,2,FALSE)</f>
        <v>78.343396226415095</v>
      </c>
      <c r="C1229" s="21">
        <f>VLOOKUP(Tabela3[[#This Row],[id_escola]],K:L,2,FALSE)</f>
        <v>78.879245283018861</v>
      </c>
      <c r="D1229" s="21">
        <f>AVERAGE(Tabela3[[#This Row],[nota_media_portugues]],Tabela3[[#This Row],[nota_media_matematica]])</f>
        <v>78.611320754716985</v>
      </c>
      <c r="E1229">
        <f t="shared" si="48"/>
        <v>1</v>
      </c>
      <c r="F1229">
        <f>VLOOKUP(Tabela3[[#This Row],[id_escola]],N:P,3,FALSE)</f>
        <v>4</v>
      </c>
    </row>
    <row r="1230" spans="1:12" x14ac:dyDescent="0.3">
      <c r="A1230" s="22">
        <f>'agrupamento - 3ciclo'!A1229</f>
        <v>802848</v>
      </c>
      <c r="B1230" s="21">
        <f>VLOOKUP(Tabela3[[#This Row],[id_escola]],H:I,2,FALSE)</f>
        <v>62.599078341013822</v>
      </c>
      <c r="C1230" s="21">
        <f>VLOOKUP(Tabela3[[#This Row],[id_escola]],K:L,2,FALSE)</f>
        <v>49.532110091743121</v>
      </c>
      <c r="D1230" s="21">
        <f>AVERAGE(Tabela3[[#This Row],[nota_media_portugues]],Tabela3[[#This Row],[nota_media_matematica]])</f>
        <v>56.065594216378472</v>
      </c>
      <c r="E1230">
        <f t="shared" si="48"/>
        <v>4</v>
      </c>
      <c r="F1230">
        <f>VLOOKUP(Tabela3[[#This Row],[id_escola]],N:P,3,FALSE)</f>
        <v>77</v>
      </c>
    </row>
    <row r="1231" spans="1:12" x14ac:dyDescent="0.3">
      <c r="A1231" s="22" t="e">
        <f>'agrupamento - 3ciclo'!A1230</f>
        <v>#N/A</v>
      </c>
      <c r="C1231" s="21"/>
      <c r="D1231" s="21">
        <v>0</v>
      </c>
      <c r="E1231">
        <f t="shared" si="48"/>
        <v>4</v>
      </c>
      <c r="F1231" t="e">
        <f>VLOOKUP(Tabela3[[#This Row],[id_escola]],N:P,3,FALSE)</f>
        <v>#N/A</v>
      </c>
    </row>
    <row r="1232" spans="1:12" x14ac:dyDescent="0.3">
      <c r="A1232" s="22">
        <f>'agrupamento - 3ciclo'!A1231</f>
        <v>501852</v>
      </c>
      <c r="B1232" s="21">
        <f>VLOOKUP(Tabela3[[#This Row],[id_escola]],H:I,2,FALSE)</f>
        <v>71.191489361702125</v>
      </c>
      <c r="C1232" s="21">
        <f>VLOOKUP(Tabela3[[#This Row],[id_escola]],K:L,2,FALSE)</f>
        <v>70.395721925133685</v>
      </c>
      <c r="D1232" s="21">
        <f>AVERAGE(Tabela3[[#This Row],[nota_media_portugues]],Tabela3[[#This Row],[nota_media_matematica]])</f>
        <v>70.793605643417905</v>
      </c>
      <c r="E1232">
        <f t="shared" si="48"/>
        <v>1</v>
      </c>
      <c r="F1232">
        <f>VLOOKUP(Tabela3[[#This Row],[id_escola]],N:P,3,FALSE)</f>
        <v>23</v>
      </c>
    </row>
    <row r="1233" spans="1:6" x14ac:dyDescent="0.3">
      <c r="A1233" s="22">
        <f>'agrupamento - 3ciclo'!A1232</f>
        <v>506461</v>
      </c>
      <c r="B1233" s="21">
        <f>VLOOKUP(Tabela3[[#This Row],[id_escola]],H:I,2,FALSE)</f>
        <v>67.34615384615384</v>
      </c>
      <c r="C1233" s="21">
        <f>VLOOKUP(Tabela3[[#This Row],[id_escola]],K:L,2,FALSE)</f>
        <v>46.833333333333336</v>
      </c>
      <c r="D1233" s="21">
        <f>AVERAGE(Tabela3[[#This Row],[nota_media_portugues]],Tabela3[[#This Row],[nota_media_matematica]])</f>
        <v>57.089743589743591</v>
      </c>
      <c r="E1233">
        <f t="shared" si="48"/>
        <v>2</v>
      </c>
      <c r="F1233">
        <f>VLOOKUP(Tabela3[[#This Row],[id_escola]],N:P,3,FALSE)</f>
        <v>52</v>
      </c>
    </row>
    <row r="1234" spans="1:6" x14ac:dyDescent="0.3">
      <c r="A1234" s="22" t="e">
        <f>'agrupamento - 3ciclo'!A1233</f>
        <v>#N/A</v>
      </c>
      <c r="C1234" s="21"/>
      <c r="D1234" s="21">
        <v>0</v>
      </c>
      <c r="E1234">
        <f t="shared" si="48"/>
        <v>2</v>
      </c>
      <c r="F1234" t="e">
        <f>VLOOKUP(Tabela3[[#This Row],[id_escola]],N:P,3,FALSE)</f>
        <v>#N/A</v>
      </c>
    </row>
    <row r="1235" spans="1:6" x14ac:dyDescent="0.3">
      <c r="A1235" s="22">
        <f>'agrupamento - 3ciclo'!A1234</f>
        <v>800475</v>
      </c>
      <c r="B1235" s="21">
        <f>VLOOKUP(Tabela3[[#This Row],[id_escola]],H:I,2,FALSE)</f>
        <v>71.5</v>
      </c>
      <c r="C1235" s="21">
        <f>VLOOKUP(Tabela3[[#This Row],[id_escola]],K:L,2,FALSE)</f>
        <v>61.1</v>
      </c>
      <c r="D1235" s="21">
        <f>AVERAGE(Tabela3[[#This Row],[nota_media_portugues]],Tabela3[[#This Row],[nota_media_matematica]])</f>
        <v>66.3</v>
      </c>
      <c r="E1235">
        <f t="shared" si="48"/>
        <v>1</v>
      </c>
      <c r="F1235">
        <f>VLOOKUP(Tabela3[[#This Row],[id_escola]],N:P,3,FALSE)</f>
        <v>7</v>
      </c>
    </row>
    <row r="1236" spans="1:6" x14ac:dyDescent="0.3">
      <c r="A1236" s="22" t="str">
        <f>'agrupamento - 3ciclo'!A1235</f>
        <v>-</v>
      </c>
      <c r="C1236" s="21"/>
      <c r="D1236" s="21">
        <v>0</v>
      </c>
      <c r="E1236">
        <f t="shared" si="48"/>
        <v>1</v>
      </c>
      <c r="F1236" t="e">
        <f>VLOOKUP(Tabela3[[#This Row],[id_escola]],N:P,3,FALSE)</f>
        <v>#N/A</v>
      </c>
    </row>
  </sheetData>
  <mergeCells count="2">
    <mergeCell ref="H1:I1"/>
    <mergeCell ref="K1:L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3ciclo</vt:lpstr>
      <vt:lpstr>Folha2</vt:lpstr>
      <vt:lpstr>agrupamento - 3ciclo</vt:lpstr>
      <vt:lpstr>populacao - 3ciclo</vt:lpstr>
      <vt:lpstr>retencao - 3ciclo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2025-03-06T11:53:24Z</dcterms:created>
  <dcterms:modified xsi:type="dcterms:W3CDTF">2025-03-27T17:01:52Z</dcterms:modified>
</cp:coreProperties>
</file>