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magVRP\dokumentacja\rezults\"/>
    </mc:Choice>
  </mc:AlternateContent>
  <bookViews>
    <workbookView xWindow="4650" yWindow="0" windowWidth="27840" windowHeight="12960" tabRatio="804" activeTab="1"/>
  </bookViews>
  <sheets>
    <sheet name="All results" sheetId="1" r:id="rId1"/>
    <sheet name="Wyniki AIR" sheetId="7" r:id="rId2"/>
    <sheet name="Czas macierzy" sheetId="2" r:id="rId3"/>
    <sheet name="Wybiki AIR" sheetId="3" r:id="rId4"/>
    <sheet name="Wyniki ROAD" sheetId="4" r:id="rId5"/>
    <sheet name="AIR - ROAD %" sheetId="5" r:id="rId6"/>
    <sheet name="Czas wykonania" sheetId="6" r:id="rId7"/>
  </sheets>
  <definedNames>
    <definedName name="_xlnm._FilterDatabase" localSheetId="0" hidden="1">'All results'!$C$7:$V$206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7" l="1"/>
  <c r="C47" i="7"/>
  <c r="D47" i="7"/>
  <c r="E47" i="7"/>
  <c r="B48" i="7"/>
  <c r="C48" i="7"/>
  <c r="D48" i="7"/>
  <c r="E48" i="7"/>
  <c r="B49" i="7"/>
  <c r="C49" i="7"/>
  <c r="D49" i="7"/>
  <c r="E49" i="7"/>
  <c r="B50" i="7"/>
  <c r="C50" i="7"/>
  <c r="D50" i="7"/>
  <c r="E50" i="7"/>
  <c r="B51" i="7"/>
  <c r="C51" i="7"/>
  <c r="D51" i="7"/>
  <c r="E51" i="7"/>
  <c r="B52" i="7"/>
  <c r="C52" i="7"/>
  <c r="D52" i="7"/>
  <c r="E52" i="7"/>
  <c r="B53" i="7"/>
  <c r="C53" i="7"/>
  <c r="D53" i="7"/>
  <c r="E53" i="7"/>
  <c r="B54" i="7"/>
  <c r="C54" i="7"/>
  <c r="D54" i="7"/>
  <c r="E54" i="7"/>
  <c r="E46" i="7"/>
  <c r="D46" i="7"/>
  <c r="C46" i="7"/>
  <c r="B46" i="7"/>
  <c r="B34" i="7"/>
  <c r="C34" i="7"/>
  <c r="D34" i="7"/>
  <c r="E34" i="7"/>
  <c r="B35" i="7"/>
  <c r="C35" i="7"/>
  <c r="D35" i="7"/>
  <c r="E35" i="7"/>
  <c r="B36" i="7"/>
  <c r="C36" i="7"/>
  <c r="D36" i="7"/>
  <c r="E36" i="7"/>
  <c r="B37" i="7"/>
  <c r="C37" i="7"/>
  <c r="D37" i="7"/>
  <c r="E37" i="7"/>
  <c r="B38" i="7"/>
  <c r="C38" i="7"/>
  <c r="D38" i="7"/>
  <c r="E38" i="7"/>
  <c r="B39" i="7"/>
  <c r="C39" i="7"/>
  <c r="D39" i="7"/>
  <c r="E39" i="7"/>
  <c r="B40" i="7"/>
  <c r="C40" i="7"/>
  <c r="D40" i="7"/>
  <c r="E40" i="7"/>
  <c r="B41" i="7"/>
  <c r="C41" i="7"/>
  <c r="D41" i="7"/>
  <c r="E41" i="7"/>
  <c r="B42" i="7"/>
  <c r="C42" i="7"/>
  <c r="D42" i="7"/>
  <c r="E42" i="7"/>
  <c r="E33" i="7"/>
  <c r="D33" i="7"/>
  <c r="C33" i="7"/>
  <c r="B33" i="7"/>
  <c r="B19" i="7"/>
  <c r="C19" i="7"/>
  <c r="D19" i="7"/>
  <c r="E19" i="7"/>
  <c r="B20" i="7"/>
  <c r="C20" i="7"/>
  <c r="D20" i="7"/>
  <c r="E20" i="7"/>
  <c r="B21" i="7"/>
  <c r="C21" i="7"/>
  <c r="D21" i="7"/>
  <c r="E21" i="7"/>
  <c r="B22" i="7"/>
  <c r="C22" i="7"/>
  <c r="D22" i="7"/>
  <c r="E22" i="7"/>
  <c r="B23" i="7"/>
  <c r="C23" i="7"/>
  <c r="D23" i="7"/>
  <c r="E23" i="7"/>
  <c r="B24" i="7"/>
  <c r="C24" i="7"/>
  <c r="D24" i="7"/>
  <c r="E24" i="7"/>
  <c r="B25" i="7"/>
  <c r="C25" i="7"/>
  <c r="D25" i="7"/>
  <c r="E25" i="7"/>
  <c r="B26" i="7"/>
  <c r="C26" i="7"/>
  <c r="D26" i="7"/>
  <c r="E26" i="7"/>
  <c r="B27" i="7"/>
  <c r="C27" i="7"/>
  <c r="D27" i="7"/>
  <c r="E27" i="7"/>
  <c r="E18" i="7"/>
  <c r="D18" i="7"/>
  <c r="C18" i="7"/>
  <c r="B18" i="7"/>
  <c r="E5" i="7"/>
  <c r="E6" i="7"/>
  <c r="E7" i="7"/>
  <c r="E8" i="7"/>
  <c r="E9" i="7"/>
  <c r="E10" i="7"/>
  <c r="E11" i="7"/>
  <c r="E12" i="7"/>
  <c r="E13" i="7"/>
  <c r="E4" i="7"/>
  <c r="D5" i="7"/>
  <c r="D6" i="7"/>
  <c r="D7" i="7"/>
  <c r="D8" i="7"/>
  <c r="D9" i="7"/>
  <c r="D10" i="7"/>
  <c r="D11" i="7"/>
  <c r="D12" i="7"/>
  <c r="D13" i="7"/>
  <c r="D4" i="7"/>
  <c r="C5" i="7"/>
  <c r="C6" i="7"/>
  <c r="C7" i="7"/>
  <c r="C8" i="7"/>
  <c r="C9" i="7"/>
  <c r="C10" i="7"/>
  <c r="C11" i="7"/>
  <c r="C12" i="7"/>
  <c r="C13" i="7"/>
  <c r="C4" i="7"/>
  <c r="B5" i="7"/>
  <c r="B6" i="7"/>
  <c r="B7" i="7"/>
  <c r="B8" i="7"/>
  <c r="B9" i="7"/>
  <c r="B10" i="7"/>
  <c r="B11" i="7"/>
  <c r="B12" i="7"/>
  <c r="B13" i="7"/>
  <c r="B4" i="7"/>
  <c r="Q28" i="5" l="1"/>
  <c r="Q23" i="5"/>
  <c r="Q18" i="5"/>
  <c r="Q13" i="5"/>
  <c r="R28" i="5"/>
  <c r="R23" i="5"/>
  <c r="R18" i="5"/>
  <c r="R13" i="5"/>
  <c r="I9" i="5"/>
  <c r="H9" i="5"/>
  <c r="F10" i="5"/>
  <c r="F11" i="5"/>
  <c r="P9" i="5" s="1"/>
  <c r="F12" i="5"/>
  <c r="F13" i="5"/>
  <c r="F14" i="5"/>
  <c r="F15" i="5"/>
  <c r="F16" i="5"/>
  <c r="F17" i="5"/>
  <c r="F18" i="5"/>
  <c r="F19" i="5"/>
  <c r="F20" i="5"/>
  <c r="F21" i="5"/>
  <c r="P10" i="5" s="1"/>
  <c r="F22" i="5"/>
  <c r="F23" i="5"/>
  <c r="F24" i="5"/>
  <c r="F25" i="5"/>
  <c r="F26" i="5"/>
  <c r="F27" i="5"/>
  <c r="F28" i="5"/>
  <c r="F29" i="5"/>
  <c r="P11" i="5" s="1"/>
  <c r="F30" i="5"/>
  <c r="F31" i="5"/>
  <c r="F32" i="5"/>
  <c r="F33" i="5"/>
  <c r="F34" i="5"/>
  <c r="F35" i="5"/>
  <c r="F36" i="5"/>
  <c r="F37" i="5"/>
  <c r="F38" i="5"/>
  <c r="F39" i="5"/>
  <c r="F40" i="5"/>
  <c r="F41" i="5"/>
  <c r="P12" i="5" s="1"/>
  <c r="F42" i="5"/>
  <c r="F43" i="5"/>
  <c r="F44" i="5"/>
  <c r="F45" i="5"/>
  <c r="F46" i="5"/>
  <c r="F47" i="5"/>
  <c r="F48" i="5"/>
  <c r="F49" i="5"/>
  <c r="P13" i="5" s="1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P15" i="5" s="1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P17" i="5" s="1"/>
  <c r="F90" i="5"/>
  <c r="F91" i="5"/>
  <c r="F92" i="5"/>
  <c r="F93" i="5"/>
  <c r="F94" i="5"/>
  <c r="F95" i="5"/>
  <c r="F96" i="5"/>
  <c r="F97" i="5"/>
  <c r="F98" i="5"/>
  <c r="F99" i="5"/>
  <c r="P18" i="5" s="1"/>
  <c r="F100" i="5"/>
  <c r="F101" i="5"/>
  <c r="F102" i="5"/>
  <c r="F103" i="5"/>
  <c r="F104" i="5"/>
  <c r="F105" i="5"/>
  <c r="F106" i="5"/>
  <c r="F107" i="5"/>
  <c r="F108" i="5"/>
  <c r="F109" i="5"/>
  <c r="P19" i="5" s="1"/>
  <c r="F110" i="5"/>
  <c r="F111" i="5"/>
  <c r="F112" i="5"/>
  <c r="F113" i="5"/>
  <c r="F114" i="5"/>
  <c r="F115" i="5"/>
  <c r="F116" i="5"/>
  <c r="F117" i="5"/>
  <c r="F118" i="5"/>
  <c r="F119" i="5"/>
  <c r="P20" i="5" s="1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P22" i="5" s="1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P24" i="5" s="1"/>
  <c r="F161" i="5"/>
  <c r="F162" i="5"/>
  <c r="F163" i="5"/>
  <c r="F164" i="5"/>
  <c r="F165" i="5"/>
  <c r="F166" i="5"/>
  <c r="F167" i="5"/>
  <c r="F168" i="5"/>
  <c r="F169" i="5"/>
  <c r="P25" i="5" s="1"/>
  <c r="F170" i="5"/>
  <c r="F171" i="5"/>
  <c r="F172" i="5"/>
  <c r="F173" i="5"/>
  <c r="F174" i="5"/>
  <c r="F175" i="5"/>
  <c r="F176" i="5"/>
  <c r="F177" i="5"/>
  <c r="F178" i="5"/>
  <c r="F179" i="5"/>
  <c r="F180" i="5"/>
  <c r="F181" i="5"/>
  <c r="P26" i="5" s="1"/>
  <c r="F182" i="5"/>
  <c r="F183" i="5"/>
  <c r="F184" i="5"/>
  <c r="F185" i="5"/>
  <c r="F186" i="5"/>
  <c r="F187" i="5"/>
  <c r="F188" i="5"/>
  <c r="F189" i="5"/>
  <c r="P27" i="5" s="1"/>
  <c r="F190" i="5"/>
  <c r="F191" i="5"/>
  <c r="F192" i="5"/>
  <c r="F193" i="5"/>
  <c r="F194" i="5"/>
  <c r="F195" i="5"/>
  <c r="F196" i="5"/>
  <c r="F197" i="5"/>
  <c r="F198" i="5"/>
  <c r="F199" i="5"/>
  <c r="F200" i="5"/>
  <c r="F201" i="5"/>
  <c r="P28" i="5" s="1"/>
  <c r="F202" i="5"/>
  <c r="F203" i="5"/>
  <c r="F204" i="5"/>
  <c r="F205" i="5"/>
  <c r="F206" i="5"/>
  <c r="F207" i="5"/>
  <c r="F9" i="5"/>
  <c r="F208" i="5"/>
  <c r="E208" i="5"/>
  <c r="E10" i="5"/>
  <c r="E11" i="5"/>
  <c r="E12" i="5"/>
  <c r="E13" i="5"/>
  <c r="E14" i="5"/>
  <c r="E15" i="5"/>
  <c r="E16" i="5"/>
  <c r="E17" i="5"/>
  <c r="E18" i="5"/>
  <c r="E19" i="5"/>
  <c r="E20" i="5"/>
  <c r="E21" i="5"/>
  <c r="O10" i="5" s="1"/>
  <c r="E22" i="5"/>
  <c r="E23" i="5"/>
  <c r="E24" i="5"/>
  <c r="E25" i="5"/>
  <c r="E26" i="5"/>
  <c r="E27" i="5"/>
  <c r="E28" i="5"/>
  <c r="E29" i="5"/>
  <c r="O11" i="5" s="1"/>
  <c r="E30" i="5"/>
  <c r="E31" i="5"/>
  <c r="E32" i="5"/>
  <c r="E33" i="5"/>
  <c r="E34" i="5"/>
  <c r="E35" i="5"/>
  <c r="E36" i="5"/>
  <c r="E37" i="5"/>
  <c r="E38" i="5"/>
  <c r="E39" i="5"/>
  <c r="O12" i="5" s="1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O14" i="5" s="1"/>
  <c r="E62" i="5"/>
  <c r="E63" i="5"/>
  <c r="E64" i="5"/>
  <c r="E65" i="5"/>
  <c r="E66" i="5"/>
  <c r="E67" i="5"/>
  <c r="E68" i="5"/>
  <c r="E69" i="5"/>
  <c r="O15" i="5" s="1"/>
  <c r="E70" i="5"/>
  <c r="E71" i="5"/>
  <c r="E72" i="5"/>
  <c r="E73" i="5"/>
  <c r="E74" i="5"/>
  <c r="E75" i="5"/>
  <c r="E76" i="5"/>
  <c r="E77" i="5"/>
  <c r="E78" i="5"/>
  <c r="E79" i="5"/>
  <c r="O16" i="5" s="1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O18" i="5" s="1"/>
  <c r="E102" i="5"/>
  <c r="E103" i="5"/>
  <c r="E104" i="5"/>
  <c r="E105" i="5"/>
  <c r="E106" i="5"/>
  <c r="E107" i="5"/>
  <c r="E108" i="5"/>
  <c r="E109" i="5"/>
  <c r="O19" i="5" s="1"/>
  <c r="E110" i="5"/>
  <c r="E111" i="5"/>
  <c r="E112" i="5"/>
  <c r="E113" i="5"/>
  <c r="E114" i="5"/>
  <c r="E115" i="5"/>
  <c r="E116" i="5"/>
  <c r="E117" i="5"/>
  <c r="E118" i="5"/>
  <c r="E119" i="5"/>
  <c r="O20" i="5" s="1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O22" i="5" s="1"/>
  <c r="E142" i="5"/>
  <c r="E143" i="5"/>
  <c r="E144" i="5"/>
  <c r="E145" i="5"/>
  <c r="E146" i="5"/>
  <c r="E147" i="5"/>
  <c r="E148" i="5"/>
  <c r="E149" i="5"/>
  <c r="O23" i="5" s="1"/>
  <c r="E150" i="5"/>
  <c r="E151" i="5"/>
  <c r="E152" i="5"/>
  <c r="E153" i="5"/>
  <c r="E154" i="5"/>
  <c r="E155" i="5"/>
  <c r="E156" i="5"/>
  <c r="E157" i="5"/>
  <c r="E158" i="5"/>
  <c r="E159" i="5"/>
  <c r="O24" i="5" s="1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O26" i="5" s="1"/>
  <c r="E182" i="5"/>
  <c r="E183" i="5"/>
  <c r="E184" i="5"/>
  <c r="E185" i="5"/>
  <c r="E186" i="5"/>
  <c r="E187" i="5"/>
  <c r="E188" i="5"/>
  <c r="E189" i="5"/>
  <c r="O27" i="5" s="1"/>
  <c r="E190" i="5"/>
  <c r="E191" i="5"/>
  <c r="E192" i="5"/>
  <c r="E193" i="5"/>
  <c r="E194" i="5"/>
  <c r="E195" i="5"/>
  <c r="E196" i="5"/>
  <c r="E197" i="5"/>
  <c r="E198" i="5"/>
  <c r="E199" i="5"/>
  <c r="O28" i="5" s="1"/>
  <c r="E200" i="5"/>
  <c r="E201" i="5"/>
  <c r="E202" i="5"/>
  <c r="E203" i="5"/>
  <c r="E204" i="5"/>
  <c r="E205" i="5"/>
  <c r="E206" i="5"/>
  <c r="E207" i="5"/>
  <c r="E9" i="5"/>
  <c r="N29" i="5"/>
  <c r="M29" i="5"/>
  <c r="N9" i="5"/>
  <c r="O9" i="5"/>
  <c r="N10" i="5"/>
  <c r="N11" i="5"/>
  <c r="N12" i="5"/>
  <c r="N13" i="5"/>
  <c r="O13" i="5"/>
  <c r="N14" i="5"/>
  <c r="P14" i="5"/>
  <c r="N15" i="5"/>
  <c r="N16" i="5"/>
  <c r="P16" i="5"/>
  <c r="N17" i="5"/>
  <c r="O17" i="5"/>
  <c r="N18" i="5"/>
  <c r="N19" i="5"/>
  <c r="N20" i="5"/>
  <c r="N21" i="5"/>
  <c r="O21" i="5"/>
  <c r="P21" i="5"/>
  <c r="N22" i="5"/>
  <c r="N23" i="5"/>
  <c r="P23" i="5"/>
  <c r="N24" i="5"/>
  <c r="N25" i="5"/>
  <c r="O25" i="5"/>
  <c r="N26" i="5"/>
  <c r="N27" i="5"/>
  <c r="N28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9" i="5"/>
  <c r="D208" i="5"/>
  <c r="C208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9" i="5"/>
  <c r="B201" i="5"/>
  <c r="B202" i="5"/>
  <c r="B203" i="5"/>
  <c r="B204" i="5"/>
  <c r="B205" i="5"/>
  <c r="B206" i="5"/>
  <c r="B207" i="5"/>
  <c r="B192" i="5"/>
  <c r="B193" i="5"/>
  <c r="B194" i="5"/>
  <c r="B195" i="5"/>
  <c r="B196" i="5"/>
  <c r="B197" i="5"/>
  <c r="B198" i="5"/>
  <c r="B199" i="5"/>
  <c r="B200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9" i="5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6" i="2"/>
  <c r="P29" i="5" l="1"/>
  <c r="O29" i="5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4" i="6"/>
  <c r="D5" i="6"/>
  <c r="D6" i="6"/>
  <c r="D7" i="6"/>
  <c r="D8" i="6"/>
  <c r="D9" i="6"/>
  <c r="D10" i="6"/>
  <c r="D11" i="6"/>
  <c r="D12" i="6"/>
  <c r="D13" i="6"/>
  <c r="D14" i="6"/>
  <c r="D15" i="6"/>
  <c r="D16" i="6"/>
  <c r="D18" i="6"/>
  <c r="D19" i="6"/>
  <c r="D20" i="6"/>
  <c r="D24" i="6" s="1"/>
  <c r="D21" i="6"/>
  <c r="D22" i="6"/>
  <c r="D23" i="6"/>
  <c r="D4" i="6"/>
  <c r="C5" i="6"/>
  <c r="C6" i="6"/>
  <c r="C7" i="6"/>
  <c r="C8" i="6"/>
  <c r="C9" i="6"/>
  <c r="C10" i="6"/>
  <c r="C11" i="6"/>
  <c r="C12" i="6"/>
  <c r="C13" i="6"/>
  <c r="C15" i="6"/>
  <c r="C16" i="6"/>
  <c r="C17" i="6"/>
  <c r="C18" i="6"/>
  <c r="C20" i="6"/>
  <c r="C21" i="6"/>
  <c r="C22" i="6"/>
  <c r="C4" i="6"/>
  <c r="B5" i="6"/>
  <c r="B6" i="6"/>
  <c r="B7" i="6"/>
  <c r="B8" i="6"/>
  <c r="B9" i="6"/>
  <c r="B10" i="6"/>
  <c r="B11" i="6"/>
  <c r="B12" i="6"/>
  <c r="B13" i="6"/>
  <c r="B15" i="6"/>
  <c r="B16" i="6"/>
  <c r="B17" i="6"/>
  <c r="B19" i="6"/>
  <c r="B20" i="6"/>
  <c r="B21" i="6"/>
  <c r="B22" i="6"/>
  <c r="B4" i="6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I21" i="4" s="1"/>
  <c r="J21" i="4" s="1"/>
  <c r="E22" i="4"/>
  <c r="E23" i="4"/>
  <c r="E4" i="4"/>
  <c r="D5" i="4"/>
  <c r="D6" i="4"/>
  <c r="D7" i="4"/>
  <c r="D8" i="4"/>
  <c r="I8" i="4" s="1"/>
  <c r="J8" i="4" s="1"/>
  <c r="D9" i="4"/>
  <c r="D10" i="4"/>
  <c r="D11" i="4"/>
  <c r="D12" i="4"/>
  <c r="I12" i="4" s="1"/>
  <c r="J12" i="4" s="1"/>
  <c r="D13" i="4"/>
  <c r="D14" i="4"/>
  <c r="D15" i="4"/>
  <c r="D16" i="4"/>
  <c r="G16" i="4" s="1"/>
  <c r="H16" i="4" s="1"/>
  <c r="D17" i="4"/>
  <c r="D18" i="4"/>
  <c r="D19" i="4"/>
  <c r="D20" i="4"/>
  <c r="D21" i="4"/>
  <c r="D22" i="4"/>
  <c r="D23" i="4"/>
  <c r="D4" i="4"/>
  <c r="D24" i="4" s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I23" i="4" s="1"/>
  <c r="J23" i="4" s="1"/>
  <c r="C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4" i="4"/>
  <c r="I22" i="4"/>
  <c r="J22" i="4" s="1"/>
  <c r="G19" i="4"/>
  <c r="H19" i="4" s="1"/>
  <c r="I18" i="4"/>
  <c r="J18" i="4" s="1"/>
  <c r="I17" i="4"/>
  <c r="J17" i="4" s="1"/>
  <c r="I15" i="4"/>
  <c r="J15" i="4" s="1"/>
  <c r="I14" i="4"/>
  <c r="J14" i="4" s="1"/>
  <c r="G13" i="4"/>
  <c r="H13" i="4" s="1"/>
  <c r="I11" i="4"/>
  <c r="J11" i="4" s="1"/>
  <c r="G10" i="4"/>
  <c r="H10" i="4" s="1"/>
  <c r="I9" i="4"/>
  <c r="J9" i="4" s="1"/>
  <c r="I7" i="4"/>
  <c r="J7" i="4" s="1"/>
  <c r="G6" i="4"/>
  <c r="H6" i="4" s="1"/>
  <c r="G5" i="4"/>
  <c r="H5" i="4" s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4" i="3"/>
  <c r="E24" i="3" s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4" i="3"/>
  <c r="D24" i="3" s="1"/>
  <c r="C5" i="3"/>
  <c r="C6" i="3"/>
  <c r="C7" i="3"/>
  <c r="C8" i="3"/>
  <c r="G8" i="3" s="1"/>
  <c r="H8" i="3" s="1"/>
  <c r="C9" i="3"/>
  <c r="C10" i="3"/>
  <c r="C11" i="3"/>
  <c r="C12" i="3"/>
  <c r="G12" i="3" s="1"/>
  <c r="H12" i="3" s="1"/>
  <c r="C13" i="3"/>
  <c r="C14" i="3"/>
  <c r="C15" i="3"/>
  <c r="C16" i="3"/>
  <c r="G16" i="3" s="1"/>
  <c r="H16" i="3" s="1"/>
  <c r="C17" i="3"/>
  <c r="C18" i="3"/>
  <c r="C19" i="3"/>
  <c r="C20" i="3"/>
  <c r="G20" i="3" s="1"/>
  <c r="H20" i="3" s="1"/>
  <c r="C21" i="3"/>
  <c r="C22" i="3"/>
  <c r="C23" i="3"/>
  <c r="C4" i="3"/>
  <c r="B4" i="3"/>
  <c r="B5" i="3"/>
  <c r="G5" i="3" s="1"/>
  <c r="H5" i="3" s="1"/>
  <c r="B6" i="3"/>
  <c r="G6" i="3" s="1"/>
  <c r="H6" i="3" s="1"/>
  <c r="B7" i="3"/>
  <c r="B8" i="3"/>
  <c r="B9" i="3"/>
  <c r="G9" i="3" s="1"/>
  <c r="H9" i="3" s="1"/>
  <c r="B10" i="3"/>
  <c r="G10" i="3" s="1"/>
  <c r="H10" i="3" s="1"/>
  <c r="B11" i="3"/>
  <c r="G11" i="3" s="1"/>
  <c r="H11" i="3" s="1"/>
  <c r="B12" i="3"/>
  <c r="B13" i="3"/>
  <c r="G13" i="3" s="1"/>
  <c r="H13" i="3" s="1"/>
  <c r="B14" i="3"/>
  <c r="G14" i="3" s="1"/>
  <c r="H14" i="3" s="1"/>
  <c r="B15" i="3"/>
  <c r="G15" i="3" s="1"/>
  <c r="H15" i="3" s="1"/>
  <c r="B16" i="3"/>
  <c r="B17" i="3"/>
  <c r="G17" i="3" s="1"/>
  <c r="H17" i="3" s="1"/>
  <c r="B18" i="3"/>
  <c r="G18" i="3" s="1"/>
  <c r="H18" i="3" s="1"/>
  <c r="B19" i="3"/>
  <c r="G19" i="3" s="1"/>
  <c r="H19" i="3" s="1"/>
  <c r="B20" i="3"/>
  <c r="B21" i="3"/>
  <c r="G21" i="3" s="1"/>
  <c r="H21" i="3" s="1"/>
  <c r="B22" i="3"/>
  <c r="G22" i="3" s="1"/>
  <c r="H22" i="3" s="1"/>
  <c r="B23" i="3"/>
  <c r="G23" i="3" s="1"/>
  <c r="H23" i="3" s="1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6" i="2"/>
  <c r="D7" i="2"/>
  <c r="D9" i="2"/>
  <c r="D10" i="2"/>
  <c r="D12" i="2"/>
  <c r="D13" i="2"/>
  <c r="D14" i="2"/>
  <c r="D15" i="2"/>
  <c r="D17" i="2"/>
  <c r="D19" i="2"/>
  <c r="D21" i="2"/>
  <c r="D22" i="2"/>
  <c r="D23" i="2"/>
  <c r="D24" i="2"/>
  <c r="D6" i="2"/>
  <c r="B24" i="6" l="1"/>
  <c r="E24" i="6"/>
  <c r="C24" i="6"/>
  <c r="E24" i="4"/>
  <c r="G20" i="4"/>
  <c r="H20" i="4" s="1"/>
  <c r="G4" i="4"/>
  <c r="H4" i="4" s="1"/>
  <c r="C24" i="4"/>
  <c r="G7" i="4"/>
  <c r="H7" i="4" s="1"/>
  <c r="G9" i="4"/>
  <c r="H9" i="4" s="1"/>
  <c r="G12" i="4"/>
  <c r="H12" i="4" s="1"/>
  <c r="G15" i="4"/>
  <c r="H15" i="4" s="1"/>
  <c r="G18" i="4"/>
  <c r="H18" i="4" s="1"/>
  <c r="G21" i="4"/>
  <c r="H21" i="4" s="1"/>
  <c r="G23" i="4"/>
  <c r="H23" i="4" s="1"/>
  <c r="G8" i="4"/>
  <c r="H8" i="4" s="1"/>
  <c r="G11" i="4"/>
  <c r="H11" i="4" s="1"/>
  <c r="G14" i="4"/>
  <c r="H14" i="4" s="1"/>
  <c r="G17" i="4"/>
  <c r="H17" i="4" s="1"/>
  <c r="G22" i="4"/>
  <c r="H22" i="4" s="1"/>
  <c r="B24" i="4"/>
  <c r="I4" i="4"/>
  <c r="J4" i="4" s="1"/>
  <c r="I5" i="4"/>
  <c r="J5" i="4" s="1"/>
  <c r="I6" i="4"/>
  <c r="J6" i="4" s="1"/>
  <c r="I10" i="4"/>
  <c r="J10" i="4" s="1"/>
  <c r="I13" i="4"/>
  <c r="J13" i="4" s="1"/>
  <c r="I16" i="4"/>
  <c r="J16" i="4" s="1"/>
  <c r="I19" i="4"/>
  <c r="J19" i="4" s="1"/>
  <c r="I20" i="4"/>
  <c r="J20" i="4" s="1"/>
  <c r="C24" i="3"/>
  <c r="B24" i="3"/>
  <c r="G7" i="3"/>
  <c r="H7" i="3" s="1"/>
  <c r="G4" i="3"/>
  <c r="H4" i="3" s="1"/>
</calcChain>
</file>

<file path=xl/comments1.xml><?xml version="1.0" encoding="utf-8"?>
<comments xmlns="http://schemas.openxmlformats.org/spreadsheetml/2006/main">
  <authors>
    <author>Artur</author>
  </authors>
  <commentList>
    <comment ref="C7" authorId="0" shapeId="0">
      <text>
        <r>
          <rPr>
            <b/>
            <sz val="9"/>
            <color indexed="81"/>
            <rFont val="Tahoma"/>
            <family val="2"/>
            <charset val="238"/>
          </rPr>
          <t>Artur: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<sst xmlns="http://schemas.openxmlformats.org/spreadsheetml/2006/main" count="269" uniqueCount="232">
  <si>
    <t>problem_n60_eb166d27-9644-4f2d-9db0-fb4ed30a5762.vrp</t>
  </si>
  <si>
    <t>problem_n60_dd76c0fb-3ac0-4387-97de-13fd0e84e408.vrp</t>
  </si>
  <si>
    <t>problem_n60_a7877c8a-c326-494b-bbe2-77a4d42ff849.vrp</t>
  </si>
  <si>
    <t>problem_n60_a571e1b7-3f40-4fe1-9a8f-831d7df27038.vrp</t>
  </si>
  <si>
    <t>problem_n60_8cce6d91-57e8-4b82-a103-01ac99cb315f.vrp</t>
  </si>
  <si>
    <t>problem_n60_85e6b87c-156d-4285-8b9f-3874f25e55d6.vrp</t>
  </si>
  <si>
    <t>problem_n60_84e9cd6b-08ac-4b05-9d5a-30ad7c3c38e0.vrp</t>
  </si>
  <si>
    <t>problem_n60_577f5d1e-36e9-4b36-95b6-ace20cec84b8.vrp</t>
  </si>
  <si>
    <t>problem_n60_0d95babf-a0e9-4f71-90a9-12321a5bf1b8.vrp</t>
  </si>
  <si>
    <t>problem_n60_08e93bd8-8818-43a3-83f0-7c8598e720a1.vrp</t>
  </si>
  <si>
    <t>problem_n50_bac0a670-52c6-45f4-b663-e03367944a58.vrp</t>
  </si>
  <si>
    <t>problem_n50_84aed204-3c85-49e1-a316-b8f0ec5cd9a3.vrp</t>
  </si>
  <si>
    <t>problem_n50_82eac126-1fe9-44eb-aa89-59da9006d652.vrp</t>
  </si>
  <si>
    <t>problem_n50_6e5c1a68-dcf8-4f6d-b4aa-c9a99d4f5701.vrp</t>
  </si>
  <si>
    <t>problem_n50_68e2cbfb-24df-4071-809c-72c8e0b1a354.vrp</t>
  </si>
  <si>
    <t>problem_n50_4c009eac-cd2f-488e-b393-5c54f6273483.vrp</t>
  </si>
  <si>
    <t>problem_n50_45d6435c-640f-49f3-8565-2d71ddcdd3eb.vrp</t>
  </si>
  <si>
    <t>problem_n50_1e87b6bb-0e09-4f7d-93d6-21251f9b9048.vrp</t>
  </si>
  <si>
    <t>problem_n50_1726d4fc-68ab-4e18-b2d8-f643f94748b0.vrp</t>
  </si>
  <si>
    <t>problem_n50_033e194e-4dcc-48f2-a6f8-643b9d06c237.vrp</t>
  </si>
  <si>
    <t>problem_n40_f676a1af-0742-477a-8a04-e1f07452c4be.vrp</t>
  </si>
  <si>
    <t>problem_n40_e1a41746-830a-4974-95e3-46185362f55a.vrp</t>
  </si>
  <si>
    <t>problem_n40_ce3fb0d7-9975-4e7d-b9ef-1e7139f9e38c.vrp</t>
  </si>
  <si>
    <t>problem_n40_baca5e33-37be-4ea1-b63b-454184f3693a.vrp</t>
  </si>
  <si>
    <t>problem_n40_8c05e851-2257-450b-9a78-8b210c795119.vrp</t>
  </si>
  <si>
    <t>problem_n40_4c923aaa-2d23-44bb-8b0d-ad7d0d6c25f3.vrp</t>
  </si>
  <si>
    <t>problem_n40_4451d7ca-1d57-4fe7-9e19-53e1c50ebe98.vrp</t>
  </si>
  <si>
    <t>problem_n40_3b1c350d-5661-4034-b08e-c00a7962ce4c.vrp</t>
  </si>
  <si>
    <t>problem_n40_313632d3-83e9-4a15-8520-95bc2867a927.vrp</t>
  </si>
  <si>
    <t>problem_n40_101b36eb-e232-48f0-b6ca-79625041d2c4.vrp</t>
  </si>
  <si>
    <t>problem_n30_eada1a03-906a-42d2-b972-02e6eff757ca.vrp</t>
  </si>
  <si>
    <t>problem_n30_e764d569-42f9-4544-b343-8f42ba0dbe7f.vrp</t>
  </si>
  <si>
    <t>problem_n30_aab882e0-0a1f-4a27-a024-b034484e2c0c.vrp</t>
  </si>
  <si>
    <t>problem_n30_9b040883-369d-4430-ba65-be0caf5edbb2.vrp</t>
  </si>
  <si>
    <t>problem_n30_951cf9bc-3c32-4834-a3f5-c039fe193ff9.vrp</t>
  </si>
  <si>
    <t>problem_n30_81bf4755-5e50-4164-a743-d504430e38cc.vrp</t>
  </si>
  <si>
    <t>problem_n30_5c002d7e-8954-453a-aaac-061aff16d87f.vrp</t>
  </si>
  <si>
    <t>problem_n30_4970dd61-6362-409c-808c-ec04c7ec466e.vrp</t>
  </si>
  <si>
    <t>problem_n30_2c89d444-9a09-4bc1-9974-a6f7b3f73d03.vrp</t>
  </si>
  <si>
    <t>problem_n30_164002c5-0b40-4290-9cf9-1de5df9a0189.vrp</t>
  </si>
  <si>
    <t>problem_n20_dab22ded-3878-4331-9436-a3e7667c9906.vrp</t>
  </si>
  <si>
    <t>problem_n20_d336d231-68a0-4305-ab83-433066a36491.vrp</t>
  </si>
  <si>
    <t>problem_n20_bea17ac8-0358-4a6e-8e31-0edbaa65fda4.vrp</t>
  </si>
  <si>
    <t>problem_n20_aff038a6-9dd0-473d-a685-9fa2302fa761.vrp</t>
  </si>
  <si>
    <t>problem_n20_935cd89d-bc09-4713-b2de-66f2ac183147.vrp</t>
  </si>
  <si>
    <t>problem_n20_8e22c409-cd29-4e80-982f-132b5ef5976e.vrp</t>
  </si>
  <si>
    <t>problem_n20_6782a205-890d-4ff1-8192-618ae037ecc3.vrp</t>
  </si>
  <si>
    <t>problem_n20_5b0d4b50-9d96-440c-866a-d7ae5ac46c77.vrp</t>
  </si>
  <si>
    <t>problem_n20_54e3b36d-7d57-4a86-bed6-f38fdf68b2e4.vrp</t>
  </si>
  <si>
    <t>problem_n20_0244ef54-6f90-443c-89b1-bc24697a74ca.vrp</t>
  </si>
  <si>
    <t>problem_n10_fea96330-2536-4fd9-9896-0570fdaa9628.vrp</t>
  </si>
  <si>
    <t>problem_n10_eae00161-d253-491c-abef-67e685ce8385.vrp</t>
  </si>
  <si>
    <t>problem_n10_c6a31675-d8cf-4895-bd9c-0628ed0b7897.vrp</t>
  </si>
  <si>
    <t>problem_n10_bc8d6f5e-8917-42f8-953a-e031a87bfd29.vrp</t>
  </si>
  <si>
    <t>problem_n10_9486c00a-1b93-4888-955b-b2d4991030c6.vrp</t>
  </si>
  <si>
    <t>problem_n10_817e068d-6a94-40d3-8197-968c66e1086c.vrp</t>
  </si>
  <si>
    <t>problem_n10_7b6459db-451a-458c-bd9f-4fcec4becca0.vrp</t>
  </si>
  <si>
    <t>problem_n10_485da976-0f7f-4104-b0aa-baa4fd2d6e0f.vrp</t>
  </si>
  <si>
    <t>problem_n10_462e93b9-ae50-47d0-8feb-a065f8b519e7.vrp</t>
  </si>
  <si>
    <t>problem_n10_33e2218d-5004-43e9-acb0-1dcd11ac38ad.vrp</t>
  </si>
  <si>
    <t>google road result</t>
  </si>
  <si>
    <t>google road time</t>
  </si>
  <si>
    <t>jsprit road result</t>
  </si>
  <si>
    <t>jsprit road time</t>
  </si>
  <si>
    <t>nn road result</t>
  </si>
  <si>
    <t>nn road time</t>
  </si>
  <si>
    <t>savings road result</t>
  </si>
  <si>
    <t>savings road time</t>
  </si>
  <si>
    <t>road distance matrix time</t>
  </si>
  <si>
    <t>google air result</t>
  </si>
  <si>
    <t>google air time</t>
  </si>
  <si>
    <t>jsprit air result</t>
  </si>
  <si>
    <t>jsprit air time</t>
  </si>
  <si>
    <t>nn air result</t>
  </si>
  <si>
    <t>nn air time</t>
  </si>
  <si>
    <t>savings air result</t>
  </si>
  <si>
    <t>savings air time</t>
  </si>
  <si>
    <t>air distance matrix time</t>
  </si>
  <si>
    <t>size</t>
  </si>
  <si>
    <t>id</t>
  </si>
  <si>
    <t>problem_n100_fd821a29-a93a-4b58-acac-8ad5ef1ea4e9.vrp</t>
  </si>
  <si>
    <t>problem_n100_ce200feb-966b-47e2-b79f-e9d124c88146.vrp</t>
  </si>
  <si>
    <t>problem_n100_b841e8d2-12f4-4b25-91e0-7ea0bc72fa9b.vrp</t>
  </si>
  <si>
    <t>problem_n100_86348428-201b-4613-8923-b0a3da6baaee.vrp</t>
  </si>
  <si>
    <t>problem_n100_7153e272-5abc-4bc6-ba8d-835df8eaba3b.vrp</t>
  </si>
  <si>
    <t>problem_n100_4d9776e0-c43e-4fc4-bc37-73c52fdbd61e.vrp</t>
  </si>
  <si>
    <t>problem_n100_4bccbb36-4232-49b0-9c44-b000e0b94e74.vrp</t>
  </si>
  <si>
    <t>problem_n100_45df9596-5efa-461c-b640-426fb9e4007e.vrp</t>
  </si>
  <si>
    <t>problem_n100_1fa80667-d62a-4989-90bc-04d7ddc0fc6e.vrp</t>
  </si>
  <si>
    <t>problem_n100_0e8bf0f7-9623-4210-8455-c75c502b4c7f.vrp</t>
  </si>
  <si>
    <t>problem_n90_db1819bd-a7d5-4a89-ad71-8f62804a0f8f.vrp</t>
  </si>
  <si>
    <t>problem_n90_d4ad7310-b848-4a76-8b92-fa66a036c495.vrp</t>
  </si>
  <si>
    <t>problem_n90_d43dfbc5-4f32-4158-8c0f-66bdd5330284.vrp</t>
  </si>
  <si>
    <t>problem_n90_9e8e4b80-8f35-44fb-afdc-9109e5fb2e01.vrp</t>
  </si>
  <si>
    <t>problem_n90_7d195cce-3d10-46c7-8858-cd729db7c320.vrp</t>
  </si>
  <si>
    <t>problem_n90_7234421e-0485-4352-94da-cf3ee92f2728.vrp</t>
  </si>
  <si>
    <t>problem_n90_5eeae1ca-cc48-4aa2-889a-db8a492f9019.vrp</t>
  </si>
  <si>
    <t>problem_n90_4c7090e1-03b1-4848-bb9c-3fc7898fb3f7.vrp</t>
  </si>
  <si>
    <t>problem_n90_3129b82c-3a1c-49ca-897a-3c5aeda1dea1.vrp</t>
  </si>
  <si>
    <t>problem_n90_104c1557-604b-4c42-8cd1-726c33ca4542.vrp</t>
  </si>
  <si>
    <t>problem_n80_fa935c02-a2b1-4046-97e7-5ff1d2031f5e.vrp</t>
  </si>
  <si>
    <t>problem_n80_d09d4b15-001b-4b7e-90e9-cfb361361b73.vrp</t>
  </si>
  <si>
    <t>problem_n80_c66079a2-fc58-4196-9b13-ee3e6176590e.vrp</t>
  </si>
  <si>
    <t>problem_n80_c0d1718b-639e-4221-b5a4-3c0d2cb510b8.vrp</t>
  </si>
  <si>
    <t>problem_n80_ad2a89a0-c413-4b21-b8c9-4a1975a144b6.vrp</t>
  </si>
  <si>
    <t>problem_n80_7eb12ebe-b9d3-476e-92e0-cf1826a9347d.vrp</t>
  </si>
  <si>
    <t>problem_n80_7d52084b-0793-417e-80d7-4fb3b8331538.vrp</t>
  </si>
  <si>
    <t>problem_n80_75b072ec-816b-4bf5-9dc7-ed83915cce27.vrp</t>
  </si>
  <si>
    <t>problem_n80_3b55115a-0b2d-448a-9a25-6b1534dffb81.vrp</t>
  </si>
  <si>
    <t>problem_n80_288d5794-b07f-486d-8558-f5cdefd815df.vrp</t>
  </si>
  <si>
    <t>problem_n70_f7ee608c-7937-45b6-aba8-20420918b6ec.vrp</t>
  </si>
  <si>
    <t>problem_n70_f660f900-eea3-4d18-a9eb-d0717442e0ca.vrp</t>
  </si>
  <si>
    <t>problem_n70_f044b5ae-6612-4344-8047-fc82a0f1f7ab.vrp</t>
  </si>
  <si>
    <t>problem_n70_ad233c88-43eb-4125-8b23-ef67fd8b1584.vrp</t>
  </si>
  <si>
    <t>problem_n70_a97229f5-f6aa-4c93-a3e8-273cccf3187f.vrp</t>
  </si>
  <si>
    <t>problem_n70_98daf857-d4d6-4a01-b064-eec3ad499cb0.vrp</t>
  </si>
  <si>
    <t>problem_n70_89538e9f-a9da-4593-980d-34a5c71ae9ac.vrp</t>
  </si>
  <si>
    <t>problem_n70_88c65e2e-34f7-45fd-ac78-4c5ff24ff97e.vrp</t>
  </si>
  <si>
    <t>problem_n70_53172a0b-2795-4d08-90d7-bb7356c2a149.vrp</t>
  </si>
  <si>
    <t>problem_n70_456128eb-a56c-4662-853d-43aec3d6a8c3.vrp</t>
  </si>
  <si>
    <t>problem_n110_083ee6b4-c37b-4fc8-bc6e-cc034c43f975.vrp</t>
  </si>
  <si>
    <t>problem_n110_43d26258-5ff3-4c5a-9d16-60888441c463.vrp</t>
  </si>
  <si>
    <t>problem_n110_4c630bec-a3b0-49f9-ae4d-1d35074360f3.vrp</t>
  </si>
  <si>
    <t>problem_n110_65a97a57-3a61-4bfb-85a6-92af2b613d39.vrp</t>
  </si>
  <si>
    <t>problem_n110_7dc81b01-1863-43fa-ac1a-cf01b002ef5a.vrp</t>
  </si>
  <si>
    <t>problem_n110_a02e5eb5-b902-47cf-9d35-fc74c3813513.vrp</t>
  </si>
  <si>
    <t>problem_n110_eb31481c-e22e-49d2-9463-52bda9db3e39.vrp</t>
  </si>
  <si>
    <t>problem_n110_ef7043f5-97a3-41cb-b124-00dd12878e92.vrp</t>
  </si>
  <si>
    <t>problem_n110_f6c904c0-17f5-4533-ad60-45aa54b2c1da.vrp</t>
  </si>
  <si>
    <t>problem_n110_fef5cd72-81c3-4e40-8a17-14e8144993ec.vrp</t>
  </si>
  <si>
    <t>problem_n120_04f95f01-1aa1-496f-9357-4ab2004f1289.vrp</t>
  </si>
  <si>
    <t>problem_n120_06fd7a8e-cd98-409a-9000-3d3f5f17ba5c.vrp</t>
  </si>
  <si>
    <t>problem_n120_0abb142d-b60e-43f9-8a29-2a937a47c250.vrp</t>
  </si>
  <si>
    <t>problem_n120_28248dfe-9c71-48f6-9187-39b81850643b.vrp</t>
  </si>
  <si>
    <t>problem_n120_344aba2f-aa5c-4bc7-ae77-9e6f43282355.vrp</t>
  </si>
  <si>
    <t>problem_n120_696f0d7b-df57-462d-b981-9859470363a9.vrp</t>
  </si>
  <si>
    <t>problem_n120_7b8dceb4-0c40-4d96-a95d-1290684a026d.vrp</t>
  </si>
  <si>
    <t>problem_n120_a4341029-f91a-4e26-905d-b83b1056e4b5.vrp</t>
  </si>
  <si>
    <t>problem_n120_e2200045-9610-45d0-a67b-6aef1e469ca0.vrp</t>
  </si>
  <si>
    <t>problem_n120_ec8d5862-c7ca-4eab-8048-dbaae8452ded.vrp</t>
  </si>
  <si>
    <t>problem_n130_35f4783f-3c54-4e26-8fa7-55f52e8b3d6d.vrp</t>
  </si>
  <si>
    <t>problem_n130_477a3efa-ee67-43b7-a4ca-0eb769a91b09.vrp</t>
  </si>
  <si>
    <t>problem_n130_803a17e0-7fe6-45bb-8797-467118166783.vrp</t>
  </si>
  <si>
    <t>problem_n130_83f91bad-1dec-4257-a42f-de7ab885f3b8.vrp</t>
  </si>
  <si>
    <t>problem_n130_883a26cb-6a66-4b9b-9161-a67b73ed2cc1.vrp</t>
  </si>
  <si>
    <t>problem_n130_d61e2716-9ae6-4884-8673-60fd89f6ee4d.vrp</t>
  </si>
  <si>
    <t>problem_n130_e76146e5-229f-4218-a72d-063feef8f235.vrp</t>
  </si>
  <si>
    <t>problem_n130_eb2c61bb-ae50-4335-9f37-3a34517d7fee.vrp</t>
  </si>
  <si>
    <t>problem_n130_ed9a37c7-cf24-4bce-b844-3e27e49fe6af.vrp</t>
  </si>
  <si>
    <t>problem_n130_fab0a9c0-6e03-4fd3-b14e-a79bf39cf17d.vrp</t>
  </si>
  <si>
    <t>problem_n140_494248a2-9f59-4432-abd3-96fa426efb16.vrp</t>
  </si>
  <si>
    <t>problem_n140_79c294c8-a6a5-42db-aaec-0f04b2bc661b.vrp</t>
  </si>
  <si>
    <t>problem_n140_80a4c2a4-5ab5-4717-bd24-1c836e3e2d73.vrp</t>
  </si>
  <si>
    <t>problem_n140_8545e64b-9476-4fdb-af8a-a74dc579b7fe.vrp</t>
  </si>
  <si>
    <t>problem_n140_8d5dcda8-4fbb-49a4-8345-65fdafe85a68.vrp</t>
  </si>
  <si>
    <t>problem_n140_9167b3f4-7390-4309-a424-cc135a602cbf.vrp</t>
  </si>
  <si>
    <t>problem_n140_daeb8a70-6e08-43fc-8226-2c9a52caa8c5.vrp</t>
  </si>
  <si>
    <t>problem_n140_e4a703f3-f6d2-482e-b9bf-be54e7a85ddb.vrp</t>
  </si>
  <si>
    <t>problem_n140_e9ed3ffc-ee07-4d57-9322-25fe4105a453.vrp</t>
  </si>
  <si>
    <t>problem_n140_ed39f5e3-f717-44dd-a5cd-db32d303cbe1.vrp</t>
  </si>
  <si>
    <t>problem_n150_0653ac2d-a4b0-40ae-82c7-89947ded0a22.vrp</t>
  </si>
  <si>
    <t>problem_n150_1f54e254-62f2-4c3c-9d81-8e449a8cc0be.vrp</t>
  </si>
  <si>
    <t>problem_n150_3cf093a0-d699-4530-b81c-b714e8767bf7.vrp</t>
  </si>
  <si>
    <t>problem_n150_54455e2c-c298-4458-9d0f-312f111d8785.vrp</t>
  </si>
  <si>
    <t>problem_n150_65c12401-a4cd-40eb-bae7-0a8e88a29411.vrp</t>
  </si>
  <si>
    <t>problem_n150_692c6c7e-ec36-4db9-90bb-489ae26a834c.vrp</t>
  </si>
  <si>
    <t>problem_n150_7a2582cd-48bd-45c9-8db1-73a97630efc2.vrp</t>
  </si>
  <si>
    <t>problem_n150_800b6769-d7d2-4b34-93ef-0152b014c7c3.vrp</t>
  </si>
  <si>
    <t>problem_n150_cae5646f-4472-45d7-8e4d-cda073799d1e.vrp</t>
  </si>
  <si>
    <t>problem_n150_d95ed77e-9a4f-4f7a-8b88-41fff3cf3146.vrp</t>
  </si>
  <si>
    <t>problem_n160_2a848b9b-dcb0-43ec-a141-b6ba1460003b.vrp</t>
  </si>
  <si>
    <t>problem_n160_46e7908d-c69e-4ded-bebe-2e00fff10481.vrp</t>
  </si>
  <si>
    <t>problem_n160_6af6abdf-cbdd-4074-aed0-cb383c9a89a5.vrp</t>
  </si>
  <si>
    <t>problem_n160_70ff1481-c46d-4e54-98cb-712e47338a14.vrp</t>
  </si>
  <si>
    <t>problem_n160_72614ab7-019e-4146-a730-ad80fffb236b.vrp</t>
  </si>
  <si>
    <t>problem_n160_7e67312f-94ba-4fc0-b744-d5aaa5870708.vrp</t>
  </si>
  <si>
    <t>problem_n160_b4b017f0-29bd-4439-b0b4-50881ae969db.vrp</t>
  </si>
  <si>
    <t>problem_n160_b8cafc2e-04d3-4321-8922-fe6130604ce6.vrp</t>
  </si>
  <si>
    <t>problem_n160_d7623b99-e462-4bcc-aec7-cea2cedbb2ac.vrp</t>
  </si>
  <si>
    <t>problem_n160_d9489147-9647-4b62-afd8-021b61f8eef8.vrp</t>
  </si>
  <si>
    <t>problem_n170_12dd93f3-9482-4215-b832-938a1dc2f47c.vrp</t>
  </si>
  <si>
    <t>problem_n170_2d425c48-9983-4de0-9c28-e71d23fb0c5c.vrp</t>
  </si>
  <si>
    <t>problem_n170_4511c020-b5c6-472d-a698-4b583a2298f9.vrp</t>
  </si>
  <si>
    <t>problem_n170_4545f721-8f35-4fb6-bc5c-0996721ad722.vrp</t>
  </si>
  <si>
    <t>problem_n170_66ec7056-f47a-41eb-8b4f-ed158b3ac87b.vrp</t>
  </si>
  <si>
    <t>problem_n170_6bd7a508-da3b-490d-99d2-fa849c18550a.vrp</t>
  </si>
  <si>
    <t>problem_n170_74331079-0f91-498b-8d4d-0abfdbaf686f.vrp</t>
  </si>
  <si>
    <t>problem_n170_85aaf5c5-d758-484c-9ed8-062f25161c93.vrp</t>
  </si>
  <si>
    <t>problem_n170_b2c5b759-9fee-4776-8666-6df03d0a1053.vrp</t>
  </si>
  <si>
    <t>problem_n170_f3ff069c-d3bf-4129-90ab-d296e205dadd.vrp</t>
  </si>
  <si>
    <t>problem_n180_08489306-dbf3-444b-b970-700b1b6dbfda.vrp</t>
  </si>
  <si>
    <t>problem_n180_157e2040-1139-4138-8113-02861c6f5dc1.vrp</t>
  </si>
  <si>
    <t>problem_n180_1b8cf142-9b28-425e-be67-2ad44fbb15ff.vrp</t>
  </si>
  <si>
    <t>problem_n180_20ee2e08-1db4-4740-a8e1-ab099787a4f9.vrp</t>
  </si>
  <si>
    <t>problem_n180_42bec152-d896-43a3-8605-016372ec6d70.vrp</t>
  </si>
  <si>
    <t>problem_n180_4a6efcda-4f03-4b55-b910-e172b8094775.vrp</t>
  </si>
  <si>
    <t>problem_n180_6517b9f6-0d2f-416f-9e81-3403ded5ac45.vrp</t>
  </si>
  <si>
    <t>problem_n180_6a3f757e-d772-46a4-9092-46653d9eeb28.vrp</t>
  </si>
  <si>
    <t>problem_n180_6e050b9d-add1-4039-a190-9434e10978af.vrp</t>
  </si>
  <si>
    <t>problem_n180_89d3bcce-87a8-45bb-93d1-7664b96a92ef.vrp</t>
  </si>
  <si>
    <t>problem_n190_0cf4901c-19e1-4169-8ed8-eb84a0b98d08.vrp</t>
  </si>
  <si>
    <t>problem_n190_2b029e1f-b638-4c42-a77e-133b0c128c46.vrp</t>
  </si>
  <si>
    <t>problem_n190_630ec30b-4bdf-4b05-9982-e287c1a039e2.vrp</t>
  </si>
  <si>
    <t>problem_n190_7a6e7d18-acdf-48dd-b296-7b3b0abf636f.vrp</t>
  </si>
  <si>
    <t>problem_n190_a2513a2c-8e55-428b-bc34-2554fcd370cd.vrp</t>
  </si>
  <si>
    <t>problem_n190_afffdd9f-bade-47dc-9ae2-3b68d4d876f5.vrp</t>
  </si>
  <si>
    <t>problem_n190_b536ea23-ae4c-4d0e-89ab-3981936fd1c2.vrp</t>
  </si>
  <si>
    <t>problem_n190_d9c45a58-c10f-4c49-a65b-410aeacaadd2.vrp</t>
  </si>
  <si>
    <t>problem_n190_ec0537f4-b04f-41f2-a3ef-8048c9d10b3c.vrp</t>
  </si>
  <si>
    <t>problem_n190_f1f67a78-c2ec-4e49-9df3-4b36e1fc8496.vrp</t>
  </si>
  <si>
    <t>problem_n200_2feaf702-da42-4230-aa41-f0badf8df233.vrp</t>
  </si>
  <si>
    <t>problem_n200_3e0e7b1e-2e93-4af3-ba54-9a339de61144.vrp</t>
  </si>
  <si>
    <t>problem_n200_3ee87b7f-a8ee-40cd-8e02-4c085255f5f5.vrp</t>
  </si>
  <si>
    <t>problem_n200_63653364-1c60-4486-9bcc-291ec9993b9c.vrp</t>
  </si>
  <si>
    <t>problem_n200_6450a37b-893a-48b7-a599-454fad287b4e.vrp</t>
  </si>
  <si>
    <t>problem_n200_6d1d3cdb-ac8f-4f1e-8275-f5cc01bec5c0.vrp</t>
  </si>
  <si>
    <t>problem_n200_bad02d33-9d7a-4d09-962e-f4ee4ec7e31e.vrp</t>
  </si>
  <si>
    <t>problem_n200_df34d3f2-8843-450d-b4ad-652df7f6b0f3.vrp</t>
  </si>
  <si>
    <t>problem_n200_e64519ca-2ecb-4e12-b636-58ed69a99097.vrp</t>
  </si>
  <si>
    <t>Size</t>
  </si>
  <si>
    <t>Czas obliczania macierzy dla odległości w linii prostej</t>
  </si>
  <si>
    <t>Czas obliczania macierzy dla odległości drogowej</t>
  </si>
  <si>
    <t>C&amp;W Savings</t>
  </si>
  <si>
    <t>Nearest neighbourhood</t>
  </si>
  <si>
    <t>Jsprit</t>
  </si>
  <si>
    <t>Google OT</t>
  </si>
  <si>
    <t>Najlepszy algorytm</t>
  </si>
  <si>
    <t>Najlepszy wynik</t>
  </si>
  <si>
    <t>Odchylenie standardowe</t>
  </si>
  <si>
    <t>Średni wynik</t>
  </si>
  <si>
    <t>RSD%</t>
  </si>
  <si>
    <t>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</si>
</sst>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1" fillId="3" borderId="2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1" fillId="4" borderId="2" xfId="0" applyFont="1" applyFill="1" applyBorder="1" applyAlignment="1">
      <alignment horizontal="center" vertical="center" wrapText="1"/>
    </xf>
    <xf numFmtId="0" fontId="0" fillId="4" borderId="3" xfId="0" applyFill="1" applyBorder="1"/>
    <xf numFmtId="0" fontId="0" fillId="4" borderId="1" xfId="0" applyFill="1" applyBorder="1"/>
    <xf numFmtId="0" fontId="1" fillId="5" borderId="2" xfId="0" applyFont="1" applyFill="1" applyBorder="1" applyAlignment="1">
      <alignment horizontal="center" vertical="center" wrapText="1"/>
    </xf>
    <xf numFmtId="0" fontId="0" fillId="5" borderId="3" xfId="0" applyFill="1" applyBorder="1"/>
    <xf numFmtId="0" fontId="0" fillId="5" borderId="1" xfId="0" applyFill="1" applyBorder="1"/>
    <xf numFmtId="0" fontId="1" fillId="6" borderId="2" xfId="0" applyFont="1" applyFill="1" applyBorder="1" applyAlignment="1">
      <alignment horizontal="center" vertical="center" wrapText="1"/>
    </xf>
    <xf numFmtId="0" fontId="0" fillId="6" borderId="3" xfId="0" applyFill="1" applyBorder="1"/>
    <xf numFmtId="0" fontId="0" fillId="6" borderId="1" xfId="0" applyFill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/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3" xfId="0" applyNumberFormat="1" applyBorder="1"/>
    <xf numFmtId="0" fontId="0" fillId="0" borderId="4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'Wyniki AIR'!$B$3</c:f>
              <c:strCache>
                <c:ptCount val="1"/>
                <c:pt idx="0">
                  <c:v>C&amp;W Savings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AIR'!$A$4:$A$13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'Wyniki AIR'!$B$4:$B$13</c:f>
              <c:numCache>
                <c:formatCode>General</c:formatCode>
                <c:ptCount val="10"/>
                <c:pt idx="0">
                  <c:v>1070710.7051351201</c:v>
                </c:pt>
                <c:pt idx="1">
                  <c:v>740364.54364360205</c:v>
                </c:pt>
                <c:pt idx="2">
                  <c:v>818464.61311285698</c:v>
                </c:pt>
                <c:pt idx="3">
                  <c:v>918784.68077217299</c:v>
                </c:pt>
                <c:pt idx="4">
                  <c:v>754990.48625818605</c:v>
                </c:pt>
                <c:pt idx="5">
                  <c:v>848919.60695227503</c:v>
                </c:pt>
                <c:pt idx="6">
                  <c:v>1086424.4991951501</c:v>
                </c:pt>
                <c:pt idx="7">
                  <c:v>815552.77106530301</c:v>
                </c:pt>
                <c:pt idx="8">
                  <c:v>829219.12184455805</c:v>
                </c:pt>
                <c:pt idx="9">
                  <c:v>969233.41465978697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'Wyniki AIR'!$C$3</c:f>
              <c:strCache>
                <c:ptCount val="1"/>
                <c:pt idx="0">
                  <c:v>NN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AIR'!$A$4:$A$13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'Wyniki AIR'!$C$4:$C$13</c:f>
              <c:numCache>
                <c:formatCode>General</c:formatCode>
                <c:ptCount val="10"/>
                <c:pt idx="0">
                  <c:v>1349924.0684589699</c:v>
                </c:pt>
                <c:pt idx="1">
                  <c:v>1021218.23258994</c:v>
                </c:pt>
                <c:pt idx="2">
                  <c:v>899846.08888280904</c:v>
                </c:pt>
                <c:pt idx="3">
                  <c:v>1135055.20377217</c:v>
                </c:pt>
                <c:pt idx="4">
                  <c:v>972827.08425818605</c:v>
                </c:pt>
                <c:pt idx="5">
                  <c:v>1323352.74895227</c:v>
                </c:pt>
                <c:pt idx="6">
                  <c:v>1137949.3911951501</c:v>
                </c:pt>
                <c:pt idx="7">
                  <c:v>862405.024688871</c:v>
                </c:pt>
                <c:pt idx="8">
                  <c:v>965097.41618974297</c:v>
                </c:pt>
                <c:pt idx="9">
                  <c:v>1316424.75895521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'Wyniki AIR'!$D$3</c:f>
              <c:strCache>
                <c:ptCount val="1"/>
                <c:pt idx="0">
                  <c:v>Jsprit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'Wyniki AIR'!$A$4:$A$13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'Wyniki AIR'!$D$4:$D$13</c:f>
              <c:numCache>
                <c:formatCode>General</c:formatCode>
                <c:ptCount val="10"/>
                <c:pt idx="0">
                  <c:v>1070710.7051351201</c:v>
                </c:pt>
                <c:pt idx="1">
                  <c:v>743788.82664360199</c:v>
                </c:pt>
                <c:pt idx="2">
                  <c:v>793244.73488280899</c:v>
                </c:pt>
                <c:pt idx="3">
                  <c:v>922226.65203882603</c:v>
                </c:pt>
                <c:pt idx="4">
                  <c:v>757256.81625818496</c:v>
                </c:pt>
                <c:pt idx="5">
                  <c:v>849653.63795227499</c:v>
                </c:pt>
                <c:pt idx="6">
                  <c:v>1100034.8087943899</c:v>
                </c:pt>
                <c:pt idx="7">
                  <c:v>689896.16801247303</c:v>
                </c:pt>
                <c:pt idx="8">
                  <c:v>814546.26684455795</c:v>
                </c:pt>
                <c:pt idx="9">
                  <c:v>969293.49529848399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'Wyniki AIR'!$E$3</c:f>
              <c:strCache>
                <c:ptCount val="1"/>
                <c:pt idx="0">
                  <c:v>Google OT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'Wyniki AIR'!$A$4:$A$13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'Wyniki AIR'!$E$4:$E$13</c:f>
              <c:numCache>
                <c:formatCode>General</c:formatCode>
                <c:ptCount val="10"/>
                <c:pt idx="0">
                  <c:v>1084197.10739792</c:v>
                </c:pt>
                <c:pt idx="1">
                  <c:v>743496.961643602</c:v>
                </c:pt>
                <c:pt idx="2">
                  <c:v>795632.90088280896</c:v>
                </c:pt>
                <c:pt idx="3">
                  <c:v>922226.65203882603</c:v>
                </c:pt>
                <c:pt idx="4">
                  <c:v>804752.36025515106</c:v>
                </c:pt>
                <c:pt idx="5">
                  <c:v>849575.92195227498</c:v>
                </c:pt>
                <c:pt idx="6">
                  <c:v>1089011.75019515</c:v>
                </c:pt>
                <c:pt idx="7">
                  <c:v>682607.79501247301</c:v>
                </c:pt>
                <c:pt idx="8">
                  <c:v>814514.95584455796</c:v>
                </c:pt>
                <c:pt idx="9">
                  <c:v>968866.20965978701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0787856"/>
        <c:axId val="-1960786768"/>
      </c:scatterChart>
      <c:valAx>
        <c:axId val="-1960787856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Numer testu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960786768"/>
        <c:crosses val="autoZero"/>
        <c:crossBetween val="midCat"/>
        <c:majorUnit val="1"/>
        <c:minorUnit val="1"/>
      </c:valAx>
      <c:valAx>
        <c:axId val="-1960786768"/>
        <c:scaling>
          <c:orientation val="minMax"/>
          <c:min val="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960787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'Wybiki AIR'!$A$13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'Wybiki AIR'!$B$3:$E$3</c:f>
              <c:strCache>
                <c:ptCount val="4"/>
                <c:pt idx="0">
                  <c:v>C&amp;W Savings</c:v>
                </c:pt>
                <c:pt idx="1">
                  <c:v>Nearest neighbourhood</c:v>
                </c:pt>
                <c:pt idx="2">
                  <c:v>Jsprit</c:v>
                </c:pt>
                <c:pt idx="3">
                  <c:v>Google OT</c:v>
                </c:pt>
              </c:strCache>
            </c:strRef>
          </c:cat>
          <c:val>
            <c:numRef>
              <c:f>'Wybiki AIR'!$B$13:$E$13</c:f>
              <c:numCache>
                <c:formatCode>General</c:formatCode>
                <c:ptCount val="4"/>
                <c:pt idx="0">
                  <c:v>5823073.357260392</c:v>
                </c:pt>
                <c:pt idx="1">
                  <c:v>6367196.4782187808</c:v>
                </c:pt>
                <c:pt idx="2">
                  <c:v>5739982.4477789951</c:v>
                </c:pt>
                <c:pt idx="3">
                  <c:v>5847907.3891480593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9894320"/>
        <c:axId val="-1899890512"/>
      </c:barChart>
      <c:catAx>
        <c:axId val="-189989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99890512"/>
        <c:crosses val="autoZero"/>
        <c:auto val="1"/>
        <c:lblAlgn val="ctr"/>
        <c:lblOffset val="100"/>
        <c:noMultiLvlLbl val="0"/>
      </c:catAx>
      <c:valAx>
        <c:axId val="-1899890512"/>
        <c:scaling>
          <c:orientation val="minMax"/>
          <c:min val="5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99894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'Wybiki AIR'!$A$23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'Wybiki AIR'!$B$3:$E$3</c:f>
              <c:strCache>
                <c:ptCount val="4"/>
                <c:pt idx="0">
                  <c:v>C&amp;W Savings</c:v>
                </c:pt>
                <c:pt idx="1">
                  <c:v>Nearest neighbourhood</c:v>
                </c:pt>
                <c:pt idx="2">
                  <c:v>Jsprit</c:v>
                </c:pt>
                <c:pt idx="3">
                  <c:v>Google OT</c:v>
                </c:pt>
              </c:strCache>
            </c:strRef>
          </c:cat>
          <c:val>
            <c:numRef>
              <c:f>'Wybiki AIR'!$B$23:$E$23</c:f>
              <c:numCache>
                <c:formatCode>General</c:formatCode>
                <c:ptCount val="4"/>
                <c:pt idx="0">
                  <c:v>11509101.608058332</c:v>
                </c:pt>
                <c:pt idx="1">
                  <c:v>12194873.987407144</c:v>
                </c:pt>
                <c:pt idx="2">
                  <c:v>11658269.643835299</c:v>
                </c:pt>
                <c:pt idx="3">
                  <c:v>11604538.3939499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9889424"/>
        <c:axId val="-1899880720"/>
      </c:barChart>
      <c:catAx>
        <c:axId val="-18998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99880720"/>
        <c:crosses val="autoZero"/>
        <c:auto val="1"/>
        <c:lblAlgn val="ctr"/>
        <c:lblOffset val="100"/>
        <c:noMultiLvlLbl val="0"/>
      </c:catAx>
      <c:valAx>
        <c:axId val="-189988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9988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'Wybiki AIR'!$J$3</c:f>
              <c:strCache>
                <c:ptCount val="1"/>
                <c:pt idx="0">
                  <c:v>RSD%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'Wybiki AIR'!$A$4:$A$23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'Wybiki AIR'!$J$4:$J$23</c:f>
              <c:numCache>
                <c:formatCode>0.00%</c:formatCode>
                <c:ptCount val="20"/>
                <c:pt idx="0">
                  <c:v>0.1187352408290069</c:v>
                </c:pt>
                <c:pt idx="1">
                  <c:v>8.6990219203348332E-2</c:v>
                </c:pt>
                <c:pt idx="2">
                  <c:v>6.4593932208433555E-2</c:v>
                </c:pt>
                <c:pt idx="3">
                  <c:v>6.3568734203363578E-2</c:v>
                </c:pt>
                <c:pt idx="4">
                  <c:v>5.7245758506023418E-2</c:v>
                </c:pt>
                <c:pt idx="5">
                  <c:v>4.7056347227799958E-2</c:v>
                </c:pt>
                <c:pt idx="6">
                  <c:v>6.0479967628499172E-2</c:v>
                </c:pt>
                <c:pt idx="7">
                  <c:v>5.6989634800417119E-2</c:v>
                </c:pt>
                <c:pt idx="8">
                  <c:v>5.2116646584423762E-2</c:v>
                </c:pt>
                <c:pt idx="9">
                  <c:v>4.8031542321833258E-2</c:v>
                </c:pt>
                <c:pt idx="10">
                  <c:v>4.1919252315248977E-2</c:v>
                </c:pt>
                <c:pt idx="11">
                  <c:v>3.8932349628081439E-2</c:v>
                </c:pt>
                <c:pt idx="12">
                  <c:v>4.1877801026322804E-2</c:v>
                </c:pt>
                <c:pt idx="13">
                  <c:v>3.6117475462581379E-2</c:v>
                </c:pt>
                <c:pt idx="14">
                  <c:v>3.505284513430057E-2</c:v>
                </c:pt>
                <c:pt idx="15">
                  <c:v>3.5632520675096001E-2</c:v>
                </c:pt>
                <c:pt idx="16">
                  <c:v>3.2229918939301792E-2</c:v>
                </c:pt>
                <c:pt idx="17">
                  <c:v>2.5615728975990668E-2</c:v>
                </c:pt>
                <c:pt idx="18">
                  <c:v>3.0365345509132842E-2</c:v>
                </c:pt>
                <c:pt idx="19">
                  <c:v>2.6261270989816943E-2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99888336"/>
        <c:axId val="-1899894864"/>
      </c:scatterChart>
      <c:valAx>
        <c:axId val="-189988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99894864"/>
        <c:crosses val="autoZero"/>
        <c:crossBetween val="midCat"/>
      </c:valAx>
      <c:valAx>
        <c:axId val="-18998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99888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33818897637795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'AIR - ROAD %'!$M$8</c:f>
              <c:strCache>
                <c:ptCount val="1"/>
                <c:pt idx="0">
                  <c:v>C&amp;W Savings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'AIR - ROAD %'!$L$9:$L$28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'AIR - ROAD %'!$M$9:$M$28</c:f>
              <c:numCache>
                <c:formatCode>0.00%</c:formatCode>
                <c:ptCount val="20"/>
                <c:pt idx="0">
                  <c:v>1.9039766327978665E-2</c:v>
                </c:pt>
                <c:pt idx="1">
                  <c:v>1.5494813903090821E-2</c:v>
                </c:pt>
                <c:pt idx="2">
                  <c:v>4.1847996630143937E-3</c:v>
                </c:pt>
                <c:pt idx="3">
                  <c:v>4.2973616701904018E-3</c:v>
                </c:pt>
                <c:pt idx="4">
                  <c:v>1.0344516122186318E-2</c:v>
                </c:pt>
                <c:pt idx="5">
                  <c:v>8.6903789884973173E-3</c:v>
                </c:pt>
                <c:pt idx="6">
                  <c:v>1.3364595442403001E-2</c:v>
                </c:pt>
                <c:pt idx="7">
                  <c:v>5.2024695443534854E-3</c:v>
                </c:pt>
                <c:pt idx="8">
                  <c:v>7.2972753782725077E-3</c:v>
                </c:pt>
                <c:pt idx="9">
                  <c:v>1.118722527610355E-2</c:v>
                </c:pt>
                <c:pt idx="10">
                  <c:v>1.515536323731119E-2</c:v>
                </c:pt>
                <c:pt idx="11">
                  <c:v>1.2313461196401431E-2</c:v>
                </c:pt>
                <c:pt idx="12">
                  <c:v>5.0177727731585131E-3</c:v>
                </c:pt>
                <c:pt idx="13">
                  <c:v>9.1682935235055749E-3</c:v>
                </c:pt>
                <c:pt idx="14">
                  <c:v>9.6267559016097771E-3</c:v>
                </c:pt>
                <c:pt idx="15">
                  <c:v>7.0844796931529589E-3</c:v>
                </c:pt>
                <c:pt idx="16">
                  <c:v>1.1818777937990983E-2</c:v>
                </c:pt>
                <c:pt idx="17">
                  <c:v>1.3923262551166276E-2</c:v>
                </c:pt>
                <c:pt idx="18">
                  <c:v>1.5325079710631559E-2</c:v>
                </c:pt>
                <c:pt idx="19">
                  <c:v>6.1956575063336428E-3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'AIR - ROAD %'!$N$8</c:f>
              <c:strCache>
                <c:ptCount val="1"/>
                <c:pt idx="0">
                  <c:v>Nearest neighbourhood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'AIR - ROAD %'!$L$9:$L$28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'AIR - ROAD %'!$N$9:$N$28</c:f>
              <c:numCache>
                <c:formatCode>0.00%</c:formatCode>
                <c:ptCount val="20"/>
                <c:pt idx="0">
                  <c:v>1.9609908463684426E-2</c:v>
                </c:pt>
                <c:pt idx="1">
                  <c:v>2.2319387672125095E-2</c:v>
                </c:pt>
                <c:pt idx="2">
                  <c:v>-3.3222324321133145E-2</c:v>
                </c:pt>
                <c:pt idx="3">
                  <c:v>-2.4455208830950056E-3</c:v>
                </c:pt>
                <c:pt idx="4">
                  <c:v>1.3252207912491834E-2</c:v>
                </c:pt>
                <c:pt idx="5">
                  <c:v>-1.3366002175955341E-2</c:v>
                </c:pt>
                <c:pt idx="6">
                  <c:v>1.115426193520558E-2</c:v>
                </c:pt>
                <c:pt idx="7">
                  <c:v>-2.3053048199342185E-2</c:v>
                </c:pt>
                <c:pt idx="8">
                  <c:v>7.0069130262560217E-3</c:v>
                </c:pt>
                <c:pt idx="9">
                  <c:v>5.457260624816886E-3</c:v>
                </c:pt>
                <c:pt idx="10">
                  <c:v>3.8712577059803362E-3</c:v>
                </c:pt>
                <c:pt idx="11">
                  <c:v>1.355838943161768E-2</c:v>
                </c:pt>
                <c:pt idx="12">
                  <c:v>8.8771490787736308E-3</c:v>
                </c:pt>
                <c:pt idx="13">
                  <c:v>1.0515068005113726E-2</c:v>
                </c:pt>
                <c:pt idx="14">
                  <c:v>2.5862022633424296E-3</c:v>
                </c:pt>
                <c:pt idx="15">
                  <c:v>3.4025450239064817E-3</c:v>
                </c:pt>
                <c:pt idx="16">
                  <c:v>3.9756689986398115E-4</c:v>
                </c:pt>
                <c:pt idx="17">
                  <c:v>-3.5383539273540362E-3</c:v>
                </c:pt>
                <c:pt idx="18">
                  <c:v>1.5553207397476168E-2</c:v>
                </c:pt>
                <c:pt idx="19">
                  <c:v>1.0173509466614135E-2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'AIR - ROAD %'!$O$8</c:f>
              <c:strCache>
                <c:ptCount val="1"/>
                <c:pt idx="0">
                  <c:v>Jsprit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'AIR - ROAD %'!$L$9:$L$28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'AIR - ROAD %'!$O$9:$O$28</c:f>
              <c:numCache>
                <c:formatCode>0.00%</c:formatCode>
                <c:ptCount val="20"/>
                <c:pt idx="0">
                  <c:v>1.4102725363891599E-2</c:v>
                </c:pt>
                <c:pt idx="1">
                  <c:v>2.0160429836792053E-2</c:v>
                </c:pt>
                <c:pt idx="2">
                  <c:v>1.1074156185156534E-2</c:v>
                </c:pt>
                <c:pt idx="3">
                  <c:v>2.1416627713020699E-2</c:v>
                </c:pt>
                <c:pt idx="4">
                  <c:v>2.1766735149479532E-2</c:v>
                </c:pt>
                <c:pt idx="5">
                  <c:v>2.7743859122219744E-2</c:v>
                </c:pt>
                <c:pt idx="6">
                  <c:v>8.4137915161866684E-3</c:v>
                </c:pt>
                <c:pt idx="7">
                  <c:v>1.6859874613787334E-2</c:v>
                </c:pt>
                <c:pt idx="8">
                  <c:v>2.4914564025257012E-2</c:v>
                </c:pt>
                <c:pt idx="9">
                  <c:v>1.3824656738665184E-2</c:v>
                </c:pt>
                <c:pt idx="10">
                  <c:v>2.7470363763245548E-2</c:v>
                </c:pt>
                <c:pt idx="11">
                  <c:v>1.4640934084101293E-2</c:v>
                </c:pt>
                <c:pt idx="12">
                  <c:v>1.8121770707036224E-2</c:v>
                </c:pt>
                <c:pt idx="13">
                  <c:v>2.2960980014133624E-2</c:v>
                </c:pt>
                <c:pt idx="14">
                  <c:v>1.6058019883509404E-2</c:v>
                </c:pt>
                <c:pt idx="15">
                  <c:v>2.0317616758447402E-2</c:v>
                </c:pt>
                <c:pt idx="16">
                  <c:v>2.6394319089405406E-2</c:v>
                </c:pt>
                <c:pt idx="17">
                  <c:v>2.8409468781720904E-2</c:v>
                </c:pt>
                <c:pt idx="18">
                  <c:v>2.1602109987482191E-2</c:v>
                </c:pt>
                <c:pt idx="19">
                  <c:v>1.9110581927410372E-2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'AIR - ROAD %'!$P$8</c:f>
              <c:strCache>
                <c:ptCount val="1"/>
                <c:pt idx="0">
                  <c:v>Google 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'AIR - ROAD %'!$L$9:$L$28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'AIR - ROAD %'!$P$9:$P$28</c:f>
              <c:numCache>
                <c:formatCode>0.00%</c:formatCode>
                <c:ptCount val="20"/>
                <c:pt idx="0">
                  <c:v>1.5936728999138321E-2</c:v>
                </c:pt>
                <c:pt idx="1">
                  <c:v>4.8822825789496504E-4</c:v>
                </c:pt>
                <c:pt idx="2">
                  <c:v>4.5435130011113559E-2</c:v>
                </c:pt>
                <c:pt idx="3">
                  <c:v>1.1052378956160406E-2</c:v>
                </c:pt>
                <c:pt idx="4">
                  <c:v>1.9365017382703582E-2</c:v>
                </c:pt>
                <c:pt idx="5">
                  <c:v>1.0886639316278413E-2</c:v>
                </c:pt>
                <c:pt idx="6">
                  <c:v>1.2768694310590134E-2</c:v>
                </c:pt>
                <c:pt idx="7">
                  <c:v>1.5710422933570372E-2</c:v>
                </c:pt>
                <c:pt idx="8">
                  <c:v>1.2817695842941776E-2</c:v>
                </c:pt>
                <c:pt idx="9">
                  <c:v>1.7919534423865173E-2</c:v>
                </c:pt>
                <c:pt idx="10">
                  <c:v>1.8654284150380104E-2</c:v>
                </c:pt>
                <c:pt idx="11">
                  <c:v>2.5319800722475798E-2</c:v>
                </c:pt>
                <c:pt idx="12">
                  <c:v>2.081905404706021E-2</c:v>
                </c:pt>
                <c:pt idx="13">
                  <c:v>1.6378265171606909E-2</c:v>
                </c:pt>
                <c:pt idx="14">
                  <c:v>2.5117376622310377E-2</c:v>
                </c:pt>
                <c:pt idx="15">
                  <c:v>2.9567399190830335E-2</c:v>
                </c:pt>
                <c:pt idx="16">
                  <c:v>2.0610957409069937E-2</c:v>
                </c:pt>
                <c:pt idx="17">
                  <c:v>2.1266153920121867E-2</c:v>
                </c:pt>
                <c:pt idx="18">
                  <c:v>3.3057368616278691E-2</c:v>
                </c:pt>
                <c:pt idx="19">
                  <c:v>2.4217184833175646E-2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99887792"/>
        <c:axId val="-1899882896"/>
      </c:lineChart>
      <c:catAx>
        <c:axId val="-189988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99882896"/>
        <c:crosses val="autoZero"/>
        <c:auto val="1"/>
        <c:lblAlgn val="ctr"/>
        <c:lblOffset val="100"/>
        <c:noMultiLvlLbl val="0"/>
      </c:catAx>
      <c:valAx>
        <c:axId val="-189988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9988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'Czas wykonania'!$B$3</c:f>
              <c:strCache>
                <c:ptCount val="1"/>
                <c:pt idx="0">
                  <c:v>C&amp;W Savings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'Czas wykonania'!$A$4:$A$23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'Czas wykonania'!$B$4:$B$23</c:f>
              <c:numCache>
                <c:formatCode>General</c:formatCode>
                <c:ptCount val="20"/>
                <c:pt idx="0">
                  <c:v>6.5</c:v>
                </c:pt>
                <c:pt idx="1">
                  <c:v>16.2</c:v>
                </c:pt>
                <c:pt idx="2">
                  <c:v>34.299999999999997</c:v>
                </c:pt>
                <c:pt idx="3">
                  <c:v>65.400000000000006</c:v>
                </c:pt>
                <c:pt idx="4">
                  <c:v>118.7</c:v>
                </c:pt>
                <c:pt idx="5">
                  <c:v>204.7</c:v>
                </c:pt>
                <c:pt idx="6">
                  <c:v>303.3</c:v>
                </c:pt>
                <c:pt idx="7">
                  <c:v>433.4</c:v>
                </c:pt>
                <c:pt idx="8">
                  <c:v>632.5</c:v>
                </c:pt>
                <c:pt idx="9">
                  <c:v>846.9</c:v>
                </c:pt>
                <c:pt idx="10">
                  <c:v>967</c:v>
                </c:pt>
                <c:pt idx="11">
                  <c:v>1486</c:v>
                </c:pt>
                <c:pt idx="12">
                  <c:v>1786.2</c:v>
                </c:pt>
                <c:pt idx="13">
                  <c:v>2225.4</c:v>
                </c:pt>
                <c:pt idx="14">
                  <c:v>2575.3000000000002</c:v>
                </c:pt>
                <c:pt idx="15">
                  <c:v>2945.4</c:v>
                </c:pt>
                <c:pt idx="16">
                  <c:v>3512.7</c:v>
                </c:pt>
                <c:pt idx="17">
                  <c:v>4361</c:v>
                </c:pt>
                <c:pt idx="18">
                  <c:v>5006.1000000000004</c:v>
                </c:pt>
                <c:pt idx="19">
                  <c:v>5632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9893232"/>
        <c:axId val="-1899892688"/>
      </c:barChart>
      <c:catAx>
        <c:axId val="-18998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99892688"/>
        <c:crosses val="autoZero"/>
        <c:auto val="1"/>
        <c:lblAlgn val="ctr"/>
        <c:lblOffset val="100"/>
        <c:noMultiLvlLbl val="0"/>
      </c:catAx>
      <c:valAx>
        <c:axId val="-18998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9989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'Czas wykonania'!$C$3</c:f>
              <c:strCache>
                <c:ptCount val="1"/>
                <c:pt idx="0">
                  <c:v>Nearest neighbourhood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'Czas wykonania'!$A$4:$A$23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'Czas wykonania'!$C$4:$C$23</c:f>
              <c:numCache>
                <c:formatCode>General</c:formatCode>
                <c:ptCount val="20"/>
                <c:pt idx="0">
                  <c:v>3.5</c:v>
                </c:pt>
                <c:pt idx="1">
                  <c:v>2.9</c:v>
                </c:pt>
                <c:pt idx="2">
                  <c:v>3.2</c:v>
                </c:pt>
                <c:pt idx="3">
                  <c:v>7.9</c:v>
                </c:pt>
                <c:pt idx="4">
                  <c:v>4.8</c:v>
                </c:pt>
                <c:pt idx="5">
                  <c:v>12.2</c:v>
                </c:pt>
                <c:pt idx="6">
                  <c:v>15.2</c:v>
                </c:pt>
                <c:pt idx="7">
                  <c:v>20.5</c:v>
                </c:pt>
                <c:pt idx="8">
                  <c:v>26.4</c:v>
                </c:pt>
                <c:pt idx="9">
                  <c:v>29.8</c:v>
                </c:pt>
                <c:pt idx="10">
                  <c:v>35</c:v>
                </c:pt>
                <c:pt idx="11">
                  <c:v>42.6</c:v>
                </c:pt>
                <c:pt idx="12">
                  <c:v>47.9</c:v>
                </c:pt>
                <c:pt idx="13">
                  <c:v>51.2</c:v>
                </c:pt>
                <c:pt idx="14">
                  <c:v>59.3</c:v>
                </c:pt>
                <c:pt idx="15">
                  <c:v>69</c:v>
                </c:pt>
                <c:pt idx="16">
                  <c:v>76.7</c:v>
                </c:pt>
                <c:pt idx="17">
                  <c:v>85.7</c:v>
                </c:pt>
                <c:pt idx="18">
                  <c:v>93.6</c:v>
                </c:pt>
                <c:pt idx="19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9891600"/>
        <c:axId val="-1899881264"/>
      </c:barChart>
      <c:catAx>
        <c:axId val="-189989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99881264"/>
        <c:crosses val="autoZero"/>
        <c:auto val="1"/>
        <c:lblAlgn val="ctr"/>
        <c:lblOffset val="100"/>
        <c:noMultiLvlLbl val="0"/>
      </c:catAx>
      <c:valAx>
        <c:axId val="-18998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9989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'Czas wykonania'!$D$3</c:f>
              <c:strCache>
                <c:ptCount val="1"/>
                <c:pt idx="0">
                  <c:v>Jsprit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'Czas wykonania'!$A$4:$A$23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'Czas wykonania'!$D$4:$D$23</c:f>
              <c:numCache>
                <c:formatCode>General</c:formatCode>
                <c:ptCount val="20"/>
                <c:pt idx="0">
                  <c:v>230.9</c:v>
                </c:pt>
                <c:pt idx="1">
                  <c:v>497.8</c:v>
                </c:pt>
                <c:pt idx="2">
                  <c:v>1072</c:v>
                </c:pt>
                <c:pt idx="3">
                  <c:v>2154.6</c:v>
                </c:pt>
                <c:pt idx="4">
                  <c:v>3601.5</c:v>
                </c:pt>
                <c:pt idx="5">
                  <c:v>5786</c:v>
                </c:pt>
                <c:pt idx="6">
                  <c:v>9866.6</c:v>
                </c:pt>
                <c:pt idx="7">
                  <c:v>14586.4</c:v>
                </c:pt>
                <c:pt idx="8">
                  <c:v>21899.9</c:v>
                </c:pt>
                <c:pt idx="9">
                  <c:v>30047.200000000001</c:v>
                </c:pt>
                <c:pt idx="10">
                  <c:v>41648</c:v>
                </c:pt>
                <c:pt idx="11">
                  <c:v>54262.9</c:v>
                </c:pt>
                <c:pt idx="12">
                  <c:v>67358.399999999994</c:v>
                </c:pt>
                <c:pt idx="13">
                  <c:v>74568.100000000006</c:v>
                </c:pt>
                <c:pt idx="14">
                  <c:v>79453.3</c:v>
                </c:pt>
                <c:pt idx="15">
                  <c:v>88070.399999999994</c:v>
                </c:pt>
                <c:pt idx="16">
                  <c:v>95668.9</c:v>
                </c:pt>
                <c:pt idx="17">
                  <c:v>103762.6</c:v>
                </c:pt>
                <c:pt idx="18">
                  <c:v>109665.9</c:v>
                </c:pt>
                <c:pt idx="19">
                  <c:v>119528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9885072"/>
        <c:axId val="-1899884528"/>
      </c:barChart>
      <c:catAx>
        <c:axId val="-189988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99884528"/>
        <c:crosses val="autoZero"/>
        <c:auto val="1"/>
        <c:lblAlgn val="ctr"/>
        <c:lblOffset val="100"/>
        <c:noMultiLvlLbl val="0"/>
      </c:catAx>
      <c:valAx>
        <c:axId val="-189988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9988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'Czas wykonania'!$E$3</c:f>
              <c:strCache>
                <c:ptCount val="1"/>
                <c:pt idx="0">
                  <c:v>Google 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'Czas wykonania'!$A$4:$A$23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'Czas wykonania'!$E$4:$E$23</c:f>
              <c:numCache>
                <c:formatCode>General</c:formatCode>
                <c:ptCount val="20"/>
                <c:pt idx="0">
                  <c:v>9.6</c:v>
                </c:pt>
                <c:pt idx="1">
                  <c:v>24.5</c:v>
                </c:pt>
                <c:pt idx="2">
                  <c:v>51.6</c:v>
                </c:pt>
                <c:pt idx="3">
                  <c:v>98.6</c:v>
                </c:pt>
                <c:pt idx="4">
                  <c:v>143.9</c:v>
                </c:pt>
                <c:pt idx="5">
                  <c:v>184.4</c:v>
                </c:pt>
                <c:pt idx="6">
                  <c:v>278.3</c:v>
                </c:pt>
                <c:pt idx="7">
                  <c:v>359.8</c:v>
                </c:pt>
                <c:pt idx="8">
                  <c:v>473.6</c:v>
                </c:pt>
                <c:pt idx="9">
                  <c:v>570.20000000000005</c:v>
                </c:pt>
                <c:pt idx="10">
                  <c:v>796.4</c:v>
                </c:pt>
                <c:pt idx="11">
                  <c:v>847.2</c:v>
                </c:pt>
                <c:pt idx="12">
                  <c:v>1051.5</c:v>
                </c:pt>
                <c:pt idx="13">
                  <c:v>1332.3</c:v>
                </c:pt>
                <c:pt idx="14">
                  <c:v>1465.7</c:v>
                </c:pt>
                <c:pt idx="15">
                  <c:v>1520.4</c:v>
                </c:pt>
                <c:pt idx="16">
                  <c:v>1773.7</c:v>
                </c:pt>
                <c:pt idx="17">
                  <c:v>2146.6</c:v>
                </c:pt>
                <c:pt idx="18">
                  <c:v>2312.4</c:v>
                </c:pt>
                <c:pt idx="19">
                  <c:v>2519.2222222222222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99330896"/>
        <c:axId val="-1899331984"/>
      </c:barChart>
      <c:catAx>
        <c:axId val="-189933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99331984"/>
        <c:crosses val="autoZero"/>
        <c:auto val="1"/>
        <c:lblAlgn val="ctr"/>
        <c:lblOffset val="100"/>
        <c:noMultiLvlLbl val="0"/>
      </c:catAx>
      <c:valAx>
        <c:axId val="-18993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89933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'Wyniki AIR'!$B$17</c:f>
              <c:strCache>
                <c:ptCount val="1"/>
                <c:pt idx="0">
                  <c:v>C&amp;W Savings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AIR'!$A$18:$A$27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'Wyniki AIR'!$B$18:$B$27</c:f>
              <c:numCache>
                <c:formatCode>General</c:formatCode>
                <c:ptCount val="10"/>
                <c:pt idx="0">
                  <c:v>3746400.4828204298</c:v>
                </c:pt>
                <c:pt idx="1">
                  <c:v>2475621.36012985</c:v>
                </c:pt>
                <c:pt idx="2">
                  <c:v>3095118.2683270699</c:v>
                </c:pt>
                <c:pt idx="3">
                  <c:v>3630524.2831451101</c:v>
                </c:pt>
                <c:pt idx="4">
                  <c:v>3726879.6587481298</c:v>
                </c:pt>
                <c:pt idx="5">
                  <c:v>3249213.4763424001</c:v>
                </c:pt>
                <c:pt idx="6">
                  <c:v>3643063.4070946402</c:v>
                </c:pt>
                <c:pt idx="7">
                  <c:v>2464452.3110259101</c:v>
                </c:pt>
                <c:pt idx="8">
                  <c:v>3403820.1053931699</c:v>
                </c:pt>
                <c:pt idx="9">
                  <c:v>3683906.7264755601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'Wyniki AIR'!$C$17</c:f>
              <c:strCache>
                <c:ptCount val="1"/>
                <c:pt idx="0">
                  <c:v>NN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AIR'!$A$18:$A$27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'Wyniki AIR'!$C$18:$C$27</c:f>
              <c:numCache>
                <c:formatCode>General</c:formatCode>
                <c:ptCount val="10"/>
                <c:pt idx="0">
                  <c:v>4018648.6703762398</c:v>
                </c:pt>
                <c:pt idx="1">
                  <c:v>2992759.0463955598</c:v>
                </c:pt>
                <c:pt idx="2">
                  <c:v>3458315.8516974901</c:v>
                </c:pt>
                <c:pt idx="3">
                  <c:v>3906927.02558283</c:v>
                </c:pt>
                <c:pt idx="4">
                  <c:v>3917003.7516635</c:v>
                </c:pt>
                <c:pt idx="5">
                  <c:v>3753790.9549555099</c:v>
                </c:pt>
                <c:pt idx="6">
                  <c:v>3909721.5269205002</c:v>
                </c:pt>
                <c:pt idx="7">
                  <c:v>3006871.3299749098</c:v>
                </c:pt>
                <c:pt idx="8">
                  <c:v>3793076.6081097899</c:v>
                </c:pt>
                <c:pt idx="9">
                  <c:v>3727128.4941446502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'Wyniki AIR'!$D$17</c:f>
              <c:strCache>
                <c:ptCount val="1"/>
                <c:pt idx="0">
                  <c:v>Jsprit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'Wyniki AIR'!$A$18:$A$27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'Wyniki AIR'!$D$18:$D$27</c:f>
              <c:numCache>
                <c:formatCode>General</c:formatCode>
                <c:ptCount val="10"/>
                <c:pt idx="0">
                  <c:v>3642274.4302898101</c:v>
                </c:pt>
                <c:pt idx="1">
                  <c:v>2420230.6746918</c:v>
                </c:pt>
                <c:pt idx="2">
                  <c:v>3017266.3235124899</c:v>
                </c:pt>
                <c:pt idx="3">
                  <c:v>3530233.17624307</c:v>
                </c:pt>
                <c:pt idx="4">
                  <c:v>3611498.2703102799</c:v>
                </c:pt>
                <c:pt idx="5">
                  <c:v>3152910.39772837</c:v>
                </c:pt>
                <c:pt idx="6">
                  <c:v>3439110.7973435102</c:v>
                </c:pt>
                <c:pt idx="7">
                  <c:v>2383254.1099910201</c:v>
                </c:pt>
                <c:pt idx="8">
                  <c:v>3327892.58383646</c:v>
                </c:pt>
                <c:pt idx="9">
                  <c:v>3499537.8235120201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'Wyniki AIR'!$E$17</c:f>
              <c:strCache>
                <c:ptCount val="1"/>
                <c:pt idx="0">
                  <c:v>Google OT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'Wyniki AIR'!$A$18:$A$27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'Wyniki AIR'!$E$18:$E$27</c:f>
              <c:numCache>
                <c:formatCode>General</c:formatCode>
                <c:ptCount val="10"/>
                <c:pt idx="0">
                  <c:v>3720087.7715696301</c:v>
                </c:pt>
                <c:pt idx="1">
                  <c:v>2499709.6929502301</c:v>
                </c:pt>
                <c:pt idx="2">
                  <c:v>3112056.5887718298</c:v>
                </c:pt>
                <c:pt idx="3">
                  <c:v>3613697.9231534498</c:v>
                </c:pt>
                <c:pt idx="4">
                  <c:v>3763799.8510085102</c:v>
                </c:pt>
                <c:pt idx="5">
                  <c:v>3345572.70933739</c:v>
                </c:pt>
                <c:pt idx="6">
                  <c:v>3601323.9317621002</c:v>
                </c:pt>
                <c:pt idx="7">
                  <c:v>2433602.4511781302</c:v>
                </c:pt>
                <c:pt idx="8">
                  <c:v>3492063.9567396399</c:v>
                </c:pt>
                <c:pt idx="9">
                  <c:v>3599549.7008651099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1692512"/>
        <c:axId val="-1791688704"/>
      </c:scatterChart>
      <c:valAx>
        <c:axId val="-179169251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Numer testu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91688704"/>
        <c:crosses val="autoZero"/>
        <c:crossBetween val="midCat"/>
        <c:majorUnit val="1"/>
        <c:minorUnit val="1"/>
      </c:valAx>
      <c:valAx>
        <c:axId val="-1791688704"/>
        <c:scaling>
          <c:orientation val="minMax"/>
          <c:min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Wynik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9169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'Wyniki AIR'!$B$32</c:f>
              <c:strCache>
                <c:ptCount val="1"/>
                <c:pt idx="0">
                  <c:v>C&amp;W Savings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AIR'!$A$33:$A$42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'Wyniki AIR'!$B$33:$B$42</c:f>
              <c:numCache>
                <c:formatCode>General</c:formatCode>
                <c:ptCount val="10"/>
                <c:pt idx="0">
                  <c:v>6322556.5994260497</c:v>
                </c:pt>
                <c:pt idx="1">
                  <c:v>5448398.58257211</c:v>
                </c:pt>
                <c:pt idx="2">
                  <c:v>7147017.0403418401</c:v>
                </c:pt>
                <c:pt idx="3">
                  <c:v>5692794.6322383098</c:v>
                </c:pt>
                <c:pt idx="4">
                  <c:v>5035038.4073930401</c:v>
                </c:pt>
                <c:pt idx="5">
                  <c:v>6120220.0062452601</c:v>
                </c:pt>
                <c:pt idx="6">
                  <c:v>4874948.4065366499</c:v>
                </c:pt>
                <c:pt idx="7">
                  <c:v>6157756.8501796797</c:v>
                </c:pt>
                <c:pt idx="8">
                  <c:v>4942526.2142300997</c:v>
                </c:pt>
                <c:pt idx="9">
                  <c:v>6489476.8334408803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'Wyniki AIR'!$C$32</c:f>
              <c:strCache>
                <c:ptCount val="1"/>
                <c:pt idx="0">
                  <c:v>NN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AIR'!$A$33:$A$42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'Wyniki AIR'!$C$33:$C$42</c:f>
              <c:numCache>
                <c:formatCode>General</c:formatCode>
                <c:ptCount val="10"/>
                <c:pt idx="0">
                  <c:v>6923228.7568125399</c:v>
                </c:pt>
                <c:pt idx="1">
                  <c:v>6224181.5552265802</c:v>
                </c:pt>
                <c:pt idx="2">
                  <c:v>7604160.4266907098</c:v>
                </c:pt>
                <c:pt idx="3">
                  <c:v>6274711.4273909302</c:v>
                </c:pt>
                <c:pt idx="4">
                  <c:v>5435654.9591484005</c:v>
                </c:pt>
                <c:pt idx="5">
                  <c:v>6585785.4606474396</c:v>
                </c:pt>
                <c:pt idx="6">
                  <c:v>5439503.7709240103</c:v>
                </c:pt>
                <c:pt idx="7">
                  <c:v>6616325.4269587696</c:v>
                </c:pt>
                <c:pt idx="8">
                  <c:v>5484862.3477287097</c:v>
                </c:pt>
                <c:pt idx="9">
                  <c:v>7083550.6506597204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'Wyniki AIR'!$D$32</c:f>
              <c:strCache>
                <c:ptCount val="1"/>
                <c:pt idx="0">
                  <c:v>Jsprit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'Wyniki AIR'!$A$33:$A$42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'Wyniki AIR'!$D$33:$D$42</c:f>
              <c:numCache>
                <c:formatCode>General</c:formatCode>
                <c:ptCount val="10"/>
                <c:pt idx="0">
                  <c:v>6323796.6188012902</c:v>
                </c:pt>
                <c:pt idx="1">
                  <c:v>5327227.2736692503</c:v>
                </c:pt>
                <c:pt idx="2">
                  <c:v>7055463.1675341604</c:v>
                </c:pt>
                <c:pt idx="3">
                  <c:v>5564099.4505023398</c:v>
                </c:pt>
                <c:pt idx="4">
                  <c:v>4991210.7503680196</c:v>
                </c:pt>
                <c:pt idx="5">
                  <c:v>6069885.84570044</c:v>
                </c:pt>
                <c:pt idx="6">
                  <c:v>4859137.5910921497</c:v>
                </c:pt>
                <c:pt idx="7">
                  <c:v>6003626.3968597297</c:v>
                </c:pt>
                <c:pt idx="8">
                  <c:v>4754045.5964388298</c:v>
                </c:pt>
                <c:pt idx="9">
                  <c:v>6451331.7868237402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'Wyniki AIR'!$E$32</c:f>
              <c:strCache>
                <c:ptCount val="1"/>
                <c:pt idx="0">
                  <c:v>Google OT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'Wyniki AIR'!$A$33:$A$42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'Wyniki AIR'!$E$33:$E$42</c:f>
              <c:numCache>
                <c:formatCode>General</c:formatCode>
                <c:ptCount val="10"/>
                <c:pt idx="0">
                  <c:v>6316034.9868622804</c:v>
                </c:pt>
                <c:pt idx="1">
                  <c:v>5640708.4848659104</c:v>
                </c:pt>
                <c:pt idx="2">
                  <c:v>6996531.0068320697</c:v>
                </c:pt>
                <c:pt idx="3">
                  <c:v>5754545.1152224196</c:v>
                </c:pt>
                <c:pt idx="4">
                  <c:v>5147369.62667605</c:v>
                </c:pt>
                <c:pt idx="5">
                  <c:v>6113255.57829032</c:v>
                </c:pt>
                <c:pt idx="6">
                  <c:v>5131495.2933992697</c:v>
                </c:pt>
                <c:pt idx="7">
                  <c:v>6038160.8762003202</c:v>
                </c:pt>
                <c:pt idx="8">
                  <c:v>4932179.3545957804</c:v>
                </c:pt>
                <c:pt idx="9">
                  <c:v>6408793.5685361801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91689248"/>
        <c:axId val="-1791690336"/>
      </c:scatterChart>
      <c:valAx>
        <c:axId val="-1791689248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</a:t>
                </a:r>
                <a:r>
                  <a:rPr lang="pl-PL" baseline="0"/>
                  <a:t> testu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91690336"/>
        <c:crosses val="autoZero"/>
        <c:crossBetween val="midCat"/>
        <c:majorUnit val="1"/>
        <c:minorUnit val="1"/>
      </c:valAx>
      <c:valAx>
        <c:axId val="-1791690336"/>
        <c:scaling>
          <c:orientation val="minMax"/>
          <c:min val="4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91689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'Wyniki AIR'!$B$45</c:f>
              <c:strCache>
                <c:ptCount val="1"/>
                <c:pt idx="0">
                  <c:v>C&amp;W Savings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'Wyniki AIR'!$A$46:$A$55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'Wyniki AIR'!$B$46:$B$55</c:f>
              <c:numCache>
                <c:formatCode>General</c:formatCode>
                <c:ptCount val="10"/>
                <c:pt idx="0">
                  <c:v>11695828.242698399</c:v>
                </c:pt>
                <c:pt idx="1">
                  <c:v>11970239.958012201</c:v>
                </c:pt>
                <c:pt idx="2">
                  <c:v>10000662.8815889</c:v>
                </c:pt>
                <c:pt idx="3">
                  <c:v>10405362.724475799</c:v>
                </c:pt>
                <c:pt idx="4">
                  <c:v>9756534.5694401804</c:v>
                </c:pt>
                <c:pt idx="5">
                  <c:v>12635473.141237199</c:v>
                </c:pt>
                <c:pt idx="6">
                  <c:v>12365791.677980799</c:v>
                </c:pt>
                <c:pt idx="7">
                  <c:v>13312732.220710101</c:v>
                </c:pt>
                <c:pt idx="8">
                  <c:v>11439289.056381401</c:v>
                </c:pt>
                <c:pt idx="9">
                  <c:v>12445719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'Wyniki AIR'!$C$45</c:f>
              <c:strCache>
                <c:ptCount val="1"/>
                <c:pt idx="0">
                  <c:v>NN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'Wyniki AIR'!$A$46:$A$55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'Wyniki AIR'!$C$46:$C$55</c:f>
              <c:numCache>
                <c:formatCode>General</c:formatCode>
                <c:ptCount val="10"/>
                <c:pt idx="0">
                  <c:v>12693964.6725056</c:v>
                </c:pt>
                <c:pt idx="1">
                  <c:v>12752420.7182495</c:v>
                </c:pt>
                <c:pt idx="2">
                  <c:v>11010838.529679</c:v>
                </c:pt>
                <c:pt idx="3">
                  <c:v>11424672.7738625</c:v>
                </c:pt>
                <c:pt idx="4">
                  <c:v>10357064.2522681</c:v>
                </c:pt>
                <c:pt idx="5">
                  <c:v>13196500.4240175</c:v>
                </c:pt>
                <c:pt idx="6">
                  <c:v>12531060.153219501</c:v>
                </c:pt>
                <c:pt idx="7">
                  <c:v>13793704.6071523</c:v>
                </c:pt>
                <c:pt idx="8">
                  <c:v>11993639.7557103</c:v>
                </c:pt>
                <c:pt idx="9">
                  <c:v>13043251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'Wyniki AIR'!$D$45</c:f>
              <c:strCache>
                <c:ptCount val="1"/>
                <c:pt idx="0">
                  <c:v>Jsprit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'Wyniki AIR'!$A$46:$A$55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'Wyniki AIR'!$D$46:$D$55</c:f>
              <c:numCache>
                <c:formatCode>General</c:formatCode>
                <c:ptCount val="10"/>
                <c:pt idx="0">
                  <c:v>11903177.874185201</c:v>
                </c:pt>
                <c:pt idx="1">
                  <c:v>12392279.589364599</c:v>
                </c:pt>
                <c:pt idx="2">
                  <c:v>10067365.355718801</c:v>
                </c:pt>
                <c:pt idx="3">
                  <c:v>10556351.962096799</c:v>
                </c:pt>
                <c:pt idx="4">
                  <c:v>10029192.585429899</c:v>
                </c:pt>
                <c:pt idx="5">
                  <c:v>12612803.4650819</c:v>
                </c:pt>
                <c:pt idx="6">
                  <c:v>12430147.213381501</c:v>
                </c:pt>
                <c:pt idx="7">
                  <c:v>13391390.9943115</c:v>
                </c:pt>
                <c:pt idx="8">
                  <c:v>11541717.7549475</c:v>
                </c:pt>
                <c:pt idx="9">
                  <c:v>12357869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'Wyniki AIR'!$E$45</c:f>
              <c:strCache>
                <c:ptCount val="1"/>
                <c:pt idx="0">
                  <c:v>Google OT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'Wyniki AIR'!$A$46:$A$55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'Wyniki AIR'!$E$46:$E$55</c:f>
              <c:numCache>
                <c:formatCode>General</c:formatCode>
                <c:ptCount val="10"/>
                <c:pt idx="0">
                  <c:v>11984230.511467</c:v>
                </c:pt>
                <c:pt idx="1">
                  <c:v>12229276.778550999</c:v>
                </c:pt>
                <c:pt idx="2">
                  <c:v>10273047.808070499</c:v>
                </c:pt>
                <c:pt idx="3">
                  <c:v>10683589.468582399</c:v>
                </c:pt>
                <c:pt idx="4">
                  <c:v>9949436.5867935792</c:v>
                </c:pt>
                <c:pt idx="5">
                  <c:v>12582341.1260067</c:v>
                </c:pt>
                <c:pt idx="6">
                  <c:v>12213790.124113601</c:v>
                </c:pt>
                <c:pt idx="7">
                  <c:v>13260725.1882644</c:v>
                </c:pt>
                <c:pt idx="8">
                  <c:v>11264407.9536999</c:v>
                </c:pt>
                <c:pt idx="9">
                  <c:v>12278655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85254112"/>
        <c:axId val="-1785250848"/>
      </c:scatterChart>
      <c:valAx>
        <c:axId val="-1785254112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Numer testu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85250848"/>
        <c:crosses val="autoZero"/>
        <c:crossBetween val="midCat"/>
        <c:majorUnit val="1"/>
        <c:minorUnit val="1"/>
      </c:valAx>
      <c:valAx>
        <c:axId val="-1785250848"/>
        <c:scaling>
          <c:orientation val="minMax"/>
          <c:min val="97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785254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'Czas macierzy'!$D$5</c:f>
              <c:strCache>
                <c:ptCount val="1"/>
                <c:pt idx="0">
                  <c:v>Czas obliczania macierzy dla odległości w linii prostej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'Czas macierzy'!$C$6:$C$25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'Czas macierzy'!$D$6:$D$25</c:f>
              <c:numCache>
                <c:formatCode>General</c:formatCode>
                <c:ptCount val="20"/>
                <c:pt idx="0">
                  <c:v>1.7</c:v>
                </c:pt>
                <c:pt idx="1">
                  <c:v>3.2</c:v>
                </c:pt>
                <c:pt idx="2">
                  <c:v>4.5</c:v>
                </c:pt>
                <c:pt idx="3">
                  <c:v>6.4</c:v>
                </c:pt>
                <c:pt idx="4">
                  <c:v>9.4</c:v>
                </c:pt>
                <c:pt idx="5">
                  <c:v>11.4</c:v>
                </c:pt>
                <c:pt idx="6">
                  <c:v>14</c:v>
                </c:pt>
                <c:pt idx="7">
                  <c:v>17.100000000000001</c:v>
                </c:pt>
                <c:pt idx="8">
                  <c:v>23.4</c:v>
                </c:pt>
                <c:pt idx="9">
                  <c:v>26.6</c:v>
                </c:pt>
                <c:pt idx="10">
                  <c:v>31.5</c:v>
                </c:pt>
                <c:pt idx="11">
                  <c:v>38.9</c:v>
                </c:pt>
                <c:pt idx="12">
                  <c:v>44</c:v>
                </c:pt>
                <c:pt idx="13">
                  <c:v>51.5</c:v>
                </c:pt>
                <c:pt idx="14">
                  <c:v>55</c:v>
                </c:pt>
                <c:pt idx="15">
                  <c:v>60.2</c:v>
                </c:pt>
                <c:pt idx="16">
                  <c:v>68.599999999999994</c:v>
                </c:pt>
                <c:pt idx="17">
                  <c:v>72</c:v>
                </c:pt>
                <c:pt idx="18">
                  <c:v>75.7</c:v>
                </c:pt>
                <c:pt idx="19">
                  <c:v>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5957472"/>
        <c:axId val="-1955947136"/>
      </c:lineChart>
      <c:catAx>
        <c:axId val="-195595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problemu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955947136"/>
        <c:crosses val="autoZero"/>
        <c:auto val="1"/>
        <c:lblAlgn val="ctr"/>
        <c:lblOffset val="100"/>
        <c:noMultiLvlLbl val="0"/>
      </c:catAx>
      <c:valAx>
        <c:axId val="-195594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obliczania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95595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'Czas macierzy'!$E$5</c:f>
              <c:strCache>
                <c:ptCount val="1"/>
                <c:pt idx="0">
                  <c:v>Czas obliczania macierzy dla odległości drogowej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'Czas macierzy'!$C$6:$C$25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'Czas macierzy'!$E$6:$E$25</c:f>
              <c:numCache>
                <c:formatCode>General</c:formatCode>
                <c:ptCount val="20"/>
                <c:pt idx="0">
                  <c:v>349.3</c:v>
                </c:pt>
                <c:pt idx="1">
                  <c:v>1196.5999999999999</c:v>
                </c:pt>
                <c:pt idx="2">
                  <c:v>2575.1</c:v>
                </c:pt>
                <c:pt idx="3">
                  <c:v>4448.5</c:v>
                </c:pt>
                <c:pt idx="4">
                  <c:v>6895</c:v>
                </c:pt>
                <c:pt idx="5">
                  <c:v>9643.7999999999993</c:v>
                </c:pt>
                <c:pt idx="6">
                  <c:v>13565.6</c:v>
                </c:pt>
                <c:pt idx="7">
                  <c:v>17597.099999999999</c:v>
                </c:pt>
                <c:pt idx="8">
                  <c:v>22385</c:v>
                </c:pt>
                <c:pt idx="9">
                  <c:v>27481.1</c:v>
                </c:pt>
                <c:pt idx="10">
                  <c:v>32763.5</c:v>
                </c:pt>
                <c:pt idx="11">
                  <c:v>39405.199999999997</c:v>
                </c:pt>
                <c:pt idx="12">
                  <c:v>45659.4</c:v>
                </c:pt>
                <c:pt idx="13">
                  <c:v>54329.1</c:v>
                </c:pt>
                <c:pt idx="14">
                  <c:v>59153.2</c:v>
                </c:pt>
                <c:pt idx="15">
                  <c:v>67797</c:v>
                </c:pt>
                <c:pt idx="16">
                  <c:v>77265.8</c:v>
                </c:pt>
                <c:pt idx="17">
                  <c:v>85911.1</c:v>
                </c:pt>
                <c:pt idx="18">
                  <c:v>96579.7</c:v>
                </c:pt>
                <c:pt idx="19">
                  <c:v>107698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5959104"/>
        <c:axId val="-1955955840"/>
      </c:lineChart>
      <c:catAx>
        <c:axId val="-195595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problemu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955955840"/>
        <c:crosses val="autoZero"/>
        <c:auto val="1"/>
        <c:lblAlgn val="ctr"/>
        <c:lblOffset val="100"/>
        <c:noMultiLvlLbl val="0"/>
      </c:catAx>
      <c:valAx>
        <c:axId val="-19559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obliczania [ms]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955959104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obliczania macierzy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'Czas macierzy'!$D$5</c:f>
              <c:strCache>
                <c:ptCount val="1"/>
                <c:pt idx="0">
                  <c:v>Czas obliczania macierzy dla odległości w linii prostej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numRef>
              <c:f>'Czas macierzy'!$C$6:$C$25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'Czas macierzy'!$D$6:$D$25</c:f>
              <c:numCache>
                <c:formatCode>General</c:formatCode>
                <c:ptCount val="20"/>
                <c:pt idx="0">
                  <c:v>1.7</c:v>
                </c:pt>
                <c:pt idx="1">
                  <c:v>3.2</c:v>
                </c:pt>
                <c:pt idx="2">
                  <c:v>4.5</c:v>
                </c:pt>
                <c:pt idx="3">
                  <c:v>6.4</c:v>
                </c:pt>
                <c:pt idx="4">
                  <c:v>9.4</c:v>
                </c:pt>
                <c:pt idx="5">
                  <c:v>11.4</c:v>
                </c:pt>
                <c:pt idx="6">
                  <c:v>14</c:v>
                </c:pt>
                <c:pt idx="7">
                  <c:v>17.100000000000001</c:v>
                </c:pt>
                <c:pt idx="8">
                  <c:v>23.4</c:v>
                </c:pt>
                <c:pt idx="9">
                  <c:v>26.6</c:v>
                </c:pt>
                <c:pt idx="10">
                  <c:v>31.5</c:v>
                </c:pt>
                <c:pt idx="11">
                  <c:v>38.9</c:v>
                </c:pt>
                <c:pt idx="12">
                  <c:v>44</c:v>
                </c:pt>
                <c:pt idx="13">
                  <c:v>51.5</c:v>
                </c:pt>
                <c:pt idx="14">
                  <c:v>55</c:v>
                </c:pt>
                <c:pt idx="15">
                  <c:v>60.2</c:v>
                </c:pt>
                <c:pt idx="16">
                  <c:v>68.599999999999994</c:v>
                </c:pt>
                <c:pt idx="17">
                  <c:v>72</c:v>
                </c:pt>
                <c:pt idx="18">
                  <c:v>75.7</c:v>
                </c:pt>
                <c:pt idx="19">
                  <c:v>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5954208"/>
        <c:axId val="-1955946592"/>
      </c:lineChart>
      <c:lineChart>
        <c:grouping val="standard"/>
        <c:varyColors val="0"/>
        <c:ser>
          <c:idx val="1"/>
          <c:order val="1"/>
          <c:tx>
            <c:strRef>
              <c:f>'Czas macierzy'!$E$5</c:f>
              <c:strCache>
                <c:ptCount val="1"/>
                <c:pt idx="0">
                  <c:v>Czas obliczania macierzy dla odległości drogowej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numRef>
              <c:f>'Czas macierzy'!$C$6:$C$25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'Czas macierzy'!$E$6:$E$25</c:f>
              <c:numCache>
                <c:formatCode>General</c:formatCode>
                <c:ptCount val="20"/>
                <c:pt idx="0">
                  <c:v>349.3</c:v>
                </c:pt>
                <c:pt idx="1">
                  <c:v>1196.5999999999999</c:v>
                </c:pt>
                <c:pt idx="2">
                  <c:v>2575.1</c:v>
                </c:pt>
                <c:pt idx="3">
                  <c:v>4448.5</c:v>
                </c:pt>
                <c:pt idx="4">
                  <c:v>6895</c:v>
                </c:pt>
                <c:pt idx="5">
                  <c:v>9643.7999999999993</c:v>
                </c:pt>
                <c:pt idx="6">
                  <c:v>13565.6</c:v>
                </c:pt>
                <c:pt idx="7">
                  <c:v>17597.099999999999</c:v>
                </c:pt>
                <c:pt idx="8">
                  <c:v>22385</c:v>
                </c:pt>
                <c:pt idx="9">
                  <c:v>27481.1</c:v>
                </c:pt>
                <c:pt idx="10">
                  <c:v>32763.5</c:v>
                </c:pt>
                <c:pt idx="11">
                  <c:v>39405.199999999997</c:v>
                </c:pt>
                <c:pt idx="12">
                  <c:v>45659.4</c:v>
                </c:pt>
                <c:pt idx="13">
                  <c:v>54329.1</c:v>
                </c:pt>
                <c:pt idx="14">
                  <c:v>59153.2</c:v>
                </c:pt>
                <c:pt idx="15">
                  <c:v>67797</c:v>
                </c:pt>
                <c:pt idx="16">
                  <c:v>77265.8</c:v>
                </c:pt>
                <c:pt idx="17">
                  <c:v>85911.1</c:v>
                </c:pt>
                <c:pt idx="18">
                  <c:v>96579.7</c:v>
                </c:pt>
                <c:pt idx="19">
                  <c:v>107698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55953664"/>
        <c:axId val="-1955944960"/>
      </c:lineChart>
      <c:valAx>
        <c:axId val="-195594659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955954208"/>
        <c:crosses val="autoZero"/>
        <c:crossBetween val="between"/>
      </c:valAx>
      <c:catAx>
        <c:axId val="-195595420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955946592"/>
        <c:crosses val="autoZero"/>
        <c:auto val="1"/>
        <c:lblAlgn val="ctr"/>
        <c:lblOffset val="100"/>
        <c:noMultiLvlLbl val="0"/>
      </c:catAx>
      <c:valAx>
        <c:axId val="-1955944960"/>
        <c:scaling>
          <c:orientation val="minMax"/>
        </c:scaling>
        <c:delete val="0"/>
        <c:axPos val="r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955953664"/>
        <c:crosses val="max"/>
        <c:crossBetween val="between"/>
      </c:valAx>
      <c:catAx>
        <c:axId val="-1955953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955944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'Wybiki AIR'!$A$4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'Wybiki AIR'!$B$3:$E$3</c:f>
              <c:strCache>
                <c:ptCount val="4"/>
                <c:pt idx="0">
                  <c:v>C&amp;W Savings</c:v>
                </c:pt>
                <c:pt idx="1">
                  <c:v>Nearest neighbourhood</c:v>
                </c:pt>
                <c:pt idx="2">
                  <c:v>Jsprit</c:v>
                </c:pt>
                <c:pt idx="3">
                  <c:v>Google OT</c:v>
                </c:pt>
              </c:strCache>
            </c:strRef>
          </c:cat>
          <c:val>
            <c:numRef>
              <c:f>'Wybiki AIR'!$B$4:$E$4</c:f>
              <c:numCache>
                <c:formatCode>General</c:formatCode>
                <c:ptCount val="4"/>
                <c:pt idx="0">
                  <c:v>885266.44426390121</c:v>
                </c:pt>
                <c:pt idx="1">
                  <c:v>1098410.0017943319</c:v>
                </c:pt>
                <c:pt idx="2">
                  <c:v>871065.21118607209</c:v>
                </c:pt>
                <c:pt idx="3">
                  <c:v>875488.26148825511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5953120"/>
        <c:axId val="-1955952576"/>
      </c:barChart>
      <c:catAx>
        <c:axId val="-19559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955952576"/>
        <c:crosses val="autoZero"/>
        <c:auto val="1"/>
        <c:lblAlgn val="ctr"/>
        <c:lblOffset val="100"/>
        <c:noMultiLvlLbl val="0"/>
      </c:catAx>
      <c:valAx>
        <c:axId val="-1955952576"/>
        <c:scaling>
          <c:orientation val="minMax"/>
          <c:min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95595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'Wybiki AIR'!$A$8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'Wybiki AIR'!$B$3:$E$3</c:f>
              <c:strCache>
                <c:ptCount val="4"/>
                <c:pt idx="0">
                  <c:v>C&amp;W Savings</c:v>
                </c:pt>
                <c:pt idx="1">
                  <c:v>Nearest neighbourhood</c:v>
                </c:pt>
                <c:pt idx="2">
                  <c:v>Jsprit</c:v>
                </c:pt>
                <c:pt idx="3">
                  <c:v>Google OT</c:v>
                </c:pt>
              </c:strCache>
            </c:strRef>
          </c:cat>
          <c:val>
            <c:numRef>
              <c:f>'Wybiki AIR'!$B$8:$E$8</c:f>
              <c:numCache>
                <c:formatCode>General</c:formatCode>
                <c:ptCount val="4"/>
                <c:pt idx="0">
                  <c:v>3311900.0079502268</c:v>
                </c:pt>
                <c:pt idx="1">
                  <c:v>3648424.3259820985</c:v>
                </c:pt>
                <c:pt idx="2">
                  <c:v>3202420.8587458832</c:v>
                </c:pt>
                <c:pt idx="3">
                  <c:v>3318146.4577336018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55948224"/>
        <c:axId val="-26477520"/>
      </c:barChart>
      <c:catAx>
        <c:axId val="-195594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26477520"/>
        <c:crosses val="autoZero"/>
        <c:auto val="1"/>
        <c:lblAlgn val="ctr"/>
        <c:lblOffset val="100"/>
        <c:noMultiLvlLbl val="0"/>
      </c:catAx>
      <c:valAx>
        <c:axId val="-26477520"/>
        <c:scaling>
          <c:orientation val="minMax"/>
          <c:min val="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195594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2</xdr:row>
      <xdr:rowOff>1</xdr:rowOff>
    </xdr:from>
    <xdr:to>
      <xdr:col>11</xdr:col>
      <xdr:colOff>514350</xdr:colOff>
      <xdr:row>14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590551</xdr:colOff>
      <xdr:row>2</xdr:row>
      <xdr:rowOff>1</xdr:rowOff>
    </xdr:from>
    <xdr:to>
      <xdr:col>18</xdr:col>
      <xdr:colOff>57151</xdr:colOff>
      <xdr:row>14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338137</xdr:colOff>
      <xdr:row>14</xdr:row>
      <xdr:rowOff>28575</xdr:rowOff>
    </xdr:from>
    <xdr:to>
      <xdr:col>11</xdr:col>
      <xdr:colOff>523875</xdr:colOff>
      <xdr:row>26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595312</xdr:colOff>
      <xdr:row>14</xdr:row>
      <xdr:rowOff>0</xdr:rowOff>
    </xdr:from>
    <xdr:to>
      <xdr:col>18</xdr:col>
      <xdr:colOff>66675</xdr:colOff>
      <xdr:row>26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27</xdr:row>
      <xdr:rowOff>28575</xdr:rowOff>
    </xdr:from>
    <xdr:to>
      <xdr:col>6</xdr:col>
      <xdr:colOff>180974</xdr:colOff>
      <xdr:row>46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266700</xdr:colOff>
      <xdr:row>27</xdr:row>
      <xdr:rowOff>28575</xdr:rowOff>
    </xdr:from>
    <xdr:to>
      <xdr:col>14</xdr:col>
      <xdr:colOff>428625</xdr:colOff>
      <xdr:row>46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195261</xdr:colOff>
      <xdr:row>2</xdr:row>
      <xdr:rowOff>180975</xdr:rowOff>
    </xdr:from>
    <xdr:to>
      <xdr:col>15</xdr:col>
      <xdr:colOff>123824</xdr:colOff>
      <xdr:row>18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</xdr:row>
      <xdr:rowOff>0</xdr:rowOff>
    </xdr:from>
    <xdr:to>
      <xdr:col>14</xdr:col>
      <xdr:colOff>209550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266699</xdr:colOff>
      <xdr:row>2</xdr:row>
      <xdr:rowOff>0</xdr:rowOff>
    </xdr:from>
    <xdr:to>
      <xdr:col>18</xdr:col>
      <xdr:colOff>352424</xdr:colOff>
      <xdr:row>16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142874</xdr:colOff>
      <xdr:row>16</xdr:row>
      <xdr:rowOff>171450</xdr:rowOff>
    </xdr:from>
    <xdr:to>
      <xdr:col>14</xdr:col>
      <xdr:colOff>228600</xdr:colOff>
      <xdr:row>31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304800</xdr:colOff>
      <xdr:row>16</xdr:row>
      <xdr:rowOff>171450</xdr:rowOff>
    </xdr:from>
    <xdr:to>
      <xdr:col>18</xdr:col>
      <xdr:colOff>400050</xdr:colOff>
      <xdr:row>31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538162</xdr:colOff>
      <xdr:row>24</xdr:row>
      <xdr:rowOff>104775</xdr:rowOff>
    </xdr:from>
    <xdr:to>
      <xdr:col>10</xdr:col>
      <xdr:colOff>80962</xdr:colOff>
      <xdr:row>38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0</xdr:row>
      <xdr:rowOff>76200</xdr:rowOff>
    </xdr:from>
    <xdr:to>
      <xdr:col>10</xdr:col>
      <xdr:colOff>485775</xdr:colOff>
      <xdr:row>12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142875</xdr:colOff>
      <xdr:row>2</xdr:row>
      <xdr:rowOff>9525</xdr:rowOff>
    </xdr:from>
    <xdr:to>
      <xdr:col>15</xdr:col>
      <xdr:colOff>238125</xdr:colOff>
      <xdr:row>15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15</xdr:row>
      <xdr:rowOff>152400</xdr:rowOff>
    </xdr:from>
    <xdr:to>
      <xdr:col>15</xdr:col>
      <xdr:colOff>228600</xdr:colOff>
      <xdr:row>30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333375</xdr:colOff>
      <xdr:row>2</xdr:row>
      <xdr:rowOff>0</xdr:rowOff>
    </xdr:from>
    <xdr:to>
      <xdr:col>20</xdr:col>
      <xdr:colOff>200025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333375</xdr:colOff>
      <xdr:row>15</xdr:row>
      <xdr:rowOff>161925</xdr:rowOff>
    </xdr:from>
    <xdr:to>
      <xdr:col>20</xdr:col>
      <xdr:colOff>485775</xdr:colOff>
      <xdr:row>30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V206"/>
  <sheetViews>
    <sheetView topLeftCell="A169" zoomScaleNormal="100" workbookViewId="0">
      <selection activeCell="M8" activeCellId="4" sqref="I6 G8 I8 K8 M8"/>
    </sheetView>
  </sheetViews>
  <sheetFormatPr defaultRowHeight="15" x14ac:dyDescent="0.25"/>
  <cols>
    <col min="1" max="1" width="5.7109375" customWidth="1"/>
    <col min="2" max="2" width="4.42578125" bestFit="1" customWidth="1"/>
    <col min="3" max="3" width="9.5703125" customWidth="1"/>
    <col min="5" max="5" width="11.5703125" customWidth="1"/>
    <col min="6" max="6" width="12.42578125" bestFit="1" customWidth="1"/>
    <col min="7" max="7" width="13.42578125" bestFit="1" customWidth="1"/>
    <col min="8" max="8" width="10.5703125" bestFit="1" customWidth="1"/>
    <col min="14" max="14" width="17.42578125" bestFit="1" customWidth="1"/>
    <col min="15" max="15" width="14.140625" bestFit="1" customWidth="1"/>
    <col min="16" max="16" width="15.140625" bestFit="1" customWidth="1"/>
    <col min="19" max="19" width="14.140625" bestFit="1" customWidth="1"/>
    <col min="20" max="20" width="14.5703125" bestFit="1" customWidth="1"/>
    <col min="21" max="21" width="14.140625" bestFit="1" customWidth="1"/>
    <col min="22" max="22" width="15.140625" bestFit="1" customWidth="1"/>
  </cols>
  <sheetData>
    <row r="1" spans="3:22" s="1" customFormat="1" x14ac:dyDescent="0.25"/>
    <row r="6" spans="3:22" ht="15.75" thickBot="1" x14ac:dyDescent="0.3"/>
    <row r="7" spans="3:22" ht="31.5" thickTop="1" thickBot="1" x14ac:dyDescent="0.3">
      <c r="C7" s="6" t="s">
        <v>79</v>
      </c>
      <c r="D7" s="6" t="s">
        <v>78</v>
      </c>
      <c r="E7" s="5" t="s">
        <v>77</v>
      </c>
      <c r="F7" s="9" t="s">
        <v>76</v>
      </c>
      <c r="G7" s="9" t="s">
        <v>75</v>
      </c>
      <c r="H7" s="12" t="s">
        <v>74</v>
      </c>
      <c r="I7" s="12" t="s">
        <v>73</v>
      </c>
      <c r="J7" s="15" t="s">
        <v>72</v>
      </c>
      <c r="K7" s="15" t="s">
        <v>71</v>
      </c>
      <c r="L7" s="18" t="s">
        <v>70</v>
      </c>
      <c r="M7" s="18" t="s">
        <v>69</v>
      </c>
      <c r="N7" s="5" t="s">
        <v>68</v>
      </c>
      <c r="O7" s="9" t="s">
        <v>67</v>
      </c>
      <c r="P7" s="9" t="s">
        <v>66</v>
      </c>
      <c r="Q7" s="12" t="s">
        <v>65</v>
      </c>
      <c r="R7" s="12" t="s">
        <v>64</v>
      </c>
      <c r="S7" s="15" t="s">
        <v>63</v>
      </c>
      <c r="T7" s="15" t="s">
        <v>62</v>
      </c>
      <c r="U7" s="18" t="s">
        <v>61</v>
      </c>
      <c r="V7" s="18" t="s">
        <v>60</v>
      </c>
    </row>
    <row r="8" spans="3:22" ht="15.75" thickTop="1" x14ac:dyDescent="0.25">
      <c r="C8" s="7" t="s">
        <v>59</v>
      </c>
      <c r="D8" s="7">
        <v>10</v>
      </c>
      <c r="E8" s="4">
        <v>2</v>
      </c>
      <c r="F8" s="10">
        <v>10</v>
      </c>
      <c r="G8" s="10">
        <v>1070710.7051351201</v>
      </c>
      <c r="H8" s="13">
        <v>4</v>
      </c>
      <c r="I8" s="13">
        <v>1349924.0684589699</v>
      </c>
      <c r="J8" s="16">
        <v>265</v>
      </c>
      <c r="K8" s="16">
        <v>1070710.7051351201</v>
      </c>
      <c r="L8" s="19">
        <v>10</v>
      </c>
      <c r="M8" s="19">
        <v>1084197.10739792</v>
      </c>
      <c r="N8" s="4">
        <v>434</v>
      </c>
      <c r="O8" s="10">
        <v>16</v>
      </c>
      <c r="P8" s="10">
        <v>1057458.7185947399</v>
      </c>
      <c r="Q8" s="13">
        <v>401</v>
      </c>
      <c r="R8" s="13">
        <v>1358031.5281351199</v>
      </c>
      <c r="S8" s="16">
        <v>329</v>
      </c>
      <c r="T8" s="16">
        <v>1056343.8005947401</v>
      </c>
      <c r="U8" s="19">
        <v>14</v>
      </c>
      <c r="V8" s="19">
        <v>1069674.2155947399</v>
      </c>
    </row>
    <row r="9" spans="3:22" x14ac:dyDescent="0.25">
      <c r="C9" s="8" t="s">
        <v>58</v>
      </c>
      <c r="D9" s="8">
        <v>10</v>
      </c>
      <c r="E9" s="3">
        <v>3</v>
      </c>
      <c r="F9" s="11">
        <v>11</v>
      </c>
      <c r="G9" s="11">
        <v>740364.54364360205</v>
      </c>
      <c r="H9" s="14">
        <v>4</v>
      </c>
      <c r="I9" s="14">
        <v>1021218.23258994</v>
      </c>
      <c r="J9" s="17">
        <v>272</v>
      </c>
      <c r="K9" s="17">
        <v>743788.82664360199</v>
      </c>
      <c r="L9" s="20">
        <v>10</v>
      </c>
      <c r="M9" s="20">
        <v>743496.961643602</v>
      </c>
      <c r="N9" s="3">
        <v>391</v>
      </c>
      <c r="O9" s="11">
        <v>9</v>
      </c>
      <c r="P9" s="11">
        <v>743496.961643602</v>
      </c>
      <c r="Q9" s="14">
        <v>356</v>
      </c>
      <c r="R9" s="14">
        <v>1021218.23258994</v>
      </c>
      <c r="S9" s="17">
        <v>554</v>
      </c>
      <c r="T9" s="17">
        <v>739907.45052719605</v>
      </c>
      <c r="U9" s="20">
        <v>17</v>
      </c>
      <c r="V9" s="20">
        <v>739907.45052719605</v>
      </c>
    </row>
    <row r="10" spans="3:22" x14ac:dyDescent="0.25">
      <c r="C10" s="8" t="s">
        <v>57</v>
      </c>
      <c r="D10" s="8">
        <v>10</v>
      </c>
      <c r="E10" s="3">
        <v>2</v>
      </c>
      <c r="F10" s="11">
        <v>8</v>
      </c>
      <c r="G10" s="11">
        <v>818464.61311285698</v>
      </c>
      <c r="H10" s="14">
        <v>4</v>
      </c>
      <c r="I10" s="14">
        <v>899846.08888280904</v>
      </c>
      <c r="J10" s="17">
        <v>222</v>
      </c>
      <c r="K10" s="17">
        <v>793244.73488280899</v>
      </c>
      <c r="L10" s="20">
        <v>8</v>
      </c>
      <c r="M10" s="20">
        <v>795632.90088280896</v>
      </c>
      <c r="N10" s="3">
        <v>346</v>
      </c>
      <c r="O10" s="11">
        <v>7</v>
      </c>
      <c r="P10" s="11">
        <v>778162.63802251697</v>
      </c>
      <c r="Q10" s="14">
        <v>338</v>
      </c>
      <c r="R10" s="14">
        <v>899846.08888280904</v>
      </c>
      <c r="S10" s="17">
        <v>209</v>
      </c>
      <c r="T10" s="17">
        <v>775993.17702251696</v>
      </c>
      <c r="U10" s="20">
        <v>14</v>
      </c>
      <c r="V10" s="20">
        <v>775993.17702251696</v>
      </c>
    </row>
    <row r="11" spans="3:22" x14ac:dyDescent="0.25">
      <c r="C11" s="8" t="s">
        <v>56</v>
      </c>
      <c r="D11" s="8">
        <v>10</v>
      </c>
      <c r="E11" s="3">
        <v>2</v>
      </c>
      <c r="F11" s="11">
        <v>6</v>
      </c>
      <c r="G11" s="11">
        <v>918784.68077217299</v>
      </c>
      <c r="H11" s="14">
        <v>8</v>
      </c>
      <c r="I11" s="14">
        <v>1135055.20377217</v>
      </c>
      <c r="J11" s="17">
        <v>281</v>
      </c>
      <c r="K11" s="17">
        <v>922226.65203882603</v>
      </c>
      <c r="L11" s="20">
        <v>9</v>
      </c>
      <c r="M11" s="20">
        <v>922226.65203882603</v>
      </c>
      <c r="N11" s="3">
        <v>341</v>
      </c>
      <c r="O11" s="11">
        <v>5</v>
      </c>
      <c r="P11" s="11">
        <v>918819.88777217304</v>
      </c>
      <c r="Q11" s="14">
        <v>371</v>
      </c>
      <c r="R11" s="14">
        <v>1007874.25264804</v>
      </c>
      <c r="S11" s="17">
        <v>239</v>
      </c>
      <c r="T11" s="17">
        <v>908784.41503882594</v>
      </c>
      <c r="U11" s="20">
        <v>12</v>
      </c>
      <c r="V11" s="20">
        <v>908784.41503882594</v>
      </c>
    </row>
    <row r="12" spans="3:22" x14ac:dyDescent="0.25">
      <c r="C12" s="8" t="s">
        <v>55</v>
      </c>
      <c r="D12" s="8">
        <v>10</v>
      </c>
      <c r="E12" s="3">
        <v>3</v>
      </c>
      <c r="F12" s="11">
        <v>10</v>
      </c>
      <c r="G12" s="11">
        <v>754990.48625818605</v>
      </c>
      <c r="H12" s="14">
        <v>2</v>
      </c>
      <c r="I12" s="14">
        <v>972827.08425818605</v>
      </c>
      <c r="J12" s="17">
        <v>213</v>
      </c>
      <c r="K12" s="17">
        <v>757256.81625818496</v>
      </c>
      <c r="L12" s="20">
        <v>8</v>
      </c>
      <c r="M12" s="20">
        <v>804752.36025515106</v>
      </c>
      <c r="N12" s="3">
        <v>308</v>
      </c>
      <c r="O12" s="11">
        <v>5</v>
      </c>
      <c r="P12" s="11">
        <v>759821.90125818504</v>
      </c>
      <c r="Q12" s="14">
        <v>306</v>
      </c>
      <c r="R12" s="14">
        <v>971895.88825818605</v>
      </c>
      <c r="S12" s="17">
        <v>209</v>
      </c>
      <c r="T12" s="17">
        <v>742280.626255151</v>
      </c>
      <c r="U12" s="20">
        <v>14</v>
      </c>
      <c r="V12" s="20">
        <v>742280.626255151</v>
      </c>
    </row>
    <row r="13" spans="3:22" x14ac:dyDescent="0.25">
      <c r="C13" s="8" t="s">
        <v>54</v>
      </c>
      <c r="D13" s="8">
        <v>10</v>
      </c>
      <c r="E13" s="3">
        <v>1</v>
      </c>
      <c r="F13" s="11">
        <v>4</v>
      </c>
      <c r="G13" s="11">
        <v>848919.60695227503</v>
      </c>
      <c r="H13" s="14">
        <v>2</v>
      </c>
      <c r="I13" s="14">
        <v>1323352.74895227</v>
      </c>
      <c r="J13" s="17">
        <v>234</v>
      </c>
      <c r="K13" s="17">
        <v>849653.63795227499</v>
      </c>
      <c r="L13" s="20">
        <v>14</v>
      </c>
      <c r="M13" s="20">
        <v>849575.92195227498</v>
      </c>
      <c r="N13" s="3">
        <v>432</v>
      </c>
      <c r="O13" s="11">
        <v>4</v>
      </c>
      <c r="P13" s="11">
        <v>859477.42695227405</v>
      </c>
      <c r="Q13" s="14">
        <v>397</v>
      </c>
      <c r="R13" s="14">
        <v>1311993.41195227</v>
      </c>
      <c r="S13" s="17">
        <v>202</v>
      </c>
      <c r="T13" s="17">
        <v>835909.53395227401</v>
      </c>
      <c r="U13" s="20">
        <v>12</v>
      </c>
      <c r="V13" s="20">
        <v>835909.53395227401</v>
      </c>
    </row>
    <row r="14" spans="3:22" x14ac:dyDescent="0.25">
      <c r="C14" s="8" t="s">
        <v>53</v>
      </c>
      <c r="D14" s="8">
        <v>10</v>
      </c>
      <c r="E14" s="3">
        <v>1</v>
      </c>
      <c r="F14" s="11">
        <v>4</v>
      </c>
      <c r="G14" s="11">
        <v>1086424.4991951501</v>
      </c>
      <c r="H14" s="14">
        <v>2</v>
      </c>
      <c r="I14" s="14">
        <v>1137949.3911951501</v>
      </c>
      <c r="J14" s="17">
        <v>190</v>
      </c>
      <c r="K14" s="17">
        <v>1100034.8087943899</v>
      </c>
      <c r="L14" s="20">
        <v>10</v>
      </c>
      <c r="M14" s="20">
        <v>1089011.75019515</v>
      </c>
      <c r="N14" s="3">
        <v>272</v>
      </c>
      <c r="O14" s="11">
        <v>4</v>
      </c>
      <c r="P14" s="11">
        <v>1094301.2481951499</v>
      </c>
      <c r="Q14" s="14">
        <v>280</v>
      </c>
      <c r="R14" s="14">
        <v>1137137.48019515</v>
      </c>
      <c r="S14" s="17">
        <v>224</v>
      </c>
      <c r="T14" s="17">
        <v>1070623.9851951499</v>
      </c>
      <c r="U14" s="20">
        <v>9</v>
      </c>
      <c r="V14" s="20">
        <v>1099549.90879439</v>
      </c>
    </row>
    <row r="15" spans="3:22" x14ac:dyDescent="0.25">
      <c r="C15" s="8" t="s">
        <v>52</v>
      </c>
      <c r="D15" s="8">
        <v>10</v>
      </c>
      <c r="E15" s="3">
        <v>1</v>
      </c>
      <c r="F15" s="11">
        <v>5</v>
      </c>
      <c r="G15" s="11">
        <v>815552.77106530301</v>
      </c>
      <c r="H15" s="14">
        <v>2</v>
      </c>
      <c r="I15" s="14">
        <v>862405.024688871</v>
      </c>
      <c r="J15" s="17">
        <v>216</v>
      </c>
      <c r="K15" s="17">
        <v>689896.16801247303</v>
      </c>
      <c r="L15" s="20">
        <v>9</v>
      </c>
      <c r="M15" s="20">
        <v>682607.79501247301</v>
      </c>
      <c r="N15" s="3">
        <v>283</v>
      </c>
      <c r="O15" s="11">
        <v>4</v>
      </c>
      <c r="P15" s="11">
        <v>705185.957065303</v>
      </c>
      <c r="Q15" s="14">
        <v>283</v>
      </c>
      <c r="R15" s="14">
        <v>808549.10168887104</v>
      </c>
      <c r="S15" s="17">
        <v>208</v>
      </c>
      <c r="T15" s="17">
        <v>682575.12101247301</v>
      </c>
      <c r="U15" s="20">
        <v>10</v>
      </c>
      <c r="V15" s="20">
        <v>682575.12101247301</v>
      </c>
    </row>
    <row r="16" spans="3:22" x14ac:dyDescent="0.25">
      <c r="C16" s="8" t="s">
        <v>51</v>
      </c>
      <c r="D16" s="8">
        <v>10</v>
      </c>
      <c r="E16" s="3">
        <v>1</v>
      </c>
      <c r="F16" s="11">
        <v>4</v>
      </c>
      <c r="G16" s="11">
        <v>829219.12184455805</v>
      </c>
      <c r="H16" s="14">
        <v>2</v>
      </c>
      <c r="I16" s="14">
        <v>965097.41618974297</v>
      </c>
      <c r="J16" s="17">
        <v>189</v>
      </c>
      <c r="K16" s="17">
        <v>814546.26684455795</v>
      </c>
      <c r="L16" s="20">
        <v>9</v>
      </c>
      <c r="M16" s="20">
        <v>814514.95584455796</v>
      </c>
      <c r="N16" s="3">
        <v>315</v>
      </c>
      <c r="O16" s="11">
        <v>3</v>
      </c>
      <c r="P16" s="11">
        <v>829149.39184455795</v>
      </c>
      <c r="Q16" s="14">
        <v>330</v>
      </c>
      <c r="R16" s="14">
        <v>966118.14418974298</v>
      </c>
      <c r="S16" s="17">
        <v>181</v>
      </c>
      <c r="T16" s="17">
        <v>806559.32684455905</v>
      </c>
      <c r="U16" s="20">
        <v>10</v>
      </c>
      <c r="V16" s="20">
        <v>806559.326844558</v>
      </c>
    </row>
    <row r="17" spans="3:22" x14ac:dyDescent="0.25">
      <c r="C17" s="8" t="s">
        <v>50</v>
      </c>
      <c r="D17" s="8">
        <v>10</v>
      </c>
      <c r="E17" s="3">
        <v>1</v>
      </c>
      <c r="F17" s="11">
        <v>3</v>
      </c>
      <c r="G17" s="11">
        <v>969233.41465978697</v>
      </c>
      <c r="H17" s="14">
        <v>5</v>
      </c>
      <c r="I17" s="14">
        <v>1316424.75895521</v>
      </c>
      <c r="J17" s="17">
        <v>227</v>
      </c>
      <c r="K17" s="17">
        <v>969293.49529848399</v>
      </c>
      <c r="L17" s="20">
        <v>9</v>
      </c>
      <c r="M17" s="20">
        <v>968866.20965978701</v>
      </c>
      <c r="N17" s="3">
        <v>371</v>
      </c>
      <c r="O17" s="11">
        <v>5</v>
      </c>
      <c r="P17" s="11">
        <v>969645.46629848401</v>
      </c>
      <c r="Q17" s="14">
        <v>364</v>
      </c>
      <c r="R17" s="14">
        <v>1316424.75895521</v>
      </c>
      <c r="S17" s="17">
        <v>222</v>
      </c>
      <c r="T17" s="17">
        <v>968866.20965978701</v>
      </c>
      <c r="U17" s="20">
        <v>10</v>
      </c>
      <c r="V17" s="20">
        <v>968866.20965978701</v>
      </c>
    </row>
    <row r="18" spans="3:22" x14ac:dyDescent="0.25">
      <c r="C18" s="8" t="s">
        <v>49</v>
      </c>
      <c r="D18" s="8">
        <v>20</v>
      </c>
      <c r="E18" s="3">
        <v>5</v>
      </c>
      <c r="F18" s="11">
        <v>28</v>
      </c>
      <c r="G18" s="11">
        <v>1657273.2493489999</v>
      </c>
      <c r="H18" s="14">
        <v>6</v>
      </c>
      <c r="I18" s="14">
        <v>1890958.1598791</v>
      </c>
      <c r="J18" s="17">
        <v>523</v>
      </c>
      <c r="K18" s="17">
        <v>1579201.53648474</v>
      </c>
      <c r="L18" s="20">
        <v>22</v>
      </c>
      <c r="M18" s="20">
        <v>1605173.92261373</v>
      </c>
      <c r="N18" s="3">
        <v>1238</v>
      </c>
      <c r="O18" s="11">
        <v>16</v>
      </c>
      <c r="P18" s="11">
        <v>1619936.4666514699</v>
      </c>
      <c r="Q18" s="14">
        <v>1212</v>
      </c>
      <c r="R18" s="14">
        <v>1890958.1598791</v>
      </c>
      <c r="S18" s="17">
        <v>457</v>
      </c>
      <c r="T18" s="17">
        <v>1532562.1434806399</v>
      </c>
      <c r="U18" s="20">
        <v>30</v>
      </c>
      <c r="V18" s="20">
        <v>1596223.81230467</v>
      </c>
    </row>
    <row r="19" spans="3:22" x14ac:dyDescent="0.25">
      <c r="C19" s="8" t="s">
        <v>48</v>
      </c>
      <c r="D19" s="8">
        <v>20</v>
      </c>
      <c r="E19" s="3">
        <v>3</v>
      </c>
      <c r="F19" s="11">
        <v>15</v>
      </c>
      <c r="G19" s="11">
        <v>1298787.13787397</v>
      </c>
      <c r="H19" s="14">
        <v>5</v>
      </c>
      <c r="I19" s="14">
        <v>1671215.3263214401</v>
      </c>
      <c r="J19" s="17">
        <v>520</v>
      </c>
      <c r="K19" s="17">
        <v>1257477.1673214401</v>
      </c>
      <c r="L19" s="20">
        <v>42</v>
      </c>
      <c r="M19" s="20">
        <v>1259404.08557985</v>
      </c>
      <c r="N19" s="3">
        <v>1182</v>
      </c>
      <c r="O19" s="11">
        <v>20</v>
      </c>
      <c r="P19" s="11">
        <v>1237322.12132144</v>
      </c>
      <c r="Q19" s="14">
        <v>1247</v>
      </c>
      <c r="R19" s="14">
        <v>1536071.9573214401</v>
      </c>
      <c r="S19" s="17">
        <v>531</v>
      </c>
      <c r="T19" s="17">
        <v>1216308.1813241399</v>
      </c>
      <c r="U19" s="20">
        <v>26</v>
      </c>
      <c r="V19" s="20">
        <v>1241533.63432144</v>
      </c>
    </row>
    <row r="20" spans="3:22" x14ac:dyDescent="0.25">
      <c r="C20" s="8" t="s">
        <v>47</v>
      </c>
      <c r="D20" s="8">
        <v>20</v>
      </c>
      <c r="E20" s="3">
        <v>3</v>
      </c>
      <c r="F20" s="11">
        <v>14</v>
      </c>
      <c r="G20" s="11">
        <v>1558483.1977295601</v>
      </c>
      <c r="H20" s="14">
        <v>4</v>
      </c>
      <c r="I20" s="14">
        <v>1968128.23194808</v>
      </c>
      <c r="J20" s="17">
        <v>526</v>
      </c>
      <c r="K20" s="17">
        <v>1521617.063812</v>
      </c>
      <c r="L20" s="20">
        <v>26</v>
      </c>
      <c r="M20" s="20">
        <v>1578011.74672956</v>
      </c>
      <c r="N20" s="3">
        <v>1193</v>
      </c>
      <c r="O20" s="11">
        <v>13</v>
      </c>
      <c r="P20" s="11">
        <v>1523858.34922417</v>
      </c>
      <c r="Q20" s="14">
        <v>1182</v>
      </c>
      <c r="R20" s="14">
        <v>1853846.4712241699</v>
      </c>
      <c r="S20" s="17">
        <v>520</v>
      </c>
      <c r="T20" s="17">
        <v>1475178.7143066099</v>
      </c>
      <c r="U20" s="20">
        <v>28</v>
      </c>
      <c r="V20" s="20">
        <v>1516661.4322241701</v>
      </c>
    </row>
    <row r="21" spans="3:22" x14ac:dyDescent="0.25">
      <c r="C21" s="8" t="s">
        <v>46</v>
      </c>
      <c r="D21" s="8">
        <v>20</v>
      </c>
      <c r="E21" s="3">
        <v>2</v>
      </c>
      <c r="F21" s="11">
        <v>16</v>
      </c>
      <c r="G21" s="11">
        <v>1577880.09238795</v>
      </c>
      <c r="H21" s="14">
        <v>6</v>
      </c>
      <c r="I21" s="14">
        <v>1872896.5943038899</v>
      </c>
      <c r="J21" s="17">
        <v>537</v>
      </c>
      <c r="K21" s="17">
        <v>1618951.8647077801</v>
      </c>
      <c r="L21" s="20">
        <v>28</v>
      </c>
      <c r="M21" s="20">
        <v>1578557.6107077801</v>
      </c>
      <c r="N21" s="3">
        <v>1216</v>
      </c>
      <c r="O21" s="11">
        <v>13</v>
      </c>
      <c r="P21" s="11">
        <v>1616610.3883879499</v>
      </c>
      <c r="Q21" s="14">
        <v>1219</v>
      </c>
      <c r="R21" s="14">
        <v>1802197.7223038899</v>
      </c>
      <c r="S21" s="17">
        <v>509</v>
      </c>
      <c r="T21" s="17">
        <v>1543069.7923751001</v>
      </c>
      <c r="U21" s="20">
        <v>27</v>
      </c>
      <c r="V21" s="20">
        <v>1578178.8478451001</v>
      </c>
    </row>
    <row r="22" spans="3:22" x14ac:dyDescent="0.25">
      <c r="C22" s="8" t="s">
        <v>45</v>
      </c>
      <c r="D22" s="8">
        <v>20</v>
      </c>
      <c r="E22" s="3">
        <v>2</v>
      </c>
      <c r="F22" s="11">
        <v>12</v>
      </c>
      <c r="G22" s="11">
        <v>1388008.84519054</v>
      </c>
      <c r="H22" s="14">
        <v>4</v>
      </c>
      <c r="I22" s="14">
        <v>1704394.2315642501</v>
      </c>
      <c r="J22" s="17">
        <v>489</v>
      </c>
      <c r="K22" s="17">
        <v>1389868.77319054</v>
      </c>
      <c r="L22" s="20">
        <v>27</v>
      </c>
      <c r="M22" s="20">
        <v>1485403.5937427899</v>
      </c>
      <c r="N22" s="3">
        <v>1223</v>
      </c>
      <c r="O22" s="11">
        <v>21</v>
      </c>
      <c r="P22" s="11">
        <v>1386944.86519054</v>
      </c>
      <c r="Q22" s="14">
        <v>1270</v>
      </c>
      <c r="R22" s="14">
        <v>1654401.67341688</v>
      </c>
      <c r="S22" s="17">
        <v>509</v>
      </c>
      <c r="T22" s="17">
        <v>1385471.7681905399</v>
      </c>
      <c r="U22" s="20">
        <v>31</v>
      </c>
      <c r="V22" s="20">
        <v>1390830.8162672401</v>
      </c>
    </row>
    <row r="23" spans="3:22" x14ac:dyDescent="0.25">
      <c r="C23" s="8" t="s">
        <v>44</v>
      </c>
      <c r="D23" s="8">
        <v>20</v>
      </c>
      <c r="E23" s="3">
        <v>2</v>
      </c>
      <c r="F23" s="11">
        <v>13</v>
      </c>
      <c r="G23" s="11">
        <v>1740189.8027469099</v>
      </c>
      <c r="H23" s="14">
        <v>4</v>
      </c>
      <c r="I23" s="14">
        <v>1803497.67407161</v>
      </c>
      <c r="J23" s="17">
        <v>493</v>
      </c>
      <c r="K23" s="17">
        <v>1700128.0570994799</v>
      </c>
      <c r="L23" s="20">
        <v>21</v>
      </c>
      <c r="M23" s="20">
        <v>1707801.5194295601</v>
      </c>
      <c r="N23" s="3">
        <v>1446</v>
      </c>
      <c r="O23" s="11">
        <v>21</v>
      </c>
      <c r="P23" s="11">
        <v>1731901.52939872</v>
      </c>
      <c r="Q23" s="14">
        <v>1412</v>
      </c>
      <c r="R23" s="14">
        <v>1783842.6123134899</v>
      </c>
      <c r="S23" s="17">
        <v>547</v>
      </c>
      <c r="T23" s="17">
        <v>1667973.5125804699</v>
      </c>
      <c r="U23" s="20">
        <v>31</v>
      </c>
      <c r="V23" s="20">
        <v>1710174.7018547</v>
      </c>
    </row>
    <row r="24" spans="3:22" x14ac:dyDescent="0.25">
      <c r="C24" s="8" t="s">
        <v>43</v>
      </c>
      <c r="D24" s="8">
        <v>20</v>
      </c>
      <c r="E24" s="3">
        <v>0</v>
      </c>
      <c r="F24" s="11">
        <v>32</v>
      </c>
      <c r="G24" s="11">
        <v>1652648.3447173</v>
      </c>
      <c r="H24" s="14">
        <v>0</v>
      </c>
      <c r="I24" s="14">
        <v>1954408.8829451699</v>
      </c>
      <c r="J24" s="17">
        <v>453</v>
      </c>
      <c r="K24" s="17">
        <v>1652977.8097173001</v>
      </c>
      <c r="L24" s="20">
        <v>15</v>
      </c>
      <c r="M24" s="20">
        <v>1652977.8097173001</v>
      </c>
      <c r="N24" s="3">
        <v>1219</v>
      </c>
      <c r="O24" s="11">
        <v>16</v>
      </c>
      <c r="P24" s="11">
        <v>1648170.67946373</v>
      </c>
      <c r="Q24" s="14">
        <v>1218</v>
      </c>
      <c r="R24" s="14">
        <v>1793160.0758809</v>
      </c>
      <c r="S24" s="17">
        <v>438</v>
      </c>
      <c r="T24" s="17">
        <v>1642805.8471430901</v>
      </c>
      <c r="U24" s="20">
        <v>16</v>
      </c>
      <c r="V24" s="20">
        <v>1744277.4306864</v>
      </c>
    </row>
    <row r="25" spans="3:22" x14ac:dyDescent="0.25">
      <c r="C25" s="8" t="s">
        <v>42</v>
      </c>
      <c r="D25" s="8">
        <v>20</v>
      </c>
      <c r="E25" s="3">
        <v>0</v>
      </c>
      <c r="F25" s="11">
        <v>0</v>
      </c>
      <c r="G25" s="11">
        <v>1391520.4546787599</v>
      </c>
      <c r="H25" s="14">
        <v>0</v>
      </c>
      <c r="I25" s="14">
        <v>1469520.8454555499</v>
      </c>
      <c r="J25" s="17">
        <v>484</v>
      </c>
      <c r="K25" s="17">
        <v>1247256.5957299499</v>
      </c>
      <c r="L25" s="20">
        <v>32</v>
      </c>
      <c r="M25" s="20">
        <v>1256657.2769049101</v>
      </c>
      <c r="N25" s="3">
        <v>1062</v>
      </c>
      <c r="O25" s="11">
        <v>16</v>
      </c>
      <c r="P25" s="11">
        <v>1287288.9266639899</v>
      </c>
      <c r="Q25" s="14">
        <v>1078</v>
      </c>
      <c r="R25" s="14">
        <v>1413440.95167208</v>
      </c>
      <c r="S25" s="17">
        <v>469</v>
      </c>
      <c r="T25" s="17">
        <v>1246960.8047299499</v>
      </c>
      <c r="U25" s="20">
        <v>31</v>
      </c>
      <c r="V25" s="20">
        <v>1293071.72380454</v>
      </c>
    </row>
    <row r="26" spans="3:22" x14ac:dyDescent="0.25">
      <c r="C26" s="8" t="s">
        <v>41</v>
      </c>
      <c r="D26" s="8">
        <v>20</v>
      </c>
      <c r="E26" s="3">
        <v>15</v>
      </c>
      <c r="F26" s="11">
        <v>16</v>
      </c>
      <c r="G26" s="11">
        <v>1476431.1877979899</v>
      </c>
      <c r="H26" s="14">
        <v>0</v>
      </c>
      <c r="I26" s="14">
        <v>1547260.1677979899</v>
      </c>
      <c r="J26" s="17">
        <v>484</v>
      </c>
      <c r="K26" s="17">
        <v>1480616.69079799</v>
      </c>
      <c r="L26" s="20">
        <v>16</v>
      </c>
      <c r="M26" s="20">
        <v>1474806.6008299</v>
      </c>
      <c r="N26" s="3">
        <v>1203</v>
      </c>
      <c r="O26" s="11">
        <v>0</v>
      </c>
      <c r="P26" s="11">
        <v>1485028.2105928699</v>
      </c>
      <c r="Q26" s="14">
        <v>1219</v>
      </c>
      <c r="R26" s="14">
        <v>1731608.4994562699</v>
      </c>
      <c r="S26" s="17">
        <v>453</v>
      </c>
      <c r="T26" s="17">
        <v>1442405.3118298999</v>
      </c>
      <c r="U26" s="20">
        <v>31</v>
      </c>
      <c r="V26" s="20">
        <v>1525453.67539891</v>
      </c>
    </row>
    <row r="27" spans="3:22" x14ac:dyDescent="0.25">
      <c r="C27" s="8" t="s">
        <v>40</v>
      </c>
      <c r="D27" s="8">
        <v>20</v>
      </c>
      <c r="E27" s="3">
        <v>0</v>
      </c>
      <c r="F27" s="11">
        <v>16</v>
      </c>
      <c r="G27" s="11">
        <v>1113750.3709775</v>
      </c>
      <c r="H27" s="14">
        <v>0</v>
      </c>
      <c r="I27" s="14">
        <v>1483641.1763547999</v>
      </c>
      <c r="J27" s="17">
        <v>469</v>
      </c>
      <c r="K27" s="17">
        <v>1084047.5189775</v>
      </c>
      <c r="L27" s="20">
        <v>16</v>
      </c>
      <c r="M27" s="20">
        <v>1129148.7600535201</v>
      </c>
      <c r="N27" s="3">
        <v>984</v>
      </c>
      <c r="O27" s="11">
        <v>16</v>
      </c>
      <c r="P27" s="11">
        <v>1113739.5899775</v>
      </c>
      <c r="Q27" s="14">
        <v>1015</v>
      </c>
      <c r="R27" s="14">
        <v>1529585.4049708101</v>
      </c>
      <c r="S27" s="17">
        <v>485</v>
      </c>
      <c r="T27" s="17">
        <v>1082643.42029556</v>
      </c>
      <c r="U27" s="20">
        <v>31</v>
      </c>
      <c r="V27" s="20">
        <v>1139074.96809749</v>
      </c>
    </row>
    <row r="28" spans="3:22" x14ac:dyDescent="0.25">
      <c r="C28" s="8" t="s">
        <v>39</v>
      </c>
      <c r="D28" s="8">
        <v>30</v>
      </c>
      <c r="E28" s="3">
        <v>0</v>
      </c>
      <c r="F28" s="11">
        <v>31</v>
      </c>
      <c r="G28" s="11">
        <v>2445879.9354871698</v>
      </c>
      <c r="H28" s="14">
        <v>16</v>
      </c>
      <c r="I28" s="14">
        <v>2582931.5278014801</v>
      </c>
      <c r="J28" s="17">
        <v>1063</v>
      </c>
      <c r="K28" s="17">
        <v>2315454.9309741198</v>
      </c>
      <c r="L28" s="20">
        <v>63</v>
      </c>
      <c r="M28" s="20">
        <v>2315967.51197412</v>
      </c>
      <c r="N28" s="3">
        <v>2719</v>
      </c>
      <c r="O28" s="11">
        <v>31</v>
      </c>
      <c r="P28" s="11">
        <v>2389149.4072758099</v>
      </c>
      <c r="Q28" s="14">
        <v>2688</v>
      </c>
      <c r="R28" s="14">
        <v>2890158.9104385399</v>
      </c>
      <c r="S28" s="17">
        <v>1032</v>
      </c>
      <c r="T28" s="17">
        <v>2299771.53680547</v>
      </c>
      <c r="U28" s="20">
        <v>78</v>
      </c>
      <c r="V28" s="20">
        <v>2397719.2637572601</v>
      </c>
    </row>
    <row r="29" spans="3:22" x14ac:dyDescent="0.25">
      <c r="C29" s="8" t="s">
        <v>38</v>
      </c>
      <c r="D29" s="8">
        <v>30</v>
      </c>
      <c r="E29" s="3">
        <v>15</v>
      </c>
      <c r="F29" s="11">
        <v>47</v>
      </c>
      <c r="G29" s="11">
        <v>2628838.06894805</v>
      </c>
      <c r="H29" s="14">
        <v>16</v>
      </c>
      <c r="I29" s="14">
        <v>2911353.7180349301</v>
      </c>
      <c r="J29" s="17">
        <v>969</v>
      </c>
      <c r="K29" s="17">
        <v>2517329.8659186801</v>
      </c>
      <c r="L29" s="20">
        <v>62</v>
      </c>
      <c r="M29" s="20">
        <v>2661257.8720710198</v>
      </c>
      <c r="N29" s="3">
        <v>2484</v>
      </c>
      <c r="O29" s="11">
        <v>31</v>
      </c>
      <c r="P29" s="11">
        <v>2670127.8559460598</v>
      </c>
      <c r="Q29" s="14">
        <v>2562</v>
      </c>
      <c r="R29" s="14">
        <v>2861736.7294002599</v>
      </c>
      <c r="S29" s="17">
        <v>1016</v>
      </c>
      <c r="T29" s="17">
        <v>2494447.5057513202</v>
      </c>
      <c r="U29" s="20">
        <v>78</v>
      </c>
      <c r="V29" s="20">
        <v>2458410.1676380299</v>
      </c>
    </row>
    <row r="30" spans="3:22" x14ac:dyDescent="0.25">
      <c r="C30" s="8" t="s">
        <v>37</v>
      </c>
      <c r="D30" s="8">
        <v>30</v>
      </c>
      <c r="E30" s="3">
        <v>0</v>
      </c>
      <c r="F30" s="11">
        <v>31</v>
      </c>
      <c r="G30" s="11">
        <v>1845274.12744956</v>
      </c>
      <c r="H30" s="14">
        <v>0</v>
      </c>
      <c r="I30" s="14">
        <v>2002988.8209236199</v>
      </c>
      <c r="J30" s="17">
        <v>1001</v>
      </c>
      <c r="K30" s="17">
        <v>1811412.8233954399</v>
      </c>
      <c r="L30" s="20">
        <v>32</v>
      </c>
      <c r="M30" s="20">
        <v>1893126.49177061</v>
      </c>
      <c r="N30" s="3">
        <v>2500</v>
      </c>
      <c r="O30" s="11">
        <v>78</v>
      </c>
      <c r="P30" s="11">
        <v>1857618.75483118</v>
      </c>
      <c r="Q30" s="14">
        <v>2516</v>
      </c>
      <c r="R30" s="14">
        <v>2316614.74931962</v>
      </c>
      <c r="S30" s="17">
        <v>1047</v>
      </c>
      <c r="T30" s="17">
        <v>1783954.5172063599</v>
      </c>
      <c r="U30" s="20">
        <v>78</v>
      </c>
      <c r="V30" s="20">
        <v>1849307.0894849501</v>
      </c>
    </row>
    <row r="31" spans="3:22" x14ac:dyDescent="0.25">
      <c r="C31" s="8" t="s">
        <v>36</v>
      </c>
      <c r="D31" s="8">
        <v>30</v>
      </c>
      <c r="E31" s="3">
        <v>16</v>
      </c>
      <c r="F31" s="11">
        <v>31</v>
      </c>
      <c r="G31" s="11">
        <v>2202134.9697847599</v>
      </c>
      <c r="H31" s="14">
        <v>0</v>
      </c>
      <c r="I31" s="14">
        <v>2185819.7743289298</v>
      </c>
      <c r="J31" s="17">
        <v>1000</v>
      </c>
      <c r="K31" s="17">
        <v>1972977.2613190699</v>
      </c>
      <c r="L31" s="20">
        <v>47</v>
      </c>
      <c r="M31" s="20">
        <v>2193543.6574324798</v>
      </c>
      <c r="N31" s="3">
        <v>2610</v>
      </c>
      <c r="O31" s="11">
        <v>31</v>
      </c>
      <c r="P31" s="11">
        <v>2054583.22265866</v>
      </c>
      <c r="Q31" s="14">
        <v>2610</v>
      </c>
      <c r="R31" s="14">
        <v>2470046.18942443</v>
      </c>
      <c r="S31" s="17">
        <v>1109</v>
      </c>
      <c r="T31" s="17">
        <v>1970952.9556197401</v>
      </c>
      <c r="U31" s="20">
        <v>46</v>
      </c>
      <c r="V31" s="20">
        <v>2003022.17699468</v>
      </c>
    </row>
    <row r="32" spans="3:22" x14ac:dyDescent="0.25">
      <c r="C32" s="8" t="s">
        <v>35</v>
      </c>
      <c r="D32" s="8">
        <v>30</v>
      </c>
      <c r="E32" s="3">
        <v>0</v>
      </c>
      <c r="F32" s="11">
        <v>31</v>
      </c>
      <c r="G32" s="11">
        <v>2678330.1286815</v>
      </c>
      <c r="H32" s="14">
        <v>0</v>
      </c>
      <c r="I32" s="14">
        <v>2997728.4050280801</v>
      </c>
      <c r="J32" s="17">
        <v>1031</v>
      </c>
      <c r="K32" s="17">
        <v>2535029.5791051402</v>
      </c>
      <c r="L32" s="20">
        <v>63</v>
      </c>
      <c r="M32" s="20">
        <v>2617230.3331051399</v>
      </c>
      <c r="N32" s="3">
        <v>2610</v>
      </c>
      <c r="O32" s="11">
        <v>31</v>
      </c>
      <c r="P32" s="11">
        <v>2609966.2572893202</v>
      </c>
      <c r="Q32" s="14">
        <v>2594</v>
      </c>
      <c r="R32" s="14">
        <v>3164567.1439922801</v>
      </c>
      <c r="S32" s="17">
        <v>1016</v>
      </c>
      <c r="T32" s="17">
        <v>2505192.2501051398</v>
      </c>
      <c r="U32" s="20">
        <v>78</v>
      </c>
      <c r="V32" s="20">
        <v>2582636.7147466098</v>
      </c>
    </row>
    <row r="33" spans="3:22" x14ac:dyDescent="0.25">
      <c r="C33" s="8" t="s">
        <v>34</v>
      </c>
      <c r="D33" s="8">
        <v>30</v>
      </c>
      <c r="E33" s="3">
        <v>0</v>
      </c>
      <c r="F33" s="11">
        <v>31</v>
      </c>
      <c r="G33" s="11">
        <v>2054176.4409123999</v>
      </c>
      <c r="H33" s="14">
        <v>0</v>
      </c>
      <c r="I33" s="14">
        <v>2505732.4985585301</v>
      </c>
      <c r="J33" s="17">
        <v>1187</v>
      </c>
      <c r="K33" s="17">
        <v>2036855.6362248401</v>
      </c>
      <c r="L33" s="20">
        <v>47</v>
      </c>
      <c r="M33" s="20">
        <v>2308411.4417204098</v>
      </c>
      <c r="N33" s="3">
        <v>2672</v>
      </c>
      <c r="O33" s="11">
        <v>32</v>
      </c>
      <c r="P33" s="11">
        <v>2084359.60017797</v>
      </c>
      <c r="Q33" s="14">
        <v>2703</v>
      </c>
      <c r="R33" s="14">
        <v>2367301.1892410498</v>
      </c>
      <c r="S33" s="17">
        <v>1234</v>
      </c>
      <c r="T33" s="17">
        <v>2002210.07936249</v>
      </c>
      <c r="U33" s="20">
        <v>78</v>
      </c>
      <c r="V33" s="20">
        <v>2031555.66772558</v>
      </c>
    </row>
    <row r="34" spans="3:22" x14ac:dyDescent="0.25">
      <c r="C34" s="8" t="s">
        <v>33</v>
      </c>
      <c r="D34" s="8">
        <v>30</v>
      </c>
      <c r="E34" s="3">
        <v>0</v>
      </c>
      <c r="F34" s="11">
        <v>32</v>
      </c>
      <c r="G34" s="11">
        <v>2246372.1684132898</v>
      </c>
      <c r="H34" s="14">
        <v>0</v>
      </c>
      <c r="I34" s="14">
        <v>2403710.2224015798</v>
      </c>
      <c r="J34" s="17">
        <v>1078</v>
      </c>
      <c r="K34" s="17">
        <v>2207047.7852207301</v>
      </c>
      <c r="L34" s="20">
        <v>46</v>
      </c>
      <c r="M34" s="20">
        <v>2255985.35736833</v>
      </c>
      <c r="N34" s="3">
        <v>2453</v>
      </c>
      <c r="O34" s="11">
        <v>47</v>
      </c>
      <c r="P34" s="11">
        <v>2390871.3447620901</v>
      </c>
      <c r="Q34" s="14">
        <v>2578</v>
      </c>
      <c r="R34" s="14">
        <v>2336444.6062207301</v>
      </c>
      <c r="S34" s="17">
        <v>1109</v>
      </c>
      <c r="T34" s="17">
        <v>2173123.4372207299</v>
      </c>
      <c r="U34" s="20">
        <v>47</v>
      </c>
      <c r="V34" s="20">
        <v>2239888.9632656998</v>
      </c>
    </row>
    <row r="35" spans="3:22" x14ac:dyDescent="0.25">
      <c r="C35" s="8" t="s">
        <v>32</v>
      </c>
      <c r="D35" s="8">
        <v>30</v>
      </c>
      <c r="E35" s="3">
        <v>0</v>
      </c>
      <c r="F35" s="11">
        <v>47</v>
      </c>
      <c r="G35" s="11">
        <v>1763918.40782591</v>
      </c>
      <c r="H35" s="14">
        <v>0</v>
      </c>
      <c r="I35" s="14">
        <v>1969880.72690763</v>
      </c>
      <c r="J35" s="17">
        <v>1188</v>
      </c>
      <c r="K35" s="17">
        <v>1673595.9086647001</v>
      </c>
      <c r="L35" s="20">
        <v>47</v>
      </c>
      <c r="M35" s="20">
        <v>1708447.53237839</v>
      </c>
      <c r="N35" s="3">
        <v>2719</v>
      </c>
      <c r="O35" s="11">
        <v>15</v>
      </c>
      <c r="P35" s="11">
        <v>1726261.7239264001</v>
      </c>
      <c r="Q35" s="14">
        <v>2687</v>
      </c>
      <c r="R35" s="14">
        <v>2020966.2812465699</v>
      </c>
      <c r="S35" s="17">
        <v>1218</v>
      </c>
      <c r="T35" s="17">
        <v>1662278.32347024</v>
      </c>
      <c r="U35" s="20">
        <v>63</v>
      </c>
      <c r="V35" s="20">
        <v>1702758.6683783899</v>
      </c>
    </row>
    <row r="36" spans="3:22" x14ac:dyDescent="0.25">
      <c r="C36" s="8" t="s">
        <v>31</v>
      </c>
      <c r="D36" s="8">
        <v>30</v>
      </c>
      <c r="E36" s="3">
        <v>0</v>
      </c>
      <c r="F36" s="11">
        <v>31</v>
      </c>
      <c r="G36" s="11">
        <v>1976794.9118414801</v>
      </c>
      <c r="H36" s="14">
        <v>0</v>
      </c>
      <c r="I36" s="14">
        <v>2437331.3609850602</v>
      </c>
      <c r="J36" s="17">
        <v>1016</v>
      </c>
      <c r="K36" s="17">
        <v>1894807.6261982401</v>
      </c>
      <c r="L36" s="20">
        <v>47</v>
      </c>
      <c r="M36" s="20">
        <v>2138814.9274829999</v>
      </c>
      <c r="N36" s="3">
        <v>2422</v>
      </c>
      <c r="O36" s="11">
        <v>31</v>
      </c>
      <c r="P36" s="11">
        <v>1977103.04023486</v>
      </c>
      <c r="Q36" s="14">
        <v>2391</v>
      </c>
      <c r="R36" s="14">
        <v>2445549.5244492702</v>
      </c>
      <c r="S36" s="17">
        <v>1000</v>
      </c>
      <c r="T36" s="17">
        <v>1871650.0369184201</v>
      </c>
      <c r="U36" s="20">
        <v>47</v>
      </c>
      <c r="V36" s="20">
        <v>1933879.65272685</v>
      </c>
    </row>
    <row r="37" spans="3:22" x14ac:dyDescent="0.25">
      <c r="C37" s="8" t="s">
        <v>30</v>
      </c>
      <c r="D37" s="8">
        <v>30</v>
      </c>
      <c r="E37" s="3">
        <v>0</v>
      </c>
      <c r="F37" s="11">
        <v>31</v>
      </c>
      <c r="G37" s="11">
        <v>2114808.1764405901</v>
      </c>
      <c r="H37" s="14">
        <v>0</v>
      </c>
      <c r="I37" s="14">
        <v>2486373.09552501</v>
      </c>
      <c r="J37" s="17">
        <v>1187</v>
      </c>
      <c r="K37" s="17">
        <v>2113184.9777233899</v>
      </c>
      <c r="L37" s="20">
        <v>62</v>
      </c>
      <c r="M37" s="20">
        <v>2155019.85824078</v>
      </c>
      <c r="N37" s="3">
        <v>2562</v>
      </c>
      <c r="O37" s="11">
        <v>31</v>
      </c>
      <c r="P37" s="11">
        <v>2124446.5158160902</v>
      </c>
      <c r="Q37" s="14">
        <v>2562</v>
      </c>
      <c r="R37" s="14">
        <v>2483186.5285250102</v>
      </c>
      <c r="S37" s="17">
        <v>1094</v>
      </c>
      <c r="T37" s="17">
        <v>2083343.6025258901</v>
      </c>
      <c r="U37" s="20">
        <v>63</v>
      </c>
      <c r="V37" s="20">
        <v>2110793.5469013001</v>
      </c>
    </row>
    <row r="38" spans="3:22" x14ac:dyDescent="0.25">
      <c r="C38" s="8" t="s">
        <v>29</v>
      </c>
      <c r="D38" s="8">
        <v>40</v>
      </c>
      <c r="E38" s="3">
        <v>0</v>
      </c>
      <c r="F38" s="11">
        <v>63</v>
      </c>
      <c r="G38" s="11">
        <v>3038085.1180306398</v>
      </c>
      <c r="H38" s="14">
        <v>0</v>
      </c>
      <c r="I38" s="14">
        <v>3586568.18429159</v>
      </c>
      <c r="J38" s="17">
        <v>2094</v>
      </c>
      <c r="K38" s="17">
        <v>2967845.5353891598</v>
      </c>
      <c r="L38" s="20">
        <v>125</v>
      </c>
      <c r="M38" s="20">
        <v>2954269.6175784501</v>
      </c>
      <c r="N38" s="3">
        <v>4781</v>
      </c>
      <c r="O38" s="11">
        <v>63</v>
      </c>
      <c r="P38" s="11">
        <v>3028829.9088627002</v>
      </c>
      <c r="Q38" s="14">
        <v>4734</v>
      </c>
      <c r="R38" s="14">
        <v>3384606.39835524</v>
      </c>
      <c r="S38" s="17">
        <v>2063</v>
      </c>
      <c r="T38" s="17">
        <v>2915874.15728602</v>
      </c>
      <c r="U38" s="20">
        <v>94</v>
      </c>
      <c r="V38" s="20">
        <v>3028281.4252714198</v>
      </c>
    </row>
    <row r="39" spans="3:22" x14ac:dyDescent="0.25">
      <c r="C39" s="8" t="s">
        <v>28</v>
      </c>
      <c r="D39" s="8">
        <v>40</v>
      </c>
      <c r="E39" s="3">
        <v>16</v>
      </c>
      <c r="F39" s="11">
        <v>62</v>
      </c>
      <c r="G39" s="11">
        <v>2435549.3630353599</v>
      </c>
      <c r="H39" s="14">
        <v>0</v>
      </c>
      <c r="I39" s="14">
        <v>2600796.1744586099</v>
      </c>
      <c r="J39" s="17">
        <v>2125</v>
      </c>
      <c r="K39" s="17">
        <v>2308123.60100475</v>
      </c>
      <c r="L39" s="20">
        <v>94</v>
      </c>
      <c r="M39" s="20">
        <v>2429565.9002374699</v>
      </c>
      <c r="N39" s="3">
        <v>4454</v>
      </c>
      <c r="O39" s="11">
        <v>62</v>
      </c>
      <c r="P39" s="11">
        <v>2372123.04367095</v>
      </c>
      <c r="Q39" s="14">
        <v>4422</v>
      </c>
      <c r="R39" s="14">
        <v>2660328.3730967599</v>
      </c>
      <c r="S39" s="17">
        <v>2218</v>
      </c>
      <c r="T39" s="17">
        <v>2238742.9824460298</v>
      </c>
      <c r="U39" s="20">
        <v>125</v>
      </c>
      <c r="V39" s="20">
        <v>2324006.23477442</v>
      </c>
    </row>
    <row r="40" spans="3:22" x14ac:dyDescent="0.25">
      <c r="C40" s="8" t="s">
        <v>27</v>
      </c>
      <c r="D40" s="8">
        <v>40</v>
      </c>
      <c r="E40" s="3">
        <v>16</v>
      </c>
      <c r="F40" s="11">
        <v>62</v>
      </c>
      <c r="G40" s="11">
        <v>2596438.72024843</v>
      </c>
      <c r="H40" s="14">
        <v>16</v>
      </c>
      <c r="I40" s="14">
        <v>2975369.93155391</v>
      </c>
      <c r="J40" s="17">
        <v>2062</v>
      </c>
      <c r="K40" s="17">
        <v>2598125.0702611702</v>
      </c>
      <c r="L40" s="20">
        <v>125</v>
      </c>
      <c r="M40" s="20">
        <v>2594361.8747688499</v>
      </c>
      <c r="N40" s="3">
        <v>4734</v>
      </c>
      <c r="O40" s="11">
        <v>62</v>
      </c>
      <c r="P40" s="11">
        <v>2581148.1352050402</v>
      </c>
      <c r="Q40" s="14">
        <v>4703</v>
      </c>
      <c r="R40" s="14">
        <v>2843996.49352375</v>
      </c>
      <c r="S40" s="17">
        <v>2109</v>
      </c>
      <c r="T40" s="17">
        <v>2486338.0050510499</v>
      </c>
      <c r="U40" s="20">
        <v>109</v>
      </c>
      <c r="V40" s="20">
        <v>2525498.3850821601</v>
      </c>
    </row>
    <row r="41" spans="3:22" x14ac:dyDescent="0.25">
      <c r="C41" s="8" t="s">
        <v>26</v>
      </c>
      <c r="D41" s="8">
        <v>40</v>
      </c>
      <c r="E41" s="3">
        <v>16</v>
      </c>
      <c r="F41" s="11">
        <v>78</v>
      </c>
      <c r="G41" s="11">
        <v>2800433.5066445102</v>
      </c>
      <c r="H41" s="14">
        <v>16</v>
      </c>
      <c r="I41" s="14">
        <v>2925620.0258879801</v>
      </c>
      <c r="J41" s="17">
        <v>2203</v>
      </c>
      <c r="K41" s="17">
        <v>2751877.9494781401</v>
      </c>
      <c r="L41" s="20">
        <v>78</v>
      </c>
      <c r="M41" s="20">
        <v>2808733.33708225</v>
      </c>
      <c r="N41" s="3">
        <v>4500</v>
      </c>
      <c r="O41" s="11">
        <v>63</v>
      </c>
      <c r="P41" s="11">
        <v>2736121.1395240398</v>
      </c>
      <c r="Q41" s="14">
        <v>4516</v>
      </c>
      <c r="R41" s="14">
        <v>3119210.9309838898</v>
      </c>
      <c r="S41" s="17">
        <v>2313</v>
      </c>
      <c r="T41" s="17">
        <v>2678882.4606796498</v>
      </c>
      <c r="U41" s="20">
        <v>110</v>
      </c>
      <c r="V41" s="20">
        <v>2764920.4699563999</v>
      </c>
    </row>
    <row r="42" spans="3:22" x14ac:dyDescent="0.25">
      <c r="C42" s="8" t="s">
        <v>25</v>
      </c>
      <c r="D42" s="8">
        <v>40</v>
      </c>
      <c r="E42" s="3">
        <v>0</v>
      </c>
      <c r="F42" s="11">
        <v>78</v>
      </c>
      <c r="G42" s="11">
        <v>2922935.0573335402</v>
      </c>
      <c r="H42" s="14">
        <v>0</v>
      </c>
      <c r="I42" s="14">
        <v>3277685.3261110098</v>
      </c>
      <c r="J42" s="17">
        <v>2156</v>
      </c>
      <c r="K42" s="17">
        <v>2918605.9249286898</v>
      </c>
      <c r="L42" s="20">
        <v>94</v>
      </c>
      <c r="M42" s="20">
        <v>3034936.98785424</v>
      </c>
      <c r="N42" s="3">
        <v>4656</v>
      </c>
      <c r="O42" s="11">
        <v>62</v>
      </c>
      <c r="P42" s="11">
        <v>3005225.90988129</v>
      </c>
      <c r="Q42" s="14">
        <v>4578</v>
      </c>
      <c r="R42" s="14">
        <v>3248786.5756251402</v>
      </c>
      <c r="S42" s="17">
        <v>2188</v>
      </c>
      <c r="T42" s="17">
        <v>2888633.5958778099</v>
      </c>
      <c r="U42" s="20">
        <v>78</v>
      </c>
      <c r="V42" s="20">
        <v>2953998.86453545</v>
      </c>
    </row>
    <row r="43" spans="3:22" x14ac:dyDescent="0.25">
      <c r="C43" s="8" t="s">
        <v>24</v>
      </c>
      <c r="D43" s="8">
        <v>40</v>
      </c>
      <c r="E43" s="3">
        <v>0</v>
      </c>
      <c r="F43" s="11">
        <v>62</v>
      </c>
      <c r="G43" s="11">
        <v>2549960.9887864701</v>
      </c>
      <c r="H43" s="14">
        <v>15</v>
      </c>
      <c r="I43" s="14">
        <v>2979471.0857287501</v>
      </c>
      <c r="J43" s="17">
        <v>2234</v>
      </c>
      <c r="K43" s="17">
        <v>2497125.5590453502</v>
      </c>
      <c r="L43" s="20">
        <v>125</v>
      </c>
      <c r="M43" s="20">
        <v>2497969.6735681701</v>
      </c>
      <c r="N43" s="3">
        <v>4813</v>
      </c>
      <c r="O43" s="11">
        <v>62</v>
      </c>
      <c r="P43" s="11">
        <v>2491808.6814487702</v>
      </c>
      <c r="Q43" s="14">
        <v>4766</v>
      </c>
      <c r="R43" s="14">
        <v>3023859.6093863798</v>
      </c>
      <c r="S43" s="17">
        <v>2187</v>
      </c>
      <c r="T43" s="17">
        <v>2455379.9261377198</v>
      </c>
      <c r="U43" s="20">
        <v>78</v>
      </c>
      <c r="V43" s="20">
        <v>2588929.5541855199</v>
      </c>
    </row>
    <row r="44" spans="3:22" x14ac:dyDescent="0.25">
      <c r="C44" s="8" t="s">
        <v>23</v>
      </c>
      <c r="D44" s="8">
        <v>40</v>
      </c>
      <c r="E44" s="3">
        <v>0</v>
      </c>
      <c r="F44" s="11">
        <v>62</v>
      </c>
      <c r="G44" s="11">
        <v>2278101.5607458302</v>
      </c>
      <c r="H44" s="14">
        <v>0</v>
      </c>
      <c r="I44" s="14">
        <v>2604223.6147427899</v>
      </c>
      <c r="J44" s="17">
        <v>2250</v>
      </c>
      <c r="K44" s="17">
        <v>2228285.8251575599</v>
      </c>
      <c r="L44" s="20">
        <v>110</v>
      </c>
      <c r="M44" s="20">
        <v>2332102.5418762602</v>
      </c>
      <c r="N44" s="3">
        <v>4188</v>
      </c>
      <c r="O44" s="11">
        <v>78</v>
      </c>
      <c r="P44" s="11">
        <v>2318680.97344585</v>
      </c>
      <c r="Q44" s="14">
        <v>4125</v>
      </c>
      <c r="R44" s="14">
        <v>2748392.4711250602</v>
      </c>
      <c r="S44" s="17">
        <v>2093</v>
      </c>
      <c r="T44" s="17">
        <v>2213452.3941372498</v>
      </c>
      <c r="U44" s="20">
        <v>110</v>
      </c>
      <c r="V44" s="20">
        <v>2280782.9134330498</v>
      </c>
    </row>
    <row r="45" spans="3:22" x14ac:dyDescent="0.25">
      <c r="C45" s="8" t="s">
        <v>22</v>
      </c>
      <c r="D45" s="8">
        <v>40</v>
      </c>
      <c r="E45" s="3">
        <v>0</v>
      </c>
      <c r="F45" s="11">
        <v>62</v>
      </c>
      <c r="G45" s="11">
        <v>2776011.3932056301</v>
      </c>
      <c r="H45" s="14">
        <v>16</v>
      </c>
      <c r="I45" s="14">
        <v>2940746.3025895101</v>
      </c>
      <c r="J45" s="17">
        <v>2109</v>
      </c>
      <c r="K45" s="17">
        <v>2709011.6550183399</v>
      </c>
      <c r="L45" s="20">
        <v>63</v>
      </c>
      <c r="M45" s="20">
        <v>2773243.8587373998</v>
      </c>
      <c r="N45" s="3">
        <v>4093</v>
      </c>
      <c r="O45" s="11">
        <v>94</v>
      </c>
      <c r="P45" s="11">
        <v>2786359.8496219199</v>
      </c>
      <c r="Q45" s="14">
        <v>4062</v>
      </c>
      <c r="R45" s="14">
        <v>2946036.23658951</v>
      </c>
      <c r="S45" s="17">
        <v>2141</v>
      </c>
      <c r="T45" s="17">
        <v>2652972.4590743901</v>
      </c>
      <c r="U45" s="20">
        <v>94</v>
      </c>
      <c r="V45" s="20">
        <v>2701330.1370205702</v>
      </c>
    </row>
    <row r="46" spans="3:22" x14ac:dyDescent="0.25">
      <c r="C46" s="8" t="s">
        <v>21</v>
      </c>
      <c r="D46" s="8">
        <v>40</v>
      </c>
      <c r="E46" s="3">
        <v>0</v>
      </c>
      <c r="F46" s="11">
        <v>62</v>
      </c>
      <c r="G46" s="11">
        <v>2363533.4930085102</v>
      </c>
      <c r="H46" s="14">
        <v>0</v>
      </c>
      <c r="I46" s="14">
        <v>2618215.9852053202</v>
      </c>
      <c r="J46" s="17">
        <v>2172</v>
      </c>
      <c r="K46" s="17">
        <v>2365036.4181097499</v>
      </c>
      <c r="L46" s="20">
        <v>78</v>
      </c>
      <c r="M46" s="20">
        <v>2380877.1482589301</v>
      </c>
      <c r="N46" s="3">
        <v>4234</v>
      </c>
      <c r="O46" s="11">
        <v>63</v>
      </c>
      <c r="P46" s="11">
        <v>2317694.4316618498</v>
      </c>
      <c r="Q46" s="14">
        <v>4219</v>
      </c>
      <c r="R46" s="14">
        <v>2661760.5182426102</v>
      </c>
      <c r="S46" s="17">
        <v>2062</v>
      </c>
      <c r="T46" s="17">
        <v>2309021.6726917299</v>
      </c>
      <c r="U46" s="20">
        <v>78</v>
      </c>
      <c r="V46" s="20">
        <v>2392539.0364402002</v>
      </c>
    </row>
    <row r="47" spans="3:22" x14ac:dyDescent="0.25">
      <c r="C47" s="8" t="s">
        <v>20</v>
      </c>
      <c r="D47" s="8">
        <v>40</v>
      </c>
      <c r="E47" s="3">
        <v>16</v>
      </c>
      <c r="F47" s="11">
        <v>63</v>
      </c>
      <c r="G47" s="11">
        <v>2123009.6254917099</v>
      </c>
      <c r="H47" s="14">
        <v>16</v>
      </c>
      <c r="I47" s="14">
        <v>2581140.04524823</v>
      </c>
      <c r="J47" s="17">
        <v>2141</v>
      </c>
      <c r="K47" s="17">
        <v>2062606.27928642</v>
      </c>
      <c r="L47" s="20">
        <v>94</v>
      </c>
      <c r="M47" s="20">
        <v>2137463.0665447302</v>
      </c>
      <c r="N47" s="3">
        <v>4032</v>
      </c>
      <c r="O47" s="11">
        <v>63</v>
      </c>
      <c r="P47" s="11">
        <v>2146116.4603272602</v>
      </c>
      <c r="Q47" s="14">
        <v>4047</v>
      </c>
      <c r="R47" s="14">
        <v>2504702.8389047999</v>
      </c>
      <c r="S47" s="17">
        <v>2000</v>
      </c>
      <c r="T47" s="17">
        <v>2034767.83985411</v>
      </c>
      <c r="U47" s="20">
        <v>94</v>
      </c>
      <c r="V47" s="20">
        <v>2116476.6045168298</v>
      </c>
    </row>
    <row r="48" spans="3:22" x14ac:dyDescent="0.25">
      <c r="C48" s="8" t="s">
        <v>19</v>
      </c>
      <c r="D48" s="8">
        <v>50</v>
      </c>
      <c r="E48" s="3">
        <v>0</v>
      </c>
      <c r="F48" s="11">
        <v>125</v>
      </c>
      <c r="G48" s="11">
        <v>3746400.4828204298</v>
      </c>
      <c r="H48" s="14">
        <v>0</v>
      </c>
      <c r="I48" s="14">
        <v>4018648.6703762398</v>
      </c>
      <c r="J48" s="17">
        <v>3625</v>
      </c>
      <c r="K48" s="17">
        <v>3642274.4302898101</v>
      </c>
      <c r="L48" s="20">
        <v>125</v>
      </c>
      <c r="M48" s="20">
        <v>3720087.7715696301</v>
      </c>
      <c r="N48" s="3">
        <v>6843</v>
      </c>
      <c r="O48" s="11">
        <v>125</v>
      </c>
      <c r="P48" s="11">
        <v>3762096.5480070701</v>
      </c>
      <c r="Q48" s="14">
        <v>6843</v>
      </c>
      <c r="R48" s="14">
        <v>3889102.9493867299</v>
      </c>
      <c r="S48" s="17">
        <v>3640</v>
      </c>
      <c r="T48" s="17">
        <v>3505138.3127644002</v>
      </c>
      <c r="U48" s="20">
        <v>188</v>
      </c>
      <c r="V48" s="20">
        <v>3605194.6556474599</v>
      </c>
    </row>
    <row r="49" spans="3:22" x14ac:dyDescent="0.25">
      <c r="C49" s="8" t="s">
        <v>18</v>
      </c>
      <c r="D49" s="8">
        <v>50</v>
      </c>
      <c r="E49" s="3">
        <v>15</v>
      </c>
      <c r="F49" s="11">
        <v>110</v>
      </c>
      <c r="G49" s="11">
        <v>2475621.36012985</v>
      </c>
      <c r="H49" s="14">
        <v>0</v>
      </c>
      <c r="I49" s="14">
        <v>2992759.0463955598</v>
      </c>
      <c r="J49" s="17">
        <v>3578</v>
      </c>
      <c r="K49" s="17">
        <v>2420230.6746918</v>
      </c>
      <c r="L49" s="20">
        <v>109</v>
      </c>
      <c r="M49" s="20">
        <v>2499709.6929502301</v>
      </c>
      <c r="N49" s="3">
        <v>6781</v>
      </c>
      <c r="O49" s="11">
        <v>109</v>
      </c>
      <c r="P49" s="11">
        <v>2460633.6608809899</v>
      </c>
      <c r="Q49" s="14">
        <v>6781</v>
      </c>
      <c r="R49" s="14">
        <v>2864712.4189307699</v>
      </c>
      <c r="S49" s="17">
        <v>3703</v>
      </c>
      <c r="T49" s="17">
        <v>2388377.3892289898</v>
      </c>
      <c r="U49" s="20">
        <v>157</v>
      </c>
      <c r="V49" s="20">
        <v>2408292.0062889</v>
      </c>
    </row>
    <row r="50" spans="3:22" x14ac:dyDescent="0.25">
      <c r="C50" s="8" t="s">
        <v>17</v>
      </c>
      <c r="D50" s="8">
        <v>50</v>
      </c>
      <c r="E50" s="3">
        <v>0</v>
      </c>
      <c r="F50" s="11">
        <v>109</v>
      </c>
      <c r="G50" s="11">
        <v>3095118.2683270699</v>
      </c>
      <c r="H50" s="14">
        <v>16</v>
      </c>
      <c r="I50" s="14">
        <v>3458315.8516974901</v>
      </c>
      <c r="J50" s="17">
        <v>3547</v>
      </c>
      <c r="K50" s="17">
        <v>3017266.3235124899</v>
      </c>
      <c r="L50" s="20">
        <v>125</v>
      </c>
      <c r="M50" s="20">
        <v>3112056.5887718298</v>
      </c>
      <c r="N50" s="3">
        <v>7234</v>
      </c>
      <c r="O50" s="11">
        <v>110</v>
      </c>
      <c r="P50" s="11">
        <v>3038565.05931286</v>
      </c>
      <c r="Q50" s="14">
        <v>7219</v>
      </c>
      <c r="R50" s="14">
        <v>3350305.7399085299</v>
      </c>
      <c r="S50" s="17">
        <v>3766</v>
      </c>
      <c r="T50" s="17">
        <v>2948117.7888830402</v>
      </c>
      <c r="U50" s="20">
        <v>157</v>
      </c>
      <c r="V50" s="20">
        <v>2994682.02926416</v>
      </c>
    </row>
    <row r="51" spans="3:22" x14ac:dyDescent="0.25">
      <c r="C51" s="8" t="s">
        <v>16</v>
      </c>
      <c r="D51" s="8">
        <v>50</v>
      </c>
      <c r="E51" s="3">
        <v>0</v>
      </c>
      <c r="F51" s="11">
        <v>109</v>
      </c>
      <c r="G51" s="11">
        <v>3630524.2831451101</v>
      </c>
      <c r="H51" s="14">
        <v>0</v>
      </c>
      <c r="I51" s="14">
        <v>3906927.02558283</v>
      </c>
      <c r="J51" s="17">
        <v>3672</v>
      </c>
      <c r="K51" s="17">
        <v>3530233.17624307</v>
      </c>
      <c r="L51" s="20">
        <v>110</v>
      </c>
      <c r="M51" s="20">
        <v>3613697.9231534498</v>
      </c>
      <c r="N51" s="3">
        <v>7031</v>
      </c>
      <c r="O51" s="11">
        <v>125</v>
      </c>
      <c r="P51" s="11">
        <v>3557394.2789958599</v>
      </c>
      <c r="Q51" s="14">
        <v>7016</v>
      </c>
      <c r="R51" s="14">
        <v>3796509.6639697999</v>
      </c>
      <c r="S51" s="17">
        <v>3391</v>
      </c>
      <c r="T51" s="17">
        <v>3477193.2054511001</v>
      </c>
      <c r="U51" s="20">
        <v>110</v>
      </c>
      <c r="V51" s="20">
        <v>3668724.73699883</v>
      </c>
    </row>
    <row r="52" spans="3:22" x14ac:dyDescent="0.25">
      <c r="C52" s="8" t="s">
        <v>15</v>
      </c>
      <c r="D52" s="8">
        <v>50</v>
      </c>
      <c r="E52" s="3">
        <v>16</v>
      </c>
      <c r="F52" s="11">
        <v>125</v>
      </c>
      <c r="G52" s="11">
        <v>3726879.6587481298</v>
      </c>
      <c r="H52" s="14">
        <v>0</v>
      </c>
      <c r="I52" s="14">
        <v>3917003.7516635</v>
      </c>
      <c r="J52" s="17">
        <v>3531</v>
      </c>
      <c r="K52" s="17">
        <v>3611498.2703102799</v>
      </c>
      <c r="L52" s="20">
        <v>157</v>
      </c>
      <c r="M52" s="20">
        <v>3763799.8510085102</v>
      </c>
      <c r="N52" s="3">
        <v>6625</v>
      </c>
      <c r="O52" s="11">
        <v>109</v>
      </c>
      <c r="P52" s="11">
        <v>3768795.8682841999</v>
      </c>
      <c r="Q52" s="14">
        <v>6594</v>
      </c>
      <c r="R52" s="14">
        <v>3917253.3603957002</v>
      </c>
      <c r="S52" s="17">
        <v>3656</v>
      </c>
      <c r="T52" s="17">
        <v>3542555.4071466499</v>
      </c>
      <c r="U52" s="20">
        <v>157</v>
      </c>
      <c r="V52" s="20">
        <v>3738949.3315756</v>
      </c>
    </row>
    <row r="53" spans="3:22" x14ac:dyDescent="0.25">
      <c r="C53" s="8" t="s">
        <v>14</v>
      </c>
      <c r="D53" s="8">
        <v>50</v>
      </c>
      <c r="E53" s="3">
        <v>0</v>
      </c>
      <c r="F53" s="11">
        <v>125</v>
      </c>
      <c r="G53" s="11">
        <v>3249213.4763424001</v>
      </c>
      <c r="H53" s="14">
        <v>16</v>
      </c>
      <c r="I53" s="14">
        <v>3753790.9549555099</v>
      </c>
      <c r="J53" s="17">
        <v>3609</v>
      </c>
      <c r="K53" s="17">
        <v>3152910.39772837</v>
      </c>
      <c r="L53" s="20">
        <v>235</v>
      </c>
      <c r="M53" s="20">
        <v>3345572.70933739</v>
      </c>
      <c r="N53" s="3">
        <v>6671</v>
      </c>
      <c r="O53" s="11">
        <v>125</v>
      </c>
      <c r="P53" s="11">
        <v>3232920.8362736502</v>
      </c>
      <c r="Q53" s="14">
        <v>6593</v>
      </c>
      <c r="R53" s="14">
        <v>3602292.1877811798</v>
      </c>
      <c r="S53" s="17">
        <v>3469</v>
      </c>
      <c r="T53" s="17">
        <v>3100263.15492207</v>
      </c>
      <c r="U53" s="20">
        <v>187</v>
      </c>
      <c r="V53" s="20">
        <v>3225037.5546588502</v>
      </c>
    </row>
    <row r="54" spans="3:22" x14ac:dyDescent="0.25">
      <c r="C54" s="8" t="s">
        <v>13</v>
      </c>
      <c r="D54" s="8">
        <v>50</v>
      </c>
      <c r="E54" s="3">
        <v>16</v>
      </c>
      <c r="F54" s="11">
        <v>125</v>
      </c>
      <c r="G54" s="11">
        <v>3643063.4070946402</v>
      </c>
      <c r="H54" s="14">
        <v>16</v>
      </c>
      <c r="I54" s="14">
        <v>3909721.5269205002</v>
      </c>
      <c r="J54" s="17">
        <v>3453</v>
      </c>
      <c r="K54" s="17">
        <v>3439110.7973435102</v>
      </c>
      <c r="L54" s="20">
        <v>125</v>
      </c>
      <c r="M54" s="20">
        <v>3601323.9317621002</v>
      </c>
      <c r="N54" s="3">
        <v>6734</v>
      </c>
      <c r="O54" s="11">
        <v>125</v>
      </c>
      <c r="P54" s="11">
        <v>3595603.4655663599</v>
      </c>
      <c r="Q54" s="14">
        <v>6765</v>
      </c>
      <c r="R54" s="14">
        <v>3963827.8562390301</v>
      </c>
      <c r="S54" s="17">
        <v>3610</v>
      </c>
      <c r="T54" s="17">
        <v>3368491.0903902599</v>
      </c>
      <c r="U54" s="20">
        <v>172</v>
      </c>
      <c r="V54" s="20">
        <v>3492679.1460490902</v>
      </c>
    </row>
    <row r="55" spans="3:22" x14ac:dyDescent="0.25">
      <c r="C55" s="8" t="s">
        <v>12</v>
      </c>
      <c r="D55" s="8">
        <v>50</v>
      </c>
      <c r="E55" s="3">
        <v>16</v>
      </c>
      <c r="F55" s="11">
        <v>109</v>
      </c>
      <c r="G55" s="11">
        <v>2464452.3110259101</v>
      </c>
      <c r="H55" s="14">
        <v>0</v>
      </c>
      <c r="I55" s="14">
        <v>3006871.3299749098</v>
      </c>
      <c r="J55" s="17">
        <v>3781</v>
      </c>
      <c r="K55" s="17">
        <v>2383254.1099910201</v>
      </c>
      <c r="L55" s="20">
        <v>172</v>
      </c>
      <c r="M55" s="20">
        <v>2433602.4511781302</v>
      </c>
      <c r="N55" s="3">
        <v>6875</v>
      </c>
      <c r="O55" s="11">
        <v>109</v>
      </c>
      <c r="P55" s="11">
        <v>2511318.40941606</v>
      </c>
      <c r="Q55" s="14">
        <v>6890</v>
      </c>
      <c r="R55" s="14">
        <v>2956417.5298627699</v>
      </c>
      <c r="S55" s="17">
        <v>3906</v>
      </c>
      <c r="T55" s="17">
        <v>2336155.4616590901</v>
      </c>
      <c r="U55" s="20">
        <v>125</v>
      </c>
      <c r="V55" s="20">
        <v>2434119.39548718</v>
      </c>
    </row>
    <row r="56" spans="3:22" x14ac:dyDescent="0.25">
      <c r="C56" s="8" t="s">
        <v>11</v>
      </c>
      <c r="D56" s="8">
        <v>50</v>
      </c>
      <c r="E56" s="3">
        <v>16</v>
      </c>
      <c r="F56" s="11">
        <v>125</v>
      </c>
      <c r="G56" s="11">
        <v>3403820.1053931699</v>
      </c>
      <c r="H56" s="14">
        <v>0</v>
      </c>
      <c r="I56" s="14">
        <v>3793076.6081097899</v>
      </c>
      <c r="J56" s="17">
        <v>3344</v>
      </c>
      <c r="K56" s="17">
        <v>3327892.58383646</v>
      </c>
      <c r="L56" s="20">
        <v>156</v>
      </c>
      <c r="M56" s="20">
        <v>3492063.9567396399</v>
      </c>
      <c r="N56" s="3">
        <v>7219</v>
      </c>
      <c r="O56" s="11">
        <v>110</v>
      </c>
      <c r="P56" s="11">
        <v>3320650.1476435498</v>
      </c>
      <c r="Q56" s="14">
        <v>7172</v>
      </c>
      <c r="R56" s="14">
        <v>3782594.2072629398</v>
      </c>
      <c r="S56" s="17">
        <v>3203</v>
      </c>
      <c r="T56" s="17">
        <v>3225637.2310987101</v>
      </c>
      <c r="U56" s="20">
        <v>140</v>
      </c>
      <c r="V56" s="20">
        <v>3435261.4287452698</v>
      </c>
    </row>
    <row r="57" spans="3:22" x14ac:dyDescent="0.25">
      <c r="C57" s="8" t="s">
        <v>10</v>
      </c>
      <c r="D57" s="8">
        <v>50</v>
      </c>
      <c r="E57" s="3">
        <v>15</v>
      </c>
      <c r="F57" s="11">
        <v>125</v>
      </c>
      <c r="G57" s="11">
        <v>3683906.7264755601</v>
      </c>
      <c r="H57" s="14">
        <v>0</v>
      </c>
      <c r="I57" s="14">
        <v>3727128.4941446502</v>
      </c>
      <c r="J57" s="17">
        <v>3875</v>
      </c>
      <c r="K57" s="17">
        <v>3499537.8235120201</v>
      </c>
      <c r="L57" s="20">
        <v>125</v>
      </c>
      <c r="M57" s="20">
        <v>3599549.7008651099</v>
      </c>
      <c r="N57" s="3">
        <v>6937</v>
      </c>
      <c r="O57" s="11">
        <v>109</v>
      </c>
      <c r="P57" s="11">
        <v>3512309.7984480402</v>
      </c>
      <c r="Q57" s="14">
        <v>6890</v>
      </c>
      <c r="R57" s="14">
        <v>3944001.6097806199</v>
      </c>
      <c r="S57" s="17">
        <v>3640</v>
      </c>
      <c r="T57" s="17">
        <v>3440268.2191445502</v>
      </c>
      <c r="U57" s="20">
        <v>125</v>
      </c>
      <c r="V57" s="20">
        <v>3570358.3785976502</v>
      </c>
    </row>
    <row r="58" spans="3:22" x14ac:dyDescent="0.25">
      <c r="C58" s="8" t="s">
        <v>9</v>
      </c>
      <c r="D58" s="8">
        <v>60</v>
      </c>
      <c r="E58" s="3">
        <v>16</v>
      </c>
      <c r="F58" s="11">
        <v>218</v>
      </c>
      <c r="G58" s="11">
        <v>4604156.2421936402</v>
      </c>
      <c r="H58" s="14">
        <v>15</v>
      </c>
      <c r="I58" s="14">
        <v>4758859.3275128398</v>
      </c>
      <c r="J58" s="17">
        <v>5579</v>
      </c>
      <c r="K58" s="17">
        <v>4371002.9266730798</v>
      </c>
      <c r="L58" s="20">
        <v>204</v>
      </c>
      <c r="M58" s="20">
        <v>4390492.3196861697</v>
      </c>
      <c r="N58" s="3">
        <v>9875</v>
      </c>
      <c r="O58" s="11">
        <v>203</v>
      </c>
      <c r="P58" s="11">
        <v>4501354.6911132699</v>
      </c>
      <c r="Q58" s="14">
        <v>9844</v>
      </c>
      <c r="R58" s="14">
        <v>4736125.4628685303</v>
      </c>
      <c r="S58" s="17">
        <v>5703</v>
      </c>
      <c r="T58" s="17">
        <v>4212806.5263623502</v>
      </c>
      <c r="U58" s="20">
        <v>219</v>
      </c>
      <c r="V58" s="20">
        <v>4404752.2995956102</v>
      </c>
    </row>
    <row r="59" spans="3:22" x14ac:dyDescent="0.25">
      <c r="C59" s="8" t="s">
        <v>8</v>
      </c>
      <c r="D59" s="8">
        <v>60</v>
      </c>
      <c r="E59" s="3">
        <v>0</v>
      </c>
      <c r="F59" s="11">
        <v>203</v>
      </c>
      <c r="G59" s="11">
        <v>5498820.8945341902</v>
      </c>
      <c r="H59" s="14">
        <v>15</v>
      </c>
      <c r="I59" s="14">
        <v>5508221.5066857496</v>
      </c>
      <c r="J59" s="17">
        <v>5344</v>
      </c>
      <c r="K59" s="17">
        <v>5219599.8721916797</v>
      </c>
      <c r="L59" s="20">
        <v>141</v>
      </c>
      <c r="M59" s="20">
        <v>5442501.9076052001</v>
      </c>
      <c r="N59" s="3">
        <v>9844</v>
      </c>
      <c r="O59" s="11">
        <v>203</v>
      </c>
      <c r="P59" s="11">
        <v>5209481.3937067296</v>
      </c>
      <c r="Q59" s="14">
        <v>9797</v>
      </c>
      <c r="R59" s="14">
        <v>6123048.4567853296</v>
      </c>
      <c r="S59" s="17">
        <v>5609</v>
      </c>
      <c r="T59" s="17">
        <v>5049449.31560829</v>
      </c>
      <c r="U59" s="20">
        <v>265</v>
      </c>
      <c r="V59" s="20">
        <v>5344553.9832696598</v>
      </c>
    </row>
    <row r="60" spans="3:22" x14ac:dyDescent="0.25">
      <c r="C60" s="8" t="s">
        <v>7</v>
      </c>
      <c r="D60" s="8">
        <v>60</v>
      </c>
      <c r="E60" s="3">
        <v>16</v>
      </c>
      <c r="F60" s="11">
        <v>203</v>
      </c>
      <c r="G60" s="11">
        <v>3162574.2118409099</v>
      </c>
      <c r="H60" s="14">
        <v>16</v>
      </c>
      <c r="I60" s="14">
        <v>3512774.8434039201</v>
      </c>
      <c r="J60" s="17">
        <v>5641</v>
      </c>
      <c r="K60" s="17">
        <v>3125709.1480009002</v>
      </c>
      <c r="L60" s="20">
        <v>203</v>
      </c>
      <c r="M60" s="20">
        <v>3181929.36561641</v>
      </c>
      <c r="N60" s="3">
        <v>9031</v>
      </c>
      <c r="O60" s="11">
        <v>188</v>
      </c>
      <c r="P60" s="11">
        <v>3171306.6181392302</v>
      </c>
      <c r="Q60" s="14">
        <v>9016</v>
      </c>
      <c r="R60" s="14">
        <v>3390767.8854364399</v>
      </c>
      <c r="S60" s="17">
        <v>5968</v>
      </c>
      <c r="T60" s="17">
        <v>3073107.8944051601</v>
      </c>
      <c r="U60" s="20">
        <v>172</v>
      </c>
      <c r="V60" s="20">
        <v>3174043.445512</v>
      </c>
    </row>
    <row r="61" spans="3:22" x14ac:dyDescent="0.25">
      <c r="C61" s="8" t="s">
        <v>6</v>
      </c>
      <c r="D61" s="8">
        <v>60</v>
      </c>
      <c r="E61" s="3">
        <v>15</v>
      </c>
      <c r="F61" s="11">
        <v>219</v>
      </c>
      <c r="G61" s="11">
        <v>3859788.73855543</v>
      </c>
      <c r="H61" s="14">
        <v>0</v>
      </c>
      <c r="I61" s="14">
        <v>4584050.5944104297</v>
      </c>
      <c r="J61" s="17">
        <v>5953</v>
      </c>
      <c r="K61" s="17">
        <v>3878305.3672653902</v>
      </c>
      <c r="L61" s="20">
        <v>266</v>
      </c>
      <c r="M61" s="20">
        <v>4005461.4598596999</v>
      </c>
      <c r="N61" s="3">
        <v>9250</v>
      </c>
      <c r="O61" s="11">
        <v>203</v>
      </c>
      <c r="P61" s="11">
        <v>3907669.7216413701</v>
      </c>
      <c r="Q61" s="14">
        <v>9234</v>
      </c>
      <c r="R61" s="14">
        <v>4593966.2349636201</v>
      </c>
      <c r="S61" s="17">
        <v>5781</v>
      </c>
      <c r="T61" s="17">
        <v>3806201.0555942999</v>
      </c>
      <c r="U61" s="20">
        <v>250</v>
      </c>
      <c r="V61" s="20">
        <v>4055429.9000536399</v>
      </c>
    </row>
    <row r="62" spans="3:22" x14ac:dyDescent="0.25">
      <c r="C62" s="8" t="s">
        <v>5</v>
      </c>
      <c r="D62" s="8">
        <v>60</v>
      </c>
      <c r="E62" s="3">
        <v>0</v>
      </c>
      <c r="F62" s="11">
        <v>204</v>
      </c>
      <c r="G62" s="11">
        <v>3850261.0350602898</v>
      </c>
      <c r="H62" s="14">
        <v>15</v>
      </c>
      <c r="I62" s="14">
        <v>4135004.5493793399</v>
      </c>
      <c r="J62" s="17">
        <v>5438</v>
      </c>
      <c r="K62" s="17">
        <v>3731510.67288021</v>
      </c>
      <c r="L62" s="20">
        <v>156</v>
      </c>
      <c r="M62" s="20">
        <v>3876277.8500124398</v>
      </c>
      <c r="N62" s="3">
        <v>9188</v>
      </c>
      <c r="O62" s="11">
        <v>188</v>
      </c>
      <c r="P62" s="11">
        <v>3892424.83390859</v>
      </c>
      <c r="Q62" s="14">
        <v>9125</v>
      </c>
      <c r="R62" s="14">
        <v>4139080.7995139901</v>
      </c>
      <c r="S62" s="17">
        <v>5656</v>
      </c>
      <c r="T62" s="17">
        <v>3575042.3245706498</v>
      </c>
      <c r="U62" s="20">
        <v>172</v>
      </c>
      <c r="V62" s="20">
        <v>3766352.2682265099</v>
      </c>
    </row>
    <row r="63" spans="3:22" x14ac:dyDescent="0.25">
      <c r="C63" s="8" t="s">
        <v>4</v>
      </c>
      <c r="D63" s="8">
        <v>60</v>
      </c>
      <c r="E63" s="3">
        <v>0</v>
      </c>
      <c r="F63" s="11">
        <v>219</v>
      </c>
      <c r="G63" s="11">
        <v>4568889.2013822701</v>
      </c>
      <c r="H63" s="14">
        <v>0</v>
      </c>
      <c r="I63" s="14">
        <v>5095621.1041288404</v>
      </c>
      <c r="J63" s="17">
        <v>5890</v>
      </c>
      <c r="K63" s="17">
        <v>4405236.6211489104</v>
      </c>
      <c r="L63" s="20">
        <v>172</v>
      </c>
      <c r="M63" s="20">
        <v>4716923.34982883</v>
      </c>
      <c r="N63" s="3">
        <v>9844</v>
      </c>
      <c r="O63" s="11">
        <v>203</v>
      </c>
      <c r="P63" s="11">
        <v>4531942.5139528802</v>
      </c>
      <c r="Q63" s="14">
        <v>9844</v>
      </c>
      <c r="R63" s="14">
        <v>5202091.0200601704</v>
      </c>
      <c r="S63" s="17">
        <v>5812</v>
      </c>
      <c r="T63" s="17">
        <v>4340066.29588864</v>
      </c>
      <c r="U63" s="20">
        <v>391</v>
      </c>
      <c r="V63" s="20">
        <v>4580328.51683087</v>
      </c>
    </row>
    <row r="64" spans="3:22" x14ac:dyDescent="0.25">
      <c r="C64" s="8" t="s">
        <v>3</v>
      </c>
      <c r="D64" s="8">
        <v>60</v>
      </c>
      <c r="E64" s="3">
        <v>0</v>
      </c>
      <c r="F64" s="11">
        <v>203</v>
      </c>
      <c r="G64" s="11">
        <v>4678130.2973129004</v>
      </c>
      <c r="H64" s="14">
        <v>15</v>
      </c>
      <c r="I64" s="14">
        <v>5429485.5798752103</v>
      </c>
      <c r="J64" s="17">
        <v>6016</v>
      </c>
      <c r="K64" s="17">
        <v>4583008.9349940103</v>
      </c>
      <c r="L64" s="20">
        <v>187</v>
      </c>
      <c r="M64" s="20">
        <v>4712197.7388192704</v>
      </c>
      <c r="N64" s="3">
        <v>10359</v>
      </c>
      <c r="O64" s="11">
        <v>219</v>
      </c>
      <c r="P64" s="11">
        <v>4673806.9274083404</v>
      </c>
      <c r="Q64" s="14">
        <v>10297</v>
      </c>
      <c r="R64" s="14">
        <v>5504361.6459796596</v>
      </c>
      <c r="S64" s="17">
        <v>6109</v>
      </c>
      <c r="T64" s="17">
        <v>4495780.6786718601</v>
      </c>
      <c r="U64" s="20">
        <v>219</v>
      </c>
      <c r="V64" s="20">
        <v>4579620.9943559803</v>
      </c>
    </row>
    <row r="65" spans="3:22" x14ac:dyDescent="0.25">
      <c r="C65" s="8" t="s">
        <v>2</v>
      </c>
      <c r="D65" s="8">
        <v>60</v>
      </c>
      <c r="E65" s="3">
        <v>16</v>
      </c>
      <c r="F65" s="11">
        <v>172</v>
      </c>
      <c r="G65" s="11">
        <v>3189828.4693278</v>
      </c>
      <c r="H65" s="14">
        <v>16</v>
      </c>
      <c r="I65" s="14">
        <v>3469195.6544038202</v>
      </c>
      <c r="J65" s="17">
        <v>6281</v>
      </c>
      <c r="K65" s="17">
        <v>3117903.1352734999</v>
      </c>
      <c r="L65" s="20">
        <v>140</v>
      </c>
      <c r="M65" s="20">
        <v>3213489.70503349</v>
      </c>
      <c r="N65" s="3">
        <v>9578</v>
      </c>
      <c r="O65" s="11">
        <v>188</v>
      </c>
      <c r="P65" s="11">
        <v>3112226.3289137301</v>
      </c>
      <c r="Q65" s="14">
        <v>9593</v>
      </c>
      <c r="R65" s="14">
        <v>3446983.6179340901</v>
      </c>
      <c r="S65" s="17">
        <v>5672</v>
      </c>
      <c r="T65" s="17">
        <v>3003102.7941963398</v>
      </c>
      <c r="U65" s="20">
        <v>203</v>
      </c>
      <c r="V65" s="20">
        <v>3204307.2086283499</v>
      </c>
    </row>
    <row r="66" spans="3:22" x14ac:dyDescent="0.25">
      <c r="C66" s="8" t="s">
        <v>1</v>
      </c>
      <c r="D66" s="8">
        <v>60</v>
      </c>
      <c r="E66" s="3">
        <v>15</v>
      </c>
      <c r="F66" s="11">
        <v>203</v>
      </c>
      <c r="G66" s="11">
        <v>3402820.0966287199</v>
      </c>
      <c r="H66" s="14">
        <v>15</v>
      </c>
      <c r="I66" s="14">
        <v>3650001.0226622</v>
      </c>
      <c r="J66" s="17">
        <v>5875</v>
      </c>
      <c r="K66" s="17">
        <v>3392965.7615066702</v>
      </c>
      <c r="L66" s="20">
        <v>203</v>
      </c>
      <c r="M66" s="20">
        <v>3343667.3706646301</v>
      </c>
      <c r="N66" s="3">
        <v>10016</v>
      </c>
      <c r="O66" s="11">
        <v>188</v>
      </c>
      <c r="P66" s="11">
        <v>3369082.1180860498</v>
      </c>
      <c r="Q66" s="14">
        <v>10000</v>
      </c>
      <c r="R66" s="14">
        <v>3951138.7273459001</v>
      </c>
      <c r="S66" s="17">
        <v>6063</v>
      </c>
      <c r="T66" s="17">
        <v>3272969.5108405799</v>
      </c>
      <c r="U66" s="20">
        <v>218</v>
      </c>
      <c r="V66" s="20">
        <v>3391722.3086728398</v>
      </c>
    </row>
    <row r="67" spans="3:22" x14ac:dyDescent="0.25">
      <c r="C67" s="8" t="s">
        <v>0</v>
      </c>
      <c r="D67" s="8">
        <v>60</v>
      </c>
      <c r="E67" s="3">
        <v>0</v>
      </c>
      <c r="F67" s="11">
        <v>203</v>
      </c>
      <c r="G67" s="11">
        <v>4679749.0452169301</v>
      </c>
      <c r="H67" s="14">
        <v>15</v>
      </c>
      <c r="I67" s="14">
        <v>4736040.2823461499</v>
      </c>
      <c r="J67" s="17">
        <v>5843</v>
      </c>
      <c r="K67" s="17">
        <v>4482298.5912587596</v>
      </c>
      <c r="L67" s="20">
        <v>172</v>
      </c>
      <c r="M67" s="20">
        <v>4545283.6301524201</v>
      </c>
      <c r="N67" s="3">
        <v>9453</v>
      </c>
      <c r="O67" s="11">
        <v>203</v>
      </c>
      <c r="P67" s="11">
        <v>4725407.2542605596</v>
      </c>
      <c r="Q67" s="14">
        <v>9453</v>
      </c>
      <c r="R67" s="14">
        <v>4584946.93483203</v>
      </c>
      <c r="S67" s="17">
        <v>5609</v>
      </c>
      <c r="T67" s="17">
        <v>4407135.92063455</v>
      </c>
      <c r="U67" s="20">
        <v>188</v>
      </c>
      <c r="V67" s="20">
        <v>4425963.84566133</v>
      </c>
    </row>
    <row r="68" spans="3:22" x14ac:dyDescent="0.25">
      <c r="C68" s="8" t="s">
        <v>119</v>
      </c>
      <c r="D68" s="8">
        <v>70</v>
      </c>
      <c r="E68" s="3">
        <v>31</v>
      </c>
      <c r="F68" s="11">
        <v>375</v>
      </c>
      <c r="G68" s="11">
        <v>3930430.4728351799</v>
      </c>
      <c r="H68" s="14">
        <v>15</v>
      </c>
      <c r="I68" s="14">
        <v>4174263.6987608201</v>
      </c>
      <c r="J68" s="17">
        <v>10146</v>
      </c>
      <c r="K68" s="17">
        <v>3812341.15923372</v>
      </c>
      <c r="L68" s="20">
        <v>266</v>
      </c>
      <c r="M68" s="20">
        <v>3975594.0982401399</v>
      </c>
      <c r="N68" s="3">
        <v>13868</v>
      </c>
      <c r="O68" s="11">
        <v>297</v>
      </c>
      <c r="P68" s="11">
        <v>4001847.9626879799</v>
      </c>
      <c r="Q68" s="14">
        <v>14005</v>
      </c>
      <c r="R68" s="14">
        <v>4451643.7630769201</v>
      </c>
      <c r="S68" s="17">
        <v>9865</v>
      </c>
      <c r="T68" s="17">
        <v>3781566.0832325299</v>
      </c>
      <c r="U68" s="20">
        <v>390</v>
      </c>
      <c r="V68" s="20">
        <v>3835962.7917054701</v>
      </c>
    </row>
    <row r="69" spans="3:22" x14ac:dyDescent="0.25">
      <c r="C69" s="8" t="s">
        <v>118</v>
      </c>
      <c r="D69" s="8">
        <v>70</v>
      </c>
      <c r="E69" s="3">
        <v>16</v>
      </c>
      <c r="F69" s="11">
        <v>328</v>
      </c>
      <c r="G69" s="11">
        <v>5074213.1531223804</v>
      </c>
      <c r="H69" s="14">
        <v>16</v>
      </c>
      <c r="I69" s="14">
        <v>5647055.3148300396</v>
      </c>
      <c r="J69" s="17">
        <v>10292</v>
      </c>
      <c r="K69" s="17">
        <v>4850753.53563907</v>
      </c>
      <c r="L69" s="20">
        <v>266</v>
      </c>
      <c r="M69" s="20">
        <v>5018451.0794063797</v>
      </c>
      <c r="N69" s="3">
        <v>13086</v>
      </c>
      <c r="O69" s="11">
        <v>344</v>
      </c>
      <c r="P69" s="11">
        <v>4931707.9304938503</v>
      </c>
      <c r="Q69" s="14">
        <v>13297</v>
      </c>
      <c r="R69" s="14">
        <v>5556473.0402184799</v>
      </c>
      <c r="S69" s="17">
        <v>10300</v>
      </c>
      <c r="T69" s="17">
        <v>4882194.6568441195</v>
      </c>
      <c r="U69" s="20">
        <v>281</v>
      </c>
      <c r="V69" s="20">
        <v>5045702.0205581998</v>
      </c>
    </row>
    <row r="70" spans="3:22" x14ac:dyDescent="0.25">
      <c r="C70" s="8" t="s">
        <v>117</v>
      </c>
      <c r="D70" s="8">
        <v>70</v>
      </c>
      <c r="E70" s="3">
        <v>0</v>
      </c>
      <c r="F70" s="11">
        <v>265</v>
      </c>
      <c r="G70" s="11">
        <v>3900622.0932535599</v>
      </c>
      <c r="H70" s="14">
        <v>15</v>
      </c>
      <c r="I70" s="14">
        <v>4107119.3985930299</v>
      </c>
      <c r="J70" s="17">
        <v>9797</v>
      </c>
      <c r="K70" s="17">
        <v>3729901.64551066</v>
      </c>
      <c r="L70" s="20">
        <v>188</v>
      </c>
      <c r="M70" s="20">
        <v>3910224.4956976399</v>
      </c>
      <c r="N70" s="3">
        <v>13627</v>
      </c>
      <c r="O70" s="11">
        <v>281</v>
      </c>
      <c r="P70" s="11">
        <v>3828768.28132809</v>
      </c>
      <c r="Q70" s="14">
        <v>13696</v>
      </c>
      <c r="R70" s="14">
        <v>4195588.9450910203</v>
      </c>
      <c r="S70" s="17">
        <v>9829</v>
      </c>
      <c r="T70" s="17">
        <v>3648588.97215549</v>
      </c>
      <c r="U70" s="20">
        <v>297</v>
      </c>
      <c r="V70" s="20">
        <v>3775711.8618015298</v>
      </c>
    </row>
    <row r="71" spans="3:22" x14ac:dyDescent="0.25">
      <c r="C71" s="8" t="s">
        <v>116</v>
      </c>
      <c r="D71" s="8">
        <v>70</v>
      </c>
      <c r="E71" s="3">
        <v>15</v>
      </c>
      <c r="F71" s="11">
        <v>313</v>
      </c>
      <c r="G71" s="11">
        <v>4271545.3583640596</v>
      </c>
      <c r="H71" s="14">
        <v>15</v>
      </c>
      <c r="I71" s="14">
        <v>4555044.6336577302</v>
      </c>
      <c r="J71" s="17">
        <v>9946</v>
      </c>
      <c r="K71" s="17">
        <v>3982252.9217958599</v>
      </c>
      <c r="L71" s="20">
        <v>203</v>
      </c>
      <c r="M71" s="20">
        <v>4188465.7683158899</v>
      </c>
      <c r="N71" s="3">
        <v>13717</v>
      </c>
      <c r="O71" s="11">
        <v>328</v>
      </c>
      <c r="P71" s="11">
        <v>4225818.0858620396</v>
      </c>
      <c r="Q71" s="14">
        <v>13727</v>
      </c>
      <c r="R71" s="14">
        <v>4321338.8857206497</v>
      </c>
      <c r="S71" s="17">
        <v>9984</v>
      </c>
      <c r="T71" s="17">
        <v>4032585.7206603</v>
      </c>
      <c r="U71" s="20">
        <v>265</v>
      </c>
      <c r="V71" s="20">
        <v>4213606.6131487098</v>
      </c>
    </row>
    <row r="72" spans="3:22" x14ac:dyDescent="0.25">
      <c r="C72" s="8" t="s">
        <v>115</v>
      </c>
      <c r="D72" s="8">
        <v>70</v>
      </c>
      <c r="E72" s="3">
        <v>16</v>
      </c>
      <c r="F72" s="11">
        <v>313</v>
      </c>
      <c r="G72" s="11">
        <v>4521264.6079724496</v>
      </c>
      <c r="H72" s="14">
        <v>16</v>
      </c>
      <c r="I72" s="14">
        <v>4897868.93734717</v>
      </c>
      <c r="J72" s="17">
        <v>9209</v>
      </c>
      <c r="K72" s="17">
        <v>4314951.0130053898</v>
      </c>
      <c r="L72" s="20">
        <v>375</v>
      </c>
      <c r="M72" s="20">
        <v>4401178.9947525105</v>
      </c>
      <c r="N72" s="3">
        <v>13593</v>
      </c>
      <c r="O72" s="11">
        <v>297</v>
      </c>
      <c r="P72" s="11">
        <v>4416218.2541776896</v>
      </c>
      <c r="Q72" s="14">
        <v>13751</v>
      </c>
      <c r="R72" s="14">
        <v>4750131.2868267503</v>
      </c>
      <c r="S72" s="17">
        <v>9634</v>
      </c>
      <c r="T72" s="17">
        <v>4226924.7901836103</v>
      </c>
      <c r="U72" s="20">
        <v>313</v>
      </c>
      <c r="V72" s="20">
        <v>4429783.7859006701</v>
      </c>
    </row>
    <row r="73" spans="3:22" x14ac:dyDescent="0.25">
      <c r="C73" s="8" t="s">
        <v>114</v>
      </c>
      <c r="D73" s="8">
        <v>70</v>
      </c>
      <c r="E73" s="3">
        <v>15</v>
      </c>
      <c r="F73" s="11">
        <v>250</v>
      </c>
      <c r="G73" s="11">
        <v>3910549.1998288799</v>
      </c>
      <c r="H73" s="14">
        <v>15</v>
      </c>
      <c r="I73" s="14">
        <v>4213945.6483136201</v>
      </c>
      <c r="J73" s="17">
        <v>9980</v>
      </c>
      <c r="K73" s="17">
        <v>3687361.8116276502</v>
      </c>
      <c r="L73" s="20">
        <v>328</v>
      </c>
      <c r="M73" s="20">
        <v>3804683.7129117101</v>
      </c>
      <c r="N73" s="3">
        <v>14316</v>
      </c>
      <c r="O73" s="11">
        <v>265</v>
      </c>
      <c r="P73" s="11">
        <v>3807737.4802788198</v>
      </c>
      <c r="Q73" s="14">
        <v>14484</v>
      </c>
      <c r="R73" s="14">
        <v>4272797.9186133696</v>
      </c>
      <c r="S73" s="17">
        <v>10210</v>
      </c>
      <c r="T73" s="17">
        <v>3693268.1953767301</v>
      </c>
      <c r="U73" s="20">
        <v>406</v>
      </c>
      <c r="V73" s="20">
        <v>3865473.1504553198</v>
      </c>
    </row>
    <row r="74" spans="3:22" x14ac:dyDescent="0.25">
      <c r="C74" s="8" t="s">
        <v>113</v>
      </c>
      <c r="D74" s="8">
        <v>70</v>
      </c>
      <c r="E74" s="3">
        <v>16</v>
      </c>
      <c r="F74" s="11">
        <v>313</v>
      </c>
      <c r="G74" s="11">
        <v>4273834.0726580797</v>
      </c>
      <c r="H74" s="14">
        <v>15</v>
      </c>
      <c r="I74" s="14">
        <v>5003664.6950395303</v>
      </c>
      <c r="J74" s="17">
        <v>9824</v>
      </c>
      <c r="K74" s="17">
        <v>4212073.5694112601</v>
      </c>
      <c r="L74" s="20">
        <v>282</v>
      </c>
      <c r="M74" s="20">
        <v>4285231.4331544396</v>
      </c>
      <c r="N74" s="3">
        <v>13408</v>
      </c>
      <c r="O74" s="11">
        <v>360</v>
      </c>
      <c r="P74" s="11">
        <v>4269048.6865287405</v>
      </c>
      <c r="Q74" s="14">
        <v>13373</v>
      </c>
      <c r="R74" s="14">
        <v>4784500.5580955604</v>
      </c>
      <c r="S74" s="17">
        <v>9439</v>
      </c>
      <c r="T74" s="17">
        <v>4156408.3345474601</v>
      </c>
      <c r="U74" s="20">
        <v>360</v>
      </c>
      <c r="V74" s="20">
        <v>4321713.0756864697</v>
      </c>
    </row>
    <row r="75" spans="3:22" x14ac:dyDescent="0.25">
      <c r="C75" s="8" t="s">
        <v>112</v>
      </c>
      <c r="D75" s="8">
        <v>70</v>
      </c>
      <c r="E75" s="3">
        <v>16</v>
      </c>
      <c r="F75" s="11">
        <v>297</v>
      </c>
      <c r="G75" s="11">
        <v>4114209.1799117201</v>
      </c>
      <c r="H75" s="14">
        <v>15</v>
      </c>
      <c r="I75" s="14">
        <v>4469647.8012453597</v>
      </c>
      <c r="J75" s="17">
        <v>10514</v>
      </c>
      <c r="K75" s="17">
        <v>3965083.2936514001</v>
      </c>
      <c r="L75" s="20">
        <v>250</v>
      </c>
      <c r="M75" s="20">
        <v>4174446.6235669702</v>
      </c>
      <c r="N75" s="3">
        <v>14330</v>
      </c>
      <c r="O75" s="11">
        <v>294</v>
      </c>
      <c r="P75" s="11">
        <v>4004172.7948856801</v>
      </c>
      <c r="Q75" s="14">
        <v>14360</v>
      </c>
      <c r="R75" s="14">
        <v>4354057.9601095198</v>
      </c>
      <c r="S75" s="17">
        <v>9696</v>
      </c>
      <c r="T75" s="17">
        <v>3907822.4404724399</v>
      </c>
      <c r="U75" s="20">
        <v>282</v>
      </c>
      <c r="V75" s="20">
        <v>3930678.7938806298</v>
      </c>
    </row>
    <row r="76" spans="3:22" x14ac:dyDescent="0.25">
      <c r="C76" s="8" t="s">
        <v>111</v>
      </c>
      <c r="D76" s="8">
        <v>70</v>
      </c>
      <c r="E76" s="3">
        <v>0</v>
      </c>
      <c r="F76" s="11">
        <v>297</v>
      </c>
      <c r="G76" s="11">
        <v>4289837.4272485301</v>
      </c>
      <c r="H76" s="14">
        <v>15</v>
      </c>
      <c r="I76" s="14">
        <v>4959139.0715093203</v>
      </c>
      <c r="J76" s="17">
        <v>9335</v>
      </c>
      <c r="K76" s="17">
        <v>4252402.8525794502</v>
      </c>
      <c r="L76" s="20">
        <v>250</v>
      </c>
      <c r="M76" s="20">
        <v>4439667.7214985797</v>
      </c>
      <c r="N76" s="3">
        <v>12313</v>
      </c>
      <c r="O76" s="11">
        <v>328</v>
      </c>
      <c r="P76" s="11">
        <v>4320036.6156729301</v>
      </c>
      <c r="Q76" s="14">
        <v>12376</v>
      </c>
      <c r="R76" s="14">
        <v>4719352.24958908</v>
      </c>
      <c r="S76" s="17">
        <v>9743</v>
      </c>
      <c r="T76" s="17">
        <v>4192013.6769945002</v>
      </c>
      <c r="U76" s="20">
        <v>344</v>
      </c>
      <c r="V76" s="20">
        <v>4276292.48029791</v>
      </c>
    </row>
    <row r="77" spans="3:22" x14ac:dyDescent="0.25">
      <c r="C77" s="8" t="s">
        <v>110</v>
      </c>
      <c r="D77" s="8">
        <v>70</v>
      </c>
      <c r="E77" s="3">
        <v>15</v>
      </c>
      <c r="F77" s="11">
        <v>282</v>
      </c>
      <c r="G77" s="11">
        <v>3611352.8971957001</v>
      </c>
      <c r="H77" s="14">
        <v>15</v>
      </c>
      <c r="I77" s="14">
        <v>4250811.2707688203</v>
      </c>
      <c r="J77" s="17">
        <v>9623</v>
      </c>
      <c r="K77" s="17">
        <v>3488914.8964062301</v>
      </c>
      <c r="L77" s="20">
        <v>375</v>
      </c>
      <c r="M77" s="20">
        <v>3650842.8310957099</v>
      </c>
      <c r="N77" s="3">
        <v>13398</v>
      </c>
      <c r="O77" s="11">
        <v>282</v>
      </c>
      <c r="P77" s="11">
        <v>3538424.1987553602</v>
      </c>
      <c r="Q77" s="14">
        <v>13406</v>
      </c>
      <c r="R77" s="14">
        <v>4319655.6311059101</v>
      </c>
      <c r="S77" s="17">
        <v>9145</v>
      </c>
      <c r="T77" s="17">
        <v>3451097.83609006</v>
      </c>
      <c r="U77" s="20">
        <v>266</v>
      </c>
      <c r="V77" s="20">
        <v>3660244.1519172401</v>
      </c>
    </row>
    <row r="78" spans="3:22" x14ac:dyDescent="0.25">
      <c r="C78" s="8" t="s">
        <v>109</v>
      </c>
      <c r="D78" s="8">
        <v>80</v>
      </c>
      <c r="E78" s="3">
        <v>16</v>
      </c>
      <c r="F78" s="11">
        <v>436</v>
      </c>
      <c r="G78" s="11">
        <v>4127562.9944610298</v>
      </c>
      <c r="H78" s="14">
        <v>16</v>
      </c>
      <c r="I78" s="14">
        <v>4659313.4405917497</v>
      </c>
      <c r="J78" s="17">
        <v>14118</v>
      </c>
      <c r="K78" s="17">
        <v>4039363.4333838802</v>
      </c>
      <c r="L78" s="20">
        <v>469</v>
      </c>
      <c r="M78" s="20">
        <v>4234427.4692705497</v>
      </c>
      <c r="N78" s="3">
        <v>17406</v>
      </c>
      <c r="O78" s="11">
        <v>422</v>
      </c>
      <c r="P78" s="11">
        <v>4144129.6270037699</v>
      </c>
      <c r="Q78" s="14">
        <v>17442</v>
      </c>
      <c r="R78" s="14">
        <v>4625265.2082456397</v>
      </c>
      <c r="S78" s="17">
        <v>15173</v>
      </c>
      <c r="T78" s="17">
        <v>4065580.2310635899</v>
      </c>
      <c r="U78" s="20">
        <v>344</v>
      </c>
      <c r="V78" s="20">
        <v>4171489.1533190398</v>
      </c>
    </row>
    <row r="79" spans="3:22" x14ac:dyDescent="0.25">
      <c r="C79" s="8" t="s">
        <v>108</v>
      </c>
      <c r="D79" s="8">
        <v>80</v>
      </c>
      <c r="E79" s="3">
        <v>15</v>
      </c>
      <c r="F79" s="11">
        <v>438</v>
      </c>
      <c r="G79" s="11">
        <v>4786940.3777098302</v>
      </c>
      <c r="H79" s="14">
        <v>16</v>
      </c>
      <c r="I79" s="14">
        <v>5117177.6189201297</v>
      </c>
      <c r="J79" s="17">
        <v>15625</v>
      </c>
      <c r="K79" s="17">
        <v>4606470.8412432596</v>
      </c>
      <c r="L79" s="20">
        <v>349</v>
      </c>
      <c r="M79" s="20">
        <v>4855315.7428470701</v>
      </c>
      <c r="N79" s="3">
        <v>18226</v>
      </c>
      <c r="O79" s="11">
        <v>437</v>
      </c>
      <c r="P79" s="11">
        <v>4676364.3849520097</v>
      </c>
      <c r="Q79" s="14">
        <v>18244</v>
      </c>
      <c r="R79" s="14">
        <v>5114926.6176435202</v>
      </c>
      <c r="S79" s="17">
        <v>15754</v>
      </c>
      <c r="T79" s="17">
        <v>4491168.5793369198</v>
      </c>
      <c r="U79" s="20">
        <v>484</v>
      </c>
      <c r="V79" s="20">
        <v>4553912.1709987596</v>
      </c>
    </row>
    <row r="80" spans="3:22" x14ac:dyDescent="0.25">
      <c r="C80" s="8" t="s">
        <v>107</v>
      </c>
      <c r="D80" s="8">
        <v>80</v>
      </c>
      <c r="E80" s="3">
        <v>16</v>
      </c>
      <c r="F80" s="11">
        <v>453</v>
      </c>
      <c r="G80" s="11">
        <v>4452235.27372107</v>
      </c>
      <c r="H80" s="14">
        <v>31</v>
      </c>
      <c r="I80" s="14">
        <v>4639227.93469969</v>
      </c>
      <c r="J80" s="17">
        <v>14101</v>
      </c>
      <c r="K80" s="17">
        <v>4303592.8479891401</v>
      </c>
      <c r="L80" s="20">
        <v>266</v>
      </c>
      <c r="M80" s="20">
        <v>4439264.3665623497</v>
      </c>
      <c r="N80" s="3">
        <v>17642</v>
      </c>
      <c r="O80" s="11">
        <v>438</v>
      </c>
      <c r="P80" s="11">
        <v>4400222.7975816196</v>
      </c>
      <c r="Q80" s="14">
        <v>17721</v>
      </c>
      <c r="R80" s="14">
        <v>4885321.5288191903</v>
      </c>
      <c r="S80" s="17">
        <v>13538</v>
      </c>
      <c r="T80" s="17">
        <v>4201627.6742075495</v>
      </c>
      <c r="U80" s="20">
        <v>328</v>
      </c>
      <c r="V80" s="20">
        <v>4420218.1387000596</v>
      </c>
    </row>
    <row r="81" spans="3:22" x14ac:dyDescent="0.25">
      <c r="C81" s="8" t="s">
        <v>106</v>
      </c>
      <c r="D81" s="8">
        <v>80</v>
      </c>
      <c r="E81" s="3">
        <v>16</v>
      </c>
      <c r="F81" s="11">
        <v>407</v>
      </c>
      <c r="G81" s="11">
        <v>4381387.3537824899</v>
      </c>
      <c r="H81" s="14">
        <v>16</v>
      </c>
      <c r="I81" s="14">
        <v>4867673.7655068301</v>
      </c>
      <c r="J81" s="17">
        <v>14449</v>
      </c>
      <c r="K81" s="17">
        <v>4286106.0830823099</v>
      </c>
      <c r="L81" s="20">
        <v>343</v>
      </c>
      <c r="M81" s="20">
        <v>4262014.0157257598</v>
      </c>
      <c r="N81" s="3">
        <v>17506</v>
      </c>
      <c r="O81" s="11">
        <v>433</v>
      </c>
      <c r="P81" s="11">
        <v>4276682.6014797501</v>
      </c>
      <c r="Q81" s="14">
        <v>17547</v>
      </c>
      <c r="R81" s="14">
        <v>5201962.5405655401</v>
      </c>
      <c r="S81" s="17">
        <v>14600</v>
      </c>
      <c r="T81" s="17">
        <v>4160711.5104092699</v>
      </c>
      <c r="U81" s="20">
        <v>390</v>
      </c>
      <c r="V81" s="20">
        <v>4261331.9096973501</v>
      </c>
    </row>
    <row r="82" spans="3:22" x14ac:dyDescent="0.25">
      <c r="C82" s="8" t="s">
        <v>105</v>
      </c>
      <c r="D82" s="8">
        <v>80</v>
      </c>
      <c r="E82" s="3">
        <v>31</v>
      </c>
      <c r="F82" s="11">
        <v>469</v>
      </c>
      <c r="G82" s="11">
        <v>4544694.3937376803</v>
      </c>
      <c r="H82" s="14">
        <v>16</v>
      </c>
      <c r="I82" s="14">
        <v>5038759.5626999699</v>
      </c>
      <c r="J82" s="17">
        <v>14950</v>
      </c>
      <c r="K82" s="17">
        <v>4357157.70158308</v>
      </c>
      <c r="L82" s="20">
        <v>328</v>
      </c>
      <c r="M82" s="20">
        <v>4544403.5014296798</v>
      </c>
      <c r="N82" s="3">
        <v>17126</v>
      </c>
      <c r="O82" s="11">
        <v>454</v>
      </c>
      <c r="P82" s="11">
        <v>4463089.0011780504</v>
      </c>
      <c r="Q82" s="14">
        <v>17187</v>
      </c>
      <c r="R82" s="14">
        <v>5171936.8211447103</v>
      </c>
      <c r="S82" s="17">
        <v>13993</v>
      </c>
      <c r="T82" s="17">
        <v>4389785.6825809097</v>
      </c>
      <c r="U82" s="20">
        <v>359</v>
      </c>
      <c r="V82" s="20">
        <v>4516621.2747771898</v>
      </c>
    </row>
    <row r="83" spans="3:22" x14ac:dyDescent="0.25">
      <c r="C83" s="8" t="s">
        <v>104</v>
      </c>
      <c r="D83" s="8">
        <v>80</v>
      </c>
      <c r="E83" s="3">
        <v>16</v>
      </c>
      <c r="F83" s="11">
        <v>422</v>
      </c>
      <c r="G83" s="11">
        <v>4352516.2003260301</v>
      </c>
      <c r="H83" s="14">
        <v>16</v>
      </c>
      <c r="I83" s="14">
        <v>4588615.4288922697</v>
      </c>
      <c r="J83" s="17">
        <v>14755</v>
      </c>
      <c r="K83" s="17">
        <v>4292323.6074419804</v>
      </c>
      <c r="L83" s="20">
        <v>359</v>
      </c>
      <c r="M83" s="20">
        <v>4423370.0912322197</v>
      </c>
      <c r="N83" s="3">
        <v>17856</v>
      </c>
      <c r="O83" s="11">
        <v>422</v>
      </c>
      <c r="P83" s="11">
        <v>4450463.4086717302</v>
      </c>
      <c r="Q83" s="14">
        <v>17837</v>
      </c>
      <c r="R83" s="14">
        <v>4736109.6742765196</v>
      </c>
      <c r="S83" s="17">
        <v>14391</v>
      </c>
      <c r="T83" s="17">
        <v>4135143.2866899399</v>
      </c>
      <c r="U83" s="20">
        <v>406</v>
      </c>
      <c r="V83" s="20">
        <v>4387756.3150216797</v>
      </c>
    </row>
    <row r="84" spans="3:22" x14ac:dyDescent="0.25">
      <c r="C84" s="8" t="s">
        <v>103</v>
      </c>
      <c r="D84" s="8">
        <v>80</v>
      </c>
      <c r="E84" s="3">
        <v>15</v>
      </c>
      <c r="F84" s="11">
        <v>469</v>
      </c>
      <c r="G84" s="11">
        <v>5954354.5727735003</v>
      </c>
      <c r="H84" s="14">
        <v>16</v>
      </c>
      <c r="I84" s="14">
        <v>7104349.5762948301</v>
      </c>
      <c r="J84" s="17">
        <v>14904</v>
      </c>
      <c r="K84" s="17">
        <v>5764649.8394032298</v>
      </c>
      <c r="L84" s="20">
        <v>406</v>
      </c>
      <c r="M84" s="20">
        <v>6053937.9412343502</v>
      </c>
      <c r="N84" s="3">
        <v>17774</v>
      </c>
      <c r="O84" s="11">
        <v>484</v>
      </c>
      <c r="P84" s="11">
        <v>5977381.7472772701</v>
      </c>
      <c r="Q84" s="14">
        <v>17909</v>
      </c>
      <c r="R84" s="14">
        <v>7015378.9153465098</v>
      </c>
      <c r="S84" s="17">
        <v>14745</v>
      </c>
      <c r="T84" s="17">
        <v>5746706.6322600003</v>
      </c>
      <c r="U84" s="20">
        <v>451</v>
      </c>
      <c r="V84" s="20">
        <v>6180144.1488154102</v>
      </c>
    </row>
    <row r="85" spans="3:22" x14ac:dyDescent="0.25">
      <c r="C85" s="8" t="s">
        <v>102</v>
      </c>
      <c r="D85" s="8">
        <v>80</v>
      </c>
      <c r="E85" s="3">
        <v>15</v>
      </c>
      <c r="F85" s="11">
        <v>382</v>
      </c>
      <c r="G85" s="11">
        <v>3973090.5881175902</v>
      </c>
      <c r="H85" s="14">
        <v>31</v>
      </c>
      <c r="I85" s="14">
        <v>4643479.8503864696</v>
      </c>
      <c r="J85" s="17">
        <v>14687</v>
      </c>
      <c r="K85" s="17">
        <v>3913431.2652520202</v>
      </c>
      <c r="L85" s="20">
        <v>438</v>
      </c>
      <c r="M85" s="20">
        <v>4119573.4277632302</v>
      </c>
      <c r="N85" s="3">
        <v>17689</v>
      </c>
      <c r="O85" s="11">
        <v>375</v>
      </c>
      <c r="P85" s="11">
        <v>3948588.8960128701</v>
      </c>
      <c r="Q85" s="14">
        <v>17833</v>
      </c>
      <c r="R85" s="14">
        <v>4600526.0644515799</v>
      </c>
      <c r="S85" s="17">
        <v>15401</v>
      </c>
      <c r="T85" s="17">
        <v>3834204.7320055598</v>
      </c>
      <c r="U85" s="20">
        <v>375</v>
      </c>
      <c r="V85" s="20">
        <v>3950201.0778747201</v>
      </c>
    </row>
    <row r="86" spans="3:22" x14ac:dyDescent="0.25">
      <c r="C86" s="8" t="s">
        <v>101</v>
      </c>
      <c r="D86" s="8">
        <v>80</v>
      </c>
      <c r="E86" s="3">
        <v>15</v>
      </c>
      <c r="F86" s="11">
        <v>437</v>
      </c>
      <c r="G86" s="11">
        <v>5010780.6705532502</v>
      </c>
      <c r="H86" s="14">
        <v>32</v>
      </c>
      <c r="I86" s="14">
        <v>5320144.61736196</v>
      </c>
      <c r="J86" s="17">
        <v>13717</v>
      </c>
      <c r="K86" s="17">
        <v>4955725.8162108297</v>
      </c>
      <c r="L86" s="20">
        <v>312</v>
      </c>
      <c r="M86" s="20">
        <v>5153614.0265056798</v>
      </c>
      <c r="N86" s="3">
        <v>17390</v>
      </c>
      <c r="O86" s="11">
        <v>453</v>
      </c>
      <c r="P86" s="11">
        <v>5030386.6912919097</v>
      </c>
      <c r="Q86" s="14">
        <v>17598</v>
      </c>
      <c r="R86" s="14">
        <v>5834575.5163562</v>
      </c>
      <c r="S86" s="17">
        <v>13617</v>
      </c>
      <c r="T86" s="17">
        <v>4888716.7082561599</v>
      </c>
      <c r="U86" s="20">
        <v>422</v>
      </c>
      <c r="V86" s="20">
        <v>5070060.5332086999</v>
      </c>
    </row>
    <row r="87" spans="3:22" x14ac:dyDescent="0.25">
      <c r="C87" s="8" t="s">
        <v>100</v>
      </c>
      <c r="D87" s="8">
        <v>80</v>
      </c>
      <c r="E87" s="3">
        <v>16</v>
      </c>
      <c r="F87" s="11">
        <v>421</v>
      </c>
      <c r="G87" s="11">
        <v>4477268.00584336</v>
      </c>
      <c r="H87" s="14">
        <v>15</v>
      </c>
      <c r="I87" s="14">
        <v>5088713.1568301003</v>
      </c>
      <c r="J87" s="17">
        <v>14558</v>
      </c>
      <c r="K87" s="17">
        <v>4417180.6813241104</v>
      </c>
      <c r="L87" s="20">
        <v>328</v>
      </c>
      <c r="M87" s="20">
        <v>4559514.8620897299</v>
      </c>
      <c r="N87" s="3">
        <v>17356</v>
      </c>
      <c r="O87" s="11">
        <v>422</v>
      </c>
      <c r="P87" s="11">
        <v>4471267.5523765497</v>
      </c>
      <c r="Q87" s="14">
        <v>17463</v>
      </c>
      <c r="R87" s="14">
        <v>5092037.6922132103</v>
      </c>
      <c r="S87" s="17">
        <v>14493</v>
      </c>
      <c r="T87" s="17">
        <v>4301480.1345356302</v>
      </c>
      <c r="U87" s="20">
        <v>359</v>
      </c>
      <c r="V87" s="20">
        <v>4478196.4857202005</v>
      </c>
    </row>
    <row r="88" spans="3:22" x14ac:dyDescent="0.25">
      <c r="C88" s="8" t="s">
        <v>99</v>
      </c>
      <c r="D88" s="8">
        <v>90</v>
      </c>
      <c r="E88" s="3">
        <v>15</v>
      </c>
      <c r="F88" s="11">
        <v>547</v>
      </c>
      <c r="G88" s="11">
        <v>4279215.1202988504</v>
      </c>
      <c r="H88" s="14">
        <v>31</v>
      </c>
      <c r="I88" s="14">
        <v>4806824.2365245903</v>
      </c>
      <c r="J88" s="17">
        <v>21548</v>
      </c>
      <c r="K88" s="17">
        <v>4292610.8947805902</v>
      </c>
      <c r="L88" s="20">
        <v>359</v>
      </c>
      <c r="M88" s="20">
        <v>4427136.9810351403</v>
      </c>
      <c r="N88" s="3">
        <v>21426</v>
      </c>
      <c r="O88" s="11">
        <v>547</v>
      </c>
      <c r="P88" s="11">
        <v>4221704.0553858802</v>
      </c>
      <c r="Q88" s="14">
        <v>21663</v>
      </c>
      <c r="R88" s="14">
        <v>4960599.9614553396</v>
      </c>
      <c r="S88" s="17">
        <v>22787</v>
      </c>
      <c r="T88" s="17">
        <v>4123062.5879500802</v>
      </c>
      <c r="U88" s="20">
        <v>420</v>
      </c>
      <c r="V88" s="20">
        <v>4199558.8014336703</v>
      </c>
    </row>
    <row r="89" spans="3:22" x14ac:dyDescent="0.25">
      <c r="C89" s="8" t="s">
        <v>98</v>
      </c>
      <c r="D89" s="8">
        <v>90</v>
      </c>
      <c r="E89" s="3">
        <v>16</v>
      </c>
      <c r="F89" s="11">
        <v>636</v>
      </c>
      <c r="G89" s="11">
        <v>5608913.4889951404</v>
      </c>
      <c r="H89" s="14">
        <v>31</v>
      </c>
      <c r="I89" s="14">
        <v>5855755.6773330197</v>
      </c>
      <c r="J89" s="17">
        <v>19801</v>
      </c>
      <c r="K89" s="17">
        <v>5561630.5836123899</v>
      </c>
      <c r="L89" s="20">
        <v>516</v>
      </c>
      <c r="M89" s="20">
        <v>5572478.0164547097</v>
      </c>
      <c r="N89" s="3">
        <v>22075</v>
      </c>
      <c r="O89" s="11">
        <v>625</v>
      </c>
      <c r="P89" s="11">
        <v>5424679.8990572998</v>
      </c>
      <c r="Q89" s="14">
        <v>22165</v>
      </c>
      <c r="R89" s="14">
        <v>5950463.7837454602</v>
      </c>
      <c r="S89" s="17">
        <v>22305</v>
      </c>
      <c r="T89" s="17">
        <v>5329089.6228815597</v>
      </c>
      <c r="U89" s="20">
        <v>469</v>
      </c>
      <c r="V89" s="20">
        <v>5652988.7150874296</v>
      </c>
    </row>
    <row r="90" spans="3:22" x14ac:dyDescent="0.25">
      <c r="C90" s="8" t="s">
        <v>97</v>
      </c>
      <c r="D90" s="8">
        <v>90</v>
      </c>
      <c r="E90" s="3">
        <v>31</v>
      </c>
      <c r="F90" s="11">
        <v>657</v>
      </c>
      <c r="G90" s="11">
        <v>5470459.0834182901</v>
      </c>
      <c r="H90" s="14">
        <v>31</v>
      </c>
      <c r="I90" s="14">
        <v>6254760.3423192902</v>
      </c>
      <c r="J90" s="17">
        <v>22906</v>
      </c>
      <c r="K90" s="17">
        <v>5506141.7299248297</v>
      </c>
      <c r="L90" s="20">
        <v>562</v>
      </c>
      <c r="M90" s="20">
        <v>5482150.4101338703</v>
      </c>
      <c r="N90" s="3">
        <v>22890</v>
      </c>
      <c r="O90" s="11">
        <v>656</v>
      </c>
      <c r="P90" s="11">
        <v>5328375.3395373104</v>
      </c>
      <c r="Q90" s="14">
        <v>22935</v>
      </c>
      <c r="R90" s="14">
        <v>5827809.3907795604</v>
      </c>
      <c r="S90" s="17">
        <v>23674</v>
      </c>
      <c r="T90" s="17">
        <v>5355599.8681830103</v>
      </c>
      <c r="U90" s="20">
        <v>484</v>
      </c>
      <c r="V90" s="20">
        <v>5385613.6258875905</v>
      </c>
    </row>
    <row r="91" spans="3:22" x14ac:dyDescent="0.25">
      <c r="C91" s="8" t="s">
        <v>96</v>
      </c>
      <c r="D91" s="8">
        <v>90</v>
      </c>
      <c r="E91" s="3">
        <v>31</v>
      </c>
      <c r="F91" s="11">
        <v>609</v>
      </c>
      <c r="G91" s="11">
        <v>5185790.2166523105</v>
      </c>
      <c r="H91" s="14">
        <v>32</v>
      </c>
      <c r="I91" s="14">
        <v>5568796.2270308901</v>
      </c>
      <c r="J91" s="17">
        <v>21808</v>
      </c>
      <c r="K91" s="17">
        <v>4986725.46217026</v>
      </c>
      <c r="L91" s="20">
        <v>516</v>
      </c>
      <c r="M91" s="20">
        <v>5005447.9281553105</v>
      </c>
      <c r="N91" s="3">
        <v>23343</v>
      </c>
      <c r="O91" s="11">
        <v>594</v>
      </c>
      <c r="P91" s="11">
        <v>5099265.1359496899</v>
      </c>
      <c r="Q91" s="14">
        <v>23421</v>
      </c>
      <c r="R91" s="14">
        <v>5529585.21165541</v>
      </c>
      <c r="S91" s="17">
        <v>21275</v>
      </c>
      <c r="T91" s="17">
        <v>4895611.58089888</v>
      </c>
      <c r="U91" s="20">
        <v>406</v>
      </c>
      <c r="V91" s="20">
        <v>5086784.8882662402</v>
      </c>
    </row>
    <row r="92" spans="3:22" x14ac:dyDescent="0.25">
      <c r="C92" s="8" t="s">
        <v>95</v>
      </c>
      <c r="D92" s="8">
        <v>90</v>
      </c>
      <c r="E92" s="3">
        <v>31</v>
      </c>
      <c r="F92" s="11">
        <v>688</v>
      </c>
      <c r="G92" s="11">
        <v>5161015.6404467998</v>
      </c>
      <c r="H92" s="14">
        <v>32</v>
      </c>
      <c r="I92" s="14">
        <v>5932726.7263007602</v>
      </c>
      <c r="J92" s="17">
        <v>22872</v>
      </c>
      <c r="K92" s="17">
        <v>5021320.5472660298</v>
      </c>
      <c r="L92" s="20">
        <v>406</v>
      </c>
      <c r="M92" s="20">
        <v>5177315.3013216397</v>
      </c>
      <c r="N92" s="3">
        <v>22671</v>
      </c>
      <c r="O92" s="11">
        <v>594</v>
      </c>
      <c r="P92" s="11">
        <v>5148935.94026093</v>
      </c>
      <c r="Q92" s="14">
        <v>22758</v>
      </c>
      <c r="R92" s="14">
        <v>5744236.3301523104</v>
      </c>
      <c r="S92" s="17">
        <v>22009</v>
      </c>
      <c r="T92" s="17">
        <v>4988866.2796620596</v>
      </c>
      <c r="U92" s="20">
        <v>422</v>
      </c>
      <c r="V92" s="20">
        <v>5214242.9582323804</v>
      </c>
    </row>
    <row r="93" spans="3:22" x14ac:dyDescent="0.25">
      <c r="C93" s="8" t="s">
        <v>94</v>
      </c>
      <c r="D93" s="8">
        <v>90</v>
      </c>
      <c r="E93" s="3">
        <v>16</v>
      </c>
      <c r="F93" s="11">
        <v>640</v>
      </c>
      <c r="G93" s="11">
        <v>6077680.0025566099</v>
      </c>
      <c r="H93" s="14">
        <v>15</v>
      </c>
      <c r="I93" s="14">
        <v>6723356.7527089696</v>
      </c>
      <c r="J93" s="17">
        <v>21972</v>
      </c>
      <c r="K93" s="17">
        <v>5906354.2962462697</v>
      </c>
      <c r="L93" s="20">
        <v>375</v>
      </c>
      <c r="M93" s="20">
        <v>6080766.0565382503</v>
      </c>
      <c r="N93" s="3">
        <v>21730</v>
      </c>
      <c r="O93" s="11">
        <v>656</v>
      </c>
      <c r="P93" s="11">
        <v>5931954.66162109</v>
      </c>
      <c r="Q93" s="14">
        <v>21763</v>
      </c>
      <c r="R93" s="14">
        <v>6413085.6255344097</v>
      </c>
      <c r="S93" s="17">
        <v>21190</v>
      </c>
      <c r="T93" s="17">
        <v>5791057.2773046196</v>
      </c>
      <c r="U93" s="20">
        <v>485</v>
      </c>
      <c r="V93" s="20">
        <v>5991827.8972595902</v>
      </c>
    </row>
    <row r="94" spans="3:22" x14ac:dyDescent="0.25">
      <c r="C94" s="8" t="s">
        <v>93</v>
      </c>
      <c r="D94" s="8">
        <v>90</v>
      </c>
      <c r="E94" s="3">
        <v>16</v>
      </c>
      <c r="F94" s="11">
        <v>641</v>
      </c>
      <c r="G94" s="11">
        <v>7257777.7908429503</v>
      </c>
      <c r="H94" s="14">
        <v>15</v>
      </c>
      <c r="I94" s="14">
        <v>7726586.8837729003</v>
      </c>
      <c r="J94" s="17">
        <v>22542</v>
      </c>
      <c r="K94" s="17">
        <v>7076659.7056966899</v>
      </c>
      <c r="L94" s="20">
        <v>532</v>
      </c>
      <c r="M94" s="20">
        <v>7118903.7314399397</v>
      </c>
      <c r="N94" s="3">
        <v>22145</v>
      </c>
      <c r="O94" s="11">
        <v>687</v>
      </c>
      <c r="P94" s="11">
        <v>7233659.1075494802</v>
      </c>
      <c r="Q94" s="14">
        <v>22265</v>
      </c>
      <c r="R94" s="14">
        <v>7797775.5386313703</v>
      </c>
      <c r="S94" s="17">
        <v>20712</v>
      </c>
      <c r="T94" s="17">
        <v>6964016.81059785</v>
      </c>
      <c r="U94" s="20">
        <v>453</v>
      </c>
      <c r="V94" s="20">
        <v>7101464.5486779502</v>
      </c>
    </row>
    <row r="95" spans="3:22" x14ac:dyDescent="0.25">
      <c r="C95" s="8" t="s">
        <v>92</v>
      </c>
      <c r="D95" s="8">
        <v>90</v>
      </c>
      <c r="E95" s="3">
        <v>31</v>
      </c>
      <c r="F95" s="11">
        <v>610</v>
      </c>
      <c r="G95" s="11">
        <v>5111460.1056433301</v>
      </c>
      <c r="H95" s="14">
        <v>31</v>
      </c>
      <c r="I95" s="14">
        <v>5515045.8127246602</v>
      </c>
      <c r="J95" s="17">
        <v>21109</v>
      </c>
      <c r="K95" s="17">
        <v>4970241.2007769002</v>
      </c>
      <c r="L95" s="20">
        <v>500</v>
      </c>
      <c r="M95" s="20">
        <v>5197722.5752955703</v>
      </c>
      <c r="N95" s="3">
        <v>22084</v>
      </c>
      <c r="O95" s="11">
        <v>593</v>
      </c>
      <c r="P95" s="11">
        <v>5077236.8746370003</v>
      </c>
      <c r="Q95" s="14">
        <v>22031</v>
      </c>
      <c r="R95" s="14">
        <v>5818742.1721713804</v>
      </c>
      <c r="S95" s="17">
        <v>24080</v>
      </c>
      <c r="T95" s="17">
        <v>4863897.1097986</v>
      </c>
      <c r="U95" s="20">
        <v>672</v>
      </c>
      <c r="V95" s="20">
        <v>5068226.4815633697</v>
      </c>
    </row>
    <row r="96" spans="3:22" x14ac:dyDescent="0.25">
      <c r="C96" s="8" t="s">
        <v>91</v>
      </c>
      <c r="D96" s="8">
        <v>90</v>
      </c>
      <c r="E96" s="3">
        <v>16</v>
      </c>
      <c r="F96" s="11">
        <v>625</v>
      </c>
      <c r="G96" s="11">
        <v>4901573.8370075701</v>
      </c>
      <c r="H96" s="14">
        <v>15</v>
      </c>
      <c r="I96" s="14">
        <v>5599459.1445578299</v>
      </c>
      <c r="J96" s="17">
        <v>22122</v>
      </c>
      <c r="K96" s="17">
        <v>4802737.0366981504</v>
      </c>
      <c r="L96" s="20">
        <v>454</v>
      </c>
      <c r="M96" s="20">
        <v>5004491.88918008</v>
      </c>
      <c r="N96" s="3">
        <v>22711</v>
      </c>
      <c r="O96" s="11">
        <v>578</v>
      </c>
      <c r="P96" s="11">
        <v>4943354.7737241704</v>
      </c>
      <c r="Q96" s="14">
        <v>22837</v>
      </c>
      <c r="R96" s="14">
        <v>5471531.1286358899</v>
      </c>
      <c r="S96" s="17">
        <v>21593</v>
      </c>
      <c r="T96" s="17">
        <v>4718558.4070081403</v>
      </c>
      <c r="U96" s="20">
        <v>703</v>
      </c>
      <c r="V96" s="20">
        <v>4824023.0549511705</v>
      </c>
    </row>
    <row r="97" spans="3:22" x14ac:dyDescent="0.25">
      <c r="C97" s="8" t="s">
        <v>90</v>
      </c>
      <c r="D97" s="8">
        <v>90</v>
      </c>
      <c r="E97" s="3">
        <v>31</v>
      </c>
      <c r="F97" s="11">
        <v>672</v>
      </c>
      <c r="G97" s="11">
        <v>5670600.8338799197</v>
      </c>
      <c r="H97" s="14">
        <v>31</v>
      </c>
      <c r="I97" s="14">
        <v>6259767.5705843801</v>
      </c>
      <c r="J97" s="17">
        <v>22319</v>
      </c>
      <c r="K97" s="17">
        <v>5700869.9712968096</v>
      </c>
      <c r="L97" s="20">
        <v>516</v>
      </c>
      <c r="M97" s="20">
        <v>5861532.0828332296</v>
      </c>
      <c r="N97" s="3">
        <v>22775</v>
      </c>
      <c r="O97" s="11">
        <v>641</v>
      </c>
      <c r="P97" s="11">
        <v>5948894.5211531399</v>
      </c>
      <c r="Q97" s="14">
        <v>22779</v>
      </c>
      <c r="R97" s="14">
        <v>6301488.1746480903</v>
      </c>
      <c r="S97" s="17">
        <v>21079</v>
      </c>
      <c r="T97" s="17">
        <v>5506101.1178122396</v>
      </c>
      <c r="U97" s="20">
        <v>672</v>
      </c>
      <c r="V97" s="20">
        <v>5785652.3768758001</v>
      </c>
    </row>
    <row r="98" spans="3:22" x14ac:dyDescent="0.25">
      <c r="C98" s="8" t="s">
        <v>89</v>
      </c>
      <c r="D98" s="8">
        <v>100</v>
      </c>
      <c r="E98" s="3">
        <v>16</v>
      </c>
      <c r="F98" s="11">
        <v>907</v>
      </c>
      <c r="G98" s="11">
        <v>6322556.5994260497</v>
      </c>
      <c r="H98" s="14">
        <v>16</v>
      </c>
      <c r="I98" s="14">
        <v>6923228.7568125399</v>
      </c>
      <c r="J98" s="17">
        <v>29586</v>
      </c>
      <c r="K98" s="17">
        <v>6323796.6188012902</v>
      </c>
      <c r="L98" s="20">
        <v>531</v>
      </c>
      <c r="M98" s="20">
        <v>6316034.9868622804</v>
      </c>
      <c r="N98" s="3">
        <v>27601</v>
      </c>
      <c r="O98" s="11">
        <v>911</v>
      </c>
      <c r="P98" s="11">
        <v>6274617.9195504198</v>
      </c>
      <c r="Q98" s="14">
        <v>27640</v>
      </c>
      <c r="R98" s="14">
        <v>7305614.4266291996</v>
      </c>
      <c r="S98" s="17">
        <v>30602</v>
      </c>
      <c r="T98" s="17">
        <v>6297198.8953237403</v>
      </c>
      <c r="U98" s="20">
        <v>734</v>
      </c>
      <c r="V98" s="20">
        <v>6261989.6217221301</v>
      </c>
    </row>
    <row r="99" spans="3:22" x14ac:dyDescent="0.25">
      <c r="C99" s="8" t="s">
        <v>88</v>
      </c>
      <c r="D99" s="8">
        <v>100</v>
      </c>
      <c r="E99" s="3">
        <v>31</v>
      </c>
      <c r="F99" s="11">
        <v>797</v>
      </c>
      <c r="G99" s="11">
        <v>5448398.58257211</v>
      </c>
      <c r="H99" s="14">
        <v>32</v>
      </c>
      <c r="I99" s="14">
        <v>6224181.5552265802</v>
      </c>
      <c r="J99" s="17">
        <v>29829</v>
      </c>
      <c r="K99" s="17">
        <v>5327227.2736692503</v>
      </c>
      <c r="L99" s="20">
        <v>547</v>
      </c>
      <c r="M99" s="20">
        <v>5640708.4848659104</v>
      </c>
      <c r="N99" s="3">
        <v>28862</v>
      </c>
      <c r="O99" s="11">
        <v>781</v>
      </c>
      <c r="P99" s="11">
        <v>5318922.2022273503</v>
      </c>
      <c r="Q99" s="14">
        <v>28925</v>
      </c>
      <c r="R99" s="14">
        <v>5899190.1698330799</v>
      </c>
      <c r="S99" s="17">
        <v>31899</v>
      </c>
      <c r="T99" s="17">
        <v>5194366.2142989002</v>
      </c>
      <c r="U99" s="20">
        <v>547</v>
      </c>
      <c r="V99" s="20">
        <v>5367187.8377730604</v>
      </c>
    </row>
    <row r="100" spans="3:22" x14ac:dyDescent="0.25">
      <c r="C100" s="8" t="s">
        <v>87</v>
      </c>
      <c r="D100" s="8">
        <v>100</v>
      </c>
      <c r="E100" s="3">
        <v>32</v>
      </c>
      <c r="F100" s="11">
        <v>939</v>
      </c>
      <c r="G100" s="11">
        <v>7147017.0403418401</v>
      </c>
      <c r="H100" s="14">
        <v>32</v>
      </c>
      <c r="I100" s="14">
        <v>7604160.4266907098</v>
      </c>
      <c r="J100" s="17">
        <v>30904</v>
      </c>
      <c r="K100" s="17">
        <v>7055463.1675341604</v>
      </c>
      <c r="L100" s="20">
        <v>609</v>
      </c>
      <c r="M100" s="20">
        <v>6996531.0068320697</v>
      </c>
      <c r="N100" s="3">
        <v>27211</v>
      </c>
      <c r="O100" s="11">
        <v>922</v>
      </c>
      <c r="P100" s="11">
        <v>7037941.1732268799</v>
      </c>
      <c r="Q100" s="14">
        <v>27202</v>
      </c>
      <c r="R100" s="14">
        <v>7508965.5906222099</v>
      </c>
      <c r="S100" s="17">
        <v>31249</v>
      </c>
      <c r="T100" s="17">
        <v>6941475.5632360596</v>
      </c>
      <c r="U100" s="20">
        <v>795</v>
      </c>
      <c r="V100" s="20">
        <v>6933395.0142914997</v>
      </c>
    </row>
    <row r="101" spans="3:22" x14ac:dyDescent="0.25">
      <c r="C101" s="8" t="s">
        <v>86</v>
      </c>
      <c r="D101" s="8">
        <v>100</v>
      </c>
      <c r="E101" s="3">
        <v>16</v>
      </c>
      <c r="F101" s="11">
        <v>860</v>
      </c>
      <c r="G101" s="11">
        <v>5692794.6322383098</v>
      </c>
      <c r="H101" s="14">
        <v>31</v>
      </c>
      <c r="I101" s="14">
        <v>6274711.4273909302</v>
      </c>
      <c r="J101" s="17">
        <v>30544</v>
      </c>
      <c r="K101" s="17">
        <v>5564099.4505023398</v>
      </c>
      <c r="L101" s="20">
        <v>531</v>
      </c>
      <c r="M101" s="20">
        <v>5754545.1152224196</v>
      </c>
      <c r="N101" s="3">
        <v>28281</v>
      </c>
      <c r="O101" s="11">
        <v>860</v>
      </c>
      <c r="P101" s="11">
        <v>5662417.6968986699</v>
      </c>
      <c r="Q101" s="14">
        <v>28341</v>
      </c>
      <c r="R101" s="14">
        <v>6166311.1381021598</v>
      </c>
      <c r="S101" s="17">
        <v>30112</v>
      </c>
      <c r="T101" s="17">
        <v>5555387.72756398</v>
      </c>
      <c r="U101" s="20">
        <v>750</v>
      </c>
      <c r="V101" s="20">
        <v>5624796.4965512203</v>
      </c>
    </row>
    <row r="102" spans="3:22" x14ac:dyDescent="0.25">
      <c r="C102" s="8" t="s">
        <v>85</v>
      </c>
      <c r="D102" s="8">
        <v>100</v>
      </c>
      <c r="E102" s="3">
        <v>31</v>
      </c>
      <c r="F102" s="11">
        <v>766</v>
      </c>
      <c r="G102" s="11">
        <v>5035038.4073930401</v>
      </c>
      <c r="H102" s="14">
        <v>31</v>
      </c>
      <c r="I102" s="14">
        <v>5435654.9591484005</v>
      </c>
      <c r="J102" s="17">
        <v>28328</v>
      </c>
      <c r="K102" s="17">
        <v>4991210.7503680196</v>
      </c>
      <c r="L102" s="20">
        <v>500</v>
      </c>
      <c r="M102" s="20">
        <v>5147369.62667605</v>
      </c>
      <c r="N102" s="3">
        <v>27865</v>
      </c>
      <c r="O102" s="11">
        <v>765</v>
      </c>
      <c r="P102" s="11">
        <v>4944674.45297838</v>
      </c>
      <c r="Q102" s="14">
        <v>28015</v>
      </c>
      <c r="R102" s="14">
        <v>5826464.3820447996</v>
      </c>
      <c r="S102" s="17">
        <v>30467</v>
      </c>
      <c r="T102" s="17">
        <v>4884207.13470749</v>
      </c>
      <c r="U102" s="20">
        <v>812</v>
      </c>
      <c r="V102" s="20">
        <v>5012222.4059640197</v>
      </c>
    </row>
    <row r="103" spans="3:22" x14ac:dyDescent="0.25">
      <c r="C103" s="8" t="s">
        <v>84</v>
      </c>
      <c r="D103" s="8">
        <v>100</v>
      </c>
      <c r="E103" s="3">
        <v>31</v>
      </c>
      <c r="F103" s="11">
        <v>860</v>
      </c>
      <c r="G103" s="11">
        <v>6120220.0062452601</v>
      </c>
      <c r="H103" s="14">
        <v>31</v>
      </c>
      <c r="I103" s="14">
        <v>6585785.4606474396</v>
      </c>
      <c r="J103" s="17">
        <v>31934</v>
      </c>
      <c r="K103" s="17">
        <v>6069885.84570044</v>
      </c>
      <c r="L103" s="20">
        <v>718</v>
      </c>
      <c r="M103" s="20">
        <v>6113255.57829032</v>
      </c>
      <c r="N103" s="3">
        <v>27403</v>
      </c>
      <c r="O103" s="11">
        <v>859</v>
      </c>
      <c r="P103" s="11">
        <v>6121741.4976902697</v>
      </c>
      <c r="Q103" s="14">
        <v>27376</v>
      </c>
      <c r="R103" s="14">
        <v>6383546.9396444904</v>
      </c>
      <c r="S103" s="17">
        <v>33231</v>
      </c>
      <c r="T103" s="17">
        <v>5852782.8592761103</v>
      </c>
      <c r="U103" s="20">
        <v>609</v>
      </c>
      <c r="V103" s="20">
        <v>5863605.7354367496</v>
      </c>
    </row>
    <row r="104" spans="3:22" x14ac:dyDescent="0.25">
      <c r="C104" s="8" t="s">
        <v>83</v>
      </c>
      <c r="D104" s="8">
        <v>100</v>
      </c>
      <c r="E104" s="3">
        <v>16</v>
      </c>
      <c r="F104" s="11">
        <v>791</v>
      </c>
      <c r="G104" s="11">
        <v>4874948.4065366499</v>
      </c>
      <c r="H104" s="14">
        <v>31</v>
      </c>
      <c r="I104" s="14">
        <v>5439503.7709240103</v>
      </c>
      <c r="J104" s="17">
        <v>31304</v>
      </c>
      <c r="K104" s="17">
        <v>4859137.5910921497</v>
      </c>
      <c r="L104" s="20">
        <v>501</v>
      </c>
      <c r="M104" s="20">
        <v>5131495.2933992697</v>
      </c>
      <c r="N104" s="3">
        <v>27352</v>
      </c>
      <c r="O104" s="11">
        <v>765</v>
      </c>
      <c r="P104" s="11">
        <v>4886796.83120149</v>
      </c>
      <c r="Q104" s="14">
        <v>27461</v>
      </c>
      <c r="R104" s="14">
        <v>5440090.4842797397</v>
      </c>
      <c r="S104" s="17">
        <v>30531</v>
      </c>
      <c r="T104" s="17">
        <v>4830669.0162438098</v>
      </c>
      <c r="U104" s="20">
        <v>687</v>
      </c>
      <c r="V104" s="20">
        <v>5036893.6459501702</v>
      </c>
    </row>
    <row r="105" spans="3:22" x14ac:dyDescent="0.25">
      <c r="C105" s="8" t="s">
        <v>82</v>
      </c>
      <c r="D105" s="8">
        <v>100</v>
      </c>
      <c r="E105" s="3">
        <v>31</v>
      </c>
      <c r="F105" s="11">
        <v>859</v>
      </c>
      <c r="G105" s="11">
        <v>6157756.8501796797</v>
      </c>
      <c r="H105" s="14">
        <v>31</v>
      </c>
      <c r="I105" s="14">
        <v>6616325.4269587696</v>
      </c>
      <c r="J105" s="17">
        <v>28671</v>
      </c>
      <c r="K105" s="17">
        <v>6003626.3968597297</v>
      </c>
      <c r="L105" s="20">
        <v>609</v>
      </c>
      <c r="M105" s="20">
        <v>6038160.8762003202</v>
      </c>
      <c r="N105" s="3">
        <v>26938</v>
      </c>
      <c r="O105" s="11">
        <v>859</v>
      </c>
      <c r="P105" s="11">
        <v>6028521.5077945599</v>
      </c>
      <c r="Q105" s="14">
        <v>26861</v>
      </c>
      <c r="R105" s="14">
        <v>6480864.4899091003</v>
      </c>
      <c r="S105" s="17">
        <v>31208</v>
      </c>
      <c r="T105" s="17">
        <v>5928392.5296199499</v>
      </c>
      <c r="U105" s="20">
        <v>547</v>
      </c>
      <c r="V105" s="20">
        <v>6011194.4555317201</v>
      </c>
    </row>
    <row r="106" spans="3:22" x14ac:dyDescent="0.25">
      <c r="C106" s="8" t="s">
        <v>81</v>
      </c>
      <c r="D106" s="8">
        <v>100</v>
      </c>
      <c r="E106" s="3">
        <v>31</v>
      </c>
      <c r="F106" s="11">
        <v>815</v>
      </c>
      <c r="G106" s="11">
        <v>4942526.2142300997</v>
      </c>
      <c r="H106" s="14">
        <v>32</v>
      </c>
      <c r="I106" s="14">
        <v>5484862.3477287097</v>
      </c>
      <c r="J106" s="17">
        <v>28528</v>
      </c>
      <c r="K106" s="17">
        <v>4754045.5964388298</v>
      </c>
      <c r="L106" s="20">
        <v>625</v>
      </c>
      <c r="M106" s="20">
        <v>4932179.3545957804</v>
      </c>
      <c r="N106" s="3">
        <v>26238</v>
      </c>
      <c r="O106" s="11">
        <v>790</v>
      </c>
      <c r="P106" s="11">
        <v>4880132.66465447</v>
      </c>
      <c r="Q106" s="14">
        <v>26111</v>
      </c>
      <c r="R106" s="14">
        <v>5131666.99743341</v>
      </c>
      <c r="S106" s="17">
        <v>30375</v>
      </c>
      <c r="T106" s="17">
        <v>4701677.5467050001</v>
      </c>
      <c r="U106" s="20">
        <v>656</v>
      </c>
      <c r="V106" s="20">
        <v>4851554.2909061704</v>
      </c>
    </row>
    <row r="107" spans="3:22" x14ac:dyDescent="0.25">
      <c r="C107" s="8" t="s">
        <v>80</v>
      </c>
      <c r="D107" s="8">
        <v>100</v>
      </c>
      <c r="E107" s="3">
        <v>31</v>
      </c>
      <c r="F107" s="11">
        <v>875</v>
      </c>
      <c r="G107" s="11">
        <v>6489476.8334408803</v>
      </c>
      <c r="H107" s="14">
        <v>31</v>
      </c>
      <c r="I107" s="14">
        <v>7083550.6506597204</v>
      </c>
      <c r="J107" s="17">
        <v>30844</v>
      </c>
      <c r="K107" s="17">
        <v>6451331.7868237402</v>
      </c>
      <c r="L107" s="20">
        <v>531</v>
      </c>
      <c r="M107" s="20">
        <v>6408793.5685361801</v>
      </c>
      <c r="N107" s="3">
        <v>27060</v>
      </c>
      <c r="O107" s="11">
        <v>844</v>
      </c>
      <c r="P107" s="11">
        <v>6430303.7948994404</v>
      </c>
      <c r="Q107" s="14">
        <v>26937</v>
      </c>
      <c r="R107" s="14">
        <v>7322715.0325093502</v>
      </c>
      <c r="S107" s="17">
        <v>28922</v>
      </c>
      <c r="T107" s="17">
        <v>6440180.1825132603</v>
      </c>
      <c r="U107" s="20">
        <v>656</v>
      </c>
      <c r="V107" s="20">
        <v>6552933.1274443604</v>
      </c>
    </row>
    <row r="108" spans="3:22" x14ac:dyDescent="0.25">
      <c r="C108" s="8" t="s">
        <v>120</v>
      </c>
      <c r="D108" s="8">
        <v>110</v>
      </c>
      <c r="E108" s="3">
        <v>25</v>
      </c>
      <c r="F108" s="11">
        <v>844</v>
      </c>
      <c r="G108" s="11">
        <v>6283921.0724013299</v>
      </c>
      <c r="H108" s="14">
        <v>109</v>
      </c>
      <c r="I108" s="14">
        <v>6646840.3785159299</v>
      </c>
      <c r="J108" s="17">
        <v>44554</v>
      </c>
      <c r="K108" s="17">
        <v>6166282.0210108599</v>
      </c>
      <c r="L108" s="20">
        <v>688</v>
      </c>
      <c r="M108" s="20">
        <v>6148873.3214638401</v>
      </c>
      <c r="N108" s="3">
        <v>33207</v>
      </c>
      <c r="O108" s="11">
        <v>844</v>
      </c>
      <c r="P108" s="11">
        <v>6082587.1761465902</v>
      </c>
      <c r="Q108" s="14">
        <v>32423</v>
      </c>
      <c r="R108" s="14">
        <v>6936787.9839728903</v>
      </c>
      <c r="S108" s="17">
        <v>42154</v>
      </c>
      <c r="T108" s="17">
        <v>5950433.1449831398</v>
      </c>
      <c r="U108" s="20">
        <v>860</v>
      </c>
      <c r="V108" s="20">
        <v>6119786.6264800197</v>
      </c>
    </row>
    <row r="109" spans="3:22" x14ac:dyDescent="0.25">
      <c r="C109" s="8" t="s">
        <v>121</v>
      </c>
      <c r="D109" s="8">
        <v>110</v>
      </c>
      <c r="E109" s="3">
        <v>32</v>
      </c>
      <c r="F109" s="11">
        <v>828</v>
      </c>
      <c r="G109" s="11">
        <v>8631951.4245786797</v>
      </c>
      <c r="H109" s="14">
        <v>47</v>
      </c>
      <c r="I109" s="14">
        <v>9262012.9153872207</v>
      </c>
      <c r="J109" s="17">
        <v>38133</v>
      </c>
      <c r="K109" s="17">
        <v>8398907.4411778804</v>
      </c>
      <c r="L109" s="20">
        <v>906</v>
      </c>
      <c r="M109" s="20">
        <v>8578418.3376740608</v>
      </c>
      <c r="N109" s="3">
        <v>32886</v>
      </c>
      <c r="O109" s="11">
        <v>837</v>
      </c>
      <c r="P109" s="11">
        <v>8473859.4420961495</v>
      </c>
      <c r="Q109" s="14">
        <v>32868</v>
      </c>
      <c r="R109" s="14">
        <v>9131058.3644878808</v>
      </c>
      <c r="S109" s="17">
        <v>40892</v>
      </c>
      <c r="T109" s="17">
        <v>8433136.8665765692</v>
      </c>
      <c r="U109" s="20">
        <v>828</v>
      </c>
      <c r="V109" s="20">
        <v>8363211.2493928904</v>
      </c>
    </row>
    <row r="110" spans="3:22" x14ac:dyDescent="0.25">
      <c r="C110" s="8" t="s">
        <v>122</v>
      </c>
      <c r="D110" s="8">
        <v>110</v>
      </c>
      <c r="E110" s="3">
        <v>16</v>
      </c>
      <c r="F110" s="11">
        <v>828</v>
      </c>
      <c r="G110" s="11">
        <v>6828447.7434915602</v>
      </c>
      <c r="H110" s="14">
        <v>31</v>
      </c>
      <c r="I110" s="14">
        <v>7350052.1405366799</v>
      </c>
      <c r="J110" s="17">
        <v>38958</v>
      </c>
      <c r="K110" s="17">
        <v>6830768.1801946498</v>
      </c>
      <c r="L110" s="20">
        <v>938</v>
      </c>
      <c r="M110" s="20">
        <v>6763868.5285952203</v>
      </c>
      <c r="N110" s="3">
        <v>32594</v>
      </c>
      <c r="O110" s="11">
        <v>796</v>
      </c>
      <c r="P110" s="11">
        <v>6883206.21293444</v>
      </c>
      <c r="Q110" s="14">
        <v>32384</v>
      </c>
      <c r="R110" s="14">
        <v>7460013.7867104104</v>
      </c>
      <c r="S110" s="17">
        <v>40458</v>
      </c>
      <c r="T110" s="17">
        <v>6693197.7695470201</v>
      </c>
      <c r="U110" s="20">
        <v>649</v>
      </c>
      <c r="V110" s="20">
        <v>6853665.9720355198</v>
      </c>
    </row>
    <row r="111" spans="3:22" x14ac:dyDescent="0.25">
      <c r="C111" s="8" t="s">
        <v>123</v>
      </c>
      <c r="D111" s="8">
        <v>110</v>
      </c>
      <c r="E111" s="3">
        <v>31</v>
      </c>
      <c r="F111" s="11">
        <v>719</v>
      </c>
      <c r="G111" s="11">
        <v>5589501.3222089503</v>
      </c>
      <c r="H111" s="14">
        <v>31</v>
      </c>
      <c r="I111" s="14">
        <v>5940821.5333005497</v>
      </c>
      <c r="J111" s="17">
        <v>39346</v>
      </c>
      <c r="K111" s="17">
        <v>5428885.7259748001</v>
      </c>
      <c r="L111" s="20">
        <v>844</v>
      </c>
      <c r="M111" s="20">
        <v>5594764.8441700405</v>
      </c>
      <c r="N111" s="3">
        <v>30877</v>
      </c>
      <c r="O111" s="11">
        <v>719</v>
      </c>
      <c r="P111" s="11">
        <v>5550734.6073078997</v>
      </c>
      <c r="Q111" s="14">
        <v>30739</v>
      </c>
      <c r="R111" s="14">
        <v>5769775.2764236303</v>
      </c>
      <c r="S111" s="17">
        <v>45701</v>
      </c>
      <c r="T111" s="17">
        <v>5283798.4213610999</v>
      </c>
      <c r="U111" s="20">
        <v>633</v>
      </c>
      <c r="V111" s="20">
        <v>5427223.8460276201</v>
      </c>
    </row>
    <row r="112" spans="3:22" x14ac:dyDescent="0.25">
      <c r="C112" s="8" t="s">
        <v>124</v>
      </c>
      <c r="D112" s="8">
        <v>110</v>
      </c>
      <c r="E112" s="3">
        <v>26</v>
      </c>
      <c r="F112" s="11">
        <v>972</v>
      </c>
      <c r="G112" s="11">
        <v>6510415.8204950299</v>
      </c>
      <c r="H112" s="14">
        <v>77</v>
      </c>
      <c r="I112" s="14">
        <v>6959865.4768482102</v>
      </c>
      <c r="J112" s="17">
        <v>47011</v>
      </c>
      <c r="K112" s="17">
        <v>6517308.20916868</v>
      </c>
      <c r="L112" s="20">
        <v>863</v>
      </c>
      <c r="M112" s="20">
        <v>6503370.6492138896</v>
      </c>
      <c r="N112" s="3">
        <v>35968</v>
      </c>
      <c r="O112" s="11">
        <v>931</v>
      </c>
      <c r="P112" s="11">
        <v>6474142.4571715696</v>
      </c>
      <c r="Q112" s="14">
        <v>34818</v>
      </c>
      <c r="R112" s="14">
        <v>6839249.9303144198</v>
      </c>
      <c r="S112" s="17">
        <v>41254</v>
      </c>
      <c r="T112" s="17">
        <v>6291926.2886151904</v>
      </c>
      <c r="U112" s="20">
        <v>666</v>
      </c>
      <c r="V112" s="20">
        <v>6441092.87151004</v>
      </c>
    </row>
    <row r="113" spans="3:22" x14ac:dyDescent="0.25">
      <c r="C113" s="8" t="s">
        <v>125</v>
      </c>
      <c r="D113" s="8">
        <v>110</v>
      </c>
      <c r="E113" s="3">
        <v>22</v>
      </c>
      <c r="F113" s="11">
        <v>665</v>
      </c>
      <c r="G113" s="11">
        <v>5457848.05368088</v>
      </c>
      <c r="H113" s="14">
        <v>28</v>
      </c>
      <c r="I113" s="14">
        <v>5904978.77864426</v>
      </c>
      <c r="J113" s="17">
        <v>43931</v>
      </c>
      <c r="K113" s="17">
        <v>5472357.2363001304</v>
      </c>
      <c r="L113" s="20">
        <v>594</v>
      </c>
      <c r="M113" s="20">
        <v>5659361.4144548196</v>
      </c>
      <c r="N113" s="3">
        <v>33373</v>
      </c>
      <c r="O113" s="11">
        <v>674</v>
      </c>
      <c r="P113" s="11">
        <v>5355929.1247561099</v>
      </c>
      <c r="Q113" s="14">
        <v>32386</v>
      </c>
      <c r="R113" s="14">
        <v>6000980.0603344403</v>
      </c>
      <c r="S113" s="17">
        <v>44428</v>
      </c>
      <c r="T113" s="17">
        <v>5325391.9306181204</v>
      </c>
      <c r="U113" s="20">
        <v>679</v>
      </c>
      <c r="V113" s="20">
        <v>5500216.21451593</v>
      </c>
    </row>
    <row r="114" spans="3:22" x14ac:dyDescent="0.25">
      <c r="C114" s="8" t="s">
        <v>126</v>
      </c>
      <c r="D114" s="8">
        <v>110</v>
      </c>
      <c r="E114" s="3">
        <v>15</v>
      </c>
      <c r="F114" s="11">
        <v>640</v>
      </c>
      <c r="G114" s="11">
        <v>5438023.4245681604</v>
      </c>
      <c r="H114" s="14">
        <v>32</v>
      </c>
      <c r="I114" s="14">
        <v>6049051.11339177</v>
      </c>
      <c r="J114" s="17">
        <v>41793</v>
      </c>
      <c r="K114" s="17">
        <v>5247330.00699462</v>
      </c>
      <c r="L114" s="20">
        <v>722</v>
      </c>
      <c r="M114" s="20">
        <v>5419921.9161821604</v>
      </c>
      <c r="N114" s="3">
        <v>32139</v>
      </c>
      <c r="O114" s="11">
        <v>650</v>
      </c>
      <c r="P114" s="11">
        <v>5259487.4276400702</v>
      </c>
      <c r="Q114" s="14">
        <v>32373</v>
      </c>
      <c r="R114" s="14">
        <v>6048910.0901905997</v>
      </c>
      <c r="S114" s="17">
        <v>41180</v>
      </c>
      <c r="T114" s="17">
        <v>5179514.7884829296</v>
      </c>
      <c r="U114" s="20">
        <v>631</v>
      </c>
      <c r="V114" s="20">
        <v>5259586.4534560703</v>
      </c>
    </row>
    <row r="115" spans="3:22" x14ac:dyDescent="0.25">
      <c r="C115" s="8" t="s">
        <v>127</v>
      </c>
      <c r="D115" s="8">
        <v>110</v>
      </c>
      <c r="E115" s="3">
        <v>16</v>
      </c>
      <c r="F115" s="11">
        <v>644</v>
      </c>
      <c r="G115" s="11">
        <v>5091500.1278338404</v>
      </c>
      <c r="H115" s="14">
        <v>47</v>
      </c>
      <c r="I115" s="14">
        <v>5510678.3140006503</v>
      </c>
      <c r="J115" s="17">
        <v>37867</v>
      </c>
      <c r="K115" s="17">
        <v>5209325.1324184397</v>
      </c>
      <c r="L115" s="20">
        <v>639</v>
      </c>
      <c r="M115" s="20">
        <v>5124700.5605411697</v>
      </c>
      <c r="N115" s="3">
        <v>31252</v>
      </c>
      <c r="O115" s="11">
        <v>640</v>
      </c>
      <c r="P115" s="11">
        <v>5090290.55465909</v>
      </c>
      <c r="Q115" s="14">
        <v>32807</v>
      </c>
      <c r="R115" s="14">
        <v>5684391.02253542</v>
      </c>
      <c r="S115" s="17">
        <v>40633</v>
      </c>
      <c r="T115" s="17">
        <v>4831091.7451826604</v>
      </c>
      <c r="U115" s="20">
        <v>774</v>
      </c>
      <c r="V115" s="20">
        <v>5111369.7274070196</v>
      </c>
    </row>
    <row r="116" spans="3:22" x14ac:dyDescent="0.25">
      <c r="C116" s="8" t="s">
        <v>128</v>
      </c>
      <c r="D116" s="8">
        <v>110</v>
      </c>
      <c r="E116" s="3">
        <v>15</v>
      </c>
      <c r="F116" s="11">
        <v>802</v>
      </c>
      <c r="G116" s="11">
        <v>6189248.90481102</v>
      </c>
      <c r="H116" s="14">
        <v>16</v>
      </c>
      <c r="I116" s="14">
        <v>7033118.38666334</v>
      </c>
      <c r="J116" s="17">
        <v>41294</v>
      </c>
      <c r="K116" s="17">
        <v>6169918.8608635003</v>
      </c>
      <c r="L116" s="20">
        <v>953</v>
      </c>
      <c r="M116" s="20">
        <v>6376855.1511771902</v>
      </c>
      <c r="N116" s="3">
        <v>32200</v>
      </c>
      <c r="O116" s="11">
        <v>761</v>
      </c>
      <c r="P116" s="11">
        <v>6103533.3652344001</v>
      </c>
      <c r="Q116" s="14">
        <v>32377</v>
      </c>
      <c r="R116" s="14">
        <v>6611221.5068159699</v>
      </c>
      <c r="S116" s="17">
        <v>40306</v>
      </c>
      <c r="T116" s="17">
        <v>6107403.8106554998</v>
      </c>
      <c r="U116" s="20">
        <v>604</v>
      </c>
      <c r="V116" s="20">
        <v>6165067.5240405696</v>
      </c>
    </row>
    <row r="117" spans="3:22" x14ac:dyDescent="0.25">
      <c r="C117" s="8" t="s">
        <v>129</v>
      </c>
      <c r="D117" s="8">
        <v>110</v>
      </c>
      <c r="E117" s="3">
        <v>31</v>
      </c>
      <c r="F117" s="11">
        <v>784</v>
      </c>
      <c r="G117" s="11">
        <v>6841466.67722278</v>
      </c>
      <c r="H117" s="14">
        <v>14</v>
      </c>
      <c r="I117" s="14">
        <v>7271695.0361377103</v>
      </c>
      <c r="J117" s="17">
        <v>43593</v>
      </c>
      <c r="K117" s="17">
        <v>6629828.7736381302</v>
      </c>
      <c r="L117" s="20">
        <v>817</v>
      </c>
      <c r="M117" s="20">
        <v>6773533.7357399603</v>
      </c>
      <c r="N117" s="3">
        <v>33139</v>
      </c>
      <c r="O117" s="11">
        <v>780</v>
      </c>
      <c r="P117" s="11">
        <v>6655707.5602907902</v>
      </c>
      <c r="Q117" s="14">
        <v>33453</v>
      </c>
      <c r="R117" s="14">
        <v>7154735.1145148203</v>
      </c>
      <c r="S117" s="17">
        <v>42155</v>
      </c>
      <c r="T117" s="17">
        <v>6440246.5770503702</v>
      </c>
      <c r="U117" s="20">
        <v>980</v>
      </c>
      <c r="V117" s="20">
        <v>6561972.7075567702</v>
      </c>
    </row>
    <row r="118" spans="3:22" x14ac:dyDescent="0.25">
      <c r="C118" s="8" t="s">
        <v>130</v>
      </c>
      <c r="D118" s="8">
        <v>120</v>
      </c>
      <c r="E118" s="3">
        <v>75</v>
      </c>
      <c r="F118" s="11">
        <v>1551</v>
      </c>
      <c r="G118" s="11">
        <v>7292412.6910175597</v>
      </c>
      <c r="H118" s="14">
        <v>58</v>
      </c>
      <c r="I118" s="14">
        <v>7818777.3317507198</v>
      </c>
      <c r="J118" s="17">
        <v>51929</v>
      </c>
      <c r="K118" s="17">
        <v>7391495.5124527803</v>
      </c>
      <c r="L118" s="20">
        <v>978</v>
      </c>
      <c r="M118" s="20">
        <v>7459275.4394701002</v>
      </c>
      <c r="N118" s="3">
        <v>42544</v>
      </c>
      <c r="O118" s="11">
        <v>1470</v>
      </c>
      <c r="P118" s="11">
        <v>7370217.4236692302</v>
      </c>
      <c r="Q118" s="14">
        <v>48472</v>
      </c>
      <c r="R118" s="14">
        <v>7971236.7807192197</v>
      </c>
      <c r="S118" s="17">
        <v>61088</v>
      </c>
      <c r="T118" s="17">
        <v>7314259.0159704201</v>
      </c>
      <c r="U118" s="20">
        <v>879</v>
      </c>
      <c r="V118" s="20">
        <v>7289736.8069911897</v>
      </c>
    </row>
    <row r="119" spans="3:22" x14ac:dyDescent="0.25">
      <c r="C119" s="8" t="s">
        <v>131</v>
      </c>
      <c r="D119" s="8">
        <v>120</v>
      </c>
      <c r="E119" s="3">
        <v>36</v>
      </c>
      <c r="F119" s="11">
        <v>1657</v>
      </c>
      <c r="G119" s="11">
        <v>6800916.5104936901</v>
      </c>
      <c r="H119" s="14">
        <v>44</v>
      </c>
      <c r="I119" s="14">
        <v>7330861.5246738</v>
      </c>
      <c r="J119" s="17">
        <v>61123</v>
      </c>
      <c r="K119" s="17">
        <v>6609548.51397458</v>
      </c>
      <c r="L119" s="20">
        <v>721</v>
      </c>
      <c r="M119" s="20">
        <v>6910089.3688081698</v>
      </c>
      <c r="N119" s="3">
        <v>42200</v>
      </c>
      <c r="O119" s="11">
        <v>1620</v>
      </c>
      <c r="P119" s="11">
        <v>6840016.5009631496</v>
      </c>
      <c r="Q119" s="14">
        <v>42902</v>
      </c>
      <c r="R119" s="14">
        <v>7200510.7923165401</v>
      </c>
      <c r="S119" s="17">
        <v>58833</v>
      </c>
      <c r="T119" s="17">
        <v>6629532.1405578302</v>
      </c>
      <c r="U119" s="20">
        <v>901</v>
      </c>
      <c r="V119" s="20">
        <v>6679467.8399522798</v>
      </c>
    </row>
    <row r="120" spans="3:22" x14ac:dyDescent="0.25">
      <c r="C120" s="8" t="s">
        <v>132</v>
      </c>
      <c r="D120" s="8">
        <v>120</v>
      </c>
      <c r="E120" s="3">
        <v>45</v>
      </c>
      <c r="F120" s="11">
        <v>1659</v>
      </c>
      <c r="G120" s="11">
        <v>7445861.8814485203</v>
      </c>
      <c r="H120" s="14">
        <v>42</v>
      </c>
      <c r="I120" s="14">
        <v>8249418.3022144204</v>
      </c>
      <c r="J120" s="17">
        <v>65660</v>
      </c>
      <c r="K120" s="17">
        <v>7500777.2843043404</v>
      </c>
      <c r="L120" s="20">
        <v>911</v>
      </c>
      <c r="M120" s="20">
        <v>7682431.9521414898</v>
      </c>
      <c r="N120" s="3">
        <v>40852</v>
      </c>
      <c r="O120" s="11">
        <v>1468</v>
      </c>
      <c r="P120" s="11">
        <v>7484323.7865347099</v>
      </c>
      <c r="Q120" s="14">
        <v>38363</v>
      </c>
      <c r="R120" s="14">
        <v>8057884.4650575398</v>
      </c>
      <c r="S120" s="17">
        <v>51412</v>
      </c>
      <c r="T120" s="17">
        <v>7400549.2645432604</v>
      </c>
      <c r="U120" s="20">
        <v>968</v>
      </c>
      <c r="V120" s="20">
        <v>7465316.9144993098</v>
      </c>
    </row>
    <row r="121" spans="3:22" x14ac:dyDescent="0.25">
      <c r="C121" s="8" t="s">
        <v>133</v>
      </c>
      <c r="D121" s="8">
        <v>120</v>
      </c>
      <c r="E121" s="3">
        <v>32</v>
      </c>
      <c r="F121" s="11">
        <v>1473</v>
      </c>
      <c r="G121" s="11">
        <v>6411697.5240430702</v>
      </c>
      <c r="H121" s="14">
        <v>47</v>
      </c>
      <c r="I121" s="14">
        <v>6624784.7709939703</v>
      </c>
      <c r="J121" s="17">
        <v>52488</v>
      </c>
      <c r="K121" s="17">
        <v>6267905.9759776797</v>
      </c>
      <c r="L121" s="20">
        <v>735</v>
      </c>
      <c r="M121" s="20">
        <v>6358545.4670950202</v>
      </c>
      <c r="N121" s="3">
        <v>39140</v>
      </c>
      <c r="O121" s="11">
        <v>1349</v>
      </c>
      <c r="P121" s="11">
        <v>6279380.6065621004</v>
      </c>
      <c r="Q121" s="14">
        <v>39046</v>
      </c>
      <c r="R121" s="14">
        <v>6661095.3226747299</v>
      </c>
      <c r="S121" s="17">
        <v>50432</v>
      </c>
      <c r="T121" s="17">
        <v>6221303.5995123303</v>
      </c>
      <c r="U121" s="20">
        <v>844</v>
      </c>
      <c r="V121" s="20">
        <v>6345492.49219706</v>
      </c>
    </row>
    <row r="122" spans="3:22" x14ac:dyDescent="0.25">
      <c r="C122" s="8" t="s">
        <v>134</v>
      </c>
      <c r="D122" s="8">
        <v>120</v>
      </c>
      <c r="E122" s="3">
        <v>31</v>
      </c>
      <c r="F122" s="11">
        <v>1281</v>
      </c>
      <c r="G122" s="11">
        <v>6278265.0238986602</v>
      </c>
      <c r="H122" s="14">
        <v>47</v>
      </c>
      <c r="I122" s="14">
        <v>6857725.6441504601</v>
      </c>
      <c r="J122" s="17">
        <v>52451</v>
      </c>
      <c r="K122" s="17">
        <v>6073984.0941430498</v>
      </c>
      <c r="L122" s="20">
        <v>906</v>
      </c>
      <c r="M122" s="20">
        <v>6276783.5382672399</v>
      </c>
      <c r="N122" s="3">
        <v>37747</v>
      </c>
      <c r="O122" s="11">
        <v>1244</v>
      </c>
      <c r="P122" s="11">
        <v>6064793.2508114101</v>
      </c>
      <c r="Q122" s="14">
        <v>37791</v>
      </c>
      <c r="R122" s="14">
        <v>6421375.9390867697</v>
      </c>
      <c r="S122" s="17">
        <v>49195</v>
      </c>
      <c r="T122" s="17">
        <v>5953686.4869541796</v>
      </c>
      <c r="U122" s="20">
        <v>778</v>
      </c>
      <c r="V122" s="20">
        <v>5994798.4743679697</v>
      </c>
    </row>
    <row r="123" spans="3:22" x14ac:dyDescent="0.25">
      <c r="C123" s="8" t="s">
        <v>135</v>
      </c>
      <c r="D123" s="8">
        <v>120</v>
      </c>
      <c r="E123" s="3">
        <v>31</v>
      </c>
      <c r="F123" s="11">
        <v>1504</v>
      </c>
      <c r="G123" s="11">
        <v>7820814.8353621699</v>
      </c>
      <c r="H123" s="14">
        <v>31</v>
      </c>
      <c r="I123" s="14">
        <v>8560719.4717739094</v>
      </c>
      <c r="J123" s="17">
        <v>48529</v>
      </c>
      <c r="K123" s="17">
        <v>7840731.67870114</v>
      </c>
      <c r="L123" s="20">
        <v>757</v>
      </c>
      <c r="M123" s="20">
        <v>7943268.4522441998</v>
      </c>
      <c r="N123" s="3">
        <v>39156</v>
      </c>
      <c r="O123" s="11">
        <v>1515</v>
      </c>
      <c r="P123" s="11">
        <v>7807537.2661459101</v>
      </c>
      <c r="Q123" s="14">
        <v>39124</v>
      </c>
      <c r="R123" s="14">
        <v>8440664.0035671592</v>
      </c>
      <c r="S123" s="17">
        <v>53397</v>
      </c>
      <c r="T123" s="17">
        <v>7662089.5838333704</v>
      </c>
      <c r="U123" s="20">
        <v>999</v>
      </c>
      <c r="V123" s="20">
        <v>7852918.7303237701</v>
      </c>
    </row>
    <row r="124" spans="3:22" x14ac:dyDescent="0.25">
      <c r="C124" s="8" t="s">
        <v>136</v>
      </c>
      <c r="D124" s="8">
        <v>120</v>
      </c>
      <c r="E124" s="3">
        <v>31</v>
      </c>
      <c r="F124" s="11">
        <v>1419</v>
      </c>
      <c r="G124" s="11">
        <v>7044512.7361468803</v>
      </c>
      <c r="H124" s="14">
        <v>47</v>
      </c>
      <c r="I124" s="14">
        <v>7538270.6414229898</v>
      </c>
      <c r="J124" s="17">
        <v>52283</v>
      </c>
      <c r="K124" s="17">
        <v>6886488.92058382</v>
      </c>
      <c r="L124" s="20">
        <v>525</v>
      </c>
      <c r="M124" s="20">
        <v>7105904.4605338797</v>
      </c>
      <c r="N124" s="3">
        <v>37594</v>
      </c>
      <c r="O124" s="11">
        <v>1422</v>
      </c>
      <c r="P124" s="11">
        <v>6868194.4938416202</v>
      </c>
      <c r="Q124" s="14">
        <v>37605</v>
      </c>
      <c r="R124" s="14">
        <v>7498556.39658962</v>
      </c>
      <c r="S124" s="17">
        <v>52076</v>
      </c>
      <c r="T124" s="17">
        <v>6817436.2117282301</v>
      </c>
      <c r="U124" s="20">
        <v>1281</v>
      </c>
      <c r="V124" s="20">
        <v>7051286.5770874899</v>
      </c>
    </row>
    <row r="125" spans="3:22" x14ac:dyDescent="0.25">
      <c r="C125" s="8" t="s">
        <v>137</v>
      </c>
      <c r="D125" s="8">
        <v>120</v>
      </c>
      <c r="E125" s="3">
        <v>31</v>
      </c>
      <c r="F125" s="11">
        <v>1344</v>
      </c>
      <c r="G125" s="11">
        <v>5961081.6693080999</v>
      </c>
      <c r="H125" s="14">
        <v>32</v>
      </c>
      <c r="I125" s="14">
        <v>6423632.1129592797</v>
      </c>
      <c r="J125" s="17">
        <v>52739</v>
      </c>
      <c r="K125" s="17">
        <v>5843281.16001991</v>
      </c>
      <c r="L125" s="20">
        <v>978</v>
      </c>
      <c r="M125" s="20">
        <v>6084593.9898973303</v>
      </c>
      <c r="N125" s="3">
        <v>37760</v>
      </c>
      <c r="O125" s="11">
        <v>1320</v>
      </c>
      <c r="P125" s="11">
        <v>5833780.6048987703</v>
      </c>
      <c r="Q125" s="14">
        <v>37559</v>
      </c>
      <c r="R125" s="14">
        <v>6451474.0596572198</v>
      </c>
      <c r="S125" s="17">
        <v>52472</v>
      </c>
      <c r="T125" s="17">
        <v>5737456.2965152096</v>
      </c>
      <c r="U125" s="20">
        <v>1196</v>
      </c>
      <c r="V125" s="20">
        <v>5714353.63560546</v>
      </c>
    </row>
    <row r="126" spans="3:22" x14ac:dyDescent="0.25">
      <c r="C126" s="8" t="s">
        <v>138</v>
      </c>
      <c r="D126" s="8">
        <v>120</v>
      </c>
      <c r="E126" s="3">
        <v>31</v>
      </c>
      <c r="F126" s="11">
        <v>1459</v>
      </c>
      <c r="G126" s="11">
        <v>7909761.1792124296</v>
      </c>
      <c r="H126" s="14">
        <v>47</v>
      </c>
      <c r="I126" s="14">
        <v>8872425.6571312808</v>
      </c>
      <c r="J126" s="17">
        <v>53563</v>
      </c>
      <c r="K126" s="17">
        <v>7797269.8780983398</v>
      </c>
      <c r="L126" s="20">
        <v>1201</v>
      </c>
      <c r="M126" s="20">
        <v>7929481.63386025</v>
      </c>
      <c r="N126" s="3">
        <v>39656</v>
      </c>
      <c r="O126" s="11">
        <v>1456</v>
      </c>
      <c r="P126" s="11">
        <v>7737821.8713384401</v>
      </c>
      <c r="Q126" s="14">
        <v>39354</v>
      </c>
      <c r="R126" s="14">
        <v>8421363.6507597603</v>
      </c>
      <c r="S126" s="17">
        <v>53984</v>
      </c>
      <c r="T126" s="17">
        <v>7791998.2046547504</v>
      </c>
      <c r="U126" s="20">
        <v>1397</v>
      </c>
      <c r="V126" s="20">
        <v>7829519.9010099499</v>
      </c>
    </row>
    <row r="127" spans="3:22" x14ac:dyDescent="0.25">
      <c r="C127" s="8" t="s">
        <v>139</v>
      </c>
      <c r="D127" s="8">
        <v>120</v>
      </c>
      <c r="E127" s="3">
        <v>46</v>
      </c>
      <c r="F127" s="11">
        <v>1513</v>
      </c>
      <c r="G127" s="11">
        <v>7894119.6369601795</v>
      </c>
      <c r="H127" s="14">
        <v>31</v>
      </c>
      <c r="I127" s="14">
        <v>8095307.7032648204</v>
      </c>
      <c r="J127" s="17">
        <v>51864</v>
      </c>
      <c r="K127" s="17">
        <v>7920198.8950626599</v>
      </c>
      <c r="L127" s="20">
        <v>760</v>
      </c>
      <c r="M127" s="20">
        <v>7923575.6467507696</v>
      </c>
      <c r="N127" s="3">
        <v>37403</v>
      </c>
      <c r="O127" s="11">
        <v>1518</v>
      </c>
      <c r="P127" s="11">
        <v>7763215.3727778001</v>
      </c>
      <c r="Q127" s="14">
        <v>37321</v>
      </c>
      <c r="R127" s="14">
        <v>8247304.9683533404</v>
      </c>
      <c r="S127" s="17">
        <v>61126</v>
      </c>
      <c r="T127" s="17">
        <v>7578707.7314117998</v>
      </c>
      <c r="U127" s="20">
        <v>936</v>
      </c>
      <c r="V127" s="20">
        <v>7764970.0510765798</v>
      </c>
    </row>
    <row r="128" spans="3:22" x14ac:dyDescent="0.25">
      <c r="C128" s="8" t="s">
        <v>140</v>
      </c>
      <c r="D128" s="8">
        <v>130</v>
      </c>
      <c r="E128" s="3">
        <v>31</v>
      </c>
      <c r="F128" s="11">
        <v>1801</v>
      </c>
      <c r="G128" s="11">
        <v>7557550.4314194601</v>
      </c>
      <c r="H128" s="14">
        <v>46</v>
      </c>
      <c r="I128" s="14">
        <v>8236799.4517845297</v>
      </c>
      <c r="J128" s="17">
        <v>67546</v>
      </c>
      <c r="K128" s="17">
        <v>7557804.8123308802</v>
      </c>
      <c r="L128" s="20">
        <v>1295</v>
      </c>
      <c r="M128" s="20">
        <v>7640966.1197473202</v>
      </c>
      <c r="N128" s="3">
        <v>46505</v>
      </c>
      <c r="O128" s="11">
        <v>1793</v>
      </c>
      <c r="P128" s="11">
        <v>7693960.8252307996</v>
      </c>
      <c r="Q128" s="14">
        <v>46285</v>
      </c>
      <c r="R128" s="14">
        <v>8012075.9471653104</v>
      </c>
      <c r="S128" s="17">
        <v>67550</v>
      </c>
      <c r="T128" s="17">
        <v>7453101.7927725697</v>
      </c>
      <c r="U128" s="20">
        <v>951</v>
      </c>
      <c r="V128" s="20">
        <v>7536601.4107668996</v>
      </c>
    </row>
    <row r="129" spans="3:22" x14ac:dyDescent="0.25">
      <c r="C129" s="8" t="s">
        <v>141</v>
      </c>
      <c r="D129" s="8">
        <v>130</v>
      </c>
      <c r="E129" s="3">
        <v>47</v>
      </c>
      <c r="F129" s="11">
        <v>1732</v>
      </c>
      <c r="G129" s="11">
        <v>6398251.3699994897</v>
      </c>
      <c r="H129" s="14">
        <v>49</v>
      </c>
      <c r="I129" s="14">
        <v>6814994.8748351196</v>
      </c>
      <c r="J129" s="17">
        <v>73253</v>
      </c>
      <c r="K129" s="17">
        <v>6450966.1520231003</v>
      </c>
      <c r="L129" s="20">
        <v>1045</v>
      </c>
      <c r="M129" s="20">
        <v>6443089.7575253099</v>
      </c>
      <c r="N129" s="3">
        <v>44793</v>
      </c>
      <c r="O129" s="11">
        <v>1658</v>
      </c>
      <c r="P129" s="11">
        <v>6311499.56026721</v>
      </c>
      <c r="Q129" s="14">
        <v>44572</v>
      </c>
      <c r="R129" s="14">
        <v>6908045.7245739596</v>
      </c>
      <c r="S129" s="17">
        <v>69387</v>
      </c>
      <c r="T129" s="17">
        <v>6212434.3113450697</v>
      </c>
      <c r="U129" s="20">
        <v>769</v>
      </c>
      <c r="V129" s="20">
        <v>6368086.1027016602</v>
      </c>
    </row>
    <row r="130" spans="3:22" x14ac:dyDescent="0.25">
      <c r="C130" s="8" t="s">
        <v>142</v>
      </c>
      <c r="D130" s="8">
        <v>130</v>
      </c>
      <c r="E130" s="3">
        <v>31</v>
      </c>
      <c r="F130" s="11">
        <v>1877</v>
      </c>
      <c r="G130" s="11">
        <v>9214508.6273544692</v>
      </c>
      <c r="H130" s="14">
        <v>46</v>
      </c>
      <c r="I130" s="14">
        <v>9673051.2303945906</v>
      </c>
      <c r="J130" s="17">
        <v>61093</v>
      </c>
      <c r="K130" s="17">
        <v>8987671.4532501493</v>
      </c>
      <c r="L130" s="20">
        <v>996</v>
      </c>
      <c r="M130" s="20">
        <v>9052874.2779201902</v>
      </c>
      <c r="N130" s="3">
        <v>44660</v>
      </c>
      <c r="O130" s="11">
        <v>1862</v>
      </c>
      <c r="P130" s="11">
        <v>8937964.9712512903</v>
      </c>
      <c r="Q130" s="14">
        <v>44449</v>
      </c>
      <c r="R130" s="14">
        <v>9604319.7177553996</v>
      </c>
      <c r="S130" s="17">
        <v>72013</v>
      </c>
      <c r="T130" s="17">
        <v>8942448.1549543403</v>
      </c>
      <c r="U130" s="20">
        <v>1685</v>
      </c>
      <c r="V130" s="20">
        <v>8989826.9714684691</v>
      </c>
    </row>
    <row r="131" spans="3:22" x14ac:dyDescent="0.25">
      <c r="C131" s="8" t="s">
        <v>143</v>
      </c>
      <c r="D131" s="8">
        <v>130</v>
      </c>
      <c r="E131" s="3">
        <v>46</v>
      </c>
      <c r="F131" s="11">
        <v>1847</v>
      </c>
      <c r="G131" s="11">
        <v>7315998.3116043201</v>
      </c>
      <c r="H131" s="14">
        <v>31</v>
      </c>
      <c r="I131" s="14">
        <v>7970685.7466566199</v>
      </c>
      <c r="J131" s="17">
        <v>65591</v>
      </c>
      <c r="K131" s="17">
        <v>7148248.74709043</v>
      </c>
      <c r="L131" s="20">
        <v>1018</v>
      </c>
      <c r="M131" s="20">
        <v>7204926.1060529398</v>
      </c>
      <c r="N131" s="3">
        <v>46343</v>
      </c>
      <c r="O131" s="11">
        <v>1782</v>
      </c>
      <c r="P131" s="11">
        <v>7155428.2532310598</v>
      </c>
      <c r="Q131" s="14">
        <v>46653</v>
      </c>
      <c r="R131" s="14">
        <v>7457089.4789685598</v>
      </c>
      <c r="S131" s="17">
        <v>74152</v>
      </c>
      <c r="T131" s="17">
        <v>7048300.7651333502</v>
      </c>
      <c r="U131" s="20">
        <v>971</v>
      </c>
      <c r="V131" s="20">
        <v>7230715.02483535</v>
      </c>
    </row>
    <row r="132" spans="3:22" x14ac:dyDescent="0.25">
      <c r="C132" s="8" t="s">
        <v>144</v>
      </c>
      <c r="D132" s="8">
        <v>130</v>
      </c>
      <c r="E132" s="3">
        <v>31</v>
      </c>
      <c r="F132" s="11">
        <v>1899</v>
      </c>
      <c r="G132" s="11">
        <v>7078375.0306462599</v>
      </c>
      <c r="H132" s="14">
        <v>47</v>
      </c>
      <c r="I132" s="14">
        <v>7599500.8354474101</v>
      </c>
      <c r="J132" s="17">
        <v>68076</v>
      </c>
      <c r="K132" s="17">
        <v>7103082.52214773</v>
      </c>
      <c r="L132" s="20">
        <v>1153</v>
      </c>
      <c r="M132" s="20">
        <v>7216718.8883586703</v>
      </c>
      <c r="N132" s="3">
        <v>44872</v>
      </c>
      <c r="O132" s="11">
        <v>1737</v>
      </c>
      <c r="P132" s="11">
        <v>7094933.7219279604</v>
      </c>
      <c r="Q132" s="14">
        <v>45125</v>
      </c>
      <c r="R132" s="14">
        <v>7732733.0940982001</v>
      </c>
      <c r="S132" s="17">
        <v>68866</v>
      </c>
      <c r="T132" s="17">
        <v>6896235.24310805</v>
      </c>
      <c r="U132" s="20">
        <v>1585</v>
      </c>
      <c r="V132" s="20">
        <v>7018236.2668823097</v>
      </c>
    </row>
    <row r="133" spans="3:22" x14ac:dyDescent="0.25">
      <c r="C133" s="8" t="s">
        <v>145</v>
      </c>
      <c r="D133" s="8">
        <v>130</v>
      </c>
      <c r="E133" s="3">
        <v>47</v>
      </c>
      <c r="F133" s="11">
        <v>1529</v>
      </c>
      <c r="G133" s="11">
        <v>5649312.6638748804</v>
      </c>
      <c r="H133" s="14">
        <v>47</v>
      </c>
      <c r="I133" s="14">
        <v>6177322.86657889</v>
      </c>
      <c r="J133" s="17">
        <v>67922</v>
      </c>
      <c r="K133" s="17">
        <v>5555270.8877473203</v>
      </c>
      <c r="L133" s="20">
        <v>981</v>
      </c>
      <c r="M133" s="20">
        <v>5810477.1051740497</v>
      </c>
      <c r="N133" s="3">
        <v>44055</v>
      </c>
      <c r="O133" s="11">
        <v>1524</v>
      </c>
      <c r="P133" s="11">
        <v>5581805.8054866102</v>
      </c>
      <c r="Q133" s="14">
        <v>44433</v>
      </c>
      <c r="R133" s="14">
        <v>6490002.7900633505</v>
      </c>
      <c r="S133" s="17">
        <v>68449</v>
      </c>
      <c r="T133" s="17">
        <v>5443737.1575425398</v>
      </c>
      <c r="U133" s="20">
        <v>884</v>
      </c>
      <c r="V133" s="20">
        <v>5666795.7800140902</v>
      </c>
    </row>
    <row r="134" spans="3:22" x14ac:dyDescent="0.25">
      <c r="C134" s="8" t="s">
        <v>146</v>
      </c>
      <c r="D134" s="8">
        <v>130</v>
      </c>
      <c r="E134" s="3">
        <v>47</v>
      </c>
      <c r="F134" s="11">
        <v>1914</v>
      </c>
      <c r="G134" s="11">
        <v>7511166.24356848</v>
      </c>
      <c r="H134" s="14">
        <v>76</v>
      </c>
      <c r="I134" s="14">
        <v>8083399.6374084298</v>
      </c>
      <c r="J134" s="17">
        <v>68242</v>
      </c>
      <c r="K134" s="17">
        <v>7290130.3585805399</v>
      </c>
      <c r="L134" s="20">
        <v>1251</v>
      </c>
      <c r="M134" s="20">
        <v>7372377.1444249796</v>
      </c>
      <c r="N134" s="3">
        <v>47057</v>
      </c>
      <c r="O134" s="11">
        <v>1803</v>
      </c>
      <c r="P134" s="11">
        <v>7480034.3537664199</v>
      </c>
      <c r="Q134" s="14">
        <v>45904</v>
      </c>
      <c r="R134" s="14">
        <v>7991576.08234898</v>
      </c>
      <c r="S134" s="17">
        <v>67065</v>
      </c>
      <c r="T134" s="17">
        <v>7275840.3284438699</v>
      </c>
      <c r="U134" s="20">
        <v>839</v>
      </c>
      <c r="V134" s="20">
        <v>7291137.7471530102</v>
      </c>
    </row>
    <row r="135" spans="3:22" x14ac:dyDescent="0.25">
      <c r="C135" s="8" t="s">
        <v>147</v>
      </c>
      <c r="D135" s="8">
        <v>130</v>
      </c>
      <c r="E135" s="3">
        <v>37</v>
      </c>
      <c r="F135" s="11">
        <v>1612</v>
      </c>
      <c r="G135" s="11">
        <v>6387850.9516466605</v>
      </c>
      <c r="H135" s="14">
        <v>33</v>
      </c>
      <c r="I135" s="14">
        <v>7333274.7091654995</v>
      </c>
      <c r="J135" s="17">
        <v>69545</v>
      </c>
      <c r="K135" s="17">
        <v>6386116.5229333797</v>
      </c>
      <c r="L135" s="20">
        <v>1042</v>
      </c>
      <c r="M135" s="20">
        <v>6420454.1256532604</v>
      </c>
      <c r="N135" s="3">
        <v>46524</v>
      </c>
      <c r="O135" s="11">
        <v>1598</v>
      </c>
      <c r="P135" s="11">
        <v>6437082.1119935103</v>
      </c>
      <c r="Q135" s="14">
        <v>46749</v>
      </c>
      <c r="R135" s="14">
        <v>7114416.8479591599</v>
      </c>
      <c r="S135" s="17">
        <v>70386</v>
      </c>
      <c r="T135" s="17">
        <v>6152288.6561382702</v>
      </c>
      <c r="U135" s="20">
        <v>1425</v>
      </c>
      <c r="V135" s="20">
        <v>6303335.9655354498</v>
      </c>
    </row>
    <row r="136" spans="3:22" x14ac:dyDescent="0.25">
      <c r="C136" s="8" t="s">
        <v>148</v>
      </c>
      <c r="D136" s="8">
        <v>130</v>
      </c>
      <c r="E136" s="3">
        <v>54</v>
      </c>
      <c r="F136" s="11">
        <v>1823</v>
      </c>
      <c r="G136" s="11">
        <v>7581970.2053052103</v>
      </c>
      <c r="H136" s="14">
        <v>57</v>
      </c>
      <c r="I136" s="14">
        <v>8206763.7484029504</v>
      </c>
      <c r="J136" s="17">
        <v>65782</v>
      </c>
      <c r="K136" s="17">
        <v>7509125.6640070202</v>
      </c>
      <c r="L136" s="20">
        <v>912</v>
      </c>
      <c r="M136" s="20">
        <v>7735373.2185214302</v>
      </c>
      <c r="N136" s="3">
        <v>44610</v>
      </c>
      <c r="O136" s="11">
        <v>1819</v>
      </c>
      <c r="P136" s="11">
        <v>7602359.7018713001</v>
      </c>
      <c r="Q136" s="14">
        <v>44940</v>
      </c>
      <c r="R136" s="14">
        <v>8010386.8664755896</v>
      </c>
      <c r="S136" s="17">
        <v>69110</v>
      </c>
      <c r="T136" s="17">
        <v>7430238.8228334598</v>
      </c>
      <c r="U136" s="20">
        <v>1241</v>
      </c>
      <c r="V136" s="20">
        <v>7352458.4841605397</v>
      </c>
    </row>
    <row r="137" spans="3:22" x14ac:dyDescent="0.25">
      <c r="C137" s="8" t="s">
        <v>149</v>
      </c>
      <c r="D137" s="8">
        <v>130</v>
      </c>
      <c r="E137" s="3">
        <v>47</v>
      </c>
      <c r="F137" s="11">
        <v>1828</v>
      </c>
      <c r="G137" s="11">
        <v>8246578.2270689001</v>
      </c>
      <c r="H137" s="14">
        <v>47</v>
      </c>
      <c r="I137" s="14">
        <v>8897772.1153000798</v>
      </c>
      <c r="J137" s="17">
        <v>66534</v>
      </c>
      <c r="K137" s="17">
        <v>8202245.45485048</v>
      </c>
      <c r="L137" s="20">
        <v>822</v>
      </c>
      <c r="M137" s="20">
        <v>8502411.4716942403</v>
      </c>
      <c r="N137" s="3">
        <v>47175</v>
      </c>
      <c r="O137" s="11">
        <v>1838</v>
      </c>
      <c r="P137" s="11">
        <v>8269821.2527933801</v>
      </c>
      <c r="Q137" s="14">
        <v>51995</v>
      </c>
      <c r="R137" s="14">
        <v>8926301.5802536905</v>
      </c>
      <c r="S137" s="17">
        <v>75845</v>
      </c>
      <c r="T137" s="17">
        <v>8133391.1439073896</v>
      </c>
      <c r="U137" s="20">
        <v>1244</v>
      </c>
      <c r="V137" s="20">
        <v>8146570.4521640399</v>
      </c>
    </row>
    <row r="138" spans="3:22" x14ac:dyDescent="0.25">
      <c r="C138" s="8" t="s">
        <v>150</v>
      </c>
      <c r="D138" s="8">
        <v>140</v>
      </c>
      <c r="E138" s="3">
        <v>51</v>
      </c>
      <c r="F138" s="11">
        <v>2453</v>
      </c>
      <c r="G138" s="11">
        <v>8790464.7791612707</v>
      </c>
      <c r="H138" s="14">
        <v>52</v>
      </c>
      <c r="I138" s="14">
        <v>9599512.1498815604</v>
      </c>
      <c r="J138" s="17">
        <v>92192</v>
      </c>
      <c r="K138" s="17">
        <v>8907111.1005310006</v>
      </c>
      <c r="L138" s="20">
        <v>1521</v>
      </c>
      <c r="M138" s="20">
        <v>8921376.5710795205</v>
      </c>
      <c r="N138" s="3">
        <v>54165</v>
      </c>
      <c r="O138" s="11">
        <v>2184</v>
      </c>
      <c r="P138" s="11">
        <v>8857453.7814134397</v>
      </c>
      <c r="Q138" s="14">
        <v>55537</v>
      </c>
      <c r="R138" s="14">
        <v>9634373.7946299408</v>
      </c>
      <c r="S138" s="17">
        <v>94314</v>
      </c>
      <c r="T138" s="17">
        <v>8658209.57335696</v>
      </c>
      <c r="U138" s="20">
        <v>1438</v>
      </c>
      <c r="V138" s="20">
        <v>8733565.5298330504</v>
      </c>
    </row>
    <row r="139" spans="3:22" x14ac:dyDescent="0.25">
      <c r="C139" s="8" t="s">
        <v>151</v>
      </c>
      <c r="D139" s="8">
        <v>140</v>
      </c>
      <c r="E139" s="3">
        <v>47</v>
      </c>
      <c r="F139" s="11">
        <v>2265</v>
      </c>
      <c r="G139" s="11">
        <v>9363120.7982602399</v>
      </c>
      <c r="H139" s="14">
        <v>55</v>
      </c>
      <c r="I139" s="14">
        <v>9740056.1170454994</v>
      </c>
      <c r="J139" s="17">
        <v>92187</v>
      </c>
      <c r="K139" s="17">
        <v>9196003.5235716905</v>
      </c>
      <c r="L139" s="20">
        <v>1278</v>
      </c>
      <c r="M139" s="20">
        <v>9265895.1757368203</v>
      </c>
      <c r="N139" s="3">
        <v>57073</v>
      </c>
      <c r="O139" s="11">
        <v>2260</v>
      </c>
      <c r="P139" s="11">
        <v>9217495.8340481892</v>
      </c>
      <c r="Q139" s="14">
        <v>57432</v>
      </c>
      <c r="R139" s="14">
        <v>9630153.1600203793</v>
      </c>
      <c r="S139" s="17">
        <v>131625</v>
      </c>
      <c r="T139" s="17">
        <v>9060295.4904335905</v>
      </c>
      <c r="U139" s="20">
        <v>1500</v>
      </c>
      <c r="V139" s="20">
        <v>9070705.8068134207</v>
      </c>
    </row>
    <row r="140" spans="3:22" x14ac:dyDescent="0.25">
      <c r="C140" s="8" t="s">
        <v>152</v>
      </c>
      <c r="D140" s="8">
        <v>140</v>
      </c>
      <c r="E140" s="3">
        <v>56</v>
      </c>
      <c r="F140" s="11">
        <v>2915</v>
      </c>
      <c r="G140" s="11">
        <v>9115045.6652774494</v>
      </c>
      <c r="H140" s="14">
        <v>69</v>
      </c>
      <c r="I140" s="14">
        <v>9926423.1847194303</v>
      </c>
      <c r="J140" s="17">
        <v>100043</v>
      </c>
      <c r="K140" s="17">
        <v>9170380.6538589094</v>
      </c>
      <c r="L140" s="20">
        <v>1494</v>
      </c>
      <c r="M140" s="20">
        <v>9257875.3431622498</v>
      </c>
      <c r="N140" s="3">
        <v>63823</v>
      </c>
      <c r="O140" s="11">
        <v>2531</v>
      </c>
      <c r="P140" s="11">
        <v>9089676.1718510706</v>
      </c>
      <c r="Q140" s="14">
        <v>61101</v>
      </c>
      <c r="R140" s="14">
        <v>9752266.1636229102</v>
      </c>
      <c r="S140" s="17">
        <v>102180</v>
      </c>
      <c r="T140" s="17">
        <v>8990588.5155839305</v>
      </c>
      <c r="U140" s="20">
        <v>1667</v>
      </c>
      <c r="V140" s="20">
        <v>9079567.8236788008</v>
      </c>
    </row>
    <row r="141" spans="3:22" x14ac:dyDescent="0.25">
      <c r="C141" s="8" t="s">
        <v>153</v>
      </c>
      <c r="D141" s="8">
        <v>140</v>
      </c>
      <c r="E141" s="3">
        <v>63</v>
      </c>
      <c r="F141" s="11">
        <v>2214</v>
      </c>
      <c r="G141" s="11">
        <v>7336754.5730728405</v>
      </c>
      <c r="H141" s="14">
        <v>55</v>
      </c>
      <c r="I141" s="14">
        <v>7901295.9308335902</v>
      </c>
      <c r="J141" s="17">
        <v>92373</v>
      </c>
      <c r="K141" s="17">
        <v>7370651.6125043696</v>
      </c>
      <c r="L141" s="20">
        <v>1093</v>
      </c>
      <c r="M141" s="20">
        <v>7509187.0608416898</v>
      </c>
      <c r="N141" s="3">
        <v>56776</v>
      </c>
      <c r="O141" s="11">
        <v>2139</v>
      </c>
      <c r="P141" s="11">
        <v>7372426.4200001499</v>
      </c>
      <c r="Q141" s="14">
        <v>53646</v>
      </c>
      <c r="R141" s="14">
        <v>8082828.0638436498</v>
      </c>
      <c r="S141" s="17">
        <v>84610</v>
      </c>
      <c r="T141" s="17">
        <v>7206298.3608326502</v>
      </c>
      <c r="U141" s="20">
        <v>1313</v>
      </c>
      <c r="V141" s="20">
        <v>7382208.4002794502</v>
      </c>
    </row>
    <row r="142" spans="3:22" x14ac:dyDescent="0.25">
      <c r="C142" s="8" t="s">
        <v>154</v>
      </c>
      <c r="D142" s="8">
        <v>140</v>
      </c>
      <c r="E142" s="3">
        <v>63</v>
      </c>
      <c r="F142" s="11">
        <v>1984</v>
      </c>
      <c r="G142" s="11">
        <v>6517429.6806904599</v>
      </c>
      <c r="H142" s="14">
        <v>47</v>
      </c>
      <c r="I142" s="14">
        <v>7065741.2109122695</v>
      </c>
      <c r="J142" s="17">
        <v>86750</v>
      </c>
      <c r="K142" s="17">
        <v>6492983.9673728598</v>
      </c>
      <c r="L142" s="20">
        <v>922</v>
      </c>
      <c r="M142" s="20">
        <v>6672533.6663144203</v>
      </c>
      <c r="N142" s="3">
        <v>49094</v>
      </c>
      <c r="O142" s="11">
        <v>1969</v>
      </c>
      <c r="P142" s="11">
        <v>6514996.5531319901</v>
      </c>
      <c r="Q142" s="14">
        <v>49078</v>
      </c>
      <c r="R142" s="14">
        <v>7410643.9553241804</v>
      </c>
      <c r="S142" s="17">
        <v>87563</v>
      </c>
      <c r="T142" s="17">
        <v>6377182.9821172403</v>
      </c>
      <c r="U142" s="20">
        <v>1313</v>
      </c>
      <c r="V142" s="20">
        <v>6573193.9412767598</v>
      </c>
    </row>
    <row r="143" spans="3:22" x14ac:dyDescent="0.25">
      <c r="C143" s="8" t="s">
        <v>155</v>
      </c>
      <c r="D143" s="8">
        <v>140</v>
      </c>
      <c r="E143" s="3">
        <v>47</v>
      </c>
      <c r="F143" s="11">
        <v>2125</v>
      </c>
      <c r="G143" s="11">
        <v>9389018.3149434794</v>
      </c>
      <c r="H143" s="14">
        <v>46</v>
      </c>
      <c r="I143" s="14">
        <v>10009747.863570699</v>
      </c>
      <c r="J143" s="17">
        <v>78047</v>
      </c>
      <c r="K143" s="17">
        <v>9338439.2283811904</v>
      </c>
      <c r="L143" s="20">
        <v>1515</v>
      </c>
      <c r="M143" s="20">
        <v>9324875.5733346008</v>
      </c>
      <c r="N143" s="3">
        <v>52563</v>
      </c>
      <c r="O143" s="11">
        <v>2125</v>
      </c>
      <c r="P143" s="11">
        <v>9218534.9617667608</v>
      </c>
      <c r="Q143" s="14">
        <v>52516</v>
      </c>
      <c r="R143" s="14">
        <v>9675414.6307535693</v>
      </c>
      <c r="S143" s="17">
        <v>82547</v>
      </c>
      <c r="T143" s="17">
        <v>9139956.5774294697</v>
      </c>
      <c r="U143" s="20">
        <v>1188</v>
      </c>
      <c r="V143" s="20">
        <v>9043540.9445596691</v>
      </c>
    </row>
    <row r="144" spans="3:22" x14ac:dyDescent="0.25">
      <c r="C144" s="8" t="s">
        <v>156</v>
      </c>
      <c r="D144" s="8">
        <v>140</v>
      </c>
      <c r="E144" s="3">
        <v>47</v>
      </c>
      <c r="F144" s="11">
        <v>2062</v>
      </c>
      <c r="G144" s="11">
        <v>7187165.05111368</v>
      </c>
      <c r="H144" s="14">
        <v>47</v>
      </c>
      <c r="I144" s="14">
        <v>7992633.8871935196</v>
      </c>
      <c r="J144" s="17">
        <v>86032</v>
      </c>
      <c r="K144" s="17">
        <v>7231355.2558427099</v>
      </c>
      <c r="L144" s="20">
        <v>1219</v>
      </c>
      <c r="M144" s="20">
        <v>7465711.67904309</v>
      </c>
      <c r="N144" s="3">
        <v>53172</v>
      </c>
      <c r="O144" s="11">
        <v>2047</v>
      </c>
      <c r="P144" s="11">
        <v>7154974.7453568801</v>
      </c>
      <c r="Q144" s="14">
        <v>53203</v>
      </c>
      <c r="R144" s="14">
        <v>7537080.0580907697</v>
      </c>
      <c r="S144" s="17">
        <v>86031</v>
      </c>
      <c r="T144" s="17">
        <v>7080148.3574702097</v>
      </c>
      <c r="U144" s="20">
        <v>1234</v>
      </c>
      <c r="V144" s="20">
        <v>7400489.4936797498</v>
      </c>
    </row>
    <row r="145" spans="3:22" x14ac:dyDescent="0.25">
      <c r="C145" s="8" t="s">
        <v>157</v>
      </c>
      <c r="D145" s="8">
        <v>140</v>
      </c>
      <c r="E145" s="3">
        <v>47</v>
      </c>
      <c r="F145" s="11">
        <v>1985</v>
      </c>
      <c r="G145" s="11">
        <v>7392228.9775665198</v>
      </c>
      <c r="H145" s="14">
        <v>47</v>
      </c>
      <c r="I145" s="14">
        <v>8186484.4715877501</v>
      </c>
      <c r="J145" s="17">
        <v>83782</v>
      </c>
      <c r="K145" s="17">
        <v>7403633.4140360001</v>
      </c>
      <c r="L145" s="20">
        <v>1875</v>
      </c>
      <c r="M145" s="20">
        <v>7421068.6395291798</v>
      </c>
      <c r="N145" s="3">
        <v>50953</v>
      </c>
      <c r="O145" s="11">
        <v>1985</v>
      </c>
      <c r="P145" s="11">
        <v>7149580.5703026</v>
      </c>
      <c r="Q145" s="14">
        <v>51063</v>
      </c>
      <c r="R145" s="14">
        <v>7863790.22284659</v>
      </c>
      <c r="S145" s="17">
        <v>87531</v>
      </c>
      <c r="T145" s="17">
        <v>7124207.9305940103</v>
      </c>
      <c r="U145" s="20">
        <v>1704</v>
      </c>
      <c r="V145" s="20">
        <v>7432836.3437377</v>
      </c>
    </row>
    <row r="146" spans="3:22" x14ac:dyDescent="0.25">
      <c r="C146" s="8" t="s">
        <v>158</v>
      </c>
      <c r="D146" s="8">
        <v>140</v>
      </c>
      <c r="E146" s="3">
        <v>47</v>
      </c>
      <c r="F146" s="11">
        <v>2032</v>
      </c>
      <c r="G146" s="11">
        <v>7670686.0741196396</v>
      </c>
      <c r="H146" s="14">
        <v>47</v>
      </c>
      <c r="I146" s="14">
        <v>8244919.8245485704</v>
      </c>
      <c r="J146" s="17">
        <v>84969</v>
      </c>
      <c r="K146" s="17">
        <v>7693108.3908376396</v>
      </c>
      <c r="L146" s="20">
        <v>1203</v>
      </c>
      <c r="M146" s="20">
        <v>7820293.0363840898</v>
      </c>
      <c r="N146" s="3">
        <v>51265</v>
      </c>
      <c r="O146" s="11">
        <v>2031</v>
      </c>
      <c r="P146" s="11">
        <v>7662155.9712652704</v>
      </c>
      <c r="Q146" s="14">
        <v>51031</v>
      </c>
      <c r="R146" s="14">
        <v>8315666.1461410299</v>
      </c>
      <c r="S146" s="17">
        <v>81188</v>
      </c>
      <c r="T146" s="17">
        <v>7574735.4326107502</v>
      </c>
      <c r="U146" s="20">
        <v>1203</v>
      </c>
      <c r="V146" s="20">
        <v>7590194.1209546402</v>
      </c>
    </row>
    <row r="147" spans="3:22" x14ac:dyDescent="0.25">
      <c r="C147" s="8" t="s">
        <v>159</v>
      </c>
      <c r="D147" s="8">
        <v>140</v>
      </c>
      <c r="E147" s="3">
        <v>47</v>
      </c>
      <c r="F147" s="11">
        <v>2219</v>
      </c>
      <c r="G147" s="11">
        <v>8963376.9031641409</v>
      </c>
      <c r="H147" s="14">
        <v>47</v>
      </c>
      <c r="I147" s="14">
        <v>9233404.3829063904</v>
      </c>
      <c r="J147" s="17">
        <v>85063</v>
      </c>
      <c r="K147" s="17">
        <v>8805500.1319586709</v>
      </c>
      <c r="L147" s="20">
        <v>1203</v>
      </c>
      <c r="M147" s="20">
        <v>8758596.7585737593</v>
      </c>
      <c r="N147" s="3">
        <v>54407</v>
      </c>
      <c r="O147" s="11">
        <v>2188</v>
      </c>
      <c r="P147" s="11">
        <v>8727077.4090265594</v>
      </c>
      <c r="Q147" s="14">
        <v>54157</v>
      </c>
      <c r="R147" s="14">
        <v>9043715.1365304906</v>
      </c>
      <c r="S147" s="17">
        <v>87516</v>
      </c>
      <c r="T147" s="17">
        <v>8574010.6743314099</v>
      </c>
      <c r="U147" s="20">
        <v>1390</v>
      </c>
      <c r="V147" s="20">
        <v>8757252.8296080902</v>
      </c>
    </row>
    <row r="148" spans="3:22" x14ac:dyDescent="0.25">
      <c r="C148" s="8" t="s">
        <v>160</v>
      </c>
      <c r="D148" s="8">
        <v>150</v>
      </c>
      <c r="E148" s="3">
        <v>29</v>
      </c>
      <c r="F148" s="11">
        <v>2375</v>
      </c>
      <c r="G148" s="11">
        <v>7165415.2816255298</v>
      </c>
      <c r="H148" s="14">
        <v>156</v>
      </c>
      <c r="I148" s="14">
        <v>7582611.1093453001</v>
      </c>
      <c r="J148" s="17">
        <v>85907</v>
      </c>
      <c r="K148" s="17">
        <v>7297723.8382729497</v>
      </c>
      <c r="L148" s="20">
        <v>1719</v>
      </c>
      <c r="M148" s="20">
        <v>7338970.67571651</v>
      </c>
      <c r="N148" s="3">
        <v>61468</v>
      </c>
      <c r="O148" s="11">
        <v>1672</v>
      </c>
      <c r="P148" s="11">
        <v>7143474.4236829104</v>
      </c>
      <c r="Q148" s="14">
        <v>60578</v>
      </c>
      <c r="R148" s="14">
        <v>7806683.0739837801</v>
      </c>
      <c r="S148" s="17">
        <v>76109</v>
      </c>
      <c r="T148" s="17">
        <v>7174968.9622643003</v>
      </c>
      <c r="U148" s="20">
        <v>1188</v>
      </c>
      <c r="V148" s="20">
        <v>7055224.5760488398</v>
      </c>
    </row>
    <row r="149" spans="3:22" x14ac:dyDescent="0.25">
      <c r="C149" s="8" t="s">
        <v>161</v>
      </c>
      <c r="D149" s="8">
        <v>150</v>
      </c>
      <c r="E149" s="3">
        <v>31</v>
      </c>
      <c r="F149" s="11">
        <v>1719</v>
      </c>
      <c r="G149" s="11">
        <v>7794716.7673935704</v>
      </c>
      <c r="H149" s="14">
        <v>47</v>
      </c>
      <c r="I149" s="14">
        <v>8925487.2828485705</v>
      </c>
      <c r="J149" s="17">
        <v>82687</v>
      </c>
      <c r="K149" s="17">
        <v>7742261.4642319102</v>
      </c>
      <c r="L149" s="20">
        <v>1766</v>
      </c>
      <c r="M149" s="20">
        <v>7879727.2391291698</v>
      </c>
      <c r="N149" s="3">
        <v>59813</v>
      </c>
      <c r="O149" s="11">
        <v>1734</v>
      </c>
      <c r="P149" s="11">
        <v>7692227.8242946602</v>
      </c>
      <c r="Q149" s="14">
        <v>59985</v>
      </c>
      <c r="R149" s="14">
        <v>8521117.8028250597</v>
      </c>
      <c r="S149" s="17">
        <v>79891</v>
      </c>
      <c r="T149" s="17">
        <v>7638088.8635164499</v>
      </c>
      <c r="U149" s="20">
        <v>1313</v>
      </c>
      <c r="V149" s="20">
        <v>7807648.1890097503</v>
      </c>
    </row>
    <row r="150" spans="3:22" x14ac:dyDescent="0.25">
      <c r="C150" s="8" t="s">
        <v>162</v>
      </c>
      <c r="D150" s="8">
        <v>150</v>
      </c>
      <c r="E150" s="3">
        <v>31</v>
      </c>
      <c r="F150" s="11">
        <v>1875</v>
      </c>
      <c r="G150" s="11">
        <v>9670220.6864809003</v>
      </c>
      <c r="H150" s="14">
        <v>47</v>
      </c>
      <c r="I150" s="14">
        <v>10291066.3956578</v>
      </c>
      <c r="J150" s="17">
        <v>78312</v>
      </c>
      <c r="K150" s="17">
        <v>9691390.5883447509</v>
      </c>
      <c r="L150" s="20">
        <v>1688</v>
      </c>
      <c r="M150" s="20">
        <v>9600656.3504888304</v>
      </c>
      <c r="N150" s="3">
        <v>60156</v>
      </c>
      <c r="O150" s="11">
        <v>1906</v>
      </c>
      <c r="P150" s="11">
        <v>9709183.9047656301</v>
      </c>
      <c r="Q150" s="14">
        <v>60235</v>
      </c>
      <c r="R150" s="14">
        <v>10581526.4864685</v>
      </c>
      <c r="S150" s="17">
        <v>81266</v>
      </c>
      <c r="T150" s="17">
        <v>9520625.2966508903</v>
      </c>
      <c r="U150" s="20">
        <v>2000</v>
      </c>
      <c r="V150" s="20">
        <v>9710168.8933496904</v>
      </c>
    </row>
    <row r="151" spans="3:22" x14ac:dyDescent="0.25">
      <c r="C151" s="8" t="s">
        <v>163</v>
      </c>
      <c r="D151" s="8">
        <v>150</v>
      </c>
      <c r="E151" s="3">
        <v>47</v>
      </c>
      <c r="F151" s="11">
        <v>1938</v>
      </c>
      <c r="G151" s="11">
        <v>11221663.7373097</v>
      </c>
      <c r="H151" s="14">
        <v>47</v>
      </c>
      <c r="I151" s="14">
        <v>11804613.3765931</v>
      </c>
      <c r="J151" s="17">
        <v>75969</v>
      </c>
      <c r="K151" s="17">
        <v>11251365.194853</v>
      </c>
      <c r="L151" s="20">
        <v>1453</v>
      </c>
      <c r="M151" s="20">
        <v>11527769.357409401</v>
      </c>
      <c r="N151" s="3">
        <v>59610</v>
      </c>
      <c r="O151" s="11">
        <v>1953</v>
      </c>
      <c r="P151" s="11">
        <v>11134856.443460099</v>
      </c>
      <c r="Q151" s="14">
        <v>59703</v>
      </c>
      <c r="R151" s="14">
        <v>11933534.647125401</v>
      </c>
      <c r="S151" s="17">
        <v>83532</v>
      </c>
      <c r="T151" s="17">
        <v>11221402.2373333</v>
      </c>
      <c r="U151" s="20">
        <v>1813</v>
      </c>
      <c r="V151" s="20">
        <v>11106651.6682794</v>
      </c>
    </row>
    <row r="152" spans="3:22" x14ac:dyDescent="0.25">
      <c r="C152" s="8" t="s">
        <v>164</v>
      </c>
      <c r="D152" s="8">
        <v>150</v>
      </c>
      <c r="E152" s="3">
        <v>32</v>
      </c>
      <c r="F152" s="11">
        <v>1844</v>
      </c>
      <c r="G152" s="11">
        <v>9527316.4775324706</v>
      </c>
      <c r="H152" s="14">
        <v>47</v>
      </c>
      <c r="I152" s="14">
        <v>10528789.2397775</v>
      </c>
      <c r="J152" s="17">
        <v>74938</v>
      </c>
      <c r="K152" s="17">
        <v>9364137.3730142508</v>
      </c>
      <c r="L152" s="20">
        <v>1344</v>
      </c>
      <c r="M152" s="20">
        <v>9517238.6254209708</v>
      </c>
      <c r="N152" s="3">
        <v>58500</v>
      </c>
      <c r="O152" s="11">
        <v>1859</v>
      </c>
      <c r="P152" s="11">
        <v>9508806.3149875104</v>
      </c>
      <c r="Q152" s="14">
        <v>59079</v>
      </c>
      <c r="R152" s="14">
        <v>9939069.36766891</v>
      </c>
      <c r="S152" s="17">
        <v>79000</v>
      </c>
      <c r="T152" s="17">
        <v>9289023.0070696399</v>
      </c>
      <c r="U152" s="20">
        <v>1547</v>
      </c>
      <c r="V152" s="20">
        <v>9181755.13052685</v>
      </c>
    </row>
    <row r="153" spans="3:22" x14ac:dyDescent="0.25">
      <c r="C153" s="8" t="s">
        <v>165</v>
      </c>
      <c r="D153" s="8">
        <v>150</v>
      </c>
      <c r="E153" s="3">
        <v>47</v>
      </c>
      <c r="F153" s="11">
        <v>1875</v>
      </c>
      <c r="G153" s="11">
        <v>10673909.1018486</v>
      </c>
      <c r="H153" s="14">
        <v>47</v>
      </c>
      <c r="I153" s="14">
        <v>11418993.4902122</v>
      </c>
      <c r="J153" s="17">
        <v>77500</v>
      </c>
      <c r="K153" s="17">
        <v>10841282.124632699</v>
      </c>
      <c r="L153" s="20">
        <v>1218</v>
      </c>
      <c r="M153" s="20">
        <v>10793827.146912299</v>
      </c>
      <c r="N153" s="3">
        <v>57719</v>
      </c>
      <c r="O153" s="11">
        <v>1859</v>
      </c>
      <c r="P153" s="11">
        <v>10562794.7490614</v>
      </c>
      <c r="Q153" s="14">
        <v>57703</v>
      </c>
      <c r="R153" s="14">
        <v>11265399.016459299</v>
      </c>
      <c r="S153" s="17">
        <v>79563</v>
      </c>
      <c r="T153" s="17">
        <v>10593616.11985</v>
      </c>
      <c r="U153" s="20">
        <v>1579</v>
      </c>
      <c r="V153" s="20">
        <v>10442272.135114601</v>
      </c>
    </row>
    <row r="154" spans="3:22" x14ac:dyDescent="0.25">
      <c r="C154" s="8" t="s">
        <v>166</v>
      </c>
      <c r="D154" s="8">
        <v>150</v>
      </c>
      <c r="E154" s="3">
        <v>31</v>
      </c>
      <c r="F154" s="11">
        <v>1906</v>
      </c>
      <c r="G154" s="11">
        <v>9666291.1843103003</v>
      </c>
      <c r="H154" s="14">
        <v>62</v>
      </c>
      <c r="I154" s="14">
        <v>10009839.141158801</v>
      </c>
      <c r="J154" s="17">
        <v>80828</v>
      </c>
      <c r="K154" s="17">
        <v>9663937.3810409997</v>
      </c>
      <c r="L154" s="20">
        <v>1125</v>
      </c>
      <c r="M154" s="20">
        <v>9898393.8057263494</v>
      </c>
      <c r="N154" s="3">
        <v>58407</v>
      </c>
      <c r="O154" s="11">
        <v>1906</v>
      </c>
      <c r="P154" s="11">
        <v>9562520.1784933005</v>
      </c>
      <c r="Q154" s="14">
        <v>58656</v>
      </c>
      <c r="R154" s="14">
        <v>10278159.109541999</v>
      </c>
      <c r="S154" s="17">
        <v>82079</v>
      </c>
      <c r="T154" s="17">
        <v>9566370.5589450896</v>
      </c>
      <c r="U154" s="20">
        <v>1422</v>
      </c>
      <c r="V154" s="20">
        <v>9488068.3759282697</v>
      </c>
    </row>
    <row r="155" spans="3:22" x14ac:dyDescent="0.25">
      <c r="C155" s="8" t="s">
        <v>167</v>
      </c>
      <c r="D155" s="8">
        <v>150</v>
      </c>
      <c r="E155" s="3">
        <v>31</v>
      </c>
      <c r="F155" s="11">
        <v>1484</v>
      </c>
      <c r="G155" s="11">
        <v>6450824.4939278197</v>
      </c>
      <c r="H155" s="14">
        <v>46</v>
      </c>
      <c r="I155" s="14">
        <v>6954855.0495554702</v>
      </c>
      <c r="J155" s="17">
        <v>79829</v>
      </c>
      <c r="K155" s="17">
        <v>6236901.2089329101</v>
      </c>
      <c r="L155" s="20">
        <v>1516</v>
      </c>
      <c r="M155" s="20">
        <v>6384971.7503963299</v>
      </c>
      <c r="N155" s="3">
        <v>58203</v>
      </c>
      <c r="O155" s="11">
        <v>1469</v>
      </c>
      <c r="P155" s="11">
        <v>6313180.4719174104</v>
      </c>
      <c r="Q155" s="14">
        <v>58501</v>
      </c>
      <c r="R155" s="14">
        <v>7203169.7118786704</v>
      </c>
      <c r="S155" s="17">
        <v>75531</v>
      </c>
      <c r="T155" s="17">
        <v>6163061.43795384</v>
      </c>
      <c r="U155" s="20">
        <v>1359</v>
      </c>
      <c r="V155" s="20">
        <v>6487539.3828224298</v>
      </c>
    </row>
    <row r="156" spans="3:22" x14ac:dyDescent="0.25">
      <c r="C156" s="8" t="s">
        <v>168</v>
      </c>
      <c r="D156" s="8">
        <v>150</v>
      </c>
      <c r="E156" s="3">
        <v>31</v>
      </c>
      <c r="F156" s="11">
        <v>1859</v>
      </c>
      <c r="G156" s="11">
        <v>9226254.8342888802</v>
      </c>
      <c r="H156" s="14">
        <v>47</v>
      </c>
      <c r="I156" s="14">
        <v>10022334.526610401</v>
      </c>
      <c r="J156" s="17">
        <v>77594</v>
      </c>
      <c r="K156" s="17">
        <v>9130811.4346521907</v>
      </c>
      <c r="L156" s="20">
        <v>1469</v>
      </c>
      <c r="M156" s="20">
        <v>9394315.9033982102</v>
      </c>
      <c r="N156" s="3">
        <v>58703</v>
      </c>
      <c r="O156" s="11">
        <v>1875</v>
      </c>
      <c r="P156" s="11">
        <v>9108932.0121416207</v>
      </c>
      <c r="Q156" s="14">
        <v>59047</v>
      </c>
      <c r="R156" s="14">
        <v>9885850.4572373591</v>
      </c>
      <c r="S156" s="17">
        <v>74969</v>
      </c>
      <c r="T156" s="17">
        <v>8934882.5998721402</v>
      </c>
      <c r="U156" s="20">
        <v>1359</v>
      </c>
      <c r="V156" s="20">
        <v>9072367.9880411793</v>
      </c>
    </row>
    <row r="157" spans="3:22" x14ac:dyDescent="0.25">
      <c r="C157" s="8" t="s">
        <v>169</v>
      </c>
      <c r="D157" s="8">
        <v>150</v>
      </c>
      <c r="E157" s="3">
        <v>32</v>
      </c>
      <c r="F157" s="11">
        <v>1875</v>
      </c>
      <c r="G157" s="11">
        <v>8515755.4305667505</v>
      </c>
      <c r="H157" s="14">
        <v>47</v>
      </c>
      <c r="I157" s="14">
        <v>9033395.0162725803</v>
      </c>
      <c r="J157" s="17">
        <v>80969</v>
      </c>
      <c r="K157" s="17">
        <v>8615731.6449805703</v>
      </c>
      <c r="L157" s="20">
        <v>1359</v>
      </c>
      <c r="M157" s="20">
        <v>8532633.8076603506</v>
      </c>
      <c r="N157" s="3">
        <v>58953</v>
      </c>
      <c r="O157" s="11">
        <v>1844</v>
      </c>
      <c r="P157" s="11">
        <v>8364451.4812231204</v>
      </c>
      <c r="Q157" s="14">
        <v>59250</v>
      </c>
      <c r="R157" s="14">
        <v>8863501.5990235806</v>
      </c>
      <c r="S157" s="17">
        <v>74609</v>
      </c>
      <c r="T157" s="17">
        <v>8335228.6619750904</v>
      </c>
      <c r="U157" s="20">
        <v>1750</v>
      </c>
      <c r="V157" s="20">
        <v>8189033.3172000097</v>
      </c>
    </row>
    <row r="158" spans="3:22" x14ac:dyDescent="0.25">
      <c r="C158" s="8" t="s">
        <v>170</v>
      </c>
      <c r="D158" s="8">
        <v>160</v>
      </c>
      <c r="E158" s="3">
        <v>55</v>
      </c>
      <c r="F158" s="11">
        <v>2610</v>
      </c>
      <c r="G158" s="11">
        <v>8104522.8892534301</v>
      </c>
      <c r="H158" s="14">
        <v>109</v>
      </c>
      <c r="I158" s="14">
        <v>9019255.0048101004</v>
      </c>
      <c r="J158" s="17">
        <v>82235</v>
      </c>
      <c r="K158" s="17">
        <v>8070674.25497887</v>
      </c>
      <c r="L158" s="20">
        <v>2235</v>
      </c>
      <c r="M158" s="20">
        <v>8189356.9658179497</v>
      </c>
      <c r="N158" s="3">
        <v>69641</v>
      </c>
      <c r="O158" s="11">
        <v>2610</v>
      </c>
      <c r="P158" s="11">
        <v>8017477.7842182098</v>
      </c>
      <c r="Q158" s="14">
        <v>69391</v>
      </c>
      <c r="R158" s="14">
        <v>8740916.0319855493</v>
      </c>
      <c r="S158" s="17">
        <v>79532</v>
      </c>
      <c r="T158" s="17">
        <v>7784195.6560240099</v>
      </c>
      <c r="U158" s="20">
        <v>2313</v>
      </c>
      <c r="V158" s="20">
        <v>7842605.48474064</v>
      </c>
    </row>
    <row r="159" spans="3:22" x14ac:dyDescent="0.25">
      <c r="C159" s="8" t="s">
        <v>171</v>
      </c>
      <c r="D159" s="8">
        <v>160</v>
      </c>
      <c r="E159" s="3">
        <v>63</v>
      </c>
      <c r="F159" s="11">
        <v>2953</v>
      </c>
      <c r="G159" s="11">
        <v>7532671.3409365797</v>
      </c>
      <c r="H159" s="14">
        <v>94</v>
      </c>
      <c r="I159" s="14">
        <v>8685429.2591593191</v>
      </c>
      <c r="J159" s="17">
        <v>85750</v>
      </c>
      <c r="K159" s="17">
        <v>7617010.3843122199</v>
      </c>
      <c r="L159" s="20">
        <v>1531</v>
      </c>
      <c r="M159" s="20">
        <v>8054611.4457875704</v>
      </c>
      <c r="N159" s="3">
        <v>67750</v>
      </c>
      <c r="O159" s="11">
        <v>2937</v>
      </c>
      <c r="P159" s="11">
        <v>7471203.2382249599</v>
      </c>
      <c r="Q159" s="14">
        <v>67547</v>
      </c>
      <c r="R159" s="14">
        <v>8104065.8742094804</v>
      </c>
      <c r="S159" s="17">
        <v>87641</v>
      </c>
      <c r="T159" s="17">
        <v>7521740.8688433301</v>
      </c>
      <c r="U159" s="20">
        <v>1813</v>
      </c>
      <c r="V159" s="20">
        <v>7586261.8982321704</v>
      </c>
    </row>
    <row r="160" spans="3:22" x14ac:dyDescent="0.25">
      <c r="C160" s="8" t="s">
        <v>172</v>
      </c>
      <c r="D160" s="8">
        <v>160</v>
      </c>
      <c r="E160" s="3">
        <v>47</v>
      </c>
      <c r="F160" s="11">
        <v>2781</v>
      </c>
      <c r="G160" s="11">
        <v>7478083.5992340799</v>
      </c>
      <c r="H160" s="14">
        <v>63</v>
      </c>
      <c r="I160" s="14">
        <v>8020074.2454340504</v>
      </c>
      <c r="J160" s="17">
        <v>88234</v>
      </c>
      <c r="K160" s="17">
        <v>7466838.1672841003</v>
      </c>
      <c r="L160" s="20">
        <v>2203</v>
      </c>
      <c r="M160" s="20">
        <v>7403902.2003020197</v>
      </c>
      <c r="N160" s="3">
        <v>66594</v>
      </c>
      <c r="O160" s="11">
        <v>2750</v>
      </c>
      <c r="P160" s="11">
        <v>7270912.3725253604</v>
      </c>
      <c r="Q160" s="14">
        <v>66469</v>
      </c>
      <c r="R160" s="14">
        <v>8318438.5809117602</v>
      </c>
      <c r="S160" s="17">
        <v>95782</v>
      </c>
      <c r="T160" s="17">
        <v>7229593.1738478402</v>
      </c>
      <c r="U160" s="20">
        <v>1969</v>
      </c>
      <c r="V160" s="20">
        <v>7137986.5481479401</v>
      </c>
    </row>
    <row r="161" spans="3:22" x14ac:dyDescent="0.25">
      <c r="C161" s="8" t="s">
        <v>173</v>
      </c>
      <c r="D161" s="8">
        <v>160</v>
      </c>
      <c r="E161" s="3">
        <v>46</v>
      </c>
      <c r="F161" s="11">
        <v>2516</v>
      </c>
      <c r="G161" s="11">
        <v>7032383.0482099103</v>
      </c>
      <c r="H161" s="14">
        <v>78</v>
      </c>
      <c r="I161" s="14">
        <v>7549910.73469787</v>
      </c>
      <c r="J161" s="17">
        <v>90563</v>
      </c>
      <c r="K161" s="17">
        <v>7017589.4756585304</v>
      </c>
      <c r="L161" s="20">
        <v>1265</v>
      </c>
      <c r="M161" s="20">
        <v>7036967.6138652004</v>
      </c>
      <c r="N161" s="3">
        <v>67547</v>
      </c>
      <c r="O161" s="11">
        <v>2485</v>
      </c>
      <c r="P161" s="11">
        <v>6953973.3464808604</v>
      </c>
      <c r="Q161" s="14">
        <v>67391</v>
      </c>
      <c r="R161" s="14">
        <v>7779306.0614203801</v>
      </c>
      <c r="S161" s="17">
        <v>86750</v>
      </c>
      <c r="T161" s="17">
        <v>6897555.7994514201</v>
      </c>
      <c r="U161" s="20">
        <v>1750</v>
      </c>
      <c r="V161" s="20">
        <v>6952716.1244938802</v>
      </c>
    </row>
    <row r="162" spans="3:22" x14ac:dyDescent="0.25">
      <c r="C162" s="8" t="s">
        <v>174</v>
      </c>
      <c r="D162" s="8">
        <v>160</v>
      </c>
      <c r="E162" s="3">
        <v>78</v>
      </c>
      <c r="F162" s="11">
        <v>3062</v>
      </c>
      <c r="G162" s="11">
        <v>8532828.15031006</v>
      </c>
      <c r="H162" s="14">
        <v>93</v>
      </c>
      <c r="I162" s="14">
        <v>9315865.2708395701</v>
      </c>
      <c r="J162" s="17">
        <v>84797</v>
      </c>
      <c r="K162" s="17">
        <v>8683134.6425502598</v>
      </c>
      <c r="L162" s="20">
        <v>1032</v>
      </c>
      <c r="M162" s="20">
        <v>8664431.2827547193</v>
      </c>
      <c r="N162" s="3">
        <v>67688</v>
      </c>
      <c r="O162" s="11">
        <v>3109</v>
      </c>
      <c r="P162" s="11">
        <v>8458901.4467853401</v>
      </c>
      <c r="Q162" s="14">
        <v>67469</v>
      </c>
      <c r="R162" s="14">
        <v>9203672.5745839793</v>
      </c>
      <c r="S162" s="17">
        <v>89859</v>
      </c>
      <c r="T162" s="17">
        <v>8622988.7630465999</v>
      </c>
      <c r="U162" s="20">
        <v>1391</v>
      </c>
      <c r="V162" s="20">
        <v>8493149.2379173096</v>
      </c>
    </row>
    <row r="163" spans="3:22" x14ac:dyDescent="0.25">
      <c r="C163" s="8" t="s">
        <v>175</v>
      </c>
      <c r="D163" s="8">
        <v>160</v>
      </c>
      <c r="E163" s="3">
        <v>62</v>
      </c>
      <c r="F163" s="11">
        <v>3063</v>
      </c>
      <c r="G163" s="11">
        <v>9327031.3434022404</v>
      </c>
      <c r="H163" s="14">
        <v>62</v>
      </c>
      <c r="I163" s="14">
        <v>9955433.4194745105</v>
      </c>
      <c r="J163" s="17">
        <v>94937</v>
      </c>
      <c r="K163" s="17">
        <v>9468224.3726559002</v>
      </c>
      <c r="L163" s="20">
        <v>1609</v>
      </c>
      <c r="M163" s="20">
        <v>9399553.3743719608</v>
      </c>
      <c r="N163" s="3">
        <v>65219</v>
      </c>
      <c r="O163" s="11">
        <v>3000</v>
      </c>
      <c r="P163" s="11">
        <v>9335475.1192486007</v>
      </c>
      <c r="Q163" s="14">
        <v>65110</v>
      </c>
      <c r="R163" s="14">
        <v>9879507.2273796704</v>
      </c>
      <c r="S163" s="17">
        <v>84922</v>
      </c>
      <c r="T163" s="17">
        <v>9261688.3906725794</v>
      </c>
      <c r="U163" s="20">
        <v>1937</v>
      </c>
      <c r="V163" s="20">
        <v>9274346.5359631702</v>
      </c>
    </row>
    <row r="164" spans="3:22" x14ac:dyDescent="0.25">
      <c r="C164" s="8" t="s">
        <v>176</v>
      </c>
      <c r="D164" s="8">
        <v>160</v>
      </c>
      <c r="E164" s="3">
        <v>78</v>
      </c>
      <c r="F164" s="11">
        <v>3078</v>
      </c>
      <c r="G164" s="11">
        <v>9832035.4614836108</v>
      </c>
      <c r="H164" s="14">
        <v>63</v>
      </c>
      <c r="I164" s="14">
        <v>10559701.635364201</v>
      </c>
      <c r="J164" s="17">
        <v>89938</v>
      </c>
      <c r="K164" s="17">
        <v>10095504.217398001</v>
      </c>
      <c r="L164" s="20">
        <v>1438</v>
      </c>
      <c r="M164" s="20">
        <v>10128575.173195001</v>
      </c>
      <c r="N164" s="3">
        <v>66422</v>
      </c>
      <c r="O164" s="11">
        <v>3093</v>
      </c>
      <c r="P164" s="11">
        <v>9914838.6924255509</v>
      </c>
      <c r="Q164" s="14">
        <v>66672</v>
      </c>
      <c r="R164" s="14">
        <v>10917803.1387865</v>
      </c>
      <c r="S164" s="17">
        <v>87750</v>
      </c>
      <c r="T164" s="17">
        <v>9920431.1118143201</v>
      </c>
      <c r="U164" s="20">
        <v>2047</v>
      </c>
      <c r="V164" s="20">
        <v>9855277.4038551096</v>
      </c>
    </row>
    <row r="165" spans="3:22" x14ac:dyDescent="0.25">
      <c r="C165" s="8" t="s">
        <v>177</v>
      </c>
      <c r="D165" s="8">
        <v>160</v>
      </c>
      <c r="E165" s="3">
        <v>63</v>
      </c>
      <c r="F165" s="11">
        <v>3328</v>
      </c>
      <c r="G165" s="11">
        <v>9309723.0711843893</v>
      </c>
      <c r="H165" s="14">
        <v>62</v>
      </c>
      <c r="I165" s="14">
        <v>10043658.110972499</v>
      </c>
      <c r="J165" s="17">
        <v>91312</v>
      </c>
      <c r="K165" s="17">
        <v>9378389.6719783898</v>
      </c>
      <c r="L165" s="20">
        <v>1469</v>
      </c>
      <c r="M165" s="20">
        <v>9543313.1395424809</v>
      </c>
      <c r="N165" s="3">
        <v>70125</v>
      </c>
      <c r="O165" s="11">
        <v>3282</v>
      </c>
      <c r="P165" s="11">
        <v>9323458.4135145899</v>
      </c>
      <c r="Q165" s="14">
        <v>70406</v>
      </c>
      <c r="R165" s="14">
        <v>9630793.6792684495</v>
      </c>
      <c r="S165" s="17">
        <v>90047</v>
      </c>
      <c r="T165" s="17">
        <v>9233191.8354360797</v>
      </c>
      <c r="U165" s="20">
        <v>1532</v>
      </c>
      <c r="V165" s="20">
        <v>9257580.0191122908</v>
      </c>
    </row>
    <row r="166" spans="3:22" x14ac:dyDescent="0.25">
      <c r="C166" s="8" t="s">
        <v>178</v>
      </c>
      <c r="D166" s="8">
        <v>160</v>
      </c>
      <c r="E166" s="3">
        <v>47</v>
      </c>
      <c r="F166" s="11">
        <v>2813</v>
      </c>
      <c r="G166" s="11">
        <v>8131388.9537110804</v>
      </c>
      <c r="H166" s="14">
        <v>63</v>
      </c>
      <c r="I166" s="14">
        <v>8535871.5526125003</v>
      </c>
      <c r="J166" s="17">
        <v>85719</v>
      </c>
      <c r="K166" s="17">
        <v>8062555.1765393103</v>
      </c>
      <c r="L166" s="20">
        <v>1219</v>
      </c>
      <c r="M166" s="20">
        <v>8074220.4037001804</v>
      </c>
      <c r="N166" s="3">
        <v>67078</v>
      </c>
      <c r="O166" s="11">
        <v>2844</v>
      </c>
      <c r="P166" s="11">
        <v>8037375.8498325096</v>
      </c>
      <c r="Q166" s="14">
        <v>67328</v>
      </c>
      <c r="R166" s="14">
        <v>8479209.8616447691</v>
      </c>
      <c r="S166" s="17">
        <v>88672</v>
      </c>
      <c r="T166" s="17">
        <v>7902352.2052146504</v>
      </c>
      <c r="U166" s="20">
        <v>1875</v>
      </c>
      <c r="V166" s="20">
        <v>7887209.9086074401</v>
      </c>
    </row>
    <row r="167" spans="3:22" x14ac:dyDescent="0.25">
      <c r="C167" s="8" t="s">
        <v>179</v>
      </c>
      <c r="D167" s="8">
        <v>160</v>
      </c>
      <c r="E167" s="3">
        <v>63</v>
      </c>
      <c r="F167" s="11">
        <v>3250</v>
      </c>
      <c r="G167" s="11">
        <v>11464508.198129401</v>
      </c>
      <c r="H167" s="14">
        <v>78</v>
      </c>
      <c r="I167" s="14">
        <v>11952275.5463017</v>
      </c>
      <c r="J167" s="17">
        <v>87219</v>
      </c>
      <c r="K167" s="17">
        <v>11471318.530216699</v>
      </c>
      <c r="L167" s="20">
        <v>1203</v>
      </c>
      <c r="M167" s="20">
        <v>11624794.8536015</v>
      </c>
      <c r="N167" s="3">
        <v>69906</v>
      </c>
      <c r="O167" s="11">
        <v>3297</v>
      </c>
      <c r="P167" s="11">
        <v>11438377.374032</v>
      </c>
      <c r="Q167" s="14">
        <v>70079</v>
      </c>
      <c r="R167" s="14">
        <v>12461013.467671201</v>
      </c>
      <c r="S167" s="17">
        <v>85579</v>
      </c>
      <c r="T167" s="17">
        <v>11240128.9370676</v>
      </c>
      <c r="U167" s="20">
        <v>2094</v>
      </c>
      <c r="V167" s="20">
        <v>11348145.689254399</v>
      </c>
    </row>
    <row r="168" spans="3:22" x14ac:dyDescent="0.25">
      <c r="C168" s="8" t="s">
        <v>180</v>
      </c>
      <c r="D168" s="8">
        <v>170</v>
      </c>
      <c r="E168" s="3">
        <v>78</v>
      </c>
      <c r="F168" s="11">
        <v>3079</v>
      </c>
      <c r="G168" s="11">
        <v>7452715.0901929801</v>
      </c>
      <c r="H168" s="14">
        <v>79</v>
      </c>
      <c r="I168" s="14">
        <v>8472372.3594926093</v>
      </c>
      <c r="J168" s="17">
        <v>100640</v>
      </c>
      <c r="K168" s="17">
        <v>7590613.9270302504</v>
      </c>
      <c r="L168" s="20">
        <v>1563</v>
      </c>
      <c r="M168" s="20">
        <v>7769518.5617244998</v>
      </c>
      <c r="N168" s="3">
        <v>75579</v>
      </c>
      <c r="O168" s="11">
        <v>3109</v>
      </c>
      <c r="P168" s="11">
        <v>7440015.6049805004</v>
      </c>
      <c r="Q168" s="14">
        <v>76188</v>
      </c>
      <c r="R168" s="14">
        <v>8348262.02635617</v>
      </c>
      <c r="S168" s="17">
        <v>98031</v>
      </c>
      <c r="T168" s="17">
        <v>7378180.2172848498</v>
      </c>
      <c r="U168" s="20">
        <v>2594</v>
      </c>
      <c r="V168" s="20">
        <v>7524725.7728496101</v>
      </c>
    </row>
    <row r="169" spans="3:22" x14ac:dyDescent="0.25">
      <c r="C169" s="8" t="s">
        <v>181</v>
      </c>
      <c r="D169" s="8">
        <v>170</v>
      </c>
      <c r="E169" s="3">
        <v>78</v>
      </c>
      <c r="F169" s="11">
        <v>3797</v>
      </c>
      <c r="G169" s="11">
        <v>11213283.6407752</v>
      </c>
      <c r="H169" s="14">
        <v>78</v>
      </c>
      <c r="I169" s="14">
        <v>11895020.844403001</v>
      </c>
      <c r="J169" s="17">
        <v>97813</v>
      </c>
      <c r="K169" s="17">
        <v>11313362.5595496</v>
      </c>
      <c r="L169" s="20">
        <v>2282</v>
      </c>
      <c r="M169" s="20">
        <v>11383553.2355632</v>
      </c>
      <c r="N169" s="3">
        <v>78625</v>
      </c>
      <c r="O169" s="11">
        <v>3797</v>
      </c>
      <c r="P169" s="11">
        <v>11036497.719822399</v>
      </c>
      <c r="Q169" s="14">
        <v>79391</v>
      </c>
      <c r="R169" s="14">
        <v>11640482.159924701</v>
      </c>
      <c r="S169" s="17">
        <v>92938</v>
      </c>
      <c r="T169" s="17">
        <v>11178463.897158099</v>
      </c>
      <c r="U169" s="20">
        <v>1938</v>
      </c>
      <c r="V169" s="20">
        <v>10990862.135856001</v>
      </c>
    </row>
    <row r="170" spans="3:22" x14ac:dyDescent="0.25">
      <c r="C170" s="8" t="s">
        <v>182</v>
      </c>
      <c r="D170" s="8">
        <v>170</v>
      </c>
      <c r="E170" s="3">
        <v>62</v>
      </c>
      <c r="F170" s="11">
        <v>3141</v>
      </c>
      <c r="G170" s="11">
        <v>7664144.9540278204</v>
      </c>
      <c r="H170" s="14">
        <v>78</v>
      </c>
      <c r="I170" s="14">
        <v>8271264.8510010401</v>
      </c>
      <c r="J170" s="17">
        <v>94438</v>
      </c>
      <c r="K170" s="17">
        <v>7570721.5166091798</v>
      </c>
      <c r="L170" s="20">
        <v>1703</v>
      </c>
      <c r="M170" s="20">
        <v>7576651.6916433098</v>
      </c>
      <c r="N170" s="3">
        <v>76047</v>
      </c>
      <c r="O170" s="11">
        <v>3141</v>
      </c>
      <c r="P170" s="11">
        <v>7577591.9894397296</v>
      </c>
      <c r="Q170" s="14">
        <v>76782</v>
      </c>
      <c r="R170" s="14">
        <v>8644841.8345330693</v>
      </c>
      <c r="S170" s="17">
        <v>97672</v>
      </c>
      <c r="T170" s="17">
        <v>7575276.4129676698</v>
      </c>
      <c r="U170" s="20">
        <v>2094</v>
      </c>
      <c r="V170" s="20">
        <v>7552707.31993513</v>
      </c>
    </row>
    <row r="171" spans="3:22" x14ac:dyDescent="0.25">
      <c r="C171" s="8" t="s">
        <v>183</v>
      </c>
      <c r="D171" s="8">
        <v>170</v>
      </c>
      <c r="E171" s="3">
        <v>62</v>
      </c>
      <c r="F171" s="11">
        <v>3734</v>
      </c>
      <c r="G171" s="11">
        <v>9390187.3735316191</v>
      </c>
      <c r="H171" s="14">
        <v>63</v>
      </c>
      <c r="I171" s="14">
        <v>10317177.5326296</v>
      </c>
      <c r="J171" s="17">
        <v>97656</v>
      </c>
      <c r="K171" s="17">
        <v>9523862.8904993404</v>
      </c>
      <c r="L171" s="20">
        <v>1594</v>
      </c>
      <c r="M171" s="20">
        <v>9657640.4564751703</v>
      </c>
      <c r="N171" s="3">
        <v>76531</v>
      </c>
      <c r="O171" s="11">
        <v>3735</v>
      </c>
      <c r="P171" s="11">
        <v>9343918.8284654599</v>
      </c>
      <c r="Q171" s="14">
        <v>77360</v>
      </c>
      <c r="R171" s="14">
        <v>10217860.1730938</v>
      </c>
      <c r="S171" s="17">
        <v>98672</v>
      </c>
      <c r="T171" s="17">
        <v>9389943.0709290896</v>
      </c>
      <c r="U171" s="20">
        <v>2360</v>
      </c>
      <c r="V171" s="20">
        <v>9226301.4878710005</v>
      </c>
    </row>
    <row r="172" spans="3:22" x14ac:dyDescent="0.25">
      <c r="C172" s="8" t="s">
        <v>184</v>
      </c>
      <c r="D172" s="8">
        <v>170</v>
      </c>
      <c r="E172" s="3">
        <v>62</v>
      </c>
      <c r="F172" s="11">
        <v>3641</v>
      </c>
      <c r="G172" s="11">
        <v>10324292.482170399</v>
      </c>
      <c r="H172" s="14">
        <v>78</v>
      </c>
      <c r="I172" s="14">
        <v>10767441.7578709</v>
      </c>
      <c r="J172" s="17">
        <v>88547</v>
      </c>
      <c r="K172" s="17">
        <v>10527375.4002272</v>
      </c>
      <c r="L172" s="20">
        <v>1594</v>
      </c>
      <c r="M172" s="20">
        <v>10423841.2575834</v>
      </c>
      <c r="N172" s="3">
        <v>76985</v>
      </c>
      <c r="O172" s="11">
        <v>3718</v>
      </c>
      <c r="P172" s="11">
        <v>10216134.319440801</v>
      </c>
      <c r="Q172" s="14">
        <v>77657</v>
      </c>
      <c r="R172" s="14">
        <v>10825627.3914179</v>
      </c>
      <c r="S172" s="17">
        <v>94891</v>
      </c>
      <c r="T172" s="17">
        <v>10069268.207284899</v>
      </c>
      <c r="U172" s="20">
        <v>2125</v>
      </c>
      <c r="V172" s="20">
        <v>10086492.3381365</v>
      </c>
    </row>
    <row r="173" spans="3:22" x14ac:dyDescent="0.25">
      <c r="C173" s="8" t="s">
        <v>185</v>
      </c>
      <c r="D173" s="8">
        <v>170</v>
      </c>
      <c r="E173" s="3">
        <v>63</v>
      </c>
      <c r="F173" s="11">
        <v>3719</v>
      </c>
      <c r="G173" s="11">
        <v>9709719.7336286809</v>
      </c>
      <c r="H173" s="14">
        <v>78</v>
      </c>
      <c r="I173" s="14">
        <v>10215481.916192099</v>
      </c>
      <c r="J173" s="17">
        <v>96360</v>
      </c>
      <c r="K173" s="17">
        <v>9613436.5266632996</v>
      </c>
      <c r="L173" s="20">
        <v>1719</v>
      </c>
      <c r="M173" s="20">
        <v>9622923.0127220098</v>
      </c>
      <c r="N173" s="3">
        <v>78047</v>
      </c>
      <c r="O173" s="11">
        <v>3781</v>
      </c>
      <c r="P173" s="11">
        <v>9495886.4207512401</v>
      </c>
      <c r="Q173" s="14">
        <v>78079</v>
      </c>
      <c r="R173" s="14">
        <v>10085132.537838001</v>
      </c>
      <c r="S173" s="17">
        <v>95875</v>
      </c>
      <c r="T173" s="17">
        <v>9348769.7367663998</v>
      </c>
      <c r="U173" s="20">
        <v>1953</v>
      </c>
      <c r="V173" s="20">
        <v>9463120.7337670904</v>
      </c>
    </row>
    <row r="174" spans="3:22" x14ac:dyDescent="0.25">
      <c r="C174" s="8" t="s">
        <v>186</v>
      </c>
      <c r="D174" s="8">
        <v>170</v>
      </c>
      <c r="E174" s="3">
        <v>62</v>
      </c>
      <c r="F174" s="11">
        <v>3922</v>
      </c>
      <c r="G174" s="11">
        <v>11743441.2865113</v>
      </c>
      <c r="H174" s="14">
        <v>79</v>
      </c>
      <c r="I174" s="14">
        <v>11981739.683343099</v>
      </c>
      <c r="J174" s="17">
        <v>90953</v>
      </c>
      <c r="K174" s="17">
        <v>11505951.70511</v>
      </c>
      <c r="L174" s="20">
        <v>1219</v>
      </c>
      <c r="M174" s="20">
        <v>11675340.0905945</v>
      </c>
      <c r="N174" s="3">
        <v>79078</v>
      </c>
      <c r="O174" s="11">
        <v>3938</v>
      </c>
      <c r="P174" s="11">
        <v>11431394.215120601</v>
      </c>
      <c r="Q174" s="14">
        <v>79203</v>
      </c>
      <c r="R174" s="14">
        <v>12244897.609913601</v>
      </c>
      <c r="S174" s="17">
        <v>92172</v>
      </c>
      <c r="T174" s="17">
        <v>11428241.128179399</v>
      </c>
      <c r="U174" s="20">
        <v>2437</v>
      </c>
      <c r="V174" s="20">
        <v>11582584.040899901</v>
      </c>
    </row>
    <row r="175" spans="3:22" x14ac:dyDescent="0.25">
      <c r="C175" s="8" t="s">
        <v>187</v>
      </c>
      <c r="D175" s="8">
        <v>170</v>
      </c>
      <c r="E175" s="3">
        <v>94</v>
      </c>
      <c r="F175" s="11">
        <v>3797</v>
      </c>
      <c r="G175" s="11">
        <v>9797943.5261504501</v>
      </c>
      <c r="H175" s="14">
        <v>78</v>
      </c>
      <c r="I175" s="14">
        <v>10446774.890228899</v>
      </c>
      <c r="J175" s="17">
        <v>95454</v>
      </c>
      <c r="K175" s="17">
        <v>10064322.621985899</v>
      </c>
      <c r="L175" s="20">
        <v>1954</v>
      </c>
      <c r="M175" s="20">
        <v>9828594.4203181192</v>
      </c>
      <c r="N175" s="3">
        <v>77531</v>
      </c>
      <c r="O175" s="11">
        <v>3859</v>
      </c>
      <c r="P175" s="11">
        <v>9716965.1852777507</v>
      </c>
      <c r="Q175" s="14">
        <v>77593</v>
      </c>
      <c r="R175" s="14">
        <v>10356067.1292082</v>
      </c>
      <c r="S175" s="17">
        <v>98454</v>
      </c>
      <c r="T175" s="17">
        <v>9567853.6420900095</v>
      </c>
      <c r="U175" s="20">
        <v>1625</v>
      </c>
      <c r="V175" s="20">
        <v>9732488.0808560699</v>
      </c>
    </row>
    <row r="176" spans="3:22" x14ac:dyDescent="0.25">
      <c r="C176" s="8" t="s">
        <v>188</v>
      </c>
      <c r="D176" s="8">
        <v>170</v>
      </c>
      <c r="E176" s="3">
        <v>63</v>
      </c>
      <c r="F176" s="11">
        <v>3188</v>
      </c>
      <c r="G176" s="11">
        <v>7797174.4131861897</v>
      </c>
      <c r="H176" s="14">
        <v>78</v>
      </c>
      <c r="I176" s="14">
        <v>8635418.8331190199</v>
      </c>
      <c r="J176" s="17">
        <v>94156</v>
      </c>
      <c r="K176" s="17">
        <v>7797823.2346868403</v>
      </c>
      <c r="L176" s="20">
        <v>2000</v>
      </c>
      <c r="M176" s="20">
        <v>7737062.8412636099</v>
      </c>
      <c r="N176" s="3">
        <v>77907</v>
      </c>
      <c r="O176" s="11">
        <v>3062</v>
      </c>
      <c r="P176" s="11">
        <v>7737552.7388634495</v>
      </c>
      <c r="Q176" s="14">
        <v>77937</v>
      </c>
      <c r="R176" s="14">
        <v>8651322.0910540801</v>
      </c>
      <c r="S176" s="17">
        <v>92656</v>
      </c>
      <c r="T176" s="17">
        <v>7558985.9184892001</v>
      </c>
      <c r="U176" s="20">
        <v>1735</v>
      </c>
      <c r="V176" s="20">
        <v>7710902.7128214603</v>
      </c>
    </row>
    <row r="177" spans="3:22" x14ac:dyDescent="0.25">
      <c r="C177" s="8" t="s">
        <v>189</v>
      </c>
      <c r="D177" s="8">
        <v>170</v>
      </c>
      <c r="E177" s="3">
        <v>62</v>
      </c>
      <c r="F177" s="11">
        <v>3109</v>
      </c>
      <c r="G177" s="11">
        <v>7327084.6790822996</v>
      </c>
      <c r="H177" s="14">
        <v>78</v>
      </c>
      <c r="I177" s="14">
        <v>7891485.2616960201</v>
      </c>
      <c r="J177" s="17">
        <v>100672</v>
      </c>
      <c r="K177" s="17">
        <v>7526817.8420928698</v>
      </c>
      <c r="L177" s="20">
        <v>2109</v>
      </c>
      <c r="M177" s="20">
        <v>7394916.3881095601</v>
      </c>
      <c r="N177" s="3">
        <v>76328</v>
      </c>
      <c r="O177" s="11">
        <v>3094</v>
      </c>
      <c r="P177" s="11">
        <v>7271483.1646051798</v>
      </c>
      <c r="Q177" s="14">
        <v>76485</v>
      </c>
      <c r="R177" s="14">
        <v>7830744.1907748198</v>
      </c>
      <c r="S177" s="17">
        <v>95797</v>
      </c>
      <c r="T177" s="17">
        <v>7200415.7319062296</v>
      </c>
      <c r="U177" s="20">
        <v>2094</v>
      </c>
      <c r="V177" s="20">
        <v>7276172.9744049804</v>
      </c>
    </row>
    <row r="178" spans="3:22" x14ac:dyDescent="0.25">
      <c r="C178" s="8" t="s">
        <v>190</v>
      </c>
      <c r="D178" s="8">
        <v>180</v>
      </c>
      <c r="E178" s="3">
        <v>78</v>
      </c>
      <c r="F178" s="11">
        <v>4563</v>
      </c>
      <c r="G178" s="11">
        <v>10106649.562283199</v>
      </c>
      <c r="H178" s="14">
        <v>94</v>
      </c>
      <c r="I178" s="14">
        <v>10617328.306385299</v>
      </c>
      <c r="J178" s="17">
        <v>104672</v>
      </c>
      <c r="K178" s="17">
        <v>10219657.936941899</v>
      </c>
      <c r="L178" s="20">
        <v>1843</v>
      </c>
      <c r="M178" s="20">
        <v>10122110.216191299</v>
      </c>
      <c r="N178" s="3">
        <v>85578</v>
      </c>
      <c r="O178" s="11">
        <v>4484</v>
      </c>
      <c r="P178" s="11">
        <v>9873433.7361721192</v>
      </c>
      <c r="Q178" s="14">
        <v>85813</v>
      </c>
      <c r="R178" s="14">
        <v>10423028.560520699</v>
      </c>
      <c r="S178" s="17">
        <v>111343</v>
      </c>
      <c r="T178" s="17">
        <v>10018217.937021701</v>
      </c>
      <c r="U178" s="20">
        <v>2250</v>
      </c>
      <c r="V178" s="20">
        <v>9810939.5311981998</v>
      </c>
    </row>
    <row r="179" spans="3:22" x14ac:dyDescent="0.25">
      <c r="C179" s="8" t="s">
        <v>191</v>
      </c>
      <c r="D179" s="8">
        <v>180</v>
      </c>
      <c r="E179" s="3">
        <v>78</v>
      </c>
      <c r="F179" s="11">
        <v>4172</v>
      </c>
      <c r="G179" s="11">
        <v>10328094.972872701</v>
      </c>
      <c r="H179" s="14">
        <v>78</v>
      </c>
      <c r="I179" s="14">
        <v>10673878.5333449</v>
      </c>
      <c r="J179" s="17">
        <v>103844</v>
      </c>
      <c r="K179" s="17">
        <v>10209032.1788559</v>
      </c>
      <c r="L179" s="20">
        <v>1812</v>
      </c>
      <c r="M179" s="20">
        <v>10348807.194395</v>
      </c>
      <c r="N179" s="3">
        <v>85172</v>
      </c>
      <c r="O179" s="11">
        <v>4063</v>
      </c>
      <c r="P179" s="11">
        <v>10102223.5818267</v>
      </c>
      <c r="Q179" s="14">
        <v>85438</v>
      </c>
      <c r="R179" s="14">
        <v>11070356.184458699</v>
      </c>
      <c r="S179" s="17">
        <v>96125</v>
      </c>
      <c r="T179" s="17">
        <v>10062188.9918469</v>
      </c>
      <c r="U179" s="20">
        <v>2343</v>
      </c>
      <c r="V179" s="20">
        <v>10054729.197977399</v>
      </c>
    </row>
    <row r="180" spans="3:22" x14ac:dyDescent="0.25">
      <c r="C180" s="8" t="s">
        <v>192</v>
      </c>
      <c r="D180" s="8">
        <v>180</v>
      </c>
      <c r="E180" s="3">
        <v>78</v>
      </c>
      <c r="F180" s="11">
        <v>4031</v>
      </c>
      <c r="G180" s="11">
        <v>8875163.1384140998</v>
      </c>
      <c r="H180" s="14">
        <v>78</v>
      </c>
      <c r="I180" s="14">
        <v>9686662.0256868191</v>
      </c>
      <c r="J180" s="17">
        <v>99984</v>
      </c>
      <c r="K180" s="17">
        <v>8801063.6465418991</v>
      </c>
      <c r="L180" s="20">
        <v>2187</v>
      </c>
      <c r="M180" s="20">
        <v>8887172.2388548497</v>
      </c>
      <c r="N180" s="3">
        <v>86781</v>
      </c>
      <c r="O180" s="11">
        <v>4015</v>
      </c>
      <c r="P180" s="11">
        <v>8724223.3822495993</v>
      </c>
      <c r="Q180" s="14">
        <v>87594</v>
      </c>
      <c r="R180" s="14">
        <v>9577011.0501185097</v>
      </c>
      <c r="S180" s="17">
        <v>101751</v>
      </c>
      <c r="T180" s="17">
        <v>8656068.8894045595</v>
      </c>
      <c r="U180" s="20">
        <v>2235</v>
      </c>
      <c r="V180" s="20">
        <v>8801558.2149103303</v>
      </c>
    </row>
    <row r="181" spans="3:22" x14ac:dyDescent="0.25">
      <c r="C181" s="8" t="s">
        <v>193</v>
      </c>
      <c r="D181" s="8">
        <v>180</v>
      </c>
      <c r="E181" s="3">
        <v>63</v>
      </c>
      <c r="F181" s="11">
        <v>4266</v>
      </c>
      <c r="G181" s="11">
        <v>8490677.3571199104</v>
      </c>
      <c r="H181" s="14">
        <v>78</v>
      </c>
      <c r="I181" s="14">
        <v>9087121.0294227805</v>
      </c>
      <c r="J181" s="17">
        <v>100500</v>
      </c>
      <c r="K181" s="17">
        <v>8964421.5588969197</v>
      </c>
      <c r="L181" s="20">
        <v>2453</v>
      </c>
      <c r="M181" s="20">
        <v>8730132.9252569303</v>
      </c>
      <c r="N181" s="3">
        <v>85110</v>
      </c>
      <c r="O181" s="11">
        <v>4187</v>
      </c>
      <c r="P181" s="11">
        <v>8512667.1027069502</v>
      </c>
      <c r="Q181" s="14">
        <v>85797</v>
      </c>
      <c r="R181" s="14">
        <v>9058376.3440816104</v>
      </c>
      <c r="S181" s="17">
        <v>94766</v>
      </c>
      <c r="T181" s="17">
        <v>8534197.7915494405</v>
      </c>
      <c r="U181" s="20">
        <v>1672</v>
      </c>
      <c r="V181" s="20">
        <v>8563914.8788646609</v>
      </c>
    </row>
    <row r="182" spans="3:22" x14ac:dyDescent="0.25">
      <c r="C182" s="8" t="s">
        <v>194</v>
      </c>
      <c r="D182" s="8">
        <v>180</v>
      </c>
      <c r="E182" s="3">
        <v>63</v>
      </c>
      <c r="F182" s="11">
        <v>4437</v>
      </c>
      <c r="G182" s="11">
        <v>10749699.941144699</v>
      </c>
      <c r="H182" s="14">
        <v>78</v>
      </c>
      <c r="I182" s="14">
        <v>11392158.005170999</v>
      </c>
      <c r="J182" s="17">
        <v>104515</v>
      </c>
      <c r="K182" s="17">
        <v>10811824.5713128</v>
      </c>
      <c r="L182" s="20">
        <v>2640</v>
      </c>
      <c r="M182" s="20">
        <v>10625517.3868612</v>
      </c>
      <c r="N182" s="3">
        <v>83469</v>
      </c>
      <c r="O182" s="11">
        <v>4390</v>
      </c>
      <c r="P182" s="11">
        <v>10665126.773508901</v>
      </c>
      <c r="Q182" s="14">
        <v>84219</v>
      </c>
      <c r="R182" s="14">
        <v>11347969.738321001</v>
      </c>
      <c r="S182" s="17">
        <v>95891</v>
      </c>
      <c r="T182" s="17">
        <v>10641641.5982506</v>
      </c>
      <c r="U182" s="20">
        <v>2297</v>
      </c>
      <c r="V182" s="20">
        <v>10453208.137095699</v>
      </c>
    </row>
    <row r="183" spans="3:22" x14ac:dyDescent="0.25">
      <c r="C183" s="8" t="s">
        <v>195</v>
      </c>
      <c r="D183" s="8">
        <v>180</v>
      </c>
      <c r="E183" s="3">
        <v>78</v>
      </c>
      <c r="F183" s="11">
        <v>4188</v>
      </c>
      <c r="G183" s="11">
        <v>8617131.2409977298</v>
      </c>
      <c r="H183" s="14">
        <v>109</v>
      </c>
      <c r="I183" s="14">
        <v>9182694.9185360707</v>
      </c>
      <c r="J183" s="17">
        <v>109157</v>
      </c>
      <c r="K183" s="17">
        <v>8628004.4583703503</v>
      </c>
      <c r="L183" s="20">
        <v>2265</v>
      </c>
      <c r="M183" s="20">
        <v>8852563.7111783195</v>
      </c>
      <c r="N183" s="3">
        <v>87406</v>
      </c>
      <c r="O183" s="11">
        <v>4172</v>
      </c>
      <c r="P183" s="11">
        <v>8507170.3061184995</v>
      </c>
      <c r="Q183" s="14">
        <v>88125</v>
      </c>
      <c r="R183" s="14">
        <v>9389073.8276687004</v>
      </c>
      <c r="S183" s="17">
        <v>107641</v>
      </c>
      <c r="T183" s="17">
        <v>8446674.2323293705</v>
      </c>
      <c r="U183" s="20">
        <v>2203</v>
      </c>
      <c r="V183" s="20">
        <v>8555653.8057899699</v>
      </c>
    </row>
    <row r="184" spans="3:22" x14ac:dyDescent="0.25">
      <c r="C184" s="8" t="s">
        <v>196</v>
      </c>
      <c r="D184" s="8">
        <v>180</v>
      </c>
      <c r="E184" s="3">
        <v>63</v>
      </c>
      <c r="F184" s="11">
        <v>4547</v>
      </c>
      <c r="G184" s="11">
        <v>11550985.284200599</v>
      </c>
      <c r="H184" s="14">
        <v>93</v>
      </c>
      <c r="I184" s="14">
        <v>12028182.2910554</v>
      </c>
      <c r="J184" s="17">
        <v>104641</v>
      </c>
      <c r="K184" s="17">
        <v>11621405.0051216</v>
      </c>
      <c r="L184" s="20">
        <v>1781</v>
      </c>
      <c r="M184" s="20">
        <v>11446575.0771414</v>
      </c>
      <c r="N184" s="3">
        <v>90344</v>
      </c>
      <c r="O184" s="11">
        <v>4610</v>
      </c>
      <c r="P184" s="11">
        <v>11225295.128906799</v>
      </c>
      <c r="Q184" s="14">
        <v>91172</v>
      </c>
      <c r="R184" s="14">
        <v>11873898.0003227</v>
      </c>
      <c r="S184" s="17">
        <v>106125</v>
      </c>
      <c r="T184" s="17">
        <v>11141234.593559399</v>
      </c>
      <c r="U184" s="20">
        <v>2203</v>
      </c>
      <c r="V184" s="20">
        <v>11248613.6179842</v>
      </c>
    </row>
    <row r="185" spans="3:22" x14ac:dyDescent="0.25">
      <c r="C185" s="8" t="s">
        <v>197</v>
      </c>
      <c r="D185" s="8">
        <v>180</v>
      </c>
      <c r="E185" s="3">
        <v>78</v>
      </c>
      <c r="F185" s="11">
        <v>4640</v>
      </c>
      <c r="G185" s="11">
        <v>11341157.932552001</v>
      </c>
      <c r="H185" s="14">
        <v>78</v>
      </c>
      <c r="I185" s="14">
        <v>11708938.199285399</v>
      </c>
      <c r="J185" s="17">
        <v>100078</v>
      </c>
      <c r="K185" s="17">
        <v>11333478.554036301</v>
      </c>
      <c r="L185" s="20">
        <v>2391</v>
      </c>
      <c r="M185" s="20">
        <v>11190485.295071401</v>
      </c>
      <c r="N185" s="3">
        <v>85750</v>
      </c>
      <c r="O185" s="11">
        <v>4609</v>
      </c>
      <c r="P185" s="11">
        <v>10996546.5970551</v>
      </c>
      <c r="Q185" s="14">
        <v>86547</v>
      </c>
      <c r="R185" s="14">
        <v>11352213.854455801</v>
      </c>
      <c r="S185" s="17">
        <v>102376</v>
      </c>
      <c r="T185" s="17">
        <v>10747858.434395101</v>
      </c>
      <c r="U185" s="20">
        <v>2016</v>
      </c>
      <c r="V185" s="20">
        <v>10920283.797116401</v>
      </c>
    </row>
    <row r="186" spans="3:22" x14ac:dyDescent="0.25">
      <c r="C186" s="8" t="s">
        <v>198</v>
      </c>
      <c r="D186" s="8">
        <v>180</v>
      </c>
      <c r="E186" s="3">
        <v>63</v>
      </c>
      <c r="F186" s="11">
        <v>4110</v>
      </c>
      <c r="G186" s="11">
        <v>8564530.8305037599</v>
      </c>
      <c r="H186" s="14">
        <v>93</v>
      </c>
      <c r="I186" s="14">
        <v>9226787.0822673105</v>
      </c>
      <c r="J186" s="17">
        <v>101563</v>
      </c>
      <c r="K186" s="17">
        <v>8661113.7988311108</v>
      </c>
      <c r="L186" s="20">
        <v>1719</v>
      </c>
      <c r="M186" s="20">
        <v>8919822.5305318907</v>
      </c>
      <c r="N186" s="3">
        <v>83782</v>
      </c>
      <c r="O186" s="11">
        <v>4032</v>
      </c>
      <c r="P186" s="11">
        <v>8572616.9574779905</v>
      </c>
      <c r="Q186" s="14">
        <v>84719</v>
      </c>
      <c r="R186" s="14">
        <v>9749709.7096265201</v>
      </c>
      <c r="S186" s="17">
        <v>99063</v>
      </c>
      <c r="T186" s="17">
        <v>8574223.7388650607</v>
      </c>
      <c r="U186" s="20">
        <v>1969</v>
      </c>
      <c r="V186" s="20">
        <v>8631509.9209034704</v>
      </c>
    </row>
    <row r="187" spans="3:22" x14ac:dyDescent="0.25">
      <c r="C187" s="8" t="s">
        <v>199</v>
      </c>
      <c r="D187" s="8">
        <v>180</v>
      </c>
      <c r="E187" s="3">
        <v>78</v>
      </c>
      <c r="F187" s="11">
        <v>4656</v>
      </c>
      <c r="G187" s="11">
        <v>10891453.8537645</v>
      </c>
      <c r="H187" s="14">
        <v>78</v>
      </c>
      <c r="I187" s="14">
        <v>11566312.067701099</v>
      </c>
      <c r="J187" s="17">
        <v>108672</v>
      </c>
      <c r="K187" s="17">
        <v>11224021.0268215</v>
      </c>
      <c r="L187" s="20">
        <v>2375</v>
      </c>
      <c r="M187" s="20">
        <v>11007520.296549801</v>
      </c>
      <c r="N187" s="3">
        <v>85719</v>
      </c>
      <c r="O187" s="11">
        <v>4610</v>
      </c>
      <c r="P187" s="11">
        <v>10910317.124551799</v>
      </c>
      <c r="Q187" s="14">
        <v>86609</v>
      </c>
      <c r="R187" s="14">
        <v>11630613.4697573</v>
      </c>
      <c r="S187" s="17">
        <v>107828</v>
      </c>
      <c r="T187" s="17">
        <v>10823006.536764899</v>
      </c>
      <c r="U187" s="20">
        <v>1719</v>
      </c>
      <c r="V187" s="20">
        <v>11055840.327007201</v>
      </c>
    </row>
    <row r="188" spans="3:22" x14ac:dyDescent="0.25">
      <c r="C188" s="8" t="s">
        <v>200</v>
      </c>
      <c r="D188" s="8">
        <v>190</v>
      </c>
      <c r="E188" s="3">
        <v>78</v>
      </c>
      <c r="F188" s="11">
        <v>4906</v>
      </c>
      <c r="G188" s="11">
        <v>10130843.2975876</v>
      </c>
      <c r="H188" s="14">
        <v>94</v>
      </c>
      <c r="I188" s="14">
        <v>10774756.8638846</v>
      </c>
      <c r="J188" s="17">
        <v>108954</v>
      </c>
      <c r="K188" s="17">
        <v>10233100.367506901</v>
      </c>
      <c r="L188" s="20">
        <v>1984</v>
      </c>
      <c r="M188" s="20">
        <v>10104674.705534</v>
      </c>
      <c r="N188" s="3">
        <v>96547</v>
      </c>
      <c r="O188" s="11">
        <v>4891</v>
      </c>
      <c r="P188" s="11">
        <v>9928553.3192726709</v>
      </c>
      <c r="Q188" s="14">
        <v>97500</v>
      </c>
      <c r="R188" s="14">
        <v>10440498.843113</v>
      </c>
      <c r="S188" s="17">
        <v>111313</v>
      </c>
      <c r="T188" s="17">
        <v>9751939.2270404398</v>
      </c>
      <c r="U188" s="20">
        <v>3078</v>
      </c>
      <c r="V188" s="20">
        <v>9815497.0181322899</v>
      </c>
    </row>
    <row r="189" spans="3:22" x14ac:dyDescent="0.25">
      <c r="C189" s="8" t="s">
        <v>201</v>
      </c>
      <c r="D189" s="8">
        <v>190</v>
      </c>
      <c r="E189" s="3">
        <v>78</v>
      </c>
      <c r="F189" s="11">
        <v>5281</v>
      </c>
      <c r="G189" s="11">
        <v>11523844.9888968</v>
      </c>
      <c r="H189" s="14">
        <v>94</v>
      </c>
      <c r="I189" s="14">
        <v>12088320.117687199</v>
      </c>
      <c r="J189" s="17">
        <v>105110</v>
      </c>
      <c r="K189" s="17">
        <v>11720957.5253211</v>
      </c>
      <c r="L189" s="20">
        <v>2843</v>
      </c>
      <c r="M189" s="20">
        <v>11431446.963793401</v>
      </c>
      <c r="N189" s="3">
        <v>95890</v>
      </c>
      <c r="O189" s="11">
        <v>5344</v>
      </c>
      <c r="P189" s="11">
        <v>11423421.535890499</v>
      </c>
      <c r="Q189" s="14">
        <v>96704</v>
      </c>
      <c r="R189" s="14">
        <v>12057898.3758063</v>
      </c>
      <c r="S189" s="17">
        <v>110750</v>
      </c>
      <c r="T189" s="17">
        <v>11221168.795236301</v>
      </c>
      <c r="U189" s="20">
        <v>2313</v>
      </c>
      <c r="V189" s="20">
        <v>11349964.094469899</v>
      </c>
    </row>
    <row r="190" spans="3:22" x14ac:dyDescent="0.25">
      <c r="C190" s="8" t="s">
        <v>202</v>
      </c>
      <c r="D190" s="8">
        <v>190</v>
      </c>
      <c r="E190" s="3">
        <v>78</v>
      </c>
      <c r="F190" s="11">
        <v>5172</v>
      </c>
      <c r="G190" s="11">
        <v>10523202.629298599</v>
      </c>
      <c r="H190" s="14">
        <v>78</v>
      </c>
      <c r="I190" s="14">
        <v>11453226.256787499</v>
      </c>
      <c r="J190" s="17">
        <v>119578</v>
      </c>
      <c r="K190" s="17">
        <v>10547436.184188699</v>
      </c>
      <c r="L190" s="20">
        <v>2484</v>
      </c>
      <c r="M190" s="20">
        <v>10753989.6592327</v>
      </c>
      <c r="N190" s="3">
        <v>98953</v>
      </c>
      <c r="O190" s="11">
        <v>5203</v>
      </c>
      <c r="P190" s="11">
        <v>10423406.7366326</v>
      </c>
      <c r="Q190" s="14">
        <v>99719</v>
      </c>
      <c r="R190" s="14">
        <v>11355326.5135202</v>
      </c>
      <c r="S190" s="17">
        <v>107000</v>
      </c>
      <c r="T190" s="17">
        <v>10544920.128347401</v>
      </c>
      <c r="U190" s="20">
        <v>2516</v>
      </c>
      <c r="V190" s="20">
        <v>10412440.241833299</v>
      </c>
    </row>
    <row r="191" spans="3:22" x14ac:dyDescent="0.25">
      <c r="C191" s="8" t="s">
        <v>203</v>
      </c>
      <c r="D191" s="8">
        <v>190</v>
      </c>
      <c r="E191" s="3">
        <v>78</v>
      </c>
      <c r="F191" s="11">
        <v>4906</v>
      </c>
      <c r="G191" s="11">
        <v>9892115.4317660294</v>
      </c>
      <c r="H191" s="14">
        <v>109</v>
      </c>
      <c r="I191" s="14">
        <v>10631538.2981256</v>
      </c>
      <c r="J191" s="17">
        <v>107204</v>
      </c>
      <c r="K191" s="17">
        <v>9835135.0321181994</v>
      </c>
      <c r="L191" s="20">
        <v>2109</v>
      </c>
      <c r="M191" s="20">
        <v>9980849.2621899098</v>
      </c>
      <c r="N191" s="3">
        <v>95328</v>
      </c>
      <c r="O191" s="11">
        <v>4938</v>
      </c>
      <c r="P191" s="11">
        <v>9711481.4198130798</v>
      </c>
      <c r="Q191" s="14">
        <v>96391</v>
      </c>
      <c r="R191" s="14">
        <v>10427899.4036474</v>
      </c>
      <c r="S191" s="17">
        <v>109438</v>
      </c>
      <c r="T191" s="17">
        <v>9794152.0803850293</v>
      </c>
      <c r="U191" s="20">
        <v>2344</v>
      </c>
      <c r="V191" s="20">
        <v>9722460.8168363702</v>
      </c>
    </row>
    <row r="192" spans="3:22" x14ac:dyDescent="0.25">
      <c r="C192" s="8" t="s">
        <v>204</v>
      </c>
      <c r="D192" s="8">
        <v>190</v>
      </c>
      <c r="E192" s="3">
        <v>69</v>
      </c>
      <c r="F192" s="11">
        <v>4735</v>
      </c>
      <c r="G192" s="11">
        <v>8787509.9369134903</v>
      </c>
      <c r="H192" s="14">
        <v>94</v>
      </c>
      <c r="I192" s="14">
        <v>9576061.7004877701</v>
      </c>
      <c r="J192" s="17">
        <v>108969</v>
      </c>
      <c r="K192" s="17">
        <v>9014114.2029662803</v>
      </c>
      <c r="L192" s="20">
        <v>2187</v>
      </c>
      <c r="M192" s="20">
        <v>9123369.5103787798</v>
      </c>
      <c r="N192" s="3">
        <v>99906</v>
      </c>
      <c r="O192" s="11">
        <v>4531</v>
      </c>
      <c r="P192" s="11">
        <v>8821309.1669700202</v>
      </c>
      <c r="Q192" s="14">
        <v>100719</v>
      </c>
      <c r="R192" s="14">
        <v>9573547.1469086297</v>
      </c>
      <c r="S192" s="17">
        <v>111750</v>
      </c>
      <c r="T192" s="17">
        <v>8715197.7445624005</v>
      </c>
      <c r="U192" s="20">
        <v>2750</v>
      </c>
      <c r="V192" s="20">
        <v>8745369.8984638099</v>
      </c>
    </row>
    <row r="193" spans="3:22" x14ac:dyDescent="0.25">
      <c r="C193" s="8" t="s">
        <v>205</v>
      </c>
      <c r="D193" s="8">
        <v>190</v>
      </c>
      <c r="E193" s="3">
        <v>79</v>
      </c>
      <c r="F193" s="11">
        <v>4562</v>
      </c>
      <c r="G193" s="11">
        <v>8808801.3500865605</v>
      </c>
      <c r="H193" s="14">
        <v>94</v>
      </c>
      <c r="I193" s="14">
        <v>9234730.93782329</v>
      </c>
      <c r="J193" s="17">
        <v>114375</v>
      </c>
      <c r="K193" s="17">
        <v>8880661.5676800609</v>
      </c>
      <c r="L193" s="20">
        <v>2172</v>
      </c>
      <c r="M193" s="20">
        <v>8880422.6793163493</v>
      </c>
      <c r="N193" s="3">
        <v>94297</v>
      </c>
      <c r="O193" s="11">
        <v>4516</v>
      </c>
      <c r="P193" s="11">
        <v>8531691.0053839497</v>
      </c>
      <c r="Q193" s="14">
        <v>95282</v>
      </c>
      <c r="R193" s="14">
        <v>9175160.4325985406</v>
      </c>
      <c r="S193" s="17">
        <v>110906</v>
      </c>
      <c r="T193" s="17">
        <v>8621471.3370948005</v>
      </c>
      <c r="U193" s="20">
        <v>2891</v>
      </c>
      <c r="V193" s="20">
        <v>8537386.0719325896</v>
      </c>
    </row>
    <row r="194" spans="3:22" x14ac:dyDescent="0.25">
      <c r="C194" s="8" t="s">
        <v>206</v>
      </c>
      <c r="D194" s="8">
        <v>190</v>
      </c>
      <c r="E194" s="3">
        <v>78</v>
      </c>
      <c r="F194" s="11">
        <v>5250</v>
      </c>
      <c r="G194" s="11">
        <v>11064218.713103101</v>
      </c>
      <c r="H194" s="14">
        <v>94</v>
      </c>
      <c r="I194" s="14">
        <v>11741452.652884001</v>
      </c>
      <c r="J194" s="17">
        <v>103297</v>
      </c>
      <c r="K194" s="17">
        <v>11311168.3415055</v>
      </c>
      <c r="L194" s="20">
        <v>2922</v>
      </c>
      <c r="M194" s="20">
        <v>11120485.1527621</v>
      </c>
      <c r="N194" s="3">
        <v>100282</v>
      </c>
      <c r="O194" s="11">
        <v>5172</v>
      </c>
      <c r="P194" s="11">
        <v>10964056.403157501</v>
      </c>
      <c r="Q194" s="14">
        <v>101344</v>
      </c>
      <c r="R194" s="14">
        <v>11545213.662743701</v>
      </c>
      <c r="S194" s="17">
        <v>111656</v>
      </c>
      <c r="T194" s="17">
        <v>11020893.8697777</v>
      </c>
      <c r="U194" s="20">
        <v>2031</v>
      </c>
      <c r="V194" s="20">
        <v>10917454.31779</v>
      </c>
    </row>
    <row r="195" spans="3:22" x14ac:dyDescent="0.25">
      <c r="C195" s="8" t="s">
        <v>207</v>
      </c>
      <c r="D195" s="8">
        <v>190</v>
      </c>
      <c r="E195" s="3">
        <v>63</v>
      </c>
      <c r="F195" s="11">
        <v>5219</v>
      </c>
      <c r="G195" s="11">
        <v>11440556.8530031</v>
      </c>
      <c r="H195" s="14">
        <v>93</v>
      </c>
      <c r="I195" s="14">
        <v>11785769.464400901</v>
      </c>
      <c r="J195" s="17">
        <v>107828</v>
      </c>
      <c r="K195" s="17">
        <v>11581307.114109401</v>
      </c>
      <c r="L195" s="20">
        <v>2188</v>
      </c>
      <c r="M195" s="20">
        <v>11362422.0664398</v>
      </c>
      <c r="N195" s="3">
        <v>93219</v>
      </c>
      <c r="O195" s="11">
        <v>5265</v>
      </c>
      <c r="P195" s="11">
        <v>11114291.7918103</v>
      </c>
      <c r="Q195" s="14">
        <v>94188</v>
      </c>
      <c r="R195" s="14">
        <v>11420380.2237035</v>
      </c>
      <c r="S195" s="17">
        <v>106156</v>
      </c>
      <c r="T195" s="17">
        <v>11402154.126320001</v>
      </c>
      <c r="U195" s="20">
        <v>2000</v>
      </c>
      <c r="V195" s="20">
        <v>11033065.219451699</v>
      </c>
    </row>
    <row r="196" spans="3:22" x14ac:dyDescent="0.25">
      <c r="C196" s="8" t="s">
        <v>208</v>
      </c>
      <c r="D196" s="8">
        <v>190</v>
      </c>
      <c r="E196" s="3">
        <v>78</v>
      </c>
      <c r="F196" s="11">
        <v>5265</v>
      </c>
      <c r="G196" s="11">
        <v>11246256.902377401</v>
      </c>
      <c r="H196" s="14">
        <v>93</v>
      </c>
      <c r="I196" s="14">
        <v>11924226.0349747</v>
      </c>
      <c r="J196" s="17">
        <v>106344</v>
      </c>
      <c r="K196" s="17">
        <v>11185510.306203701</v>
      </c>
      <c r="L196" s="20">
        <v>1985</v>
      </c>
      <c r="M196" s="20">
        <v>11499930.639328999</v>
      </c>
      <c r="N196" s="3">
        <v>96297</v>
      </c>
      <c r="O196" s="11">
        <v>5016</v>
      </c>
      <c r="P196" s="11">
        <v>11090109.6320331</v>
      </c>
      <c r="Q196" s="14">
        <v>97032</v>
      </c>
      <c r="R196" s="14">
        <v>11755094.4192263</v>
      </c>
      <c r="S196" s="17">
        <v>107609</v>
      </c>
      <c r="T196" s="17">
        <v>11144173.262307899</v>
      </c>
      <c r="U196" s="20">
        <v>2297</v>
      </c>
      <c r="V196" s="20">
        <v>10915070.624371201</v>
      </c>
    </row>
    <row r="197" spans="3:22" x14ac:dyDescent="0.25">
      <c r="C197" s="8" t="s">
        <v>209</v>
      </c>
      <c r="D197" s="8">
        <v>190</v>
      </c>
      <c r="E197" s="3">
        <v>78</v>
      </c>
      <c r="F197" s="11">
        <v>4765</v>
      </c>
      <c r="G197" s="11">
        <v>9538593.9022306409</v>
      </c>
      <c r="H197" s="14">
        <v>93</v>
      </c>
      <c r="I197" s="14">
        <v>10691548.6947402</v>
      </c>
      <c r="J197" s="17">
        <v>115000</v>
      </c>
      <c r="K197" s="17">
        <v>9549487.0462969393</v>
      </c>
      <c r="L197" s="20">
        <v>2250</v>
      </c>
      <c r="M197" s="20">
        <v>9655563.2150552198</v>
      </c>
      <c r="N197" s="3">
        <v>95078</v>
      </c>
      <c r="O197" s="11">
        <v>4890</v>
      </c>
      <c r="P197" s="11">
        <v>9400486.2153559197</v>
      </c>
      <c r="Q197" s="14">
        <v>95813</v>
      </c>
      <c r="R197" s="14">
        <v>10454148.4008996</v>
      </c>
      <c r="S197" s="17">
        <v>119125</v>
      </c>
      <c r="T197" s="17">
        <v>9477491.2226023693</v>
      </c>
      <c r="U197" s="20">
        <v>3266</v>
      </c>
      <c r="V197" s="20">
        <v>9203489.0031815693</v>
      </c>
    </row>
    <row r="198" spans="3:22" x14ac:dyDescent="0.25">
      <c r="C198" s="8" t="s">
        <v>210</v>
      </c>
      <c r="D198" s="8">
        <v>200</v>
      </c>
      <c r="E198" s="3">
        <v>62</v>
      </c>
      <c r="F198" s="11">
        <v>3766</v>
      </c>
      <c r="G198" s="11">
        <v>11695828.242698399</v>
      </c>
      <c r="H198" s="14">
        <v>109</v>
      </c>
      <c r="I198" s="14">
        <v>12693964.6725056</v>
      </c>
      <c r="J198" s="17">
        <v>121438</v>
      </c>
      <c r="K198" s="17">
        <v>11903177.874185201</v>
      </c>
      <c r="L198" s="20">
        <v>2141</v>
      </c>
      <c r="M198" s="20">
        <v>11984230.511467</v>
      </c>
      <c r="N198" s="3">
        <v>106719</v>
      </c>
      <c r="O198" s="11">
        <v>3813</v>
      </c>
      <c r="P198" s="11">
        <v>11619105.809304001</v>
      </c>
      <c r="Q198" s="14">
        <v>106719</v>
      </c>
      <c r="R198" s="14">
        <v>12225305.3040502</v>
      </c>
      <c r="S198" s="17">
        <v>124922</v>
      </c>
      <c r="T198" s="17">
        <v>11740622.743703101</v>
      </c>
      <c r="U198" s="20">
        <v>2953</v>
      </c>
      <c r="V198" s="20">
        <v>11636793.9314941</v>
      </c>
    </row>
    <row r="199" spans="3:22" x14ac:dyDescent="0.25">
      <c r="C199" s="8" t="s">
        <v>211</v>
      </c>
      <c r="D199" s="8">
        <v>200</v>
      </c>
      <c r="E199" s="3">
        <v>78</v>
      </c>
      <c r="F199" s="11">
        <v>3891</v>
      </c>
      <c r="G199" s="11">
        <v>11970239.958012201</v>
      </c>
      <c r="H199" s="14">
        <v>78</v>
      </c>
      <c r="I199" s="14">
        <v>12752420.7182495</v>
      </c>
      <c r="J199" s="17">
        <v>118860</v>
      </c>
      <c r="K199" s="17">
        <v>12392279.589364599</v>
      </c>
      <c r="L199" s="20">
        <v>2281</v>
      </c>
      <c r="M199" s="20">
        <v>12229276.778550999</v>
      </c>
      <c r="N199" s="3">
        <v>105579</v>
      </c>
      <c r="O199" s="11">
        <v>3812</v>
      </c>
      <c r="P199" s="11">
        <v>11862363.902186301</v>
      </c>
      <c r="Q199" s="14">
        <v>105641</v>
      </c>
      <c r="R199" s="14">
        <v>12337557.5536821</v>
      </c>
      <c r="S199" s="17">
        <v>116250</v>
      </c>
      <c r="T199" s="17">
        <v>12070065.3141357</v>
      </c>
      <c r="U199" s="20">
        <v>2688</v>
      </c>
      <c r="V199" s="20">
        <v>11956220.7565441</v>
      </c>
    </row>
    <row r="200" spans="3:22" x14ac:dyDescent="0.25">
      <c r="C200" s="8" t="s">
        <v>212</v>
      </c>
      <c r="D200" s="8">
        <v>200</v>
      </c>
      <c r="E200" s="3">
        <v>62</v>
      </c>
      <c r="F200" s="11">
        <v>3688</v>
      </c>
      <c r="G200" s="11">
        <v>10000662.8815889</v>
      </c>
      <c r="H200" s="14">
        <v>78</v>
      </c>
      <c r="I200" s="14">
        <v>11010838.529679</v>
      </c>
      <c r="J200" s="17">
        <v>117156</v>
      </c>
      <c r="K200" s="17">
        <v>10067365.355718801</v>
      </c>
      <c r="L200" s="20">
        <v>2485</v>
      </c>
      <c r="M200" s="20">
        <v>10273047.808070499</v>
      </c>
      <c r="N200" s="3">
        <v>105859</v>
      </c>
      <c r="O200" s="11">
        <v>3687</v>
      </c>
      <c r="P200" s="11">
        <v>9929314.5833464693</v>
      </c>
      <c r="Q200" s="14">
        <v>106047</v>
      </c>
      <c r="R200" s="14">
        <v>10920487.803322701</v>
      </c>
      <c r="S200" s="17">
        <v>126312</v>
      </c>
      <c r="T200" s="17">
        <v>9702991.5173921697</v>
      </c>
      <c r="U200" s="20">
        <v>3484</v>
      </c>
      <c r="V200" s="20">
        <v>9838308.0344271194</v>
      </c>
    </row>
    <row r="201" spans="3:22" x14ac:dyDescent="0.25">
      <c r="C201" s="8" t="s">
        <v>213</v>
      </c>
      <c r="D201" s="8">
        <v>200</v>
      </c>
      <c r="E201" s="3">
        <v>63</v>
      </c>
      <c r="F201" s="11">
        <v>3859</v>
      </c>
      <c r="G201" s="11">
        <v>10405362.724475799</v>
      </c>
      <c r="H201" s="14">
        <v>63</v>
      </c>
      <c r="I201" s="14">
        <v>11424672.7738625</v>
      </c>
      <c r="J201" s="17">
        <v>116891</v>
      </c>
      <c r="K201" s="17">
        <v>10556351.962096799</v>
      </c>
      <c r="L201" s="20">
        <v>2454</v>
      </c>
      <c r="M201" s="20">
        <v>10683589.468582399</v>
      </c>
      <c r="N201" s="3">
        <v>104266</v>
      </c>
      <c r="O201" s="11">
        <v>3797</v>
      </c>
      <c r="P201" s="11">
        <v>10383357.633079</v>
      </c>
      <c r="Q201" s="14">
        <v>104360</v>
      </c>
      <c r="R201" s="14">
        <v>11027758.2092951</v>
      </c>
      <c r="S201" s="17">
        <v>116063</v>
      </c>
      <c r="T201" s="17">
        <v>10575294.7190737</v>
      </c>
      <c r="U201" s="20">
        <v>3391</v>
      </c>
      <c r="V201" s="20">
        <v>10397107.7467997</v>
      </c>
    </row>
    <row r="202" spans="3:22" x14ac:dyDescent="0.25">
      <c r="C202" s="8" t="s">
        <v>214</v>
      </c>
      <c r="D202" s="8">
        <v>200</v>
      </c>
      <c r="E202" s="3">
        <v>47</v>
      </c>
      <c r="F202" s="11">
        <v>3672</v>
      </c>
      <c r="G202" s="11">
        <v>9756534.5694401804</v>
      </c>
      <c r="H202" s="14">
        <v>78</v>
      </c>
      <c r="I202" s="14">
        <v>10357064.2522681</v>
      </c>
      <c r="J202" s="17">
        <v>120875</v>
      </c>
      <c r="K202" s="17">
        <v>10029192.585429899</v>
      </c>
      <c r="L202" s="20">
        <v>2125</v>
      </c>
      <c r="M202" s="20">
        <v>9949436.5867935792</v>
      </c>
      <c r="N202" s="3">
        <v>108578</v>
      </c>
      <c r="O202" s="11">
        <v>3703</v>
      </c>
      <c r="P202" s="11">
        <v>9736359.2391633</v>
      </c>
      <c r="Q202" s="14">
        <v>108625</v>
      </c>
      <c r="R202" s="14">
        <v>10491052.095629999</v>
      </c>
      <c r="S202" s="17">
        <v>122548</v>
      </c>
      <c r="T202" s="17">
        <v>9697442.71945896</v>
      </c>
      <c r="U202" s="20">
        <v>2703</v>
      </c>
      <c r="V202" s="20">
        <v>9757708.47238365</v>
      </c>
    </row>
    <row r="203" spans="3:22" x14ac:dyDescent="0.25">
      <c r="C203" s="8" t="s">
        <v>215</v>
      </c>
      <c r="D203" s="8">
        <v>200</v>
      </c>
      <c r="E203" s="3">
        <v>46</v>
      </c>
      <c r="F203" s="11">
        <v>3953</v>
      </c>
      <c r="G203" s="11">
        <v>12635473.141237199</v>
      </c>
      <c r="H203" s="14">
        <v>78</v>
      </c>
      <c r="I203" s="14">
        <v>13196500.4240175</v>
      </c>
      <c r="J203" s="17">
        <v>117172</v>
      </c>
      <c r="K203" s="17">
        <v>12612803.4650819</v>
      </c>
      <c r="L203" s="20">
        <v>2328</v>
      </c>
      <c r="M203" s="20">
        <v>12582341.1260067</v>
      </c>
      <c r="N203" s="3">
        <v>110266</v>
      </c>
      <c r="O203" s="11">
        <v>3937</v>
      </c>
      <c r="P203" s="11">
        <v>12662355.866333099</v>
      </c>
      <c r="Q203" s="14">
        <v>110281</v>
      </c>
      <c r="R203" s="14">
        <v>13144039.4302238</v>
      </c>
      <c r="S203" s="17">
        <v>121172</v>
      </c>
      <c r="T203" s="17">
        <v>12555842.501662601</v>
      </c>
      <c r="U203" s="20">
        <v>2531</v>
      </c>
      <c r="V203" s="20">
        <v>12378724.764562299</v>
      </c>
    </row>
    <row r="204" spans="3:22" x14ac:dyDescent="0.25">
      <c r="C204" s="8" t="s">
        <v>216</v>
      </c>
      <c r="D204" s="8">
        <v>200</v>
      </c>
      <c r="E204" s="3">
        <v>63</v>
      </c>
      <c r="F204" s="11">
        <v>3703</v>
      </c>
      <c r="G204" s="11">
        <v>12365791.677980799</v>
      </c>
      <c r="H204" s="14">
        <v>109</v>
      </c>
      <c r="I204" s="14">
        <v>12531060.153219501</v>
      </c>
      <c r="J204" s="17">
        <v>121688</v>
      </c>
      <c r="K204" s="17">
        <v>12430147.213381501</v>
      </c>
      <c r="L204" s="20">
        <v>2281</v>
      </c>
      <c r="M204" s="20">
        <v>12213790.124113601</v>
      </c>
      <c r="N204" s="3">
        <v>108500</v>
      </c>
      <c r="O204" s="11">
        <v>3672</v>
      </c>
      <c r="P204" s="11">
        <v>12401963.747006999</v>
      </c>
      <c r="Q204" s="14">
        <v>108828</v>
      </c>
      <c r="R204" s="14">
        <v>12829870.7752678</v>
      </c>
      <c r="S204" s="17">
        <v>126563</v>
      </c>
      <c r="T204" s="17">
        <v>12057265.3819729</v>
      </c>
      <c r="U204" s="20">
        <v>2484</v>
      </c>
      <c r="V204" s="20">
        <v>11988294.027324</v>
      </c>
    </row>
    <row r="205" spans="3:22" x14ac:dyDescent="0.25">
      <c r="C205" s="8" t="s">
        <v>217</v>
      </c>
      <c r="D205" s="8">
        <v>200</v>
      </c>
      <c r="E205" s="3">
        <v>63</v>
      </c>
      <c r="F205" s="11">
        <v>4031</v>
      </c>
      <c r="G205" s="11">
        <v>13312732.220710101</v>
      </c>
      <c r="H205" s="14">
        <v>62</v>
      </c>
      <c r="I205" s="14">
        <v>13793704.6071523</v>
      </c>
      <c r="J205" s="17">
        <v>118219</v>
      </c>
      <c r="K205" s="17">
        <v>13391390.9943115</v>
      </c>
      <c r="L205" s="20">
        <v>3000</v>
      </c>
      <c r="M205" s="20">
        <v>13260725.1882644</v>
      </c>
      <c r="N205" s="3">
        <v>110406</v>
      </c>
      <c r="O205" s="11">
        <v>3985</v>
      </c>
      <c r="P205" s="11">
        <v>13053599.854481</v>
      </c>
      <c r="Q205" s="14">
        <v>110609</v>
      </c>
      <c r="R205" s="14">
        <v>13780209.330721799</v>
      </c>
      <c r="S205" s="17">
        <v>123766</v>
      </c>
      <c r="T205" s="17">
        <v>13207235.730381601</v>
      </c>
      <c r="U205" s="20">
        <v>3031</v>
      </c>
      <c r="V205" s="20">
        <v>12955323.8482433</v>
      </c>
    </row>
    <row r="206" spans="3:22" x14ac:dyDescent="0.25">
      <c r="C206" s="8" t="s">
        <v>218</v>
      </c>
      <c r="D206" s="8">
        <v>200</v>
      </c>
      <c r="E206" s="3">
        <v>62</v>
      </c>
      <c r="F206" s="11">
        <v>3641</v>
      </c>
      <c r="G206" s="11">
        <v>11439289.056381401</v>
      </c>
      <c r="H206" s="14">
        <v>78</v>
      </c>
      <c r="I206" s="14">
        <v>11993639.7557103</v>
      </c>
      <c r="J206" s="17">
        <v>123453</v>
      </c>
      <c r="K206" s="17">
        <v>11541717.7549475</v>
      </c>
      <c r="L206" s="20">
        <v>3578</v>
      </c>
      <c r="M206" s="20">
        <v>11264407.9536999</v>
      </c>
      <c r="N206" s="3">
        <v>109109</v>
      </c>
      <c r="O206" s="11">
        <v>3641</v>
      </c>
      <c r="P206" s="11">
        <v>11282740.6204076</v>
      </c>
      <c r="Q206" s="14">
        <v>109140</v>
      </c>
      <c r="R206" s="14">
        <v>11917062.666012401</v>
      </c>
      <c r="S206" s="17">
        <v>125375</v>
      </c>
      <c r="T206" s="17">
        <v>11403993.785601901</v>
      </c>
      <c r="U206" s="20">
        <v>2891</v>
      </c>
      <c r="V206" s="20">
        <v>11097538.709777299</v>
      </c>
    </row>
  </sheetData>
  <autoFilter ref="C7:V206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5"/>
  <sheetViews>
    <sheetView tabSelected="1" zoomScaleNormal="100" workbookViewId="0">
      <selection activeCell="F10" sqref="F10"/>
    </sheetView>
  </sheetViews>
  <sheetFormatPr defaultRowHeight="15" x14ac:dyDescent="0.25"/>
  <sheetData>
    <row r="3" spans="1:5" ht="30" x14ac:dyDescent="0.25">
      <c r="A3" s="27"/>
      <c r="B3" s="2" t="s">
        <v>222</v>
      </c>
      <c r="C3" s="2" t="s">
        <v>231</v>
      </c>
      <c r="D3" s="2" t="s">
        <v>224</v>
      </c>
      <c r="E3" s="2" t="s">
        <v>225</v>
      </c>
    </row>
    <row r="4" spans="1:5" x14ac:dyDescent="0.25">
      <c r="A4">
        <v>1</v>
      </c>
      <c r="B4">
        <f>'All results'!G8</f>
        <v>1070710.7051351201</v>
      </c>
      <c r="C4">
        <f>'All results'!I8</f>
        <v>1349924.0684589699</v>
      </c>
      <c r="D4">
        <f>'All results'!K8</f>
        <v>1070710.7051351201</v>
      </c>
      <c r="E4">
        <f>'All results'!M8</f>
        <v>1084197.10739792</v>
      </c>
    </row>
    <row r="5" spans="1:5" x14ac:dyDescent="0.25">
      <c r="A5">
        <v>2</v>
      </c>
      <c r="B5">
        <f>'All results'!G9</f>
        <v>740364.54364360205</v>
      </c>
      <c r="C5">
        <f>'All results'!I9</f>
        <v>1021218.23258994</v>
      </c>
      <c r="D5">
        <f>'All results'!K9</f>
        <v>743788.82664360199</v>
      </c>
      <c r="E5">
        <f>'All results'!M9</f>
        <v>743496.961643602</v>
      </c>
    </row>
    <row r="6" spans="1:5" x14ac:dyDescent="0.25">
      <c r="A6">
        <v>3</v>
      </c>
      <c r="B6">
        <f>'All results'!G10</f>
        <v>818464.61311285698</v>
      </c>
      <c r="C6">
        <f>'All results'!I10</f>
        <v>899846.08888280904</v>
      </c>
      <c r="D6">
        <f>'All results'!K10</f>
        <v>793244.73488280899</v>
      </c>
      <c r="E6">
        <f>'All results'!M10</f>
        <v>795632.90088280896</v>
      </c>
    </row>
    <row r="7" spans="1:5" x14ac:dyDescent="0.25">
      <c r="A7">
        <v>4</v>
      </c>
      <c r="B7">
        <f>'All results'!G11</f>
        <v>918784.68077217299</v>
      </c>
      <c r="C7">
        <f>'All results'!I11</f>
        <v>1135055.20377217</v>
      </c>
      <c r="D7">
        <f>'All results'!K11</f>
        <v>922226.65203882603</v>
      </c>
      <c r="E7">
        <f>'All results'!M11</f>
        <v>922226.65203882603</v>
      </c>
    </row>
    <row r="8" spans="1:5" x14ac:dyDescent="0.25">
      <c r="A8">
        <v>5</v>
      </c>
      <c r="B8">
        <f>'All results'!G12</f>
        <v>754990.48625818605</v>
      </c>
      <c r="C8">
        <f>'All results'!I12</f>
        <v>972827.08425818605</v>
      </c>
      <c r="D8">
        <f>'All results'!K12</f>
        <v>757256.81625818496</v>
      </c>
      <c r="E8">
        <f>'All results'!M12</f>
        <v>804752.36025515106</v>
      </c>
    </row>
    <row r="9" spans="1:5" x14ac:dyDescent="0.25">
      <c r="A9">
        <v>6</v>
      </c>
      <c r="B9">
        <f>'All results'!G13</f>
        <v>848919.60695227503</v>
      </c>
      <c r="C9">
        <f>'All results'!I13</f>
        <v>1323352.74895227</v>
      </c>
      <c r="D9">
        <f>'All results'!K13</f>
        <v>849653.63795227499</v>
      </c>
      <c r="E9">
        <f>'All results'!M13</f>
        <v>849575.92195227498</v>
      </c>
    </row>
    <row r="10" spans="1:5" x14ac:dyDescent="0.25">
      <c r="A10">
        <v>7</v>
      </c>
      <c r="B10">
        <f>'All results'!G14</f>
        <v>1086424.4991951501</v>
      </c>
      <c r="C10">
        <f>'All results'!I14</f>
        <v>1137949.3911951501</v>
      </c>
      <c r="D10">
        <f>'All results'!K14</f>
        <v>1100034.8087943899</v>
      </c>
      <c r="E10">
        <f>'All results'!M14</f>
        <v>1089011.75019515</v>
      </c>
    </row>
    <row r="11" spans="1:5" x14ac:dyDescent="0.25">
      <c r="A11">
        <v>8</v>
      </c>
      <c r="B11">
        <f>'All results'!G15</f>
        <v>815552.77106530301</v>
      </c>
      <c r="C11">
        <f>'All results'!I15</f>
        <v>862405.024688871</v>
      </c>
      <c r="D11">
        <f>'All results'!K15</f>
        <v>689896.16801247303</v>
      </c>
      <c r="E11">
        <f>'All results'!M15</f>
        <v>682607.79501247301</v>
      </c>
    </row>
    <row r="12" spans="1:5" x14ac:dyDescent="0.25">
      <c r="A12">
        <v>9</v>
      </c>
      <c r="B12">
        <f>'All results'!G16</f>
        <v>829219.12184455805</v>
      </c>
      <c r="C12">
        <f>'All results'!I16</f>
        <v>965097.41618974297</v>
      </c>
      <c r="D12">
        <f>'All results'!K16</f>
        <v>814546.26684455795</v>
      </c>
      <c r="E12">
        <f>'All results'!M16</f>
        <v>814514.95584455796</v>
      </c>
    </row>
    <row r="13" spans="1:5" x14ac:dyDescent="0.25">
      <c r="A13">
        <v>10</v>
      </c>
      <c r="B13">
        <f>'All results'!G17</f>
        <v>969233.41465978697</v>
      </c>
      <c r="C13">
        <f>'All results'!I17</f>
        <v>1316424.75895521</v>
      </c>
      <c r="D13">
        <f>'All results'!K17</f>
        <v>969293.49529848399</v>
      </c>
      <c r="E13">
        <f>'All results'!M17</f>
        <v>968866.20965978701</v>
      </c>
    </row>
    <row r="17" spans="1:5" ht="30" x14ac:dyDescent="0.25">
      <c r="A17" s="27"/>
      <c r="B17" s="2" t="s">
        <v>222</v>
      </c>
      <c r="C17" s="2" t="s">
        <v>231</v>
      </c>
      <c r="D17" s="2" t="s">
        <v>224</v>
      </c>
      <c r="E17" s="2" t="s">
        <v>225</v>
      </c>
    </row>
    <row r="18" spans="1:5" x14ac:dyDescent="0.25">
      <c r="A18">
        <v>1</v>
      </c>
      <c r="B18">
        <f>'All results'!G48</f>
        <v>3746400.4828204298</v>
      </c>
      <c r="C18">
        <f>'All results'!I48</f>
        <v>4018648.6703762398</v>
      </c>
      <c r="D18">
        <f>'All results'!K48</f>
        <v>3642274.4302898101</v>
      </c>
      <c r="E18">
        <f>'All results'!M48</f>
        <v>3720087.7715696301</v>
      </c>
    </row>
    <row r="19" spans="1:5" x14ac:dyDescent="0.25">
      <c r="A19">
        <v>2</v>
      </c>
      <c r="B19">
        <f>'All results'!G49</f>
        <v>2475621.36012985</v>
      </c>
      <c r="C19">
        <f>'All results'!I49</f>
        <v>2992759.0463955598</v>
      </c>
      <c r="D19">
        <f>'All results'!K49</f>
        <v>2420230.6746918</v>
      </c>
      <c r="E19">
        <f>'All results'!M49</f>
        <v>2499709.6929502301</v>
      </c>
    </row>
    <row r="20" spans="1:5" x14ac:dyDescent="0.25">
      <c r="A20">
        <v>3</v>
      </c>
      <c r="B20">
        <f>'All results'!G50</f>
        <v>3095118.2683270699</v>
      </c>
      <c r="C20">
        <f>'All results'!I50</f>
        <v>3458315.8516974901</v>
      </c>
      <c r="D20">
        <f>'All results'!K50</f>
        <v>3017266.3235124899</v>
      </c>
      <c r="E20">
        <f>'All results'!M50</f>
        <v>3112056.5887718298</v>
      </c>
    </row>
    <row r="21" spans="1:5" x14ac:dyDescent="0.25">
      <c r="A21">
        <v>4</v>
      </c>
      <c r="B21">
        <f>'All results'!G51</f>
        <v>3630524.2831451101</v>
      </c>
      <c r="C21">
        <f>'All results'!I51</f>
        <v>3906927.02558283</v>
      </c>
      <c r="D21">
        <f>'All results'!K51</f>
        <v>3530233.17624307</v>
      </c>
      <c r="E21">
        <f>'All results'!M51</f>
        <v>3613697.9231534498</v>
      </c>
    </row>
    <row r="22" spans="1:5" x14ac:dyDescent="0.25">
      <c r="A22">
        <v>5</v>
      </c>
      <c r="B22">
        <f>'All results'!G52</f>
        <v>3726879.6587481298</v>
      </c>
      <c r="C22">
        <f>'All results'!I52</f>
        <v>3917003.7516635</v>
      </c>
      <c r="D22">
        <f>'All results'!K52</f>
        <v>3611498.2703102799</v>
      </c>
      <c r="E22">
        <f>'All results'!M52</f>
        <v>3763799.8510085102</v>
      </c>
    </row>
    <row r="23" spans="1:5" x14ac:dyDescent="0.25">
      <c r="A23">
        <v>6</v>
      </c>
      <c r="B23">
        <f>'All results'!G53</f>
        <v>3249213.4763424001</v>
      </c>
      <c r="C23">
        <f>'All results'!I53</f>
        <v>3753790.9549555099</v>
      </c>
      <c r="D23">
        <f>'All results'!K53</f>
        <v>3152910.39772837</v>
      </c>
      <c r="E23">
        <f>'All results'!M53</f>
        <v>3345572.70933739</v>
      </c>
    </row>
    <row r="24" spans="1:5" x14ac:dyDescent="0.25">
      <c r="A24">
        <v>7</v>
      </c>
      <c r="B24">
        <f>'All results'!G54</f>
        <v>3643063.4070946402</v>
      </c>
      <c r="C24">
        <f>'All results'!I54</f>
        <v>3909721.5269205002</v>
      </c>
      <c r="D24">
        <f>'All results'!K54</f>
        <v>3439110.7973435102</v>
      </c>
      <c r="E24">
        <f>'All results'!M54</f>
        <v>3601323.9317621002</v>
      </c>
    </row>
    <row r="25" spans="1:5" x14ac:dyDescent="0.25">
      <c r="A25">
        <v>8</v>
      </c>
      <c r="B25">
        <f>'All results'!G55</f>
        <v>2464452.3110259101</v>
      </c>
      <c r="C25">
        <f>'All results'!I55</f>
        <v>3006871.3299749098</v>
      </c>
      <c r="D25">
        <f>'All results'!K55</f>
        <v>2383254.1099910201</v>
      </c>
      <c r="E25">
        <f>'All results'!M55</f>
        <v>2433602.4511781302</v>
      </c>
    </row>
    <row r="26" spans="1:5" x14ac:dyDescent="0.25">
      <c r="A26">
        <v>9</v>
      </c>
      <c r="B26">
        <f>'All results'!G56</f>
        <v>3403820.1053931699</v>
      </c>
      <c r="C26">
        <f>'All results'!I56</f>
        <v>3793076.6081097899</v>
      </c>
      <c r="D26">
        <f>'All results'!K56</f>
        <v>3327892.58383646</v>
      </c>
      <c r="E26">
        <f>'All results'!M56</f>
        <v>3492063.9567396399</v>
      </c>
    </row>
    <row r="27" spans="1:5" x14ac:dyDescent="0.25">
      <c r="A27">
        <v>10</v>
      </c>
      <c r="B27">
        <f>'All results'!G57</f>
        <v>3683906.7264755601</v>
      </c>
      <c r="C27">
        <f>'All results'!I57</f>
        <v>3727128.4941446502</v>
      </c>
      <c r="D27">
        <f>'All results'!K57</f>
        <v>3499537.8235120201</v>
      </c>
      <c r="E27">
        <f>'All results'!M57</f>
        <v>3599549.7008651099</v>
      </c>
    </row>
    <row r="32" spans="1:5" ht="30" x14ac:dyDescent="0.25">
      <c r="A32" s="27"/>
      <c r="B32" s="2" t="s">
        <v>222</v>
      </c>
      <c r="C32" s="2" t="s">
        <v>231</v>
      </c>
      <c r="D32" s="2" t="s">
        <v>224</v>
      </c>
      <c r="E32" s="2" t="s">
        <v>225</v>
      </c>
    </row>
    <row r="33" spans="1:5" x14ac:dyDescent="0.25">
      <c r="A33">
        <v>1</v>
      </c>
      <c r="B33">
        <f>'All results'!G98</f>
        <v>6322556.5994260497</v>
      </c>
      <c r="C33">
        <f>'All results'!I98</f>
        <v>6923228.7568125399</v>
      </c>
      <c r="D33">
        <f>'All results'!K98</f>
        <v>6323796.6188012902</v>
      </c>
      <c r="E33">
        <f>'All results'!M98</f>
        <v>6316034.9868622804</v>
      </c>
    </row>
    <row r="34" spans="1:5" x14ac:dyDescent="0.25">
      <c r="A34">
        <v>2</v>
      </c>
      <c r="B34">
        <f>'All results'!G99</f>
        <v>5448398.58257211</v>
      </c>
      <c r="C34">
        <f>'All results'!I99</f>
        <v>6224181.5552265802</v>
      </c>
      <c r="D34">
        <f>'All results'!K99</f>
        <v>5327227.2736692503</v>
      </c>
      <c r="E34">
        <f>'All results'!M99</f>
        <v>5640708.4848659104</v>
      </c>
    </row>
    <row r="35" spans="1:5" x14ac:dyDescent="0.25">
      <c r="A35">
        <v>3</v>
      </c>
      <c r="B35">
        <f>'All results'!G100</f>
        <v>7147017.0403418401</v>
      </c>
      <c r="C35">
        <f>'All results'!I100</f>
        <v>7604160.4266907098</v>
      </c>
      <c r="D35">
        <f>'All results'!K100</f>
        <v>7055463.1675341604</v>
      </c>
      <c r="E35">
        <f>'All results'!M100</f>
        <v>6996531.0068320697</v>
      </c>
    </row>
    <row r="36" spans="1:5" x14ac:dyDescent="0.25">
      <c r="A36">
        <v>4</v>
      </c>
      <c r="B36">
        <f>'All results'!G101</f>
        <v>5692794.6322383098</v>
      </c>
      <c r="C36">
        <f>'All results'!I101</f>
        <v>6274711.4273909302</v>
      </c>
      <c r="D36">
        <f>'All results'!K101</f>
        <v>5564099.4505023398</v>
      </c>
      <c r="E36">
        <f>'All results'!M101</f>
        <v>5754545.1152224196</v>
      </c>
    </row>
    <row r="37" spans="1:5" x14ac:dyDescent="0.25">
      <c r="A37">
        <v>5</v>
      </c>
      <c r="B37">
        <f>'All results'!G102</f>
        <v>5035038.4073930401</v>
      </c>
      <c r="C37">
        <f>'All results'!I102</f>
        <v>5435654.9591484005</v>
      </c>
      <c r="D37">
        <f>'All results'!K102</f>
        <v>4991210.7503680196</v>
      </c>
      <c r="E37">
        <f>'All results'!M102</f>
        <v>5147369.62667605</v>
      </c>
    </row>
    <row r="38" spans="1:5" x14ac:dyDescent="0.25">
      <c r="A38">
        <v>6</v>
      </c>
      <c r="B38">
        <f>'All results'!G103</f>
        <v>6120220.0062452601</v>
      </c>
      <c r="C38">
        <f>'All results'!I103</f>
        <v>6585785.4606474396</v>
      </c>
      <c r="D38">
        <f>'All results'!K103</f>
        <v>6069885.84570044</v>
      </c>
      <c r="E38">
        <f>'All results'!M103</f>
        <v>6113255.57829032</v>
      </c>
    </row>
    <row r="39" spans="1:5" x14ac:dyDescent="0.25">
      <c r="A39">
        <v>7</v>
      </c>
      <c r="B39">
        <f>'All results'!G104</f>
        <v>4874948.4065366499</v>
      </c>
      <c r="C39">
        <f>'All results'!I104</f>
        <v>5439503.7709240103</v>
      </c>
      <c r="D39">
        <f>'All results'!K104</f>
        <v>4859137.5910921497</v>
      </c>
      <c r="E39">
        <f>'All results'!M104</f>
        <v>5131495.2933992697</v>
      </c>
    </row>
    <row r="40" spans="1:5" x14ac:dyDescent="0.25">
      <c r="A40">
        <v>8</v>
      </c>
      <c r="B40">
        <f>'All results'!G105</f>
        <v>6157756.8501796797</v>
      </c>
      <c r="C40">
        <f>'All results'!I105</f>
        <v>6616325.4269587696</v>
      </c>
      <c r="D40">
        <f>'All results'!K105</f>
        <v>6003626.3968597297</v>
      </c>
      <c r="E40">
        <f>'All results'!M105</f>
        <v>6038160.8762003202</v>
      </c>
    </row>
    <row r="41" spans="1:5" x14ac:dyDescent="0.25">
      <c r="A41">
        <v>9</v>
      </c>
      <c r="B41">
        <f>'All results'!G106</f>
        <v>4942526.2142300997</v>
      </c>
      <c r="C41">
        <f>'All results'!I106</f>
        <v>5484862.3477287097</v>
      </c>
      <c r="D41">
        <f>'All results'!K106</f>
        <v>4754045.5964388298</v>
      </c>
      <c r="E41">
        <f>'All results'!M106</f>
        <v>4932179.3545957804</v>
      </c>
    </row>
    <row r="42" spans="1:5" x14ac:dyDescent="0.25">
      <c r="A42">
        <v>10</v>
      </c>
      <c r="B42">
        <f>'All results'!G107</f>
        <v>6489476.8334408803</v>
      </c>
      <c r="C42">
        <f>'All results'!I107</f>
        <v>7083550.6506597204</v>
      </c>
      <c r="D42">
        <f>'All results'!K107</f>
        <v>6451331.7868237402</v>
      </c>
      <c r="E42">
        <f>'All results'!M107</f>
        <v>6408793.5685361801</v>
      </c>
    </row>
    <row r="45" spans="1:5" ht="30" x14ac:dyDescent="0.25">
      <c r="A45" s="27"/>
      <c r="B45" s="2" t="s">
        <v>222</v>
      </c>
      <c r="C45" s="2" t="s">
        <v>231</v>
      </c>
      <c r="D45" s="2" t="s">
        <v>224</v>
      </c>
      <c r="E45" s="2" t="s">
        <v>225</v>
      </c>
    </row>
    <row r="46" spans="1:5" x14ac:dyDescent="0.25">
      <c r="A46">
        <v>1</v>
      </c>
      <c r="B46">
        <f>'All results'!G198</f>
        <v>11695828.242698399</v>
      </c>
      <c r="C46">
        <f>'All results'!I198</f>
        <v>12693964.6725056</v>
      </c>
      <c r="D46">
        <f>'All results'!K198</f>
        <v>11903177.874185201</v>
      </c>
      <c r="E46">
        <f>'All results'!M198</f>
        <v>11984230.511467</v>
      </c>
    </row>
    <row r="47" spans="1:5" x14ac:dyDescent="0.25">
      <c r="A47">
        <v>2</v>
      </c>
      <c r="B47">
        <f>'All results'!G199</f>
        <v>11970239.958012201</v>
      </c>
      <c r="C47">
        <f>'All results'!I199</f>
        <v>12752420.7182495</v>
      </c>
      <c r="D47">
        <f>'All results'!K199</f>
        <v>12392279.589364599</v>
      </c>
      <c r="E47">
        <f>'All results'!M199</f>
        <v>12229276.778550999</v>
      </c>
    </row>
    <row r="48" spans="1:5" x14ac:dyDescent="0.25">
      <c r="A48">
        <v>3</v>
      </c>
      <c r="B48">
        <f>'All results'!G200</f>
        <v>10000662.8815889</v>
      </c>
      <c r="C48">
        <f>'All results'!I200</f>
        <v>11010838.529679</v>
      </c>
      <c r="D48">
        <f>'All results'!K200</f>
        <v>10067365.355718801</v>
      </c>
      <c r="E48">
        <f>'All results'!M200</f>
        <v>10273047.808070499</v>
      </c>
    </row>
    <row r="49" spans="1:5" x14ac:dyDescent="0.25">
      <c r="A49">
        <v>4</v>
      </c>
      <c r="B49">
        <f>'All results'!G201</f>
        <v>10405362.724475799</v>
      </c>
      <c r="C49">
        <f>'All results'!I201</f>
        <v>11424672.7738625</v>
      </c>
      <c r="D49">
        <f>'All results'!K201</f>
        <v>10556351.962096799</v>
      </c>
      <c r="E49">
        <f>'All results'!M201</f>
        <v>10683589.468582399</v>
      </c>
    </row>
    <row r="50" spans="1:5" x14ac:dyDescent="0.25">
      <c r="A50">
        <v>5</v>
      </c>
      <c r="B50">
        <f>'All results'!G202</f>
        <v>9756534.5694401804</v>
      </c>
      <c r="C50">
        <f>'All results'!I202</f>
        <v>10357064.2522681</v>
      </c>
      <c r="D50">
        <f>'All results'!K202</f>
        <v>10029192.585429899</v>
      </c>
      <c r="E50">
        <f>'All results'!M202</f>
        <v>9949436.5867935792</v>
      </c>
    </row>
    <row r="51" spans="1:5" x14ac:dyDescent="0.25">
      <c r="A51">
        <v>6</v>
      </c>
      <c r="B51">
        <f>'All results'!G203</f>
        <v>12635473.141237199</v>
      </c>
      <c r="C51">
        <f>'All results'!I203</f>
        <v>13196500.4240175</v>
      </c>
      <c r="D51">
        <f>'All results'!K203</f>
        <v>12612803.4650819</v>
      </c>
      <c r="E51">
        <f>'All results'!M203</f>
        <v>12582341.1260067</v>
      </c>
    </row>
    <row r="52" spans="1:5" x14ac:dyDescent="0.25">
      <c r="A52">
        <v>7</v>
      </c>
      <c r="B52">
        <f>'All results'!G204</f>
        <v>12365791.677980799</v>
      </c>
      <c r="C52">
        <f>'All results'!I204</f>
        <v>12531060.153219501</v>
      </c>
      <c r="D52">
        <f>'All results'!K204</f>
        <v>12430147.213381501</v>
      </c>
      <c r="E52">
        <f>'All results'!M204</f>
        <v>12213790.124113601</v>
      </c>
    </row>
    <row r="53" spans="1:5" x14ac:dyDescent="0.25">
      <c r="A53">
        <v>8</v>
      </c>
      <c r="B53">
        <f>'All results'!G205</f>
        <v>13312732.220710101</v>
      </c>
      <c r="C53">
        <f>'All results'!I205</f>
        <v>13793704.6071523</v>
      </c>
      <c r="D53">
        <f>'All results'!K205</f>
        <v>13391390.9943115</v>
      </c>
      <c r="E53">
        <f>'All results'!M205</f>
        <v>13260725.1882644</v>
      </c>
    </row>
    <row r="54" spans="1:5" x14ac:dyDescent="0.25">
      <c r="A54">
        <v>9</v>
      </c>
      <c r="B54">
        <f>'All results'!G206</f>
        <v>11439289.056381401</v>
      </c>
      <c r="C54">
        <f>'All results'!I206</f>
        <v>11993639.7557103</v>
      </c>
      <c r="D54">
        <f>'All results'!K206</f>
        <v>11541717.7549475</v>
      </c>
      <c r="E54">
        <f>'All results'!M206</f>
        <v>11264407.9536999</v>
      </c>
    </row>
    <row r="55" spans="1:5" x14ac:dyDescent="0.25">
      <c r="A55">
        <v>10</v>
      </c>
      <c r="B55">
        <v>12445719</v>
      </c>
      <c r="C55">
        <v>13043251</v>
      </c>
      <c r="D55">
        <v>12357869</v>
      </c>
      <c r="E55">
        <v>12278655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F25"/>
  <sheetViews>
    <sheetView zoomScaleNormal="100" workbookViewId="0">
      <selection activeCell="D13" sqref="D13"/>
    </sheetView>
  </sheetViews>
  <sheetFormatPr defaultRowHeight="15" x14ac:dyDescent="0.25"/>
  <cols>
    <col min="4" max="4" width="22.85546875" bestFit="1" customWidth="1"/>
    <col min="5" max="5" width="19.140625" bestFit="1" customWidth="1"/>
  </cols>
  <sheetData>
    <row r="4" spans="3:6" ht="15.75" thickBot="1" x14ac:dyDescent="0.3"/>
    <row r="5" spans="3:6" ht="45.75" thickBot="1" x14ac:dyDescent="0.3">
      <c r="C5" s="23" t="s">
        <v>219</v>
      </c>
      <c r="D5" s="24" t="s">
        <v>220</v>
      </c>
      <c r="E5" s="25" t="s">
        <v>221</v>
      </c>
    </row>
    <row r="6" spans="3:6" x14ac:dyDescent="0.25">
      <c r="C6" s="21">
        <v>10</v>
      </c>
      <c r="D6" s="4">
        <f>AVERAGEIF('All results'!$D$8:$D$206,C6,'All results'!$E$8:$E$206)</f>
        <v>1.7</v>
      </c>
      <c r="E6" s="4">
        <f>AVERAGEIF('All results'!$D$8:$D$206,C6,'All results'!$N$8:$N$206)</f>
        <v>349.3</v>
      </c>
      <c r="F6">
        <f>E6/200</f>
        <v>1.7465000000000002</v>
      </c>
    </row>
    <row r="7" spans="3:6" x14ac:dyDescent="0.25">
      <c r="C7" s="22">
        <v>20</v>
      </c>
      <c r="D7" s="3">
        <f>AVERAGEIF('All results'!$D$8:$D$206,C7,'All results'!$E$8:$E$206)</f>
        <v>3.2</v>
      </c>
      <c r="E7" s="3">
        <f>AVERAGEIF('All results'!$D$8:$D$206,C7,'All results'!$N$8:$N$206)</f>
        <v>1196.5999999999999</v>
      </c>
      <c r="F7">
        <f t="shared" ref="F7:F25" si="0">E7/200</f>
        <v>5.9829999999999997</v>
      </c>
    </row>
    <row r="8" spans="3:6" x14ac:dyDescent="0.25">
      <c r="C8" s="22">
        <v>30</v>
      </c>
      <c r="D8" s="3">
        <v>4.5</v>
      </c>
      <c r="E8" s="3">
        <f>AVERAGEIF('All results'!$D$8:$D$206,C8,'All results'!$N$8:$N$206)</f>
        <v>2575.1</v>
      </c>
      <c r="F8">
        <f t="shared" si="0"/>
        <v>12.875499999999999</v>
      </c>
    </row>
    <row r="9" spans="3:6" x14ac:dyDescent="0.25">
      <c r="C9" s="22">
        <v>40</v>
      </c>
      <c r="D9" s="3">
        <f>AVERAGEIF('All results'!$D$8:$D$206,C9,'All results'!$E$8:$E$206)</f>
        <v>6.4</v>
      </c>
      <c r="E9" s="3">
        <f>AVERAGEIF('All results'!$D$8:$D$206,C9,'All results'!$N$8:$N$206)</f>
        <v>4448.5</v>
      </c>
      <c r="F9">
        <f t="shared" si="0"/>
        <v>22.2425</v>
      </c>
    </row>
    <row r="10" spans="3:6" x14ac:dyDescent="0.25">
      <c r="C10" s="22">
        <v>50</v>
      </c>
      <c r="D10" s="3">
        <f>AVERAGEIF('All results'!$D$8:$D$206,C10,'All results'!$E$8:$E$206)</f>
        <v>9.4</v>
      </c>
      <c r="E10" s="3">
        <f>AVERAGEIF('All results'!$D$8:$D$206,C10,'All results'!$N$8:$N$206)</f>
        <v>6895</v>
      </c>
      <c r="F10">
        <f t="shared" si="0"/>
        <v>34.475000000000001</v>
      </c>
    </row>
    <row r="11" spans="3:6" x14ac:dyDescent="0.25">
      <c r="C11" s="22">
        <v>60</v>
      </c>
      <c r="D11" s="3">
        <v>11.4</v>
      </c>
      <c r="E11" s="3">
        <f>AVERAGEIF('All results'!$D$8:$D$206,C11,'All results'!$N$8:$N$206)</f>
        <v>9643.7999999999993</v>
      </c>
      <c r="F11">
        <f t="shared" si="0"/>
        <v>48.218999999999994</v>
      </c>
    </row>
    <row r="12" spans="3:6" x14ac:dyDescent="0.25">
      <c r="C12" s="22">
        <v>70</v>
      </c>
      <c r="D12" s="3">
        <f>AVERAGEIF('All results'!$D$8:$D$206,C12,'All results'!$E$8:$E$206)</f>
        <v>14</v>
      </c>
      <c r="E12" s="3">
        <f>AVERAGEIF('All results'!$D$8:$D$206,C12,'All results'!$N$8:$N$206)</f>
        <v>13565.6</v>
      </c>
      <c r="F12">
        <f t="shared" si="0"/>
        <v>67.828000000000003</v>
      </c>
    </row>
    <row r="13" spans="3:6" x14ac:dyDescent="0.25">
      <c r="C13" s="22">
        <v>80</v>
      </c>
      <c r="D13" s="3">
        <f>AVERAGEIF('All results'!$D$8:$D$206,C13,'All results'!$E$8:$E$206)</f>
        <v>17.100000000000001</v>
      </c>
      <c r="E13" s="3">
        <f>AVERAGEIF('All results'!$D$8:$D$206,C13,'All results'!$N$8:$N$206)</f>
        <v>17597.099999999999</v>
      </c>
      <c r="F13">
        <f t="shared" si="0"/>
        <v>87.985499999999988</v>
      </c>
    </row>
    <row r="14" spans="3:6" x14ac:dyDescent="0.25">
      <c r="C14" s="22">
        <v>90</v>
      </c>
      <c r="D14" s="3">
        <f>AVERAGEIF('All results'!$D$8:$D$206,C14,'All results'!$E$8:$E$206)</f>
        <v>23.4</v>
      </c>
      <c r="E14" s="3">
        <f>AVERAGEIF('All results'!$D$8:$D$206,C14,'All results'!$N$8:$N$206)</f>
        <v>22385</v>
      </c>
      <c r="F14">
        <f t="shared" si="0"/>
        <v>111.925</v>
      </c>
    </row>
    <row r="15" spans="3:6" x14ac:dyDescent="0.25">
      <c r="C15" s="22">
        <v>100</v>
      </c>
      <c r="D15" s="3">
        <f>AVERAGEIF('All results'!$D$8:$D$206,C15,'All results'!$E$8:$E$206)</f>
        <v>26.6</v>
      </c>
      <c r="E15" s="3">
        <f>AVERAGEIF('All results'!$D$8:$D$206,C15,'All results'!$N$8:$N$206)</f>
        <v>27481.1</v>
      </c>
      <c r="F15">
        <f t="shared" si="0"/>
        <v>137.40549999999999</v>
      </c>
    </row>
    <row r="16" spans="3:6" x14ac:dyDescent="0.25">
      <c r="C16" s="22">
        <v>110</v>
      </c>
      <c r="D16" s="3">
        <v>31.5</v>
      </c>
      <c r="E16" s="3">
        <f>AVERAGEIF('All results'!$D$8:$D$206,C16,'All results'!$N$8:$N$206)</f>
        <v>32763.5</v>
      </c>
      <c r="F16">
        <f t="shared" si="0"/>
        <v>163.8175</v>
      </c>
    </row>
    <row r="17" spans="3:6" x14ac:dyDescent="0.25">
      <c r="C17" s="22">
        <v>120</v>
      </c>
      <c r="D17" s="3">
        <f>AVERAGEIF('All results'!$D$8:$D$206,C17,'All results'!$E$8:$E$206)</f>
        <v>38.9</v>
      </c>
      <c r="E17" s="3">
        <f>AVERAGEIF('All results'!$D$8:$D$206,C17,'All results'!$N$8:$N$206)</f>
        <v>39405.199999999997</v>
      </c>
      <c r="F17">
        <f t="shared" si="0"/>
        <v>197.02599999999998</v>
      </c>
    </row>
    <row r="18" spans="3:6" x14ac:dyDescent="0.25">
      <c r="C18" s="22">
        <v>130</v>
      </c>
      <c r="D18" s="3">
        <v>44</v>
      </c>
      <c r="E18" s="3">
        <f>AVERAGEIF('All results'!$D$8:$D$206,C18,'All results'!$N$8:$N$206)</f>
        <v>45659.4</v>
      </c>
      <c r="F18">
        <f t="shared" si="0"/>
        <v>228.297</v>
      </c>
    </row>
    <row r="19" spans="3:6" x14ac:dyDescent="0.25">
      <c r="C19" s="22">
        <v>140</v>
      </c>
      <c r="D19" s="3">
        <f>AVERAGEIF('All results'!$D$8:$D$206,C19,'All results'!$E$8:$E$206)</f>
        <v>51.5</v>
      </c>
      <c r="E19" s="3">
        <f>AVERAGEIF('All results'!$D$8:$D$206,C19,'All results'!$N$8:$N$206)</f>
        <v>54329.1</v>
      </c>
      <c r="F19">
        <f t="shared" si="0"/>
        <v>271.64549999999997</v>
      </c>
    </row>
    <row r="20" spans="3:6" x14ac:dyDescent="0.25">
      <c r="C20" s="22">
        <v>150</v>
      </c>
      <c r="D20" s="3">
        <v>55</v>
      </c>
      <c r="E20" s="3">
        <f>AVERAGEIF('All results'!$D$8:$D$206,C20,'All results'!$N$8:$N$206)</f>
        <v>59153.2</v>
      </c>
      <c r="F20">
        <f t="shared" si="0"/>
        <v>295.76599999999996</v>
      </c>
    </row>
    <row r="21" spans="3:6" x14ac:dyDescent="0.25">
      <c r="C21" s="22">
        <v>160</v>
      </c>
      <c r="D21" s="3">
        <f>AVERAGEIF('All results'!$D$8:$D$206,C21,'All results'!$E$8:$E$206)</f>
        <v>60.2</v>
      </c>
      <c r="E21" s="3">
        <f>AVERAGEIF('All results'!$D$8:$D$206,C21,'All results'!$N$8:$N$206)</f>
        <v>67797</v>
      </c>
      <c r="F21">
        <f t="shared" si="0"/>
        <v>338.98500000000001</v>
      </c>
    </row>
    <row r="22" spans="3:6" x14ac:dyDescent="0.25">
      <c r="C22" s="22">
        <v>170</v>
      </c>
      <c r="D22" s="3">
        <f>AVERAGEIF('All results'!$D$8:$D$206,C22,'All results'!$E$8:$E$206)</f>
        <v>68.599999999999994</v>
      </c>
      <c r="E22" s="3">
        <f>AVERAGEIF('All results'!$D$8:$D$206,C22,'All results'!$N$8:$N$206)</f>
        <v>77265.8</v>
      </c>
      <c r="F22">
        <f t="shared" si="0"/>
        <v>386.32900000000001</v>
      </c>
    </row>
    <row r="23" spans="3:6" x14ac:dyDescent="0.25">
      <c r="C23" s="22">
        <v>180</v>
      </c>
      <c r="D23" s="3">
        <f>AVERAGEIF('All results'!$D$8:$D$206,C23,'All results'!$E$8:$E$206)</f>
        <v>72</v>
      </c>
      <c r="E23" s="3">
        <f>AVERAGEIF('All results'!$D$8:$D$206,C23,'All results'!$N$8:$N$206)</f>
        <v>85911.1</v>
      </c>
      <c r="F23">
        <f t="shared" si="0"/>
        <v>429.55550000000005</v>
      </c>
    </row>
    <row r="24" spans="3:6" x14ac:dyDescent="0.25">
      <c r="C24" s="22">
        <v>190</v>
      </c>
      <c r="D24" s="3">
        <f>AVERAGEIF('All results'!$D$8:$D$206,C24,'All results'!$E$8:$E$206)</f>
        <v>75.7</v>
      </c>
      <c r="E24" s="3">
        <f>AVERAGEIF('All results'!$D$8:$D$206,C24,'All results'!$N$8:$N$206)</f>
        <v>96579.7</v>
      </c>
      <c r="F24">
        <f t="shared" si="0"/>
        <v>482.89850000000001</v>
      </c>
    </row>
    <row r="25" spans="3:6" x14ac:dyDescent="0.25">
      <c r="C25" s="22">
        <v>200</v>
      </c>
      <c r="D25" s="3">
        <v>82</v>
      </c>
      <c r="E25" s="3">
        <f>AVERAGEIF('All results'!$D$8:$D$206,C25,'All results'!$N$8:$N$206)</f>
        <v>107698</v>
      </c>
      <c r="F25">
        <f t="shared" si="0"/>
        <v>538.49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workbookViewId="0">
      <selection activeCell="A3" sqref="A3:E3"/>
    </sheetView>
  </sheetViews>
  <sheetFormatPr defaultRowHeight="15" x14ac:dyDescent="0.25"/>
  <cols>
    <col min="1" max="1" width="12.42578125" bestFit="1" customWidth="1"/>
    <col min="2" max="2" width="12" bestFit="1" customWidth="1"/>
    <col min="3" max="3" width="14.85546875" customWidth="1"/>
    <col min="4" max="5" width="12" bestFit="1" customWidth="1"/>
    <col min="6" max="6" width="12" customWidth="1"/>
    <col min="7" max="7" width="13.140625" customWidth="1"/>
    <col min="8" max="8" width="14.42578125" customWidth="1"/>
    <col min="9" max="9" width="14.7109375" customWidth="1"/>
  </cols>
  <sheetData>
    <row r="3" spans="1:10" ht="30" x14ac:dyDescent="0.25">
      <c r="A3" s="27"/>
      <c r="B3" s="2" t="s">
        <v>222</v>
      </c>
      <c r="C3" s="2" t="s">
        <v>223</v>
      </c>
      <c r="D3" s="2" t="s">
        <v>224</v>
      </c>
      <c r="E3" s="2" t="s">
        <v>225</v>
      </c>
      <c r="F3" s="30"/>
      <c r="G3" s="29" t="s">
        <v>227</v>
      </c>
      <c r="H3" s="29" t="s">
        <v>226</v>
      </c>
      <c r="I3" s="29" t="s">
        <v>228</v>
      </c>
      <c r="J3" s="29" t="s">
        <v>230</v>
      </c>
    </row>
    <row r="4" spans="1:10" x14ac:dyDescent="0.25">
      <c r="A4" s="22">
        <v>10</v>
      </c>
      <c r="B4" s="3">
        <f>AVERAGEIF('All results'!$D$8:$D$206,'Wybiki AIR'!$A4,'All results'!G$8:G$206)</f>
        <v>885266.44426390121</v>
      </c>
      <c r="C4" s="3">
        <f>AVERAGEIF('All results'!$D$8:$D$206,'Wybiki AIR'!$A4,'All results'!$I$8:$I$206)</f>
        <v>1098410.0017943319</v>
      </c>
      <c r="D4" s="3">
        <f>AVERAGEIF('All results'!$D$8:$D$206,'Wybiki AIR'!$A4,'All results'!$K$8:$K$206)</f>
        <v>871065.21118607209</v>
      </c>
      <c r="E4" s="3">
        <f>AVERAGEIF('All results'!$D$8:$D$206,'Wybiki AIR'!$A4,'All results'!$M$8:$M$206)</f>
        <v>875488.26148825511</v>
      </c>
      <c r="F4" s="28"/>
      <c r="G4" s="26">
        <f t="shared" ref="G4:G23" si="0">MIN(B4:E4)</f>
        <v>871065.21118607209</v>
      </c>
      <c r="H4" s="26" t="str">
        <f t="shared" ref="H4:H23" si="1">IF(G4=B4,$B$3,IF(G4=C4,$C$3,IF(G4=D4,$D$3,IF(G4=E4,$E$3))))</f>
        <v>Jsprit</v>
      </c>
      <c r="I4" s="26">
        <f>STDEV(B4:E4)</f>
        <v>110727.43693706935</v>
      </c>
      <c r="J4" s="31">
        <f>I4/AVERAGE(B4:E4)</f>
        <v>0.1187352408290069</v>
      </c>
    </row>
    <row r="5" spans="1:10" x14ac:dyDescent="0.25">
      <c r="A5" s="22">
        <v>20</v>
      </c>
      <c r="B5" s="3">
        <f>AVERAGEIF('All results'!$D$8:$D$206,'Wybiki AIR'!$A5,'All results'!G$8:G$206)</f>
        <v>1485497.2683449478</v>
      </c>
      <c r="C5" s="3">
        <f>AVERAGEIF('All results'!$D$8:$D$206,'Wybiki AIR'!$A5,'All results'!$I$8:$I$206)</f>
        <v>1736592.1290641881</v>
      </c>
      <c r="D5" s="3">
        <f>AVERAGEIF('All results'!$D$8:$D$206,'Wybiki AIR'!$A5,'All results'!$K$8:$K$206)</f>
        <v>1453214.3077838721</v>
      </c>
      <c r="E5" s="3">
        <f>AVERAGEIF('All results'!$D$8:$D$206,'Wybiki AIR'!$A5,'All results'!$M$8:$M$206)</f>
        <v>1472794.2926308899</v>
      </c>
      <c r="F5" s="28"/>
      <c r="G5" s="26">
        <f t="shared" si="0"/>
        <v>1453214.3077838721</v>
      </c>
      <c r="H5" s="26" t="str">
        <f t="shared" si="1"/>
        <v>Jsprit</v>
      </c>
      <c r="I5" s="26">
        <f t="shared" ref="I5:I23" si="2">STDEV(B5:E5)</f>
        <v>133706.09812859196</v>
      </c>
      <c r="J5" s="31">
        <f t="shared" ref="J5:J23" si="3">I5/AVERAGE(B5:E5)</f>
        <v>8.6990219203348332E-2</v>
      </c>
    </row>
    <row r="6" spans="1:10" x14ac:dyDescent="0.25">
      <c r="A6" s="22">
        <v>30</v>
      </c>
      <c r="B6" s="3">
        <f>AVERAGEIF('All results'!$D$8:$D$206,'Wybiki AIR'!$A6,'All results'!G$8:G$206)</f>
        <v>2195652.7335784705</v>
      </c>
      <c r="C6" s="3">
        <f>AVERAGEIF('All results'!$D$8:$D$206,'Wybiki AIR'!$A6,'All results'!$I$8:$I$206)</f>
        <v>2448385.015049485</v>
      </c>
      <c r="D6" s="3">
        <f>AVERAGEIF('All results'!$D$8:$D$206,'Wybiki AIR'!$A6,'All results'!$K$8:$K$206)</f>
        <v>2107769.6394744348</v>
      </c>
      <c r="E6" s="3">
        <f>AVERAGEIF('All results'!$D$8:$D$206,'Wybiki AIR'!$A6,'All results'!$M$8:$M$206)</f>
        <v>2224780.498354428</v>
      </c>
      <c r="F6" s="28"/>
      <c r="G6" s="26">
        <f t="shared" si="0"/>
        <v>2107769.6394744348</v>
      </c>
      <c r="H6" s="26" t="str">
        <f t="shared" si="1"/>
        <v>Jsprit</v>
      </c>
      <c r="I6" s="26">
        <f t="shared" si="2"/>
        <v>144958.27735020936</v>
      </c>
      <c r="J6" s="31">
        <f t="shared" si="3"/>
        <v>6.4593932208433555E-2</v>
      </c>
    </row>
    <row r="7" spans="1:10" x14ac:dyDescent="0.25">
      <c r="A7" s="22">
        <v>40</v>
      </c>
      <c r="B7" s="3">
        <f>AVERAGEIF('All results'!$D$8:$D$206,'Wybiki AIR'!$A7,'All results'!G$8:G$206)</f>
        <v>2588405.8826530632</v>
      </c>
      <c r="C7" s="3">
        <f>AVERAGEIF('All results'!$D$8:$D$206,'Wybiki AIR'!$A7,'All results'!$I$8:$I$206)</f>
        <v>2908983.6675817696</v>
      </c>
      <c r="D7" s="3">
        <f>AVERAGEIF('All results'!$D$8:$D$206,'Wybiki AIR'!$A7,'All results'!$K$8:$K$206)</f>
        <v>2540664.3817679333</v>
      </c>
      <c r="E7" s="3">
        <f>AVERAGEIF('All results'!$D$8:$D$206,'Wybiki AIR'!$A7,'All results'!$M$8:$M$206)</f>
        <v>2594352.4006506754</v>
      </c>
      <c r="F7" s="28"/>
      <c r="G7" s="26">
        <f t="shared" si="0"/>
        <v>2540664.3817679333</v>
      </c>
      <c r="H7" s="26" t="str">
        <f t="shared" si="1"/>
        <v>Jsprit</v>
      </c>
      <c r="I7" s="26">
        <f t="shared" si="2"/>
        <v>168972.15302565155</v>
      </c>
      <c r="J7" s="31">
        <f t="shared" si="3"/>
        <v>6.3568734203363578E-2</v>
      </c>
    </row>
    <row r="8" spans="1:10" x14ac:dyDescent="0.25">
      <c r="A8" s="22">
        <v>50</v>
      </c>
      <c r="B8" s="3">
        <f>AVERAGEIF('All results'!$D$8:$D$206,'Wybiki AIR'!$A8,'All results'!G$8:G$206)</f>
        <v>3311900.0079502268</v>
      </c>
      <c r="C8" s="3">
        <f>AVERAGEIF('All results'!$D$8:$D$206,'Wybiki AIR'!$A8,'All results'!$I$8:$I$206)</f>
        <v>3648424.3259820985</v>
      </c>
      <c r="D8" s="3">
        <f>AVERAGEIF('All results'!$D$8:$D$206,'Wybiki AIR'!$A8,'All results'!$K$8:$K$206)</f>
        <v>3202420.8587458832</v>
      </c>
      <c r="E8" s="3">
        <f>AVERAGEIF('All results'!$D$8:$D$206,'Wybiki AIR'!$A8,'All results'!$M$8:$M$206)</f>
        <v>3318146.4577336018</v>
      </c>
      <c r="F8" s="28"/>
      <c r="G8" s="26">
        <f t="shared" si="0"/>
        <v>3202420.8587458832</v>
      </c>
      <c r="H8" s="26" t="str">
        <f t="shared" si="1"/>
        <v>Jsprit</v>
      </c>
      <c r="I8" s="26">
        <f t="shared" si="2"/>
        <v>192930.96696633549</v>
      </c>
      <c r="J8" s="31">
        <f t="shared" si="3"/>
        <v>5.7245758506023418E-2</v>
      </c>
    </row>
    <row r="9" spans="1:10" x14ac:dyDescent="0.25">
      <c r="A9" s="22">
        <v>60</v>
      </c>
      <c r="B9" s="3">
        <f>AVERAGEIF('All results'!$D$8:$D$206,'Wybiki AIR'!$A9,'All results'!G$8:G$206)</f>
        <v>4149501.8232053085</v>
      </c>
      <c r="C9" s="3">
        <f>AVERAGEIF('All results'!$D$8:$D$206,'Wybiki AIR'!$A9,'All results'!$I$8:$I$206)</f>
        <v>4487925.4464808507</v>
      </c>
      <c r="D9" s="3">
        <f>AVERAGEIF('All results'!$D$8:$D$206,'Wybiki AIR'!$A9,'All results'!$K$8:$K$206)</f>
        <v>4030754.1031193109</v>
      </c>
      <c r="E9" s="3">
        <f>AVERAGEIF('All results'!$D$8:$D$206,'Wybiki AIR'!$A9,'All results'!$M$8:$M$206)</f>
        <v>4142822.4697278561</v>
      </c>
      <c r="F9" s="28"/>
      <c r="G9" s="26">
        <f t="shared" si="0"/>
        <v>4030754.1031193109</v>
      </c>
      <c r="H9" s="26" t="str">
        <f t="shared" si="1"/>
        <v>Jsprit</v>
      </c>
      <c r="I9" s="26">
        <f t="shared" si="2"/>
        <v>197766.10851553184</v>
      </c>
      <c r="J9" s="31">
        <f t="shared" si="3"/>
        <v>4.7056347227799958E-2</v>
      </c>
    </row>
    <row r="10" spans="1:10" x14ac:dyDescent="0.25">
      <c r="A10" s="22">
        <v>70</v>
      </c>
      <c r="B10" s="3">
        <f>AVERAGEIF('All results'!$D$8:$D$206,'Wybiki AIR'!$A10,'All results'!G$8:G$206)</f>
        <v>4189785.8462390541</v>
      </c>
      <c r="C10" s="3">
        <f>AVERAGEIF('All results'!$D$8:$D$206,'Wybiki AIR'!$A10,'All results'!$I$8:$I$206)</f>
        <v>4627856.0470065447</v>
      </c>
      <c r="D10" s="3">
        <f>AVERAGEIF('All results'!$D$8:$D$206,'Wybiki AIR'!$A10,'All results'!$K$8:$K$206)</f>
        <v>4029603.6698860689</v>
      </c>
      <c r="E10" s="3">
        <f>AVERAGEIF('All results'!$D$8:$D$206,'Wybiki AIR'!$A10,'All results'!$M$8:$M$206)</f>
        <v>4184878.6758639971</v>
      </c>
      <c r="F10" s="28"/>
      <c r="G10" s="26">
        <f t="shared" si="0"/>
        <v>4029603.6698860689</v>
      </c>
      <c r="H10" s="26" t="str">
        <f t="shared" si="1"/>
        <v>Jsprit</v>
      </c>
      <c r="I10" s="26">
        <f t="shared" si="2"/>
        <v>257525.58065475847</v>
      </c>
      <c r="J10" s="31">
        <f t="shared" si="3"/>
        <v>6.0479967628499172E-2</v>
      </c>
    </row>
    <row r="11" spans="1:10" x14ac:dyDescent="0.25">
      <c r="A11" s="22">
        <v>80</v>
      </c>
      <c r="B11" s="3">
        <f>AVERAGEIF('All results'!$D$8:$D$206,'Wybiki AIR'!$A11,'All results'!G$8:G$206)</f>
        <v>4606083.0431025829</v>
      </c>
      <c r="C11" s="3">
        <f>AVERAGEIF('All results'!$D$8:$D$206,'Wybiki AIR'!$A11,'All results'!$I$8:$I$206)</f>
        <v>5106745.4952184008</v>
      </c>
      <c r="D11" s="3">
        <f>AVERAGEIF('All results'!$D$8:$D$206,'Wybiki AIR'!$A11,'All results'!$K$8:$K$206)</f>
        <v>4493600.2116913842</v>
      </c>
      <c r="E11" s="3">
        <f>AVERAGEIF('All results'!$D$8:$D$206,'Wybiki AIR'!$A11,'All results'!$M$8:$M$206)</f>
        <v>4664543.5444660615</v>
      </c>
      <c r="F11" s="28"/>
      <c r="G11" s="26">
        <f t="shared" si="0"/>
        <v>4493600.2116913842</v>
      </c>
      <c r="H11" s="26" t="str">
        <f t="shared" si="1"/>
        <v>Jsprit</v>
      </c>
      <c r="I11" s="26">
        <f t="shared" si="2"/>
        <v>268862.45484777883</v>
      </c>
      <c r="J11" s="31">
        <f t="shared" si="3"/>
        <v>5.6989634800417119E-2</v>
      </c>
    </row>
    <row r="12" spans="1:10" x14ac:dyDescent="0.25">
      <c r="A12" s="22">
        <v>90</v>
      </c>
      <c r="B12" s="3">
        <f>AVERAGEIF('All results'!$D$8:$D$206,'Wybiki AIR'!$A12,'All results'!G$8:G$206)</f>
        <v>5472448.611974177</v>
      </c>
      <c r="C12" s="3">
        <f>AVERAGEIF('All results'!$D$8:$D$206,'Wybiki AIR'!$A12,'All results'!$I$8:$I$206)</f>
        <v>6024307.9373857295</v>
      </c>
      <c r="D12" s="3">
        <f>AVERAGEIF('All results'!$D$8:$D$206,'Wybiki AIR'!$A12,'All results'!$K$8:$K$206)</f>
        <v>5382529.1428468917</v>
      </c>
      <c r="E12" s="3">
        <f>AVERAGEIF('All results'!$D$8:$D$206,'Wybiki AIR'!$A12,'All results'!$M$8:$M$206)</f>
        <v>5492794.4972387739</v>
      </c>
      <c r="F12" s="28"/>
      <c r="G12" s="26">
        <f t="shared" si="0"/>
        <v>5382529.1428468917</v>
      </c>
      <c r="H12" s="26" t="str">
        <f t="shared" si="1"/>
        <v>Jsprit</v>
      </c>
      <c r="I12" s="26">
        <f t="shared" si="2"/>
        <v>291489.44914793078</v>
      </c>
      <c r="J12" s="31">
        <f t="shared" si="3"/>
        <v>5.2116646584423762E-2</v>
      </c>
    </row>
    <row r="13" spans="1:10" x14ac:dyDescent="0.25">
      <c r="A13" s="22">
        <v>100</v>
      </c>
      <c r="B13" s="3">
        <f>AVERAGEIF('All results'!$D$8:$D$206,'Wybiki AIR'!$A13,'All results'!G$8:G$206)</f>
        <v>5823073.357260392</v>
      </c>
      <c r="C13" s="3">
        <f>AVERAGEIF('All results'!$D$8:$D$206,'Wybiki AIR'!$A13,'All results'!$I$8:$I$206)</f>
        <v>6367196.4782187808</v>
      </c>
      <c r="D13" s="3">
        <f>AVERAGEIF('All results'!$D$8:$D$206,'Wybiki AIR'!$A13,'All results'!$K$8:$K$206)</f>
        <v>5739982.4477789951</v>
      </c>
      <c r="E13" s="3">
        <f>AVERAGEIF('All results'!$D$8:$D$206,'Wybiki AIR'!$A13,'All results'!$M$8:$M$206)</f>
        <v>5847907.3891480593</v>
      </c>
      <c r="F13" s="28"/>
      <c r="G13" s="26">
        <f t="shared" si="0"/>
        <v>5739982.4477789951</v>
      </c>
      <c r="H13" s="26" t="str">
        <f t="shared" si="1"/>
        <v>Jsprit</v>
      </c>
      <c r="I13" s="26">
        <f t="shared" si="2"/>
        <v>285525.42066012218</v>
      </c>
      <c r="J13" s="31">
        <f t="shared" si="3"/>
        <v>4.8031542321833258E-2</v>
      </c>
    </row>
    <row r="14" spans="1:10" x14ac:dyDescent="0.25">
      <c r="A14" s="22">
        <v>110</v>
      </c>
      <c r="B14" s="3">
        <f>AVERAGEIF('All results'!$D$8:$D$206,'Wybiki AIR'!$A14,'All results'!G$8:G$206)</f>
        <v>6286232.4571292233</v>
      </c>
      <c r="C14" s="3">
        <f>AVERAGEIF('All results'!$D$8:$D$206,'Wybiki AIR'!$A14,'All results'!$I$8:$I$206)</f>
        <v>6792911.4073426323</v>
      </c>
      <c r="D14" s="3">
        <f>AVERAGEIF('All results'!$D$8:$D$206,'Wybiki AIR'!$A14,'All results'!$K$8:$K$206)</f>
        <v>6207091.1587741692</v>
      </c>
      <c r="E14" s="3">
        <f>AVERAGEIF('All results'!$D$8:$D$206,'Wybiki AIR'!$A14,'All results'!$M$8:$M$206)</f>
        <v>6294366.8459212352</v>
      </c>
      <c r="F14" s="28"/>
      <c r="G14" s="26">
        <f t="shared" si="0"/>
        <v>6207091.1587741692</v>
      </c>
      <c r="H14" s="26" t="str">
        <f t="shared" si="1"/>
        <v>Jsprit</v>
      </c>
      <c r="I14" s="26">
        <f t="shared" si="2"/>
        <v>268079.926032388</v>
      </c>
      <c r="J14" s="31">
        <f t="shared" si="3"/>
        <v>4.1919252315248977E-2</v>
      </c>
    </row>
    <row r="15" spans="1:10" x14ac:dyDescent="0.25">
      <c r="A15" s="22">
        <v>120</v>
      </c>
      <c r="B15" s="3">
        <f>AVERAGEIF('All results'!$D$8:$D$206,'Wybiki AIR'!$A15,'All results'!G$8:G$206)</f>
        <v>7085944.3687891262</v>
      </c>
      <c r="C15" s="3">
        <f>AVERAGEIF('All results'!$D$8:$D$206,'Wybiki AIR'!$A15,'All results'!$I$8:$I$206)</f>
        <v>7637192.3160335645</v>
      </c>
      <c r="D15" s="3">
        <f>AVERAGEIF('All results'!$D$8:$D$206,'Wybiki AIR'!$A15,'All results'!$K$8:$K$206)</f>
        <v>7013168.1913318308</v>
      </c>
      <c r="E15" s="3">
        <f>AVERAGEIF('All results'!$D$8:$D$206,'Wybiki AIR'!$A15,'All results'!$M$8:$M$206)</f>
        <v>7167394.9949068455</v>
      </c>
      <c r="F15" s="28"/>
      <c r="G15" s="26">
        <f t="shared" si="0"/>
        <v>7013168.1913318308</v>
      </c>
      <c r="H15" s="26" t="str">
        <f t="shared" si="1"/>
        <v>Jsprit</v>
      </c>
      <c r="I15" s="26">
        <f t="shared" si="2"/>
        <v>281322.23723132338</v>
      </c>
      <c r="J15" s="31">
        <f t="shared" si="3"/>
        <v>3.8932349628081439E-2</v>
      </c>
    </row>
    <row r="16" spans="1:10" x14ac:dyDescent="0.25">
      <c r="A16" s="22">
        <v>130</v>
      </c>
      <c r="B16" s="3">
        <f>AVERAGEIF('All results'!$D$8:$D$206,'Wybiki AIR'!$A16,'All results'!G$8:G$206)</f>
        <v>7294156.2062488124</v>
      </c>
      <c r="C16" s="3">
        <f>AVERAGEIF('All results'!$D$8:$D$206,'Wybiki AIR'!$A16,'All results'!$I$8:$I$206)</f>
        <v>7899356.5215974106</v>
      </c>
      <c r="D16" s="3">
        <f>AVERAGEIF('All results'!$D$8:$D$206,'Wybiki AIR'!$A16,'All results'!$K$8:$K$206)</f>
        <v>7219066.2574961036</v>
      </c>
      <c r="E16" s="3">
        <f>AVERAGEIF('All results'!$D$8:$D$206,'Wybiki AIR'!$A16,'All results'!$M$8:$M$206)</f>
        <v>7339966.8215072397</v>
      </c>
      <c r="F16" s="28"/>
      <c r="G16" s="26">
        <f t="shared" si="0"/>
        <v>7219066.2574961036</v>
      </c>
      <c r="H16" s="26" t="str">
        <f t="shared" si="1"/>
        <v>Jsprit</v>
      </c>
      <c r="I16" s="26">
        <f t="shared" si="2"/>
        <v>311492.79833145026</v>
      </c>
      <c r="J16" s="31">
        <f t="shared" si="3"/>
        <v>4.1877801026322804E-2</v>
      </c>
    </row>
    <row r="17" spans="1:10" x14ac:dyDescent="0.25">
      <c r="A17" s="22">
        <v>140</v>
      </c>
      <c r="B17" s="3">
        <f>AVERAGEIF('All results'!$D$8:$D$206,'Wybiki AIR'!$A17,'All results'!G$8:G$206)</f>
        <v>8172529.0817369726</v>
      </c>
      <c r="C17" s="3">
        <f>AVERAGEIF('All results'!$D$8:$D$206,'Wybiki AIR'!$A17,'All results'!$I$8:$I$206)</f>
        <v>8790021.9023199286</v>
      </c>
      <c r="D17" s="3">
        <f>AVERAGEIF('All results'!$D$8:$D$206,'Wybiki AIR'!$A17,'All results'!$K$8:$K$206)</f>
        <v>8160916.7278895024</v>
      </c>
      <c r="E17" s="3">
        <f>AVERAGEIF('All results'!$D$8:$D$206,'Wybiki AIR'!$A17,'All results'!$M$8:$M$206)</f>
        <v>8241741.3503999412</v>
      </c>
      <c r="F17" s="28"/>
      <c r="G17" s="26">
        <f t="shared" si="0"/>
        <v>8160916.7278895024</v>
      </c>
      <c r="H17" s="26" t="str">
        <f t="shared" si="1"/>
        <v>Jsprit</v>
      </c>
      <c r="I17" s="26">
        <f t="shared" si="2"/>
        <v>301266.77990329801</v>
      </c>
      <c r="J17" s="31">
        <f t="shared" si="3"/>
        <v>3.6117475462581379E-2</v>
      </c>
    </row>
    <row r="18" spans="1:10" x14ac:dyDescent="0.25">
      <c r="A18" s="22">
        <v>150</v>
      </c>
      <c r="B18" s="3">
        <f>AVERAGEIF('All results'!$D$8:$D$206,'Wybiki AIR'!$A18,'All results'!G$8:G$206)</f>
        <v>8991236.7995284535</v>
      </c>
      <c r="C18" s="3">
        <f>AVERAGEIF('All results'!$D$8:$D$206,'Wybiki AIR'!$A18,'All results'!$I$8:$I$206)</f>
        <v>9657198.4628031719</v>
      </c>
      <c r="D18" s="3">
        <f>AVERAGEIF('All results'!$D$8:$D$206,'Wybiki AIR'!$A18,'All results'!$K$8:$K$206)</f>
        <v>8983554.2252956219</v>
      </c>
      <c r="E18" s="3">
        <f>AVERAGEIF('All results'!$D$8:$D$206,'Wybiki AIR'!$A18,'All results'!$M$8:$M$206)</f>
        <v>9086850.4662258439</v>
      </c>
      <c r="F18" s="28"/>
      <c r="G18" s="26">
        <f t="shared" si="0"/>
        <v>8983554.2252956219</v>
      </c>
      <c r="H18" s="26" t="str">
        <f t="shared" si="1"/>
        <v>Jsprit</v>
      </c>
      <c r="I18" s="26">
        <f t="shared" si="2"/>
        <v>321774.95260339521</v>
      </c>
      <c r="J18" s="31">
        <f t="shared" si="3"/>
        <v>3.505284513430057E-2</v>
      </c>
    </row>
    <row r="19" spans="1:10" x14ac:dyDescent="0.25">
      <c r="A19" s="22">
        <v>160</v>
      </c>
      <c r="B19" s="3">
        <f>AVERAGEIF('All results'!$D$8:$D$206,'Wybiki AIR'!$A19,'All results'!G$8:G$206)</f>
        <v>8674517.6055854764</v>
      </c>
      <c r="C19" s="3">
        <f>AVERAGEIF('All results'!$D$8:$D$206,'Wybiki AIR'!$A19,'All results'!$I$8:$I$206)</f>
        <v>9363747.4779666308</v>
      </c>
      <c r="D19" s="3">
        <f>AVERAGEIF('All results'!$D$8:$D$206,'Wybiki AIR'!$A19,'All results'!$K$8:$K$206)</f>
        <v>8733123.8893572278</v>
      </c>
      <c r="E19" s="3">
        <f>AVERAGEIF('All results'!$D$8:$D$206,'Wybiki AIR'!$A19,'All results'!$M$8:$M$206)</f>
        <v>8811972.6452938579</v>
      </c>
      <c r="F19" s="28"/>
      <c r="G19" s="26">
        <f t="shared" si="0"/>
        <v>8674517.6055854764</v>
      </c>
      <c r="H19" s="26" t="str">
        <f t="shared" si="1"/>
        <v>C&amp;W Savings</v>
      </c>
      <c r="I19" s="26">
        <f t="shared" si="2"/>
        <v>316981.21713751071</v>
      </c>
      <c r="J19" s="31">
        <f t="shared" si="3"/>
        <v>3.5632520675096001E-2</v>
      </c>
    </row>
    <row r="20" spans="1:10" x14ac:dyDescent="0.25">
      <c r="A20" s="22">
        <v>170</v>
      </c>
      <c r="B20" s="3">
        <f>AVERAGEIF('All results'!$D$8:$D$206,'Wybiki AIR'!$A20,'All results'!G$8:G$206)</f>
        <v>9241998.7179256938</v>
      </c>
      <c r="C20" s="3">
        <f>AVERAGEIF('All results'!$D$8:$D$206,'Wybiki AIR'!$A20,'All results'!$I$8:$I$206)</f>
        <v>9889417.7929976285</v>
      </c>
      <c r="D20" s="3">
        <f>AVERAGEIF('All results'!$D$8:$D$206,'Wybiki AIR'!$A20,'All results'!$K$8:$K$206)</f>
        <v>9303428.8224454485</v>
      </c>
      <c r="E20" s="3">
        <f>AVERAGEIF('All results'!$D$8:$D$206,'Wybiki AIR'!$A20,'All results'!$M$8:$M$206)</f>
        <v>9307004.1955997385</v>
      </c>
      <c r="F20" s="28"/>
      <c r="G20" s="26">
        <f t="shared" si="0"/>
        <v>9241998.7179256938</v>
      </c>
      <c r="H20" s="26" t="str">
        <f t="shared" si="1"/>
        <v>C&amp;W Savings</v>
      </c>
      <c r="I20" s="26">
        <f t="shared" si="2"/>
        <v>304104.18773449521</v>
      </c>
      <c r="J20" s="31">
        <f t="shared" si="3"/>
        <v>3.2229918939301792E-2</v>
      </c>
    </row>
    <row r="21" spans="1:10" x14ac:dyDescent="0.25">
      <c r="A21" s="22">
        <v>180</v>
      </c>
      <c r="B21" s="3">
        <f>AVERAGEIF('All results'!$D$8:$D$206,'Wybiki AIR'!$A21,'All results'!G$8:G$206)</f>
        <v>9951554.4113853201</v>
      </c>
      <c r="C21" s="3">
        <f>AVERAGEIF('All results'!$D$8:$D$206,'Wybiki AIR'!$A21,'All results'!$I$8:$I$206)</f>
        <v>10517006.245885609</v>
      </c>
      <c r="D21" s="3">
        <f>AVERAGEIF('All results'!$D$8:$D$206,'Wybiki AIR'!$A21,'All results'!$K$8:$K$206)</f>
        <v>10047402.273573028</v>
      </c>
      <c r="E21" s="3">
        <f>AVERAGEIF('All results'!$D$8:$D$206,'Wybiki AIR'!$A21,'All results'!$M$8:$M$206)</f>
        <v>10013070.687203208</v>
      </c>
      <c r="F21" s="28"/>
      <c r="G21" s="26">
        <f t="shared" si="0"/>
        <v>9951554.4113853201</v>
      </c>
      <c r="H21" s="26" t="str">
        <f t="shared" si="1"/>
        <v>C&amp;W Savings</v>
      </c>
      <c r="I21" s="26">
        <f t="shared" si="2"/>
        <v>259545.18520467763</v>
      </c>
      <c r="J21" s="31">
        <f t="shared" si="3"/>
        <v>2.5615728975990668E-2</v>
      </c>
    </row>
    <row r="22" spans="1:10" x14ac:dyDescent="0.25">
      <c r="A22" s="22">
        <v>190</v>
      </c>
      <c r="B22" s="3">
        <f>AVERAGEIF('All results'!$D$8:$D$206,'Wybiki AIR'!$A22,'All results'!G$8:G$206)</f>
        <v>10295594.40052633</v>
      </c>
      <c r="C22" s="3">
        <f>AVERAGEIF('All results'!$D$8:$D$206,'Wybiki AIR'!$A22,'All results'!$I$8:$I$206)</f>
        <v>10990163.102179576</v>
      </c>
      <c r="D22" s="3">
        <f>AVERAGEIF('All results'!$D$8:$D$206,'Wybiki AIR'!$A22,'All results'!$K$8:$K$206)</f>
        <v>10385887.768789677</v>
      </c>
      <c r="E22" s="3">
        <f>AVERAGEIF('All results'!$D$8:$D$206,'Wybiki AIR'!$A22,'All results'!$M$8:$M$206)</f>
        <v>10391315.385403126</v>
      </c>
      <c r="F22" s="28"/>
      <c r="G22" s="26">
        <f t="shared" si="0"/>
        <v>10295594.40052633</v>
      </c>
      <c r="H22" s="26" t="str">
        <f t="shared" si="1"/>
        <v>C&amp;W Savings</v>
      </c>
      <c r="I22" s="26">
        <f t="shared" si="2"/>
        <v>319314.08337094763</v>
      </c>
      <c r="J22" s="31">
        <f t="shared" si="3"/>
        <v>3.0365345509132842E-2</v>
      </c>
    </row>
    <row r="23" spans="1:10" x14ac:dyDescent="0.25">
      <c r="A23" s="22">
        <v>200</v>
      </c>
      <c r="B23" s="3">
        <f>AVERAGEIF('All results'!$D$8:$D$206,'Wybiki AIR'!$A23,'All results'!G$8:G$206)</f>
        <v>11509101.608058332</v>
      </c>
      <c r="C23" s="3">
        <f>AVERAGEIF('All results'!$D$8:$D$206,'Wybiki AIR'!$A23,'All results'!$I$8:$I$206)</f>
        <v>12194873.987407144</v>
      </c>
      <c r="D23" s="3">
        <f>AVERAGEIF('All results'!$D$8:$D$206,'Wybiki AIR'!$A23,'All results'!$K$8:$K$206)</f>
        <v>11658269.643835299</v>
      </c>
      <c r="E23" s="3">
        <f>AVERAGEIF('All results'!$D$8:$D$206,'Wybiki AIR'!$A23,'All results'!$M$8:$M$206)</f>
        <v>11604538.3939499</v>
      </c>
      <c r="F23" s="28"/>
      <c r="G23" s="26">
        <f t="shared" si="0"/>
        <v>11509101.608058332</v>
      </c>
      <c r="H23" s="26" t="str">
        <f t="shared" si="1"/>
        <v>C&amp;W Savings</v>
      </c>
      <c r="I23" s="26">
        <f t="shared" si="2"/>
        <v>308351.85812822374</v>
      </c>
      <c r="J23" s="31">
        <f t="shared" si="3"/>
        <v>2.6261270989816943E-2</v>
      </c>
    </row>
    <row r="24" spans="1:10" x14ac:dyDescent="0.25">
      <c r="A24" s="1" t="s">
        <v>229</v>
      </c>
      <c r="B24" s="1">
        <f>AVERAGE(B4:B23)</f>
        <v>6110524.033774293</v>
      </c>
      <c r="C24" s="1">
        <f>AVERAGE(C4:C23)</f>
        <v>6609335.7880157735</v>
      </c>
      <c r="D24" s="1">
        <f>AVERAGE(D4:D23)</f>
        <v>6078175.646653438</v>
      </c>
      <c r="E24" s="1">
        <f>AVERAGE(E4:E23)</f>
        <v>6153836.5136856763</v>
      </c>
      <c r="F24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workbookViewId="0">
      <selection activeCell="N19" sqref="N19"/>
    </sheetView>
  </sheetViews>
  <sheetFormatPr defaultRowHeight="15" x14ac:dyDescent="0.25"/>
  <cols>
    <col min="8" max="8" width="12.42578125" bestFit="1" customWidth="1"/>
  </cols>
  <sheetData>
    <row r="3" spans="1:10" ht="60" x14ac:dyDescent="0.25">
      <c r="A3" s="27"/>
      <c r="B3" s="2" t="s">
        <v>222</v>
      </c>
      <c r="C3" s="2" t="s">
        <v>223</v>
      </c>
      <c r="D3" s="2" t="s">
        <v>224</v>
      </c>
      <c r="E3" s="2" t="s">
        <v>225</v>
      </c>
      <c r="F3" s="30"/>
      <c r="G3" s="29" t="s">
        <v>227</v>
      </c>
      <c r="H3" s="29" t="s">
        <v>226</v>
      </c>
      <c r="I3" s="29" t="s">
        <v>228</v>
      </c>
      <c r="J3" s="29" t="s">
        <v>230</v>
      </c>
    </row>
    <row r="4" spans="1:10" x14ac:dyDescent="0.25">
      <c r="A4" s="22">
        <v>10</v>
      </c>
      <c r="B4" s="3">
        <f>AVERAGEIF('All results'!$D$8:$D$206,'Wybiki AIR'!$A4,'All results'!P$8:P$206)</f>
        <v>871551.95976469852</v>
      </c>
      <c r="C4" s="3">
        <f>AVERAGEIF('All results'!$D$8:$D$206,'Wybiki AIR'!$A4,'All results'!$R$8:$R$206)</f>
        <v>1079908.8887495338</v>
      </c>
      <c r="D4" s="3">
        <f>AVERAGEIF('All results'!$D$8:$D$206,'Wybiki AIR'!$A4,'All results'!$T$8:$T$206)</f>
        <v>858784.36461026745</v>
      </c>
      <c r="E4" s="3">
        <f>AVERAGEIF('All results'!$D$8:$D$206,'Wybiki AIR'!$A4,'All results'!$V$8:$V$206)</f>
        <v>863009.99847019126</v>
      </c>
      <c r="F4" s="28"/>
      <c r="G4" s="26">
        <f t="shared" ref="G4:G23" si="0">MIN(B4:E4)</f>
        <v>858784.36461026745</v>
      </c>
      <c r="H4" s="26" t="str">
        <f t="shared" ref="H4:H23" si="1">IF(G4=B4,$B$3,IF(G4=C4,$C$3,IF(G4=D4,$D$3,IF(G4=E4,$E$3))))</f>
        <v>Jsprit</v>
      </c>
      <c r="I4" s="26">
        <f>STDEV(B4:E4)</f>
        <v>107860.87729359193</v>
      </c>
      <c r="J4" s="31">
        <f>I4/AVERAGE(B4:E4)</f>
        <v>0.11745535889053096</v>
      </c>
    </row>
    <row r="5" spans="1:10" x14ac:dyDescent="0.25">
      <c r="A5" s="22">
        <v>20</v>
      </c>
      <c r="B5" s="3">
        <f>AVERAGEIF('All results'!$D$8:$D$206,'Wybiki AIR'!$A5,'All results'!P$8:P$206)</f>
        <v>1465080.112687238</v>
      </c>
      <c r="C5" s="3">
        <f>AVERAGEIF('All results'!$D$8:$D$206,'Wybiki AIR'!$A5,'All results'!$R$8:$R$206)</f>
        <v>1698911.3528439035</v>
      </c>
      <c r="D5" s="3">
        <f>AVERAGEIF('All results'!$D$8:$D$206,'Wybiki AIR'!$A5,'All results'!$T$8:$T$206)</f>
        <v>1423537.9496255999</v>
      </c>
      <c r="E5" s="3">
        <f>AVERAGEIF('All results'!$D$8:$D$206,'Wybiki AIR'!$A5,'All results'!$V$8:$V$206)</f>
        <v>1473548.104280466</v>
      </c>
      <c r="F5" s="28"/>
      <c r="G5" s="26">
        <f t="shared" si="0"/>
        <v>1423537.9496255999</v>
      </c>
      <c r="H5" s="26" t="str">
        <f t="shared" si="1"/>
        <v>Jsprit</v>
      </c>
      <c r="I5" s="26">
        <f t="shared" ref="I5:I23" si="2">STDEV(B5:E5)</f>
        <v>124363.2540980811</v>
      </c>
      <c r="J5" s="31">
        <f t="shared" ref="J5:J23" si="3">I5/AVERAGE(B5:E5)</f>
        <v>8.2073363159776022E-2</v>
      </c>
    </row>
    <row r="6" spans="1:10" x14ac:dyDescent="0.25">
      <c r="A6" s="22">
        <v>30</v>
      </c>
      <c r="B6" s="3">
        <f>AVERAGEIF('All results'!$D$8:$D$206,'Wybiki AIR'!$A6,'All results'!P$8:P$206)</f>
        <v>2188448.7722918438</v>
      </c>
      <c r="C6" s="3">
        <f>AVERAGEIF('All results'!$D$8:$D$206,'Wybiki AIR'!$A6,'All results'!$R$8:$R$206)</f>
        <v>2535657.1852257759</v>
      </c>
      <c r="D6" s="3">
        <f>AVERAGEIF('All results'!$D$8:$D$206,'Wybiki AIR'!$A6,'All results'!$T$8:$T$206)</f>
        <v>2084692.4244985797</v>
      </c>
      <c r="E6" s="3">
        <f>AVERAGEIF('All results'!$D$8:$D$206,'Wybiki AIR'!$A6,'All results'!$V$8:$V$206)</f>
        <v>2130997.1911619352</v>
      </c>
      <c r="F6" s="28"/>
      <c r="G6" s="26">
        <f t="shared" si="0"/>
        <v>2084692.4244985797</v>
      </c>
      <c r="H6" s="26" t="str">
        <f t="shared" si="1"/>
        <v>Jsprit</v>
      </c>
      <c r="I6" s="26">
        <f t="shared" si="2"/>
        <v>204915.18642336232</v>
      </c>
      <c r="J6" s="31">
        <f t="shared" si="3"/>
        <v>9.1686743727413492E-2</v>
      </c>
    </row>
    <row r="7" spans="1:10" x14ac:dyDescent="0.25">
      <c r="A7" s="22">
        <v>40</v>
      </c>
      <c r="B7" s="3">
        <f>AVERAGEIF('All results'!$D$8:$D$206,'Wybiki AIR'!$A7,'All results'!P$8:P$206)</f>
        <v>2578410.8533649677</v>
      </c>
      <c r="C7" s="3">
        <f>AVERAGEIF('All results'!$D$8:$D$206,'Wybiki AIR'!$A7,'All results'!$R$8:$R$206)</f>
        <v>2914168.0445833141</v>
      </c>
      <c r="D7" s="3">
        <f>AVERAGEIF('All results'!$D$8:$D$206,'Wybiki AIR'!$A7,'All results'!$T$8:$T$206)</f>
        <v>2487406.5493235756</v>
      </c>
      <c r="E7" s="3">
        <f>AVERAGEIF('All results'!$D$8:$D$206,'Wybiki AIR'!$A7,'All results'!$V$8:$V$206)</f>
        <v>2567676.3625216023</v>
      </c>
      <c r="F7" s="28"/>
      <c r="G7" s="26">
        <f t="shared" si="0"/>
        <v>2487406.5493235756</v>
      </c>
      <c r="H7" s="26" t="str">
        <f t="shared" si="1"/>
        <v>Jsprit</v>
      </c>
      <c r="I7" s="26">
        <f t="shared" si="2"/>
        <v>189243.01100870408</v>
      </c>
      <c r="J7" s="31">
        <f t="shared" si="3"/>
        <v>7.1766810283201435E-2</v>
      </c>
    </row>
    <row r="8" spans="1:10" x14ac:dyDescent="0.25">
      <c r="A8" s="22">
        <v>50</v>
      </c>
      <c r="B8" s="3">
        <f>AVERAGEIF('All results'!$D$8:$D$206,'Wybiki AIR'!$A8,'All results'!P$8:P$206)</f>
        <v>3276028.8072828641</v>
      </c>
      <c r="C8" s="3">
        <f>AVERAGEIF('All results'!$D$8:$D$206,'Wybiki AIR'!$A8,'All results'!$R$8:$R$206)</f>
        <v>3606701.752351807</v>
      </c>
      <c r="D8" s="3">
        <f>AVERAGEIF('All results'!$D$8:$D$206,'Wybiki AIR'!$A8,'All results'!$T$8:$T$206)</f>
        <v>3133219.726068886</v>
      </c>
      <c r="E8" s="3">
        <f>AVERAGEIF('All results'!$D$8:$D$206,'Wybiki AIR'!$A8,'All results'!$V$8:$V$206)</f>
        <v>3257329.8663312988</v>
      </c>
      <c r="F8" s="28"/>
      <c r="G8" s="26">
        <f t="shared" si="0"/>
        <v>3133219.726068886</v>
      </c>
      <c r="H8" s="26" t="str">
        <f t="shared" si="1"/>
        <v>Jsprit</v>
      </c>
      <c r="I8" s="26">
        <f t="shared" si="2"/>
        <v>202430.63658549855</v>
      </c>
      <c r="J8" s="31">
        <f t="shared" si="3"/>
        <v>6.1003952080214315E-2</v>
      </c>
    </row>
    <row r="9" spans="1:10" x14ac:dyDescent="0.25">
      <c r="A9" s="22">
        <v>60</v>
      </c>
      <c r="B9" s="3">
        <f>AVERAGEIF('All results'!$D$8:$D$206,'Wybiki AIR'!$A9,'All results'!P$8:P$206)</f>
        <v>4109470.2401130749</v>
      </c>
      <c r="C9" s="3">
        <f>AVERAGEIF('All results'!$D$8:$D$206,'Wybiki AIR'!$A9,'All results'!$R$8:$R$206)</f>
        <v>4567251.0785719762</v>
      </c>
      <c r="D9" s="3">
        <f>AVERAGEIF('All results'!$D$8:$D$206,'Wybiki AIR'!$A9,'All results'!$T$8:$T$206)</f>
        <v>3923566.2316772724</v>
      </c>
      <c r="E9" s="3">
        <f>AVERAGEIF('All results'!$D$8:$D$206,'Wybiki AIR'!$A9,'All results'!$V$8:$V$206)</f>
        <v>4092707.477080679</v>
      </c>
      <c r="F9" s="28"/>
      <c r="G9" s="26">
        <f t="shared" si="0"/>
        <v>3923566.2316772724</v>
      </c>
      <c r="H9" s="26" t="str">
        <f t="shared" si="1"/>
        <v>Jsprit</v>
      </c>
      <c r="I9" s="26">
        <f t="shared" si="2"/>
        <v>275761.84764090652</v>
      </c>
      <c r="J9" s="31">
        <f t="shared" si="3"/>
        <v>6.6078459183042643E-2</v>
      </c>
    </row>
    <row r="10" spans="1:10" x14ac:dyDescent="0.25">
      <c r="A10" s="22">
        <v>70</v>
      </c>
      <c r="B10" s="3">
        <f>AVERAGEIF('All results'!$D$8:$D$206,'Wybiki AIR'!$A10,'All results'!P$8:P$206)</f>
        <v>4134378.0290671187</v>
      </c>
      <c r="C10" s="3">
        <f>AVERAGEIF('All results'!$D$8:$D$206,'Wybiki AIR'!$A10,'All results'!$R$8:$R$206)</f>
        <v>4572554.0238447255</v>
      </c>
      <c r="D10" s="3">
        <f>AVERAGEIF('All results'!$D$8:$D$206,'Wybiki AIR'!$A10,'All results'!$T$8:$T$206)</f>
        <v>3997247.0706557236</v>
      </c>
      <c r="E10" s="3">
        <f>AVERAGEIF('All results'!$D$8:$D$206,'Wybiki AIR'!$A10,'All results'!$V$8:$V$206)</f>
        <v>4135516.8725352148</v>
      </c>
      <c r="F10" s="28"/>
      <c r="G10" s="26">
        <f t="shared" si="0"/>
        <v>3997247.0706557236</v>
      </c>
      <c r="H10" s="26" t="str">
        <f t="shared" si="1"/>
        <v>Jsprit</v>
      </c>
      <c r="I10" s="26">
        <f t="shared" si="2"/>
        <v>250316.88237824276</v>
      </c>
      <c r="J10" s="31">
        <f t="shared" si="3"/>
        <v>5.9458765154946663E-2</v>
      </c>
    </row>
    <row r="11" spans="1:10" x14ac:dyDescent="0.25">
      <c r="A11" s="22">
        <v>80</v>
      </c>
      <c r="B11" s="3">
        <f>AVERAGEIF('All results'!$D$8:$D$206,'Wybiki AIR'!$A11,'All results'!P$8:P$206)</f>
        <v>4583857.670782553</v>
      </c>
      <c r="C11" s="3">
        <f>AVERAGEIF('All results'!$D$8:$D$206,'Wybiki AIR'!$A11,'All results'!$R$8:$R$206)</f>
        <v>5227804.0579062616</v>
      </c>
      <c r="D11" s="3">
        <f>AVERAGEIF('All results'!$D$8:$D$206,'Wybiki AIR'!$A11,'All results'!$T$8:$T$206)</f>
        <v>4421512.5171345538</v>
      </c>
      <c r="E11" s="3">
        <f>AVERAGEIF('All results'!$D$8:$D$206,'Wybiki AIR'!$A11,'All results'!$V$8:$V$206)</f>
        <v>4598993.1208133111</v>
      </c>
      <c r="F11" s="28"/>
      <c r="G11" s="26">
        <f t="shared" si="0"/>
        <v>4421512.5171345538</v>
      </c>
      <c r="H11" s="26" t="str">
        <f t="shared" si="1"/>
        <v>Jsprit</v>
      </c>
      <c r="I11" s="26">
        <f t="shared" si="2"/>
        <v>355698.91156475403</v>
      </c>
      <c r="J11" s="31">
        <f t="shared" si="3"/>
        <v>7.5551348846849151E-2</v>
      </c>
    </row>
    <row r="12" spans="1:10" x14ac:dyDescent="0.25">
      <c r="A12" s="22">
        <v>90</v>
      </c>
      <c r="B12" s="3">
        <f>AVERAGEIF('All results'!$D$8:$D$206,'Wybiki AIR'!$A12,'All results'!P$8:P$206)</f>
        <v>5435806.0308875982</v>
      </c>
      <c r="C12" s="3">
        <f>AVERAGEIF('All results'!$D$8:$D$206,'Wybiki AIR'!$A12,'All results'!$R$8:$R$206)</f>
        <v>5981531.7317409227</v>
      </c>
      <c r="D12" s="3">
        <f>AVERAGEIF('All results'!$D$8:$D$206,'Wybiki AIR'!$A12,'All results'!$T$8:$T$206)</f>
        <v>5253586.0662097046</v>
      </c>
      <c r="E12" s="3">
        <f>AVERAGEIF('All results'!$D$8:$D$206,'Wybiki AIR'!$A12,'All results'!$V$8:$V$206)</f>
        <v>5431038.334823519</v>
      </c>
      <c r="F12" s="28"/>
      <c r="G12" s="26">
        <f t="shared" si="0"/>
        <v>5253586.0662097046</v>
      </c>
      <c r="H12" s="26" t="str">
        <f t="shared" si="1"/>
        <v>Jsprit</v>
      </c>
      <c r="I12" s="26">
        <f t="shared" si="2"/>
        <v>315631.71665148553</v>
      </c>
      <c r="J12" s="31">
        <f t="shared" si="3"/>
        <v>5.7122840825494063E-2</v>
      </c>
    </row>
    <row r="13" spans="1:10" x14ac:dyDescent="0.25">
      <c r="A13" s="22">
        <v>100</v>
      </c>
      <c r="B13" s="3">
        <f>AVERAGEIF('All results'!$D$8:$D$206,'Wybiki AIR'!$A13,'All results'!P$8:P$206)</f>
        <v>5758606.9741121931</v>
      </c>
      <c r="C13" s="3">
        <f>AVERAGEIF('All results'!$D$8:$D$206,'Wybiki AIR'!$A13,'All results'!$R$8:$R$206)</f>
        <v>6346542.9651007531</v>
      </c>
      <c r="D13" s="3">
        <f>AVERAGEIF('All results'!$D$8:$D$206,'Wybiki AIR'!$A13,'All results'!$T$8:$T$206)</f>
        <v>5662633.7669488294</v>
      </c>
      <c r="E13" s="3">
        <f>AVERAGEIF('All results'!$D$8:$D$206,'Wybiki AIR'!$A13,'All results'!$V$8:$V$206)</f>
        <v>5751577.2631571097</v>
      </c>
      <c r="F13" s="28"/>
      <c r="G13" s="26">
        <f t="shared" si="0"/>
        <v>5662633.7669488294</v>
      </c>
      <c r="H13" s="26" t="str">
        <f t="shared" si="1"/>
        <v>Jsprit</v>
      </c>
      <c r="I13" s="26">
        <f t="shared" si="2"/>
        <v>314186.24070139328</v>
      </c>
      <c r="J13" s="31">
        <f t="shared" si="3"/>
        <v>5.3434485930336402E-2</v>
      </c>
    </row>
    <row r="14" spans="1:10" x14ac:dyDescent="0.25">
      <c r="A14" s="22">
        <v>110</v>
      </c>
      <c r="B14" s="3">
        <f>AVERAGEIF('All results'!$D$8:$D$206,'Wybiki AIR'!$A14,'All results'!P$8:P$206)</f>
        <v>6192947.7928237114</v>
      </c>
      <c r="C14" s="3">
        <f>AVERAGEIF('All results'!$D$8:$D$206,'Wybiki AIR'!$A14,'All results'!$R$8:$R$206)</f>
        <v>6763712.3136300473</v>
      </c>
      <c r="D14" s="3">
        <f>AVERAGEIF('All results'!$D$8:$D$206,'Wybiki AIR'!$A14,'All results'!$T$8:$T$206)</f>
        <v>6053614.1343072597</v>
      </c>
      <c r="E14" s="3">
        <f>AVERAGEIF('All results'!$D$8:$D$206,'Wybiki AIR'!$A14,'All results'!$V$8:$V$206)</f>
        <v>6180319.3192422455</v>
      </c>
      <c r="F14" s="28"/>
      <c r="G14" s="26">
        <f t="shared" si="0"/>
        <v>6053614.1343072597</v>
      </c>
      <c r="H14" s="26" t="str">
        <f t="shared" si="1"/>
        <v>Jsprit</v>
      </c>
      <c r="I14" s="26">
        <f t="shared" si="2"/>
        <v>317015.5751982826</v>
      </c>
      <c r="J14" s="31">
        <f t="shared" si="3"/>
        <v>5.0338722578038612E-2</v>
      </c>
    </row>
    <row r="15" spans="1:10" x14ac:dyDescent="0.25">
      <c r="A15" s="22">
        <v>120</v>
      </c>
      <c r="B15" s="3">
        <f>AVERAGEIF('All results'!$D$8:$D$206,'Wybiki AIR'!$A15,'All results'!P$8:P$206)</f>
        <v>7004928.117754315</v>
      </c>
      <c r="C15" s="3">
        <f>AVERAGEIF('All results'!$D$8:$D$206,'Wybiki AIR'!$A15,'All results'!$R$8:$R$206)</f>
        <v>7537146.6378781898</v>
      </c>
      <c r="D15" s="3">
        <f>AVERAGEIF('All results'!$D$8:$D$206,'Wybiki AIR'!$A15,'All results'!$T$8:$T$206)</f>
        <v>6910701.8535681386</v>
      </c>
      <c r="E15" s="3">
        <f>AVERAGEIF('All results'!$D$8:$D$206,'Wybiki AIR'!$A15,'All results'!$V$8:$V$206)</f>
        <v>6998786.1423111055</v>
      </c>
      <c r="F15" s="28"/>
      <c r="G15" s="26">
        <f t="shared" si="0"/>
        <v>6910701.8535681386</v>
      </c>
      <c r="H15" s="26" t="str">
        <f t="shared" si="1"/>
        <v>Jsprit</v>
      </c>
      <c r="I15" s="26">
        <f t="shared" si="2"/>
        <v>286093.92379478179</v>
      </c>
      <c r="J15" s="31">
        <f t="shared" si="3"/>
        <v>4.0221892385096561E-2</v>
      </c>
    </row>
    <row r="16" spans="1:10" x14ac:dyDescent="0.25">
      <c r="A16" s="22">
        <v>130</v>
      </c>
      <c r="B16" s="3">
        <f>AVERAGEIF('All results'!$D$8:$D$206,'Wybiki AIR'!$A16,'All results'!P$8:P$206)</f>
        <v>7256489.0557819549</v>
      </c>
      <c r="C16" s="3">
        <f>AVERAGEIF('All results'!$D$8:$D$206,'Wybiki AIR'!$A16,'All results'!$R$8:$R$206)</f>
        <v>7824694.8129662201</v>
      </c>
      <c r="D16" s="3">
        <f>AVERAGEIF('All results'!$D$8:$D$206,'Wybiki AIR'!$A16,'All results'!$T$8:$T$206)</f>
        <v>7098801.6376178907</v>
      </c>
      <c r="E16" s="3">
        <f>AVERAGEIF('All results'!$D$8:$D$206,'Wybiki AIR'!$A16,'All results'!$V$8:$V$206)</f>
        <v>7190376.4205681812</v>
      </c>
      <c r="F16" s="28"/>
      <c r="G16" s="26">
        <f t="shared" si="0"/>
        <v>7098801.6376178907</v>
      </c>
      <c r="H16" s="26" t="str">
        <f t="shared" si="1"/>
        <v>Jsprit</v>
      </c>
      <c r="I16" s="26">
        <f t="shared" si="2"/>
        <v>327841.5077828014</v>
      </c>
      <c r="J16" s="31">
        <f t="shared" si="3"/>
        <v>4.4649297628457561E-2</v>
      </c>
    </row>
    <row r="17" spans="1:10" x14ac:dyDescent="0.25">
      <c r="A17" s="22">
        <v>140</v>
      </c>
      <c r="B17" s="3">
        <f>AVERAGEIF('All results'!$D$8:$D$206,'Wybiki AIR'!$A17,'All results'!P$8:P$206)</f>
        <v>8096437.2418162916</v>
      </c>
      <c r="C17" s="3">
        <f>AVERAGEIF('All results'!$D$8:$D$206,'Wybiki AIR'!$A17,'All results'!$R$8:$R$206)</f>
        <v>8694593.1331803501</v>
      </c>
      <c r="D17" s="3">
        <f>AVERAGEIF('All results'!$D$8:$D$206,'Wybiki AIR'!$A17,'All results'!$T$8:$T$206)</f>
        <v>7978563.3894760236</v>
      </c>
      <c r="E17" s="3">
        <f>AVERAGEIF('All results'!$D$8:$D$206,'Wybiki AIR'!$A17,'All results'!$V$8:$V$206)</f>
        <v>8106355.5234421315</v>
      </c>
      <c r="F17" s="28"/>
      <c r="G17" s="26">
        <f t="shared" si="0"/>
        <v>7978563.3894760236</v>
      </c>
      <c r="H17" s="26" t="str">
        <f t="shared" si="1"/>
        <v>Jsprit</v>
      </c>
      <c r="I17" s="26">
        <f t="shared" si="2"/>
        <v>322339.88229725574</v>
      </c>
      <c r="J17" s="31">
        <f t="shared" si="3"/>
        <v>3.9218929251207714E-2</v>
      </c>
    </row>
    <row r="18" spans="1:10" x14ac:dyDescent="0.25">
      <c r="A18" s="22">
        <v>150</v>
      </c>
      <c r="B18" s="3">
        <f>AVERAGEIF('All results'!$D$8:$D$206,'Wybiki AIR'!$A18,'All results'!P$8:P$206)</f>
        <v>8910042.7804027647</v>
      </c>
      <c r="C18" s="3">
        <f>AVERAGEIF('All results'!$D$8:$D$206,'Wybiki AIR'!$A18,'All results'!$R$8:$R$206)</f>
        <v>9627801.1272212565</v>
      </c>
      <c r="D18" s="3">
        <f>AVERAGEIF('All results'!$D$8:$D$206,'Wybiki AIR'!$A18,'All results'!$T$8:$T$206)</f>
        <v>8843726.774543073</v>
      </c>
      <c r="E18" s="3">
        <f>AVERAGEIF('All results'!$D$8:$D$206,'Wybiki AIR'!$A18,'All results'!$V$8:$V$206)</f>
        <v>8854072.9656320997</v>
      </c>
      <c r="F18" s="28"/>
      <c r="G18" s="26">
        <f t="shared" si="0"/>
        <v>8843726.774543073</v>
      </c>
      <c r="H18" s="26" t="str">
        <f t="shared" si="1"/>
        <v>Jsprit</v>
      </c>
      <c r="I18" s="26">
        <f t="shared" si="2"/>
        <v>380377.26661173278</v>
      </c>
      <c r="J18" s="31">
        <f t="shared" si="3"/>
        <v>4.1989293228391192E-2</v>
      </c>
    </row>
    <row r="19" spans="1:10" x14ac:dyDescent="0.25">
      <c r="A19" s="22">
        <v>160</v>
      </c>
      <c r="B19" s="3">
        <f>AVERAGEIF('All results'!$D$8:$D$206,'Wybiki AIR'!$A19,'All results'!P$8:P$206)</f>
        <v>8622199.3637287989</v>
      </c>
      <c r="C19" s="3">
        <f>AVERAGEIF('All results'!$D$8:$D$206,'Wybiki AIR'!$A19,'All results'!$R$8:$R$206)</f>
        <v>9351472.6497861762</v>
      </c>
      <c r="D19" s="3">
        <f>AVERAGEIF('All results'!$D$8:$D$206,'Wybiki AIR'!$A19,'All results'!$T$8:$T$206)</f>
        <v>8561386.6741418429</v>
      </c>
      <c r="E19" s="3">
        <f>AVERAGEIF('All results'!$D$8:$D$206,'Wybiki AIR'!$A19,'All results'!$V$8:$V$206)</f>
        <v>8563527.885032434</v>
      </c>
      <c r="F19" s="28"/>
      <c r="G19" s="26">
        <f t="shared" si="0"/>
        <v>8561386.6741418429</v>
      </c>
      <c r="H19" s="26" t="str">
        <f t="shared" si="1"/>
        <v>Jsprit</v>
      </c>
      <c r="I19" s="26">
        <f t="shared" si="2"/>
        <v>385581.53454456606</v>
      </c>
      <c r="J19" s="31">
        <f t="shared" si="3"/>
        <v>4.394268512733706E-2</v>
      </c>
    </row>
    <row r="20" spans="1:10" x14ac:dyDescent="0.25">
      <c r="A20" s="22">
        <v>170</v>
      </c>
      <c r="B20" s="3">
        <f>AVERAGEIF('All results'!$D$8:$D$206,'Wybiki AIR'!$A20,'All results'!P$8:P$206)</f>
        <v>9126744.0186767112</v>
      </c>
      <c r="C20" s="3">
        <f>AVERAGEIF('All results'!$D$8:$D$206,'Wybiki AIR'!$A20,'All results'!$R$8:$R$206)</f>
        <v>9884523.7144114338</v>
      </c>
      <c r="D20" s="3">
        <f>AVERAGEIF('All results'!$D$8:$D$206,'Wybiki AIR'!$A20,'All results'!$T$8:$T$206)</f>
        <v>9069539.7963055857</v>
      </c>
      <c r="E20" s="3">
        <f>AVERAGEIF('All results'!$D$8:$D$206,'Wybiki AIR'!$A20,'All results'!$V$8:$V$206)</f>
        <v>9114635.7597397733</v>
      </c>
      <c r="F20" s="28"/>
      <c r="G20" s="26">
        <f t="shared" si="0"/>
        <v>9069539.7963055857</v>
      </c>
      <c r="H20" s="26" t="str">
        <f t="shared" si="1"/>
        <v>Jsprit</v>
      </c>
      <c r="I20" s="26">
        <f t="shared" si="2"/>
        <v>391217.00028001377</v>
      </c>
      <c r="J20" s="31">
        <f t="shared" si="3"/>
        <v>4.2071497547583332E-2</v>
      </c>
    </row>
    <row r="21" spans="1:10" x14ac:dyDescent="0.25">
      <c r="A21" s="22">
        <v>180</v>
      </c>
      <c r="B21" s="3">
        <f>AVERAGEIF('All results'!$D$8:$D$206,'Wybiki AIR'!$A21,'All results'!P$8:P$206)</f>
        <v>9808962.069057446</v>
      </c>
      <c r="C21" s="3">
        <f>AVERAGEIF('All results'!$D$8:$D$206,'Wybiki AIR'!$A21,'All results'!$R$8:$R$206)</f>
        <v>10547225.073933154</v>
      </c>
      <c r="D21" s="3">
        <f>AVERAGEIF('All results'!$D$8:$D$206,'Wybiki AIR'!$A21,'All results'!$T$8:$T$206)</f>
        <v>9764531.2743987031</v>
      </c>
      <c r="E21" s="3">
        <f>AVERAGEIF('All results'!$D$8:$D$206,'Wybiki AIR'!$A21,'All results'!$V$8:$V$206)</f>
        <v>9809625.1428847536</v>
      </c>
      <c r="F21" s="28"/>
      <c r="G21" s="26">
        <f t="shared" si="0"/>
        <v>9764531.2743987031</v>
      </c>
      <c r="H21" s="26" t="str">
        <f t="shared" si="1"/>
        <v>Jsprit</v>
      </c>
      <c r="I21" s="26">
        <f t="shared" si="2"/>
        <v>377017.18557606189</v>
      </c>
      <c r="J21" s="31">
        <f t="shared" si="3"/>
        <v>3.7767487275130698E-2</v>
      </c>
    </row>
    <row r="22" spans="1:10" x14ac:dyDescent="0.25">
      <c r="A22" s="22">
        <v>190</v>
      </c>
      <c r="B22" s="3">
        <f>AVERAGEIF('All results'!$D$8:$D$206,'Wybiki AIR'!$A22,'All results'!P$8:P$206)</f>
        <v>10140880.722631965</v>
      </c>
      <c r="C22" s="3">
        <f>AVERAGEIF('All results'!$D$8:$D$206,'Wybiki AIR'!$A22,'All results'!$R$8:$R$206)</f>
        <v>10820516.742216717</v>
      </c>
      <c r="D22" s="3">
        <f>AVERAGEIF('All results'!$D$8:$D$206,'Wybiki AIR'!$A22,'All results'!$T$8:$T$206)</f>
        <v>10169356.179367434</v>
      </c>
      <c r="E22" s="3">
        <f>AVERAGEIF('All results'!$D$8:$D$206,'Wybiki AIR'!$A22,'All results'!$V$8:$V$206)</f>
        <v>10065219.730646273</v>
      </c>
      <c r="F22" s="28"/>
      <c r="G22" s="26">
        <f t="shared" si="0"/>
        <v>10065219.730646273</v>
      </c>
      <c r="H22" s="26" t="str">
        <f t="shared" si="1"/>
        <v>Google OT</v>
      </c>
      <c r="I22" s="26">
        <f t="shared" si="2"/>
        <v>350448.35695520736</v>
      </c>
      <c r="J22" s="31">
        <f t="shared" si="3"/>
        <v>3.4027437950433233E-2</v>
      </c>
    </row>
    <row r="23" spans="1:10" x14ac:dyDescent="0.25">
      <c r="A23" s="22">
        <v>200</v>
      </c>
      <c r="B23" s="3">
        <f>AVERAGEIF('All results'!$D$8:$D$206,'Wybiki AIR'!$A23,'All results'!P$8:P$206)</f>
        <v>11436795.695034197</v>
      </c>
      <c r="C23" s="3">
        <f>AVERAGEIF('All results'!$D$8:$D$206,'Wybiki AIR'!$A23,'All results'!$R$8:$R$206)</f>
        <v>12074815.907578433</v>
      </c>
      <c r="D23" s="3">
        <f>AVERAGEIF('All results'!$D$8:$D$206,'Wybiki AIR'!$A23,'All results'!$T$8:$T$206)</f>
        <v>11445639.379264737</v>
      </c>
      <c r="E23" s="3">
        <f>AVERAGEIF('All results'!$D$8:$D$206,'Wybiki AIR'!$A23,'All results'!$V$8:$V$206)</f>
        <v>11334002.254617285</v>
      </c>
      <c r="F23" s="28"/>
      <c r="G23" s="26">
        <f t="shared" si="0"/>
        <v>11334002.254617285</v>
      </c>
      <c r="H23" s="26" t="str">
        <f t="shared" si="1"/>
        <v>Google OT</v>
      </c>
      <c r="I23" s="26">
        <f t="shared" si="2"/>
        <v>338482.55907217402</v>
      </c>
      <c r="J23" s="31">
        <f t="shared" si="3"/>
        <v>2.9248079099774681E-2</v>
      </c>
    </row>
    <row r="24" spans="1:10" x14ac:dyDescent="0.25">
      <c r="A24" s="1" t="s">
        <v>229</v>
      </c>
      <c r="B24" s="1">
        <f>AVERAGE(B4:B23)</f>
        <v>6049903.315403115</v>
      </c>
      <c r="C24" s="1">
        <f>AVERAGE(C4:C23)</f>
        <v>6582876.6596860476</v>
      </c>
      <c r="D24" s="1">
        <f>AVERAGE(D4:D23)</f>
        <v>5957102.3879871834</v>
      </c>
      <c r="E24" s="1">
        <f>AVERAGE(E4:E23)</f>
        <v>6025965.7867645798</v>
      </c>
      <c r="F2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R208"/>
  <sheetViews>
    <sheetView topLeftCell="D180" workbookViewId="0">
      <selection activeCell="F20" sqref="F20"/>
    </sheetView>
  </sheetViews>
  <sheetFormatPr defaultRowHeight="15" x14ac:dyDescent="0.25"/>
  <cols>
    <col min="3" max="3" width="15.28515625" customWidth="1"/>
    <col min="4" max="4" width="16.7109375" customWidth="1"/>
    <col min="5" max="5" width="13.7109375" customWidth="1"/>
    <col min="6" max="6" width="13.28515625" customWidth="1"/>
    <col min="14" max="14" width="16.140625" customWidth="1"/>
  </cols>
  <sheetData>
    <row r="7" spans="2:18" ht="15.75" thickBot="1" x14ac:dyDescent="0.3"/>
    <row r="8" spans="2:18" ht="30.75" thickBot="1" x14ac:dyDescent="0.3">
      <c r="C8" s="24" t="s">
        <v>222</v>
      </c>
      <c r="D8" s="24" t="s">
        <v>223</v>
      </c>
      <c r="E8" s="24" t="s">
        <v>224</v>
      </c>
      <c r="F8" s="25" t="s">
        <v>225</v>
      </c>
      <c r="L8" s="33"/>
      <c r="M8" s="24" t="s">
        <v>222</v>
      </c>
      <c r="N8" s="24" t="s">
        <v>223</v>
      </c>
      <c r="O8" s="24" t="s">
        <v>224</v>
      </c>
      <c r="P8" s="25" t="s">
        <v>225</v>
      </c>
    </row>
    <row r="9" spans="2:18" x14ac:dyDescent="0.25">
      <c r="B9">
        <f>'All results'!D8</f>
        <v>10</v>
      </c>
      <c r="C9" s="37">
        <f>('All results'!G8-'All results'!P8)/'All results'!P8</f>
        <v>1.2531918558476469E-2</v>
      </c>
      <c r="D9" s="37">
        <f>('All results'!I8-'All results'!R8)/'All results'!R8</f>
        <v>-5.9700084336652692E-3</v>
      </c>
      <c r="E9" s="37">
        <f>('All results'!K8-'All results'!T8)/'All results'!T8</f>
        <v>1.360059531024954E-2</v>
      </c>
      <c r="F9" s="37">
        <f>('All results'!M8-'All results'!V8)/'All results'!V8</f>
        <v>1.3576929864674132E-2</v>
      </c>
      <c r="H9">
        <f>COUNTIF(D9:D207,"&lt;0")</f>
        <v>79</v>
      </c>
      <c r="I9">
        <f>H9/200*100</f>
        <v>39.5</v>
      </c>
      <c r="L9" s="21">
        <v>10</v>
      </c>
      <c r="M9" s="32">
        <f>AVERAGEIF($B$9:$B$207,$L9,C$9:C$207)</f>
        <v>1.9039766327978665E-2</v>
      </c>
      <c r="N9" s="32">
        <f t="shared" ref="N9:P24" si="0">AVERAGEIF($B$9:$B$207,$L9,D$9:D$207)</f>
        <v>1.9609908463684426E-2</v>
      </c>
      <c r="O9" s="32">
        <f t="shared" si="0"/>
        <v>1.4102725363891599E-2</v>
      </c>
      <c r="P9" s="32">
        <f t="shared" si="0"/>
        <v>1.5936728999138321E-2</v>
      </c>
    </row>
    <row r="10" spans="2:18" x14ac:dyDescent="0.25">
      <c r="B10">
        <f>'All results'!D9</f>
        <v>10</v>
      </c>
      <c r="C10" s="37">
        <f>('All results'!G9-'All results'!P9)/'All results'!P9</f>
        <v>-4.2130878290010864E-3</v>
      </c>
      <c r="D10" s="37">
        <f>('All results'!I9-'All results'!R9)/'All results'!R9</f>
        <v>0</v>
      </c>
      <c r="E10" s="37">
        <f>('All results'!K9-'All results'!T9)/'All results'!T9</f>
        <v>5.2457589305802991E-3</v>
      </c>
      <c r="F10" s="37">
        <f>('All results'!M9-'All results'!V9)/'All results'!V9</f>
        <v>4.8512974343593437E-3</v>
      </c>
      <c r="L10" s="22">
        <v>20</v>
      </c>
      <c r="M10" s="32">
        <f t="shared" ref="M10:M28" si="1">AVERAGEIF($B$9:$B$207,$L10,C$9:C$207)</f>
        <v>1.5494813903090821E-2</v>
      </c>
      <c r="N10" s="32">
        <f t="shared" si="0"/>
        <v>2.2319387672125095E-2</v>
      </c>
      <c r="O10" s="32">
        <f t="shared" si="0"/>
        <v>2.0160429836792053E-2</v>
      </c>
      <c r="P10" s="32">
        <f t="shared" si="0"/>
        <v>4.8822825789496504E-4</v>
      </c>
    </row>
    <row r="11" spans="2:18" x14ac:dyDescent="0.25">
      <c r="B11">
        <f>'All results'!D10</f>
        <v>10</v>
      </c>
      <c r="C11" s="37">
        <f>('All results'!G10-'All results'!P10)/'All results'!P10</f>
        <v>5.17911977793694E-2</v>
      </c>
      <c r="D11" s="37">
        <f>('All results'!I10-'All results'!R10)/'All results'!R10</f>
        <v>0</v>
      </c>
      <c r="E11" s="37">
        <f>('All results'!K10-'All results'!T10)/'All results'!T10</f>
        <v>2.2231584466355998E-2</v>
      </c>
      <c r="F11" s="37">
        <f>('All results'!M10-'All results'!V10)/'All results'!V10</f>
        <v>2.5309145030951878E-2</v>
      </c>
      <c r="L11" s="22">
        <v>30</v>
      </c>
      <c r="M11" s="32">
        <f t="shared" si="1"/>
        <v>4.1847996630143937E-3</v>
      </c>
      <c r="N11" s="32">
        <f t="shared" si="0"/>
        <v>-3.3222324321133145E-2</v>
      </c>
      <c r="O11" s="32">
        <f t="shared" si="0"/>
        <v>1.1074156185156534E-2</v>
      </c>
      <c r="P11" s="32">
        <f t="shared" si="0"/>
        <v>4.5435130011113559E-2</v>
      </c>
    </row>
    <row r="12" spans="2:18" x14ac:dyDescent="0.25">
      <c r="B12">
        <f>'All results'!D11</f>
        <v>10</v>
      </c>
      <c r="C12" s="37">
        <f>('All results'!G11-'All results'!P11)/'All results'!P11</f>
        <v>-3.831762945991312E-5</v>
      </c>
      <c r="D12" s="37">
        <f>('All results'!I11-'All results'!R11)/'All results'!R11</f>
        <v>0.12618732028324067</v>
      </c>
      <c r="E12" s="37">
        <f>('All results'!K11-'All results'!T11)/'All results'!T11</f>
        <v>1.479144753976199E-2</v>
      </c>
      <c r="F12" s="37">
        <f>('All results'!M11-'All results'!V11)/'All results'!V11</f>
        <v>1.479144753976199E-2</v>
      </c>
      <c r="L12" s="22">
        <v>40</v>
      </c>
      <c r="M12" s="32">
        <f t="shared" si="1"/>
        <v>4.2973616701904018E-3</v>
      </c>
      <c r="N12" s="32">
        <f t="shared" si="0"/>
        <v>-2.4455208830950056E-3</v>
      </c>
      <c r="O12" s="32">
        <f t="shared" si="0"/>
        <v>2.1416627713020699E-2</v>
      </c>
      <c r="P12" s="32">
        <f t="shared" si="0"/>
        <v>1.1052378956160406E-2</v>
      </c>
    </row>
    <row r="13" spans="2:18" x14ac:dyDescent="0.25">
      <c r="B13">
        <f>'All results'!D12</f>
        <v>10</v>
      </c>
      <c r="C13" s="37">
        <f>('All results'!G12-'All results'!P12)/'All results'!P12</f>
        <v>-6.358615080716514E-3</v>
      </c>
      <c r="D13" s="37">
        <f>('All results'!I12-'All results'!R12)/'All results'!R12</f>
        <v>9.5812320151787928E-4</v>
      </c>
      <c r="E13" s="37">
        <f>('All results'!K12-'All results'!T12)/'All results'!T12</f>
        <v>2.0175913897402538E-2</v>
      </c>
      <c r="F13" s="37">
        <f>('All results'!M12-'All results'!V12)/'All results'!V12</f>
        <v>8.4161881356345766E-2</v>
      </c>
      <c r="L13" s="22">
        <v>50</v>
      </c>
      <c r="M13" s="32">
        <f t="shared" si="1"/>
        <v>1.0344516122186318E-2</v>
      </c>
      <c r="N13" s="32">
        <f t="shared" si="0"/>
        <v>1.3252207912491834E-2</v>
      </c>
      <c r="O13" s="32">
        <f t="shared" si="0"/>
        <v>2.1766735149479532E-2</v>
      </c>
      <c r="P13" s="32">
        <f t="shared" si="0"/>
        <v>1.9365017382703582E-2</v>
      </c>
      <c r="Q13" s="37">
        <f>AVERAGE(O9:P13)</f>
        <v>1.8079815785535122E-2</v>
      </c>
      <c r="R13" s="37">
        <f>AVERAGE(O9:O13)</f>
        <v>1.7704134849668082E-2</v>
      </c>
    </row>
    <row r="14" spans="2:18" x14ac:dyDescent="0.25">
      <c r="B14">
        <f>'All results'!D13</f>
        <v>10</v>
      </c>
      <c r="C14" s="37">
        <f>('All results'!G13-'All results'!P13)/'All results'!P13</f>
        <v>-1.2283999170795305E-2</v>
      </c>
      <c r="D14" s="37">
        <f>('All results'!I13-'All results'!R13)/'All results'!R13</f>
        <v>8.6580747254646328E-3</v>
      </c>
      <c r="E14" s="37">
        <f>('All results'!K13-'All results'!T13)/'All results'!T13</f>
        <v>1.6442095037506411E-2</v>
      </c>
      <c r="F14" s="37">
        <f>('All results'!M13-'All results'!V13)/'All results'!V13</f>
        <v>1.6349123254265029E-2</v>
      </c>
      <c r="L14" s="22">
        <v>60</v>
      </c>
      <c r="M14" s="32">
        <f t="shared" si="1"/>
        <v>8.6903789884973173E-3</v>
      </c>
      <c r="N14" s="32">
        <f t="shared" si="0"/>
        <v>-1.3366002175955341E-2</v>
      </c>
      <c r="O14" s="32">
        <f t="shared" si="0"/>
        <v>2.7743859122219744E-2</v>
      </c>
      <c r="P14" s="32">
        <f t="shared" si="0"/>
        <v>1.0886639316278413E-2</v>
      </c>
    </row>
    <row r="15" spans="2:18" x14ac:dyDescent="0.25">
      <c r="B15">
        <f>'All results'!D14</f>
        <v>10</v>
      </c>
      <c r="C15" s="37">
        <f>('All results'!G14-'All results'!P14)/'All results'!P14</f>
        <v>-7.1979713200465553E-3</v>
      </c>
      <c r="D15" s="37">
        <f>('All results'!I14-'All results'!R14)/'All results'!R14</f>
        <v>7.1399546153446975E-4</v>
      </c>
      <c r="E15" s="37">
        <f>('All results'!K14-'All results'!T14)/'All results'!T14</f>
        <v>2.7470731093213022E-2</v>
      </c>
      <c r="F15" s="37">
        <f>('All results'!M14-'All results'!V14)/'All results'!V14</f>
        <v>-9.5840657299445849E-3</v>
      </c>
      <c r="L15" s="22">
        <v>70</v>
      </c>
      <c r="M15" s="32">
        <f t="shared" si="1"/>
        <v>1.3364595442403001E-2</v>
      </c>
      <c r="N15" s="32">
        <f t="shared" si="0"/>
        <v>1.115426193520558E-2</v>
      </c>
      <c r="O15" s="32">
        <f t="shared" si="0"/>
        <v>8.4137915161866684E-3</v>
      </c>
      <c r="P15" s="32">
        <f t="shared" si="0"/>
        <v>1.2768694310590134E-2</v>
      </c>
    </row>
    <row r="16" spans="2:18" x14ac:dyDescent="0.25">
      <c r="B16">
        <f>'All results'!D15</f>
        <v>10</v>
      </c>
      <c r="C16" s="37">
        <f>('All results'!G15-'All results'!P15)/'All results'!P15</f>
        <v>0.15650739056021731</v>
      </c>
      <c r="D16" s="37">
        <f>('All results'!I15-'All results'!R15)/'All results'!R15</f>
        <v>6.6608104427433604E-2</v>
      </c>
      <c r="E16" s="37">
        <f>('All results'!K15-'All results'!T15)/'All results'!T15</f>
        <v>1.0725628249005928E-2</v>
      </c>
      <c r="F16" s="37">
        <f>('All results'!M15-'All results'!V15)/'All results'!V15</f>
        <v>4.7868723887171976E-5</v>
      </c>
      <c r="L16" s="22">
        <v>80</v>
      </c>
      <c r="M16" s="32">
        <f t="shared" si="1"/>
        <v>5.2024695443534854E-3</v>
      </c>
      <c r="N16" s="32">
        <f t="shared" si="0"/>
        <v>-2.3053048199342185E-2</v>
      </c>
      <c r="O16" s="32">
        <f t="shared" si="0"/>
        <v>1.6859874613787334E-2</v>
      </c>
      <c r="P16" s="32">
        <f t="shared" si="0"/>
        <v>1.5710422933570372E-2</v>
      </c>
    </row>
    <row r="17" spans="2:18" x14ac:dyDescent="0.25">
      <c r="B17">
        <f>'All results'!D16</f>
        <v>10</v>
      </c>
      <c r="C17" s="37">
        <f>('All results'!G16-'All results'!P16)/'All results'!P16</f>
        <v>8.4098234511121954E-5</v>
      </c>
      <c r="D17" s="37">
        <f>('All results'!I16-'All results'!R16)/'All results'!R16</f>
        <v>-1.0565250286817247E-3</v>
      </c>
      <c r="E17" s="37">
        <f>('All results'!K16-'All results'!T16)/'All results'!T16</f>
        <v>9.9024829720159545E-3</v>
      </c>
      <c r="F17" s="37">
        <f>('All results'!M16-'All results'!V16)/'All results'!V16</f>
        <v>9.8636625170824971E-3</v>
      </c>
      <c r="L17" s="22">
        <v>90</v>
      </c>
      <c r="M17" s="32">
        <f t="shared" si="1"/>
        <v>7.2972753782725077E-3</v>
      </c>
      <c r="N17" s="32">
        <f t="shared" si="0"/>
        <v>7.0069130262560217E-3</v>
      </c>
      <c r="O17" s="32">
        <f t="shared" si="0"/>
        <v>2.4914564025257012E-2</v>
      </c>
      <c r="P17" s="32">
        <f t="shared" si="0"/>
        <v>1.2817695842941776E-2</v>
      </c>
    </row>
    <row r="18" spans="2:18" x14ac:dyDescent="0.25">
      <c r="B18">
        <f>'All results'!D17</f>
        <v>10</v>
      </c>
      <c r="C18" s="37">
        <f>('All results'!G17-'All results'!P17)/'All results'!P17</f>
        <v>-4.2495082276824687E-4</v>
      </c>
      <c r="D18" s="37">
        <f>('All results'!I17-'All results'!R17)/'All results'!R17</f>
        <v>0</v>
      </c>
      <c r="E18" s="37">
        <f>('All results'!K17-'All results'!T17)/'All results'!T17</f>
        <v>4.4101614282432156E-4</v>
      </c>
      <c r="F18" s="37">
        <f>('All results'!M17-'All results'!V17)/'All results'!V17</f>
        <v>0</v>
      </c>
      <c r="L18" s="22">
        <v>100</v>
      </c>
      <c r="M18" s="32">
        <f t="shared" si="1"/>
        <v>1.118722527610355E-2</v>
      </c>
      <c r="N18" s="32">
        <f t="shared" si="0"/>
        <v>5.457260624816886E-3</v>
      </c>
      <c r="O18" s="32">
        <f t="shared" si="0"/>
        <v>1.3824656738665184E-2</v>
      </c>
      <c r="P18" s="32">
        <f t="shared" si="0"/>
        <v>1.7919534423865173E-2</v>
      </c>
      <c r="Q18" s="37">
        <f>AVERAGE(O14:P18)</f>
        <v>1.6185973284336179E-2</v>
      </c>
      <c r="R18" s="37">
        <f>AVERAGE(O14:O18)</f>
        <v>1.8351349203223191E-2</v>
      </c>
    </row>
    <row r="19" spans="2:18" x14ac:dyDescent="0.25">
      <c r="B19">
        <f>'All results'!D18</f>
        <v>20</v>
      </c>
      <c r="C19" s="37">
        <f>('All results'!G18-'All results'!P18)/'All results'!P18</f>
        <v>2.3048300637807065E-2</v>
      </c>
      <c r="D19" s="37">
        <f>('All results'!I18-'All results'!R18)/'All results'!R18</f>
        <v>0</v>
      </c>
      <c r="E19" s="37">
        <f>('All results'!K18-'All results'!T18)/'All results'!T18</f>
        <v>3.0432301360502217E-2</v>
      </c>
      <c r="F19" s="37">
        <f>('All results'!M18-'All results'!V18)/'All results'!V18</f>
        <v>5.6070522442197871E-3</v>
      </c>
      <c r="L19" s="22">
        <v>110</v>
      </c>
      <c r="M19" s="32">
        <f t="shared" si="1"/>
        <v>1.515536323731119E-2</v>
      </c>
      <c r="N19" s="32">
        <f t="shared" si="0"/>
        <v>3.8712577059803362E-3</v>
      </c>
      <c r="O19" s="32">
        <f t="shared" si="0"/>
        <v>2.7470363763245548E-2</v>
      </c>
      <c r="P19" s="32">
        <f t="shared" si="0"/>
        <v>1.8654284150380104E-2</v>
      </c>
    </row>
    <row r="20" spans="2:18" x14ac:dyDescent="0.25">
      <c r="B20">
        <f>'All results'!D19</f>
        <v>20</v>
      </c>
      <c r="C20" s="37">
        <f>('All results'!G19-'All results'!P19)/'All results'!P19</f>
        <v>4.9675840667009453E-2</v>
      </c>
      <c r="D20" s="37">
        <f>('All results'!I19-'All results'!R19)/'All results'!R19</f>
        <v>8.7979842582153009E-2</v>
      </c>
      <c r="E20" s="37">
        <f>('All results'!K19-'All results'!T19)/'All results'!T19</f>
        <v>3.3847495749376039E-2</v>
      </c>
      <c r="F20" s="37">
        <f>('All results'!M19-'All results'!V19)/'All results'!V19</f>
        <v>1.4393851897679029E-2</v>
      </c>
      <c r="L20" s="22">
        <v>120</v>
      </c>
      <c r="M20" s="32">
        <f t="shared" si="1"/>
        <v>1.2313461196401431E-2</v>
      </c>
      <c r="N20" s="32">
        <f t="shared" si="0"/>
        <v>1.355838943161768E-2</v>
      </c>
      <c r="O20" s="32">
        <f t="shared" si="0"/>
        <v>1.4640934084101293E-2</v>
      </c>
      <c r="P20" s="32">
        <f t="shared" si="0"/>
        <v>2.5319800722475798E-2</v>
      </c>
    </row>
    <row r="21" spans="2:18" x14ac:dyDescent="0.25">
      <c r="B21">
        <f>'All results'!D20</f>
        <v>20</v>
      </c>
      <c r="C21" s="37">
        <f>('All results'!G20-'All results'!P20)/'All results'!P20</f>
        <v>2.2721828786132509E-2</v>
      </c>
      <c r="D21" s="37">
        <f>('All results'!I20-'All results'!R20)/'All results'!R20</f>
        <v>6.1645752492354551E-2</v>
      </c>
      <c r="E21" s="37">
        <f>('All results'!K20-'All results'!T20)/'All results'!T20</f>
        <v>3.1479812618647927E-2</v>
      </c>
      <c r="F21" s="37">
        <f>('All results'!M20-'All results'!V20)/'All results'!V20</f>
        <v>4.0450896424141423E-2</v>
      </c>
      <c r="L21" s="22">
        <v>130</v>
      </c>
      <c r="M21" s="32">
        <f t="shared" si="1"/>
        <v>5.0177727731585131E-3</v>
      </c>
      <c r="N21" s="32">
        <f t="shared" si="0"/>
        <v>8.8771490787736308E-3</v>
      </c>
      <c r="O21" s="32">
        <f t="shared" si="0"/>
        <v>1.8121770707036224E-2</v>
      </c>
      <c r="P21" s="32">
        <f t="shared" si="0"/>
        <v>2.081905404706021E-2</v>
      </c>
    </row>
    <row r="22" spans="2:18" x14ac:dyDescent="0.25">
      <c r="B22">
        <f>'All results'!D21</f>
        <v>20</v>
      </c>
      <c r="C22" s="37">
        <f>('All results'!G21-'All results'!P21)/'All results'!P21</f>
        <v>-2.3957718123178026E-2</v>
      </c>
      <c r="D22" s="37">
        <f>('All results'!I21-'All results'!R21)/'All results'!R21</f>
        <v>3.922925388542834E-2</v>
      </c>
      <c r="E22" s="37">
        <f>('All results'!K21-'All results'!T21)/'All results'!T21</f>
        <v>4.9176046804650334E-2</v>
      </c>
      <c r="F22" s="37">
        <f>('All results'!M21-'All results'!V21)/'All results'!V21</f>
        <v>2.3999996147280146E-4</v>
      </c>
      <c r="L22" s="22">
        <v>140</v>
      </c>
      <c r="M22" s="32">
        <f t="shared" si="1"/>
        <v>9.1682935235055749E-3</v>
      </c>
      <c r="N22" s="32">
        <f t="shared" si="0"/>
        <v>1.0515068005113726E-2</v>
      </c>
      <c r="O22" s="32">
        <f t="shared" si="0"/>
        <v>2.2960980014133624E-2</v>
      </c>
      <c r="P22" s="32">
        <f t="shared" si="0"/>
        <v>1.6378265171606909E-2</v>
      </c>
    </row>
    <row r="23" spans="2:18" x14ac:dyDescent="0.25">
      <c r="B23">
        <f>'All results'!D22</f>
        <v>20</v>
      </c>
      <c r="C23" s="37">
        <f>('All results'!G22-'All results'!P22)/'All results'!P22</f>
        <v>7.6713936271274245E-4</v>
      </c>
      <c r="D23" s="37">
        <f>('All results'!I22-'All results'!R22)/'All results'!R22</f>
        <v>3.021790835360989E-2</v>
      </c>
      <c r="E23" s="37">
        <f>('All results'!K22-'All results'!T22)/'All results'!T22</f>
        <v>3.1736518209553397E-3</v>
      </c>
      <c r="F23" s="37">
        <f>('All results'!M22-'All results'!V22)/'All results'!V22</f>
        <v>6.7997326755649207E-2</v>
      </c>
      <c r="L23" s="22">
        <v>150</v>
      </c>
      <c r="M23" s="32">
        <f t="shared" si="1"/>
        <v>9.6267559016097771E-3</v>
      </c>
      <c r="N23" s="32">
        <f t="shared" si="0"/>
        <v>2.5862022633424296E-3</v>
      </c>
      <c r="O23" s="32">
        <f t="shared" si="0"/>
        <v>1.6058019883509404E-2</v>
      </c>
      <c r="P23" s="32">
        <f t="shared" si="0"/>
        <v>2.5117376622310377E-2</v>
      </c>
      <c r="Q23" s="37">
        <f>AVERAGE(O19:P23)</f>
        <v>2.055408491658595E-2</v>
      </c>
      <c r="R23" s="37">
        <f>AVERAGE(O19:O23)</f>
        <v>1.9850413690405216E-2</v>
      </c>
    </row>
    <row r="24" spans="2:18" x14ac:dyDescent="0.25">
      <c r="B24">
        <f>'All results'!D23</f>
        <v>20</v>
      </c>
      <c r="C24" s="37">
        <f>('All results'!G23-'All results'!P23)/'All results'!P23</f>
        <v>4.7856493036687866E-3</v>
      </c>
      <c r="D24" s="37">
        <f>('All results'!I23-'All results'!R23)/'All results'!R23</f>
        <v>1.1018383360978892E-2</v>
      </c>
      <c r="E24" s="37">
        <f>('All results'!K23-'All results'!T23)/'All results'!T23</f>
        <v>1.9277610991115024E-2</v>
      </c>
      <c r="F24" s="37">
        <f>('All results'!M23-'All results'!V23)/'All results'!V23</f>
        <v>-1.3876842070966197E-3</v>
      </c>
      <c r="L24" s="22">
        <v>160</v>
      </c>
      <c r="M24" s="32">
        <f t="shared" si="1"/>
        <v>7.0844796931529589E-3</v>
      </c>
      <c r="N24" s="32">
        <f t="shared" si="0"/>
        <v>3.4025450239064817E-3</v>
      </c>
      <c r="O24" s="32">
        <f t="shared" si="0"/>
        <v>2.0317616758447402E-2</v>
      </c>
      <c r="P24" s="32">
        <f t="shared" si="0"/>
        <v>2.9567399190830335E-2</v>
      </c>
    </row>
    <row r="25" spans="2:18" x14ac:dyDescent="0.25">
      <c r="B25">
        <f>'All results'!D24</f>
        <v>20</v>
      </c>
      <c r="C25" s="37">
        <f>('All results'!G24-'All results'!P24)/'All results'!P24</f>
        <v>2.7167485196539121E-3</v>
      </c>
      <c r="D25" s="37">
        <f>('All results'!I24-'All results'!R24)/'All results'!R24</f>
        <v>8.9924379442284597E-2</v>
      </c>
      <c r="E25" s="37">
        <f>('All results'!K24-'All results'!T24)/'All results'!T24</f>
        <v>6.1918227232387185E-3</v>
      </c>
      <c r="F25" s="37">
        <f>('All results'!M24-'All results'!V24)/'All results'!V24</f>
        <v>-5.2342373617235947E-2</v>
      </c>
      <c r="L25" s="22">
        <v>170</v>
      </c>
      <c r="M25" s="32">
        <f t="shared" si="1"/>
        <v>1.1818777937990983E-2</v>
      </c>
      <c r="N25" s="32">
        <f t="shared" ref="N25:N28" si="2">AVERAGEIF($B$9:$B$207,$L25,D$9:D$207)</f>
        <v>3.9756689986398115E-4</v>
      </c>
      <c r="O25" s="32">
        <f t="shared" ref="O25:O28" si="3">AVERAGEIF($B$9:$B$207,$L25,E$9:E$207)</f>
        <v>2.6394319089405406E-2</v>
      </c>
      <c r="P25" s="32">
        <f t="shared" ref="P25:P28" si="4">AVERAGEIF($B$9:$B$207,$L25,F$9:F$207)</f>
        <v>2.0610957409069937E-2</v>
      </c>
    </row>
    <row r="26" spans="2:18" x14ac:dyDescent="0.25">
      <c r="B26">
        <f>'All results'!D25</f>
        <v>20</v>
      </c>
      <c r="C26" s="37">
        <f>('All results'!G25-'All results'!P25)/'All results'!P25</f>
        <v>8.0969800839416906E-2</v>
      </c>
      <c r="D26" s="37">
        <f>('All results'!I25-'All results'!R25)/'All results'!R25</f>
        <v>3.967614898742549E-2</v>
      </c>
      <c r="E26" s="37">
        <f>('All results'!K25-'All results'!T25)/'All results'!T25</f>
        <v>2.3720954089172578E-4</v>
      </c>
      <c r="F26" s="37">
        <f>('All results'!M25-'All results'!V25)/'All results'!V25</f>
        <v>-2.8161196497661783E-2</v>
      </c>
      <c r="L26" s="22">
        <v>180</v>
      </c>
      <c r="M26" s="32">
        <f t="shared" si="1"/>
        <v>1.3923262551166276E-2</v>
      </c>
      <c r="N26" s="32">
        <f t="shared" si="2"/>
        <v>-3.5383539273540362E-3</v>
      </c>
      <c r="O26" s="32">
        <f t="shared" si="3"/>
        <v>2.8409468781720904E-2</v>
      </c>
      <c r="P26" s="32">
        <f t="shared" si="4"/>
        <v>2.1266153920121867E-2</v>
      </c>
    </row>
    <row r="27" spans="2:18" x14ac:dyDescent="0.25">
      <c r="B27">
        <f>'All results'!D26</f>
        <v>20</v>
      </c>
      <c r="C27" s="37">
        <f>('All results'!G26-'All results'!P26)/'All results'!P26</f>
        <v>-5.7891309630055928E-3</v>
      </c>
      <c r="D27" s="37">
        <f>('All results'!I26-'All results'!R26)/'All results'!R26</f>
        <v>-0.10646074543764708</v>
      </c>
      <c r="E27" s="37">
        <f>('All results'!K26-'All results'!T26)/'All results'!T26</f>
        <v>2.6491429735247846E-2</v>
      </c>
      <c r="F27" s="37">
        <f>('All results'!M26-'All results'!V26)/'All results'!V26</f>
        <v>-3.320131930965757E-2</v>
      </c>
      <c r="L27" s="22">
        <v>190</v>
      </c>
      <c r="M27" s="32">
        <f t="shared" si="1"/>
        <v>1.5325079710631559E-2</v>
      </c>
      <c r="N27" s="32">
        <f t="shared" si="2"/>
        <v>1.5553207397476168E-2</v>
      </c>
      <c r="O27" s="32">
        <f t="shared" si="3"/>
        <v>2.1602109987482191E-2</v>
      </c>
      <c r="P27" s="32">
        <f t="shared" si="4"/>
        <v>3.3057368616278691E-2</v>
      </c>
    </row>
    <row r="28" spans="2:18" x14ac:dyDescent="0.25">
      <c r="B28">
        <f>'All results'!D27</f>
        <v>20</v>
      </c>
      <c r="C28" s="37">
        <f>('All results'!G27-'All results'!P27)/'All results'!P27</f>
        <v>9.6800006904457988E-6</v>
      </c>
      <c r="D28" s="37">
        <f>('All results'!I27-'All results'!R27)/'All results'!R27</f>
        <v>-3.0037046945336762E-2</v>
      </c>
      <c r="E28" s="37">
        <f>('All results'!K27-'All results'!T27)/'All results'!T27</f>
        <v>1.2969170232953356E-3</v>
      </c>
      <c r="F28" s="37">
        <f>('All results'!M27-'All results'!V27)/'All results'!V27</f>
        <v>-8.7142710725606788E-3</v>
      </c>
      <c r="L28" s="22">
        <v>200</v>
      </c>
      <c r="M28" s="32">
        <f t="shared" si="1"/>
        <v>6.1956575063336428E-3</v>
      </c>
      <c r="N28" s="32">
        <f t="shared" si="2"/>
        <v>1.0173509466614135E-2</v>
      </c>
      <c r="O28" s="32">
        <f t="shared" si="3"/>
        <v>1.9110581927410372E-2</v>
      </c>
      <c r="P28" s="32">
        <f t="shared" si="4"/>
        <v>2.4217184833175646E-2</v>
      </c>
      <c r="Q28" s="37">
        <f>AVERAGE(O24:P28)</f>
        <v>2.4455316051394276E-2</v>
      </c>
      <c r="R28" s="37">
        <f>AVERAGE(O24:O28)</f>
        <v>2.3166819308893256E-2</v>
      </c>
    </row>
    <row r="29" spans="2:18" x14ac:dyDescent="0.25">
      <c r="B29">
        <f>'All results'!D28</f>
        <v>30</v>
      </c>
      <c r="C29" s="37">
        <f>('All results'!G28-'All results'!P28)/'All results'!P28</f>
        <v>2.3745073472004399E-2</v>
      </c>
      <c r="D29" s="37">
        <f>('All results'!I28-'All results'!R28)/'All results'!R28</f>
        <v>-0.10630120770433431</v>
      </c>
      <c r="E29" s="37">
        <f>('All results'!K28-'All results'!T28)/'All results'!T28</f>
        <v>6.819544427632598E-3</v>
      </c>
      <c r="F29" s="37">
        <f>('All results'!M28-'All results'!V28)/'All results'!V28</f>
        <v>-3.4095631218741533E-2</v>
      </c>
      <c r="M29" s="37">
        <f>AVERAGE(M9:M28)</f>
        <v>1.0236605317367618E-2</v>
      </c>
      <c r="N29" s="37">
        <f t="shared" ref="N29:P29" si="5">AVERAGE(N9:N28)</f>
        <v>3.6054792700194347E-3</v>
      </c>
      <c r="O29" s="37">
        <f t="shared" si="5"/>
        <v>1.9768179263047435E-2</v>
      </c>
      <c r="P29" s="37">
        <f t="shared" si="5"/>
        <v>1.9869415755878327E-2</v>
      </c>
    </row>
    <row r="30" spans="2:18" x14ac:dyDescent="0.25">
      <c r="B30">
        <f>'All results'!D29</f>
        <v>30</v>
      </c>
      <c r="C30" s="37">
        <f>('All results'!G29-'All results'!P29)/'All results'!P29</f>
        <v>-1.5463599207829052E-2</v>
      </c>
      <c r="D30" s="37">
        <f>('All results'!I29-'All results'!R29)/'All results'!R29</f>
        <v>1.7338068916307507E-2</v>
      </c>
      <c r="E30" s="37">
        <f>('All results'!K29-'All results'!T29)/'All results'!T29</f>
        <v>9.1733179850853729E-3</v>
      </c>
      <c r="F30" s="37">
        <f>('All results'!M29-'All results'!V29)/'All results'!V29</f>
        <v>8.2511741573164821E-2</v>
      </c>
    </row>
    <row r="31" spans="2:18" x14ac:dyDescent="0.25">
      <c r="B31">
        <f>'All results'!D30</f>
        <v>30</v>
      </c>
      <c r="C31" s="37">
        <f>('All results'!G30-'All results'!P30)/'All results'!P30</f>
        <v>-6.6454041495408326E-3</v>
      </c>
      <c r="D31" s="37">
        <f>('All results'!I30-'All results'!R30)/'All results'!R30</f>
        <v>-0.13538113252888107</v>
      </c>
      <c r="E31" s="37">
        <f>('All results'!K30-'All results'!T30)/'All results'!T30</f>
        <v>1.5391819648002689E-2</v>
      </c>
      <c r="F31" s="37">
        <f>('All results'!M30-'All results'!V30)/'All results'!V30</f>
        <v>2.3695038284779434E-2</v>
      </c>
    </row>
    <row r="32" spans="2:18" x14ac:dyDescent="0.25">
      <c r="B32">
        <f>'All results'!D31</f>
        <v>30</v>
      </c>
      <c r="C32" s="37">
        <f>('All results'!G31-'All results'!P31)/'All results'!P31</f>
        <v>7.1815901881631158E-2</v>
      </c>
      <c r="D32" s="37">
        <f>('All results'!I31-'All results'!R31)/'All results'!R31</f>
        <v>-0.11506927130044098</v>
      </c>
      <c r="E32" s="37">
        <f>('All results'!K31-'All results'!T31)/'All results'!T31</f>
        <v>1.0270695165797638E-3</v>
      </c>
      <c r="F32" s="37">
        <f>('All results'!M31-'All results'!V31)/'All results'!V31</f>
        <v>9.5117009999188762E-2</v>
      </c>
    </row>
    <row r="33" spans="2:6" x14ac:dyDescent="0.25">
      <c r="B33">
        <f>'All results'!D32</f>
        <v>30</v>
      </c>
      <c r="C33" s="37">
        <f>('All results'!G32-'All results'!P32)/'All results'!P32</f>
        <v>2.6193392807760528E-2</v>
      </c>
      <c r="D33" s="37">
        <f>('All results'!I32-'All results'!R32)/'All results'!R32</f>
        <v>-5.2720871883199648E-2</v>
      </c>
      <c r="E33" s="37">
        <f>('All results'!K32-'All results'!T32)/'All results'!T32</f>
        <v>1.1910195314849844E-2</v>
      </c>
      <c r="F33" s="37">
        <f>('All results'!M32-'All results'!V32)/'All results'!V32</f>
        <v>1.3394690070424476E-2</v>
      </c>
    </row>
    <row r="34" spans="2:6" x14ac:dyDescent="0.25">
      <c r="B34">
        <f>'All results'!D33</f>
        <v>30</v>
      </c>
      <c r="C34" s="37">
        <f>('All results'!G33-'All results'!P33)/'All results'!P33</f>
        <v>-1.4480783096636954E-2</v>
      </c>
      <c r="D34" s="37">
        <f>('All results'!I33-'All results'!R33)/'All results'!R33</f>
        <v>5.8476424523683443E-2</v>
      </c>
      <c r="E34" s="37">
        <f>('All results'!K33-'All results'!T33)/'All results'!T33</f>
        <v>1.73036572033347E-2</v>
      </c>
      <c r="F34" s="37">
        <f>('All results'!M33-'All results'!V33)/'All results'!V33</f>
        <v>0.13627771977559566</v>
      </c>
    </row>
    <row r="35" spans="2:6" x14ac:dyDescent="0.25">
      <c r="B35">
        <f>'All results'!D34</f>
        <v>30</v>
      </c>
      <c r="C35" s="37">
        <f>('All results'!G34-'All results'!P34)/'All results'!P34</f>
        <v>-6.0437872019073059E-2</v>
      </c>
      <c r="D35" s="37">
        <f>('All results'!I34-'All results'!R34)/'All results'!R34</f>
        <v>2.8789732913742774E-2</v>
      </c>
      <c r="E35" s="37">
        <f>('All results'!K34-'All results'!T34)/'All results'!T34</f>
        <v>1.561087024278154E-2</v>
      </c>
      <c r="F35" s="37">
        <f>('All results'!M34-'All results'!V34)/'All results'!V34</f>
        <v>7.1862464464140588E-3</v>
      </c>
    </row>
    <row r="36" spans="2:6" x14ac:dyDescent="0.25">
      <c r="B36">
        <f>'All results'!D35</f>
        <v>30</v>
      </c>
      <c r="C36" s="37">
        <f>('All results'!G35-'All results'!P35)/'All results'!P35</f>
        <v>2.1814006171589923E-2</v>
      </c>
      <c r="D36" s="37">
        <f>('All results'!I35-'All results'!R35)/'All results'!R35</f>
        <v>-2.5277786578126096E-2</v>
      </c>
      <c r="E36" s="37">
        <f>('All results'!K35-'All results'!T35)/'All results'!T35</f>
        <v>6.8084778792236577E-3</v>
      </c>
      <c r="F36" s="37">
        <f>('All results'!M35-'All results'!V35)/'All results'!V35</f>
        <v>3.3409690437329023E-3</v>
      </c>
    </row>
    <row r="37" spans="2:6" x14ac:dyDescent="0.25">
      <c r="B37">
        <f>'All results'!D36</f>
        <v>30</v>
      </c>
      <c r="C37" s="37">
        <f>('All results'!G36-'All results'!P36)/'All results'!P36</f>
        <v>-1.5584842423962324E-4</v>
      </c>
      <c r="D37" s="37">
        <f>('All results'!I36-'All results'!R36)/'All results'!R36</f>
        <v>-3.360456773436514E-3</v>
      </c>
      <c r="E37" s="37">
        <f>('All results'!K36-'All results'!T36)/'All results'!T36</f>
        <v>1.2372820144276445E-2</v>
      </c>
      <c r="F37" s="37">
        <f>('All results'!M36-'All results'!V36)/'All results'!V36</f>
        <v>0.10597105898869284</v>
      </c>
    </row>
    <row r="38" spans="2:6" x14ac:dyDescent="0.25">
      <c r="B38">
        <f>'All results'!D37</f>
        <v>30</v>
      </c>
      <c r="C38" s="37">
        <f>('All results'!G37-'All results'!P37)/'All results'!P37</f>
        <v>-4.5368708055225412E-3</v>
      </c>
      <c r="D38" s="37">
        <f>('All results'!I37-'All results'!R37)/'All results'!R37</f>
        <v>1.2832572033533855E-3</v>
      </c>
      <c r="E38" s="37">
        <f>('All results'!K37-'All results'!T37)/'All results'!T37</f>
        <v>1.4323789489798726E-2</v>
      </c>
      <c r="F38" s="37">
        <f>('All results'!M37-'All results'!V37)/'All results'!V37</f>
        <v>2.0952457147884143E-2</v>
      </c>
    </row>
    <row r="39" spans="2:6" x14ac:dyDescent="0.25">
      <c r="B39">
        <f>'All results'!D38</f>
        <v>40</v>
      </c>
      <c r="C39" s="37">
        <f>('All results'!G38-'All results'!P38)/'All results'!P38</f>
        <v>3.055704495276482E-3</v>
      </c>
      <c r="D39" s="37">
        <f>('All results'!I38-'All results'!R38)/'All results'!R38</f>
        <v>5.967068609055811E-2</v>
      </c>
      <c r="E39" s="37">
        <f>('All results'!K38-'All results'!T38)/'All results'!T38</f>
        <v>1.7823601191181964E-2</v>
      </c>
      <c r="F39" s="37">
        <f>('All results'!M38-'All results'!V38)/'All results'!V38</f>
        <v>-2.4440201321888743E-2</v>
      </c>
    </row>
    <row r="40" spans="2:6" x14ac:dyDescent="0.25">
      <c r="B40">
        <f>'All results'!D39</f>
        <v>40</v>
      </c>
      <c r="C40" s="37">
        <f>('All results'!G39-'All results'!P39)/'All results'!P39</f>
        <v>2.6738208008913092E-2</v>
      </c>
      <c r="D40" s="37">
        <f>('All results'!I39-'All results'!R39)/'All results'!R39</f>
        <v>-2.2377763301772949E-2</v>
      </c>
      <c r="E40" s="37">
        <f>('All results'!K39-'All results'!T39)/'All results'!T39</f>
        <v>3.099088153608218E-2</v>
      </c>
      <c r="F40" s="37">
        <f>('All results'!M39-'All results'!V39)/'All results'!V39</f>
        <v>4.5421420942657692E-2</v>
      </c>
    </row>
    <row r="41" spans="2:6" x14ac:dyDescent="0.25">
      <c r="B41">
        <f>'All results'!D40</f>
        <v>40</v>
      </c>
      <c r="C41" s="37">
        <f>('All results'!G40-'All results'!P40)/'All results'!P40</f>
        <v>5.9239471128514553E-3</v>
      </c>
      <c r="D41" s="37">
        <f>('All results'!I40-'All results'!R40)/'All results'!R40</f>
        <v>4.6193248947148512E-2</v>
      </c>
      <c r="E41" s="37">
        <f>('All results'!K40-'All results'!T40)/'All results'!T40</f>
        <v>4.4960526277208659E-2</v>
      </c>
      <c r="F41" s="37">
        <f>('All results'!M40-'All results'!V40)/'All results'!V40</f>
        <v>2.7267287159421217E-2</v>
      </c>
    </row>
    <row r="42" spans="2:6" x14ac:dyDescent="0.25">
      <c r="B42">
        <f>'All results'!D41</f>
        <v>40</v>
      </c>
      <c r="C42" s="37">
        <f>('All results'!G41-'All results'!P41)/'All results'!P41</f>
        <v>2.3504941426554602E-2</v>
      </c>
      <c r="D42" s="37">
        <f>('All results'!I41-'All results'!R41)/'All results'!R41</f>
        <v>-6.2064063437622517E-2</v>
      </c>
      <c r="E42" s="37">
        <f>('All results'!K41-'All results'!T41)/'All results'!T41</f>
        <v>2.72484850940309E-2</v>
      </c>
      <c r="F42" s="37">
        <f>('All results'!M41-'All results'!V41)/'All results'!V41</f>
        <v>1.5845977344346927E-2</v>
      </c>
    </row>
    <row r="43" spans="2:6" x14ac:dyDescent="0.25">
      <c r="B43">
        <f>'All results'!D42</f>
        <v>40</v>
      </c>
      <c r="C43" s="37">
        <f>('All results'!G42-'All results'!P42)/'All results'!P42</f>
        <v>-2.7382584542870677E-2</v>
      </c>
      <c r="D43" s="37">
        <f>('All results'!I42-'All results'!R42)/'All results'!R42</f>
        <v>8.8952443668321966E-3</v>
      </c>
      <c r="E43" s="37">
        <f>('All results'!K42-'All results'!T42)/'All results'!T42</f>
        <v>1.0375953909021754E-2</v>
      </c>
      <c r="F43" s="37">
        <f>('All results'!M42-'All results'!V42)/'All results'!V42</f>
        <v>2.7399510639797904E-2</v>
      </c>
    </row>
    <row r="44" spans="2:6" x14ac:dyDescent="0.25">
      <c r="B44">
        <f>'All results'!D43</f>
        <v>40</v>
      </c>
      <c r="C44" s="37">
        <f>('All results'!G43-'All results'!P43)/'All results'!P43</f>
        <v>2.3337388528516325E-2</v>
      </c>
      <c r="D44" s="37">
        <f>('All results'!I43-'All results'!R43)/'All results'!R43</f>
        <v>-1.4679426094995635E-2</v>
      </c>
      <c r="E44" s="37">
        <f>('All results'!K43-'All results'!T43)/'All results'!T43</f>
        <v>1.7001700007092484E-2</v>
      </c>
      <c r="F44" s="37">
        <f>('All results'!M43-'All results'!V43)/'All results'!V43</f>
        <v>-3.5134165960713427E-2</v>
      </c>
    </row>
    <row r="45" spans="2:6" x14ac:dyDescent="0.25">
      <c r="B45">
        <f>'All results'!D44</f>
        <v>40</v>
      </c>
      <c r="C45" s="37">
        <f>('All results'!G44-'All results'!P44)/'All results'!P44</f>
        <v>-1.7501076329493357E-2</v>
      </c>
      <c r="D45" s="37">
        <f>('All results'!I44-'All results'!R44)/'All results'!R44</f>
        <v>-5.2455701977401549E-2</v>
      </c>
      <c r="E45" s="37">
        <f>('All results'!K44-'All results'!T44)/'All results'!T44</f>
        <v>6.7014908744363853E-3</v>
      </c>
      <c r="F45" s="37">
        <f>('All results'!M44-'All results'!V44)/'All results'!V44</f>
        <v>2.2500882543864613E-2</v>
      </c>
    </row>
    <row r="46" spans="2:6" x14ac:dyDescent="0.25">
      <c r="B46">
        <f>'All results'!D45</f>
        <v>40</v>
      </c>
      <c r="C46" s="37">
        <f>('All results'!G45-'All results'!P45)/'All results'!P45</f>
        <v>-3.7139698297382392E-3</v>
      </c>
      <c r="D46" s="37">
        <f>('All results'!I45-'All results'!R45)/'All results'!R45</f>
        <v>-1.7956106358432997E-3</v>
      </c>
      <c r="E46" s="37">
        <f>('All results'!K45-'All results'!T45)/'All results'!T45</f>
        <v>2.1123172896978192E-2</v>
      </c>
      <c r="F46" s="37">
        <f>('All results'!M45-'All results'!V45)/'All results'!V45</f>
        <v>2.6621596794587556E-2</v>
      </c>
    </row>
    <row r="47" spans="2:6" x14ac:dyDescent="0.25">
      <c r="B47">
        <f>'All results'!D46</f>
        <v>40</v>
      </c>
      <c r="C47" s="37">
        <f>('All results'!G46-'All results'!P46)/'All results'!P46</f>
        <v>1.9777870939523514E-2</v>
      </c>
      <c r="D47" s="37">
        <f>('All results'!I46-'All results'!R46)/'All results'!R46</f>
        <v>-1.6359297817686334E-2</v>
      </c>
      <c r="E47" s="37">
        <f>('All results'!K46-'All results'!T46)/'All results'!T46</f>
        <v>2.4259081705682375E-2</v>
      </c>
      <c r="F47" s="37">
        <f>('All results'!M46-'All results'!V46)/'All results'!V46</f>
        <v>-4.8742728973908559E-3</v>
      </c>
    </row>
    <row r="48" spans="2:6" x14ac:dyDescent="0.25">
      <c r="B48">
        <f>'All results'!D47</f>
        <v>40</v>
      </c>
      <c r="C48" s="37">
        <f>('All results'!G47-'All results'!P47)/'All results'!P47</f>
        <v>-1.0766813107629178E-2</v>
      </c>
      <c r="D48" s="37">
        <f>('All results'!I47-'All results'!R47)/'All results'!R47</f>
        <v>3.0517475029833412E-2</v>
      </c>
      <c r="E48" s="37">
        <f>('All results'!K47-'All results'!T47)/'All results'!T47</f>
        <v>1.3681383638492103E-2</v>
      </c>
      <c r="F48" s="37">
        <f>('All results'!M47-'All results'!V47)/'All results'!V47</f>
        <v>9.9157543169211566E-3</v>
      </c>
    </row>
    <row r="49" spans="2:6" x14ac:dyDescent="0.25">
      <c r="B49">
        <f>'All results'!D48</f>
        <v>50</v>
      </c>
      <c r="C49" s="37">
        <f>('All results'!G48-'All results'!P48)/'All results'!P48</f>
        <v>-4.172159057149947E-3</v>
      </c>
      <c r="D49" s="37">
        <f>('All results'!I48-'All results'!R48)/'All results'!R48</f>
        <v>3.3309923310191093E-2</v>
      </c>
      <c r="E49" s="37">
        <f>('All results'!K48-'All results'!T48)/'All results'!T48</f>
        <v>3.9124309881299564E-2</v>
      </c>
      <c r="F49" s="37">
        <f>('All results'!M48-'All results'!V48)/'All results'!V48</f>
        <v>3.1868769066933082E-2</v>
      </c>
    </row>
    <row r="50" spans="2:6" x14ac:dyDescent="0.25">
      <c r="B50">
        <f>'All results'!D49</f>
        <v>50</v>
      </c>
      <c r="C50" s="37">
        <f>('All results'!G49-'All results'!P49)/'All results'!P49</f>
        <v>6.0909917177569706E-3</v>
      </c>
      <c r="D50" s="37">
        <f>('All results'!I49-'All results'!R49)/'All results'!R49</f>
        <v>4.4697899383765102E-2</v>
      </c>
      <c r="E50" s="37">
        <f>('All results'!K49-'All results'!T49)/'All results'!T49</f>
        <v>1.3336789071300408E-2</v>
      </c>
      <c r="F50" s="37">
        <f>('All results'!M49-'All results'!V49)/'All results'!V49</f>
        <v>3.7959552422466306E-2</v>
      </c>
    </row>
    <row r="51" spans="2:6" x14ac:dyDescent="0.25">
      <c r="B51">
        <f>'All results'!D50</f>
        <v>50</v>
      </c>
      <c r="C51" s="37">
        <f>('All results'!G50-'All results'!P50)/'All results'!P50</f>
        <v>1.8611814428945894E-2</v>
      </c>
      <c r="D51" s="37">
        <f>('All results'!I50-'All results'!R50)/'All results'!R50</f>
        <v>3.223888211226629E-2</v>
      </c>
      <c r="E51" s="37">
        <f>('All results'!K50-'All results'!T50)/'All results'!T50</f>
        <v>2.345514649726671E-2</v>
      </c>
      <c r="F51" s="37">
        <f>('All results'!M50-'All results'!V50)/'All results'!V50</f>
        <v>3.9194331271460776E-2</v>
      </c>
    </row>
    <row r="52" spans="2:6" x14ac:dyDescent="0.25">
      <c r="B52">
        <f>'All results'!D51</f>
        <v>50</v>
      </c>
      <c r="C52" s="37">
        <f>('All results'!G51-'All results'!P51)/'All results'!P51</f>
        <v>2.0557182705621405E-2</v>
      </c>
      <c r="D52" s="37">
        <f>('All results'!I51-'All results'!R51)/'All results'!R51</f>
        <v>2.9083914275506613E-2</v>
      </c>
      <c r="E52" s="37">
        <f>('All results'!K51-'All results'!T51)/'All results'!T51</f>
        <v>1.5253673770218064E-2</v>
      </c>
      <c r="F52" s="37">
        <f>('All results'!M51-'All results'!V51)/'All results'!V51</f>
        <v>-1.4998894109017958E-2</v>
      </c>
    </row>
    <row r="53" spans="2:6" x14ac:dyDescent="0.25">
      <c r="B53">
        <f>'All results'!D52</f>
        <v>50</v>
      </c>
      <c r="C53" s="37">
        <f>('All results'!G52-'All results'!P52)/'All results'!P52</f>
        <v>-1.1121910286733832E-2</v>
      </c>
      <c r="D53" s="37">
        <f>('All results'!I52-'All results'!R52)/'All results'!R52</f>
        <v>-6.3720344138019588E-5</v>
      </c>
      <c r="E53" s="37">
        <f>('All results'!K52-'All results'!T52)/'All results'!T52</f>
        <v>1.946133658899072E-2</v>
      </c>
      <c r="F53" s="37">
        <f>('All results'!M52-'All results'!V52)/'All results'!V52</f>
        <v>6.6463910658126511E-3</v>
      </c>
    </row>
    <row r="54" spans="2:6" x14ac:dyDescent="0.25">
      <c r="B54">
        <f>'All results'!D53</f>
        <v>50</v>
      </c>
      <c r="C54" s="37">
        <f>('All results'!G53-'All results'!P53)/'All results'!P53</f>
        <v>5.0396037805643347E-3</v>
      </c>
      <c r="D54" s="37">
        <f>('All results'!I53-'All results'!R53)/'All results'!R53</f>
        <v>4.205621289916664E-2</v>
      </c>
      <c r="E54" s="37">
        <f>('All results'!K53-'All results'!T53)/'All results'!T53</f>
        <v>1.6981540009826497E-2</v>
      </c>
      <c r="F54" s="37">
        <f>('All results'!M53-'All results'!V53)/'All results'!V53</f>
        <v>3.7374806536567683E-2</v>
      </c>
    </row>
    <row r="55" spans="2:6" x14ac:dyDescent="0.25">
      <c r="B55">
        <f>'All results'!D54</f>
        <v>50</v>
      </c>
      <c r="C55" s="37">
        <f>('All results'!G54-'All results'!P54)/'All results'!P54</f>
        <v>1.3199437029913039E-2</v>
      </c>
      <c r="D55" s="37">
        <f>('All results'!I54-'All results'!R54)/'All results'!R54</f>
        <v>-1.3650019950631065E-2</v>
      </c>
      <c r="E55" s="37">
        <f>('All results'!K54-'All results'!T54)/'All results'!T54</f>
        <v>2.09647895922054E-2</v>
      </c>
      <c r="F55" s="37">
        <f>('All results'!M54-'All results'!V54)/'All results'!V54</f>
        <v>3.1106431816363293E-2</v>
      </c>
    </row>
    <row r="56" spans="2:6" x14ac:dyDescent="0.25">
      <c r="B56">
        <f>'All results'!D55</f>
        <v>50</v>
      </c>
      <c r="C56" s="37">
        <f>('All results'!G55-'All results'!P55)/'All results'!P55</f>
        <v>-1.8661949920180509E-2</v>
      </c>
      <c r="D56" s="37">
        <f>('All results'!I55-'All results'!R55)/'All results'!R55</f>
        <v>1.7065857444865662E-2</v>
      </c>
      <c r="E56" s="37">
        <f>('All results'!K55-'All results'!T55)/'All results'!T55</f>
        <v>2.0160750902459817E-2</v>
      </c>
      <c r="F56" s="37">
        <f>('All results'!M55-'All results'!V55)/'All results'!V55</f>
        <v>-2.1237426151246255E-4</v>
      </c>
    </row>
    <row r="57" spans="2:6" x14ac:dyDescent="0.25">
      <c r="B57">
        <f>'All results'!D56</f>
        <v>50</v>
      </c>
      <c r="C57" s="37">
        <f>('All results'!G56-'All results'!P56)/'All results'!P56</f>
        <v>2.5046287338833455E-2</v>
      </c>
      <c r="D57" s="37">
        <f>('All results'!I56-'All results'!R56)/'All results'!R56</f>
        <v>2.7712200337860517E-3</v>
      </c>
      <c r="E57" s="37">
        <f>('All results'!K56-'All results'!T56)/'All results'!T56</f>
        <v>3.1700822321833105E-2</v>
      </c>
      <c r="F57" s="37">
        <f>('All results'!M56-'All results'!V56)/'All results'!V56</f>
        <v>1.6535139805973143E-2</v>
      </c>
    </row>
    <row r="58" spans="2:6" x14ac:dyDescent="0.25">
      <c r="B58">
        <f>'All results'!D57</f>
        <v>50</v>
      </c>
      <c r="C58" s="37">
        <f>('All results'!G57-'All results'!P57)/'All results'!P57</f>
        <v>4.8855863484292383E-2</v>
      </c>
      <c r="D58" s="37">
        <f>('All results'!I57-'All results'!R57)/'All results'!R57</f>
        <v>-5.4988090039860042E-2</v>
      </c>
      <c r="E58" s="37">
        <f>('All results'!K57-'All results'!T57)/'All results'!T57</f>
        <v>1.7228192859395062E-2</v>
      </c>
      <c r="F58" s="37">
        <f>('All results'!M57-'All results'!V57)/'All results'!V57</f>
        <v>8.1760202119892916E-3</v>
      </c>
    </row>
    <row r="59" spans="2:6" x14ac:dyDescent="0.25">
      <c r="B59">
        <f>'All results'!D58</f>
        <v>60</v>
      </c>
      <c r="C59" s="37">
        <f>('All results'!G58-'All results'!P58)/'All results'!P58</f>
        <v>2.2837913946955724E-2</v>
      </c>
      <c r="D59" s="37">
        <f>('All results'!I58-'All results'!R58)/'All results'!R58</f>
        <v>4.8000976373080029E-3</v>
      </c>
      <c r="E59" s="37">
        <f>('All results'!K58-'All results'!T58)/'All results'!T58</f>
        <v>3.755130916190641E-2</v>
      </c>
      <c r="F59" s="37">
        <f>('All results'!M58-'All results'!V58)/'All results'!V58</f>
        <v>-3.23740790390181E-3</v>
      </c>
    </row>
    <row r="60" spans="2:6" x14ac:dyDescent="0.25">
      <c r="B60">
        <f>'All results'!D59</f>
        <v>60</v>
      </c>
      <c r="C60" s="37">
        <f>('All results'!G59-'All results'!P59)/'All results'!P59</f>
        <v>5.5540941402918667E-2</v>
      </c>
      <c r="D60" s="37">
        <f>('All results'!I59-'All results'!R59)/'All results'!R59</f>
        <v>-0.1004119033907452</v>
      </c>
      <c r="E60" s="37">
        <f>('All results'!K59-'All results'!T59)/'All results'!T59</f>
        <v>3.3696854042566456E-2</v>
      </c>
      <c r="F60" s="37">
        <f>('All results'!M59-'All results'!V59)/'All results'!V59</f>
        <v>1.8326678828982146E-2</v>
      </c>
    </row>
    <row r="61" spans="2:6" x14ac:dyDescent="0.25">
      <c r="B61">
        <f>'All results'!D60</f>
        <v>60</v>
      </c>
      <c r="C61" s="37">
        <f>('All results'!G60-'All results'!P60)/'All results'!P60</f>
        <v>-2.7535673303781738E-3</v>
      </c>
      <c r="D61" s="37">
        <f>('All results'!I60-'All results'!R60)/'All results'!R60</f>
        <v>3.5982102606170033E-2</v>
      </c>
      <c r="E61" s="37">
        <f>('All results'!K60-'All results'!T60)/'All results'!T60</f>
        <v>1.7116630916703211E-2</v>
      </c>
      <c r="F61" s="37">
        <f>('All results'!M60-'All results'!V60)/'All results'!V60</f>
        <v>2.4845028871802251E-3</v>
      </c>
    </row>
    <row r="62" spans="2:6" x14ac:dyDescent="0.25">
      <c r="B62">
        <f>'All results'!D61</f>
        <v>60</v>
      </c>
      <c r="C62" s="37">
        <f>('All results'!G61-'All results'!P61)/'All results'!P61</f>
        <v>-1.2253078304127578E-2</v>
      </c>
      <c r="D62" s="37">
        <f>('All results'!I61-'All results'!R61)/'All results'!R61</f>
        <v>-2.1584051875968772E-3</v>
      </c>
      <c r="E62" s="37">
        <f>('All results'!K61-'All results'!T61)/'All results'!T61</f>
        <v>1.8943905121646801E-2</v>
      </c>
      <c r="F62" s="37">
        <f>('All results'!M61-'All results'!V61)/'All results'!V61</f>
        <v>-1.2321367012971679E-2</v>
      </c>
    </row>
    <row r="63" spans="2:6" x14ac:dyDescent="0.25">
      <c r="B63">
        <f>'All results'!D62</f>
        <v>60</v>
      </c>
      <c r="C63" s="37">
        <f>('All results'!G62-'All results'!P62)/'All results'!P62</f>
        <v>-1.0832270537633307E-2</v>
      </c>
      <c r="D63" s="37">
        <f>('All results'!I62-'All results'!R62)/'All results'!R62</f>
        <v>-9.8482014053187473E-4</v>
      </c>
      <c r="E63" s="37">
        <f>('All results'!K62-'All results'!T62)/'All results'!T62</f>
        <v>4.3766851998976411E-2</v>
      </c>
      <c r="F63" s="37">
        <f>('All results'!M62-'All results'!V62)/'All results'!V62</f>
        <v>2.9186218908220003E-2</v>
      </c>
    </row>
    <row r="64" spans="2:6" x14ac:dyDescent="0.25">
      <c r="B64">
        <f>'All results'!D63</f>
        <v>60</v>
      </c>
      <c r="C64" s="37">
        <f>('All results'!G63-'All results'!P63)/'All results'!P63</f>
        <v>8.152505755675183E-3</v>
      </c>
      <c r="D64" s="37">
        <f>('All results'!I63-'All results'!R63)/'All results'!R63</f>
        <v>-2.0466753757433981E-2</v>
      </c>
      <c r="E64" s="37">
        <f>('All results'!K63-'All results'!T63)/'All results'!T63</f>
        <v>1.5015974599744355E-2</v>
      </c>
      <c r="F64" s="37">
        <f>('All results'!M63-'All results'!V63)/'All results'!V63</f>
        <v>2.9822060250924976E-2</v>
      </c>
    </row>
    <row r="65" spans="2:6" x14ac:dyDescent="0.25">
      <c r="B65">
        <f>'All results'!D64</f>
        <v>60</v>
      </c>
      <c r="C65" s="37">
        <f>('All results'!G64-'All results'!P64)/'All results'!P64</f>
        <v>9.2502107419259114E-4</v>
      </c>
      <c r="D65" s="37">
        <f>('All results'!I64-'All results'!R64)/'All results'!R64</f>
        <v>-1.360304262695715E-2</v>
      </c>
      <c r="E65" s="37">
        <f>('All results'!K64-'All results'!T64)/'All results'!T64</f>
        <v>1.9402249032290209E-2</v>
      </c>
      <c r="F65" s="37">
        <f>('All results'!M64-'All results'!V64)/'All results'!V64</f>
        <v>2.8949283057851383E-2</v>
      </c>
    </row>
    <row r="66" spans="2:6" x14ac:dyDescent="0.25">
      <c r="B66">
        <f>'All results'!D65</f>
        <v>60</v>
      </c>
      <c r="C66" s="37">
        <f>('All results'!G65-'All results'!P65)/'All results'!P65</f>
        <v>2.4934607002426969E-2</v>
      </c>
      <c r="D66" s="37">
        <f>('All results'!I65-'All results'!R65)/'All results'!R65</f>
        <v>6.4439054349328794E-3</v>
      </c>
      <c r="E66" s="37">
        <f>('All results'!K65-'All results'!T65)/'All results'!T65</f>
        <v>3.8227243269533771E-2</v>
      </c>
      <c r="F66" s="37">
        <f>('All results'!M65-'All results'!V65)/'All results'!V65</f>
        <v>2.8656729231248497E-3</v>
      </c>
    </row>
    <row r="67" spans="2:6" x14ac:dyDescent="0.25">
      <c r="B67">
        <f>'All results'!D66</f>
        <v>60</v>
      </c>
      <c r="C67" s="37">
        <f>('All results'!G66-'All results'!P66)/'All results'!P66</f>
        <v>1.0013997094804099E-2</v>
      </c>
      <c r="D67" s="37">
        <f>('All results'!I66-'All results'!R66)/'All results'!R66</f>
        <v>-7.6215421797144398E-2</v>
      </c>
      <c r="E67" s="37">
        <f>('All results'!K66-'All results'!T66)/'All results'!T66</f>
        <v>3.6662807358468878E-2</v>
      </c>
      <c r="F67" s="37">
        <f>('All results'!M66-'All results'!V66)/'All results'!V66</f>
        <v>-1.4168299652754677E-2</v>
      </c>
    </row>
    <row r="68" spans="2:6" x14ac:dyDescent="0.25">
      <c r="B68">
        <f>'All results'!D67</f>
        <v>60</v>
      </c>
      <c r="C68" s="37">
        <f>('All results'!G67-'All results'!P67)/'All results'!P67</f>
        <v>-9.6622802198609962E-3</v>
      </c>
      <c r="D68" s="37">
        <f>('All results'!I67-'All results'!R67)/'All results'!R67</f>
        <v>3.2954219462445151E-2</v>
      </c>
      <c r="E68" s="37">
        <f>('All results'!K67-'All results'!T67)/'All results'!T67</f>
        <v>1.7054765720360961E-2</v>
      </c>
      <c r="F68" s="37">
        <f>('All results'!M67-'All results'!V67)/'All results'!V67</f>
        <v>2.6959050876128716E-2</v>
      </c>
    </row>
    <row r="69" spans="2:6" x14ac:dyDescent="0.25">
      <c r="B69">
        <f>'All results'!D68</f>
        <v>70</v>
      </c>
      <c r="C69" s="37">
        <f>('All results'!G68-'All results'!P68)/'All results'!P68</f>
        <v>-1.7846127718662754E-2</v>
      </c>
      <c r="D69" s="37">
        <f>('All results'!I68-'All results'!R68)/'All results'!R68</f>
        <v>-6.230958250001082E-2</v>
      </c>
      <c r="E69" s="37">
        <f>('All results'!K68-'All results'!T68)/'All results'!T68</f>
        <v>8.1381827856048458E-3</v>
      </c>
      <c r="F69" s="37">
        <f>('All results'!M68-'All results'!V68)/'All results'!V68</f>
        <v>3.6400589400031616E-2</v>
      </c>
    </row>
    <row r="70" spans="2:6" x14ac:dyDescent="0.25">
      <c r="B70">
        <f>'All results'!D69</f>
        <v>70</v>
      </c>
      <c r="C70" s="37">
        <f>('All results'!G69-'All results'!P69)/'All results'!P69</f>
        <v>2.8895714149531956E-2</v>
      </c>
      <c r="D70" s="37">
        <f>('All results'!I69-'All results'!R69)/'All results'!R69</f>
        <v>1.6302117180433222E-2</v>
      </c>
      <c r="E70" s="37">
        <f>('All results'!K69-'All results'!T69)/'All results'!T69</f>
        <v>-6.4399564980420713E-3</v>
      </c>
      <c r="F70" s="37">
        <f>('All results'!M69-'All results'!V69)/'All results'!V69</f>
        <v>-5.4008225299054394E-3</v>
      </c>
    </row>
    <row r="71" spans="2:6" x14ac:dyDescent="0.25">
      <c r="B71">
        <f>'All results'!D70</f>
        <v>70</v>
      </c>
      <c r="C71" s="37">
        <f>('All results'!G70-'All results'!P70)/'All results'!P70</f>
        <v>1.8766821767690227E-2</v>
      </c>
      <c r="D71" s="37">
        <f>('All results'!I70-'All results'!R70)/'All results'!R70</f>
        <v>-2.1086323673700856E-2</v>
      </c>
      <c r="E71" s="37">
        <f>('All results'!K70-'All results'!T70)/'All results'!T70</f>
        <v>2.2286060166194242E-2</v>
      </c>
      <c r="F71" s="37">
        <f>('All results'!M70-'All results'!V70)/'All results'!V70</f>
        <v>3.5625767754409426E-2</v>
      </c>
    </row>
    <row r="72" spans="2:6" x14ac:dyDescent="0.25">
      <c r="B72">
        <f>'All results'!D71</f>
        <v>70</v>
      </c>
      <c r="C72" s="37">
        <f>('All results'!G71-'All results'!P71)/'All results'!P71</f>
        <v>1.0820927823420949E-2</v>
      </c>
      <c r="D72" s="37">
        <f>('All results'!I71-'All results'!R71)/'All results'!R71</f>
        <v>5.4081791342339126E-2</v>
      </c>
      <c r="E72" s="37">
        <f>('All results'!K71-'All results'!T71)/'All results'!T71</f>
        <v>-1.2481519886004683E-2</v>
      </c>
      <c r="F72" s="37">
        <f>('All results'!M71-'All results'!V71)/'All results'!V71</f>
        <v>-5.9665856690007514E-3</v>
      </c>
    </row>
    <row r="73" spans="2:6" x14ac:dyDescent="0.25">
      <c r="B73">
        <f>'All results'!D72</f>
        <v>70</v>
      </c>
      <c r="C73" s="37">
        <f>('All results'!G72-'All results'!P72)/'All results'!P72</f>
        <v>2.3786495084428285E-2</v>
      </c>
      <c r="D73" s="37">
        <f>('All results'!I72-'All results'!R72)/'All results'!R72</f>
        <v>3.1101803634381964E-2</v>
      </c>
      <c r="E73" s="37">
        <f>('All results'!K72-'All results'!T72)/'All results'!T72</f>
        <v>2.0825121617069474E-2</v>
      </c>
      <c r="F73" s="37">
        <f>('All results'!M72-'All results'!V72)/'All results'!V72</f>
        <v>-6.4573786285471455E-3</v>
      </c>
    </row>
    <row r="74" spans="2:6" x14ac:dyDescent="0.25">
      <c r="B74">
        <f>'All results'!D73</f>
        <v>70</v>
      </c>
      <c r="C74" s="37">
        <f>('All results'!G73-'All results'!P73)/'All results'!P73</f>
        <v>2.7000737336159993E-2</v>
      </c>
      <c r="D74" s="37">
        <f>('All results'!I73-'All results'!R73)/'All results'!R73</f>
        <v>-1.377370786560589E-2</v>
      </c>
      <c r="E74" s="37">
        <f>('All results'!K73-'All results'!T73)/'All results'!T73</f>
        <v>-1.5992295811264291E-3</v>
      </c>
      <c r="F74" s="37">
        <f>('All results'!M73-'All results'!V73)/'All results'!V73</f>
        <v>-1.5726260454415306E-2</v>
      </c>
    </row>
    <row r="75" spans="2:6" x14ac:dyDescent="0.25">
      <c r="B75">
        <f>'All results'!D74</f>
        <v>70</v>
      </c>
      <c r="C75" s="37">
        <f>('All results'!G74-'All results'!P74)/'All results'!P74</f>
        <v>1.1209490640010317E-3</v>
      </c>
      <c r="D75" s="37">
        <f>('All results'!I74-'All results'!R74)/'All results'!R74</f>
        <v>4.5807108659050244E-2</v>
      </c>
      <c r="E75" s="37">
        <f>('All results'!K74-'All results'!T74)/'All results'!T74</f>
        <v>1.3392629016047023E-2</v>
      </c>
      <c r="F75" s="37">
        <f>('All results'!M74-'All results'!V74)/'All results'!V74</f>
        <v>-8.4414772320893384E-3</v>
      </c>
    </row>
    <row r="76" spans="2:6" x14ac:dyDescent="0.25">
      <c r="B76">
        <f>'All results'!D75</f>
        <v>70</v>
      </c>
      <c r="C76" s="37">
        <f>('All results'!G75-'All results'!P75)/'All results'!P75</f>
        <v>2.7480428708417312E-2</v>
      </c>
      <c r="D76" s="37">
        <f>('All results'!I75-'All results'!R75)/'All results'!R75</f>
        <v>2.6547611950699077E-2</v>
      </c>
      <c r="E76" s="37">
        <f>('All results'!K75-'All results'!T75)/'All results'!T75</f>
        <v>1.4652879973747647E-2</v>
      </c>
      <c r="F76" s="37">
        <f>('All results'!M75-'All results'!V75)/'All results'!V75</f>
        <v>6.2016725982759952E-2</v>
      </c>
    </row>
    <row r="77" spans="2:6" x14ac:dyDescent="0.25">
      <c r="B77">
        <f>'All results'!D76</f>
        <v>70</v>
      </c>
      <c r="C77" s="37">
        <f>('All results'!G76-'All results'!P76)/'All results'!P76</f>
        <v>-6.9904936256416292E-3</v>
      </c>
      <c r="D77" s="37">
        <f>('All results'!I76-'All results'!R76)/'All results'!R76</f>
        <v>5.0809265602312019E-2</v>
      </c>
      <c r="E77" s="37">
        <f>('All results'!K76-'All results'!T76)/'All results'!T76</f>
        <v>1.4405767785625774E-2</v>
      </c>
      <c r="F77" s="37">
        <f>('All results'!M76-'All results'!V76)/'All results'!V76</f>
        <v>3.8204880034138369E-2</v>
      </c>
    </row>
    <row r="78" spans="2:6" x14ac:dyDescent="0.25">
      <c r="B78">
        <f>'All results'!D77</f>
        <v>70</v>
      </c>
      <c r="C78" s="37">
        <f>('All results'!G77-'All results'!P77)/'All results'!P77</f>
        <v>2.0610501834684641E-2</v>
      </c>
      <c r="D78" s="37">
        <f>('All results'!I77-'All results'!R77)/'All results'!R77</f>
        <v>-1.5937464977842306E-2</v>
      </c>
      <c r="E78" s="37">
        <f>('All results'!K77-'All results'!T77)/'All results'!T77</f>
        <v>1.0957979782750855E-2</v>
      </c>
      <c r="F78" s="37">
        <f>('All results'!M77-'All results'!V77)/'All results'!V77</f>
        <v>-2.5684955514800188E-3</v>
      </c>
    </row>
    <row r="79" spans="2:6" x14ac:dyDescent="0.25">
      <c r="B79">
        <f>'All results'!D78</f>
        <v>80</v>
      </c>
      <c r="C79" s="37">
        <f>('All results'!G78-'All results'!P78)/'All results'!P78</f>
        <v>-3.9976144652400418E-3</v>
      </c>
      <c r="D79" s="37">
        <f>('All results'!I78-'All results'!R78)/'All results'!R78</f>
        <v>7.3613578493641708E-3</v>
      </c>
      <c r="E79" s="37">
        <f>('All results'!K78-'All results'!T78)/'All results'!T78</f>
        <v>-6.4484762788339324E-3</v>
      </c>
      <c r="F79" s="37">
        <f>('All results'!M78-'All results'!V78)/'All results'!V78</f>
        <v>1.5087733334133945E-2</v>
      </c>
    </row>
    <row r="80" spans="2:6" x14ac:dyDescent="0.25">
      <c r="B80">
        <f>'All results'!D79</f>
        <v>80</v>
      </c>
      <c r="C80" s="37">
        <f>('All results'!G79-'All results'!P79)/'All results'!P79</f>
        <v>2.3645717838764031E-2</v>
      </c>
      <c r="D80" s="37">
        <f>('All results'!I79-'All results'!R79)/'All results'!R79</f>
        <v>4.4008476462689482E-4</v>
      </c>
      <c r="E80" s="37">
        <f>('All results'!K79-'All results'!T79)/'All results'!T79</f>
        <v>2.5673109318769573E-2</v>
      </c>
      <c r="F80" s="37">
        <f>('All results'!M79-'All results'!V79)/'All results'!V79</f>
        <v>6.6185635675579349E-2</v>
      </c>
    </row>
    <row r="81" spans="2:6" x14ac:dyDescent="0.25">
      <c r="B81">
        <f>'All results'!D80</f>
        <v>80</v>
      </c>
      <c r="C81" s="37">
        <f>('All results'!G80-'All results'!P80)/'All results'!P80</f>
        <v>1.1820418767894371E-2</v>
      </c>
      <c r="D81" s="37">
        <f>('All results'!I80-'All results'!R80)/'All results'!R80</f>
        <v>-5.0374083398146891E-2</v>
      </c>
      <c r="E81" s="37">
        <f>('All results'!K80-'All results'!T80)/'All results'!T80</f>
        <v>2.4268017465593674E-2</v>
      </c>
      <c r="F81" s="37">
        <f>('All results'!M80-'All results'!V80)/'All results'!V80</f>
        <v>4.308888671248113E-3</v>
      </c>
    </row>
    <row r="82" spans="2:6" x14ac:dyDescent="0.25">
      <c r="B82">
        <f>'All results'!D81</f>
        <v>80</v>
      </c>
      <c r="C82" s="37">
        <f>('All results'!G81-'All results'!P81)/'All results'!P81</f>
        <v>2.4482703548425942E-2</v>
      </c>
      <c r="D82" s="37">
        <f>('All results'!I81-'All results'!R81)/'All results'!R81</f>
        <v>-6.4262049649893724E-2</v>
      </c>
      <c r="E82" s="37">
        <f>('All results'!K81-'All results'!T81)/'All results'!T81</f>
        <v>3.0137771474741226E-2</v>
      </c>
      <c r="F82" s="37">
        <f>('All results'!M81-'All results'!V81)/'All results'!V81</f>
        <v>1.6006873974248103E-4</v>
      </c>
    </row>
    <row r="83" spans="2:6" x14ac:dyDescent="0.25">
      <c r="B83">
        <f>'All results'!D82</f>
        <v>80</v>
      </c>
      <c r="C83" s="37">
        <f>('All results'!G82-'All results'!P82)/'All results'!P82</f>
        <v>1.8284509347245775E-2</v>
      </c>
      <c r="D83" s="37">
        <f>('All results'!I82-'All results'!R82)/'All results'!R82</f>
        <v>-2.5749977822672663E-2</v>
      </c>
      <c r="E83" s="37">
        <f>('All results'!K82-'All results'!T82)/'All results'!T82</f>
        <v>-7.4327047735611908E-3</v>
      </c>
      <c r="F83" s="37">
        <f>('All results'!M82-'All results'!V82)/'All results'!V82</f>
        <v>6.1511083091332483E-3</v>
      </c>
    </row>
    <row r="84" spans="2:6" x14ac:dyDescent="0.25">
      <c r="B84">
        <f>'All results'!D83</f>
        <v>80</v>
      </c>
      <c r="C84" s="37">
        <f>('All results'!G83-'All results'!P83)/'All results'!P83</f>
        <v>-2.2008316741768928E-2</v>
      </c>
      <c r="D84" s="37">
        <f>('All results'!I83-'All results'!R83)/'All results'!R83</f>
        <v>-3.1142489411793619E-2</v>
      </c>
      <c r="E84" s="37">
        <f>('All results'!K83-'All results'!T83)/'All results'!T83</f>
        <v>3.8010852310237278E-2</v>
      </c>
      <c r="F84" s="37">
        <f>('All results'!M83-'All results'!V83)/'All results'!V83</f>
        <v>8.1166258227729337E-3</v>
      </c>
    </row>
    <row r="85" spans="2:6" x14ac:dyDescent="0.25">
      <c r="B85">
        <f>'All results'!D84</f>
        <v>80</v>
      </c>
      <c r="C85" s="37">
        <f>('All results'!G84-'All results'!P84)/'All results'!P84</f>
        <v>-3.8523847860743926E-3</v>
      </c>
      <c r="D85" s="37">
        <f>('All results'!I84-'All results'!R84)/'All results'!R84</f>
        <v>1.2682231711489212E-2</v>
      </c>
      <c r="E85" s="37">
        <f>('All results'!K84-'All results'!T84)/'All results'!T84</f>
        <v>3.1223461177751002E-3</v>
      </c>
      <c r="F85" s="37">
        <f>('All results'!M84-'All results'!V84)/'All results'!V84</f>
        <v>-2.0421240110596903E-2</v>
      </c>
    </row>
    <row r="86" spans="2:6" x14ac:dyDescent="0.25">
      <c r="B86">
        <f>'All results'!D85</f>
        <v>80</v>
      </c>
      <c r="C86" s="37">
        <f>('All results'!G85-'All results'!P85)/'All results'!P85</f>
        <v>6.2051767732672529E-3</v>
      </c>
      <c r="D86" s="37">
        <f>('All results'!I85-'All results'!R85)/'All results'!R85</f>
        <v>9.3367117875486107E-3</v>
      </c>
      <c r="E86" s="37">
        <f>('All results'!K85-'All results'!T85)/'All results'!T85</f>
        <v>2.0663094118351707E-2</v>
      </c>
      <c r="F86" s="37">
        <f>('All results'!M85-'All results'!V85)/'All results'!V85</f>
        <v>4.2876893238972903E-2</v>
      </c>
    </row>
    <row r="87" spans="2:6" x14ac:dyDescent="0.25">
      <c r="B87">
        <f>'All results'!D86</f>
        <v>80</v>
      </c>
      <c r="C87" s="37">
        <f>('All results'!G86-'All results'!P86)/'All results'!P86</f>
        <v>-3.8975176148186306E-3</v>
      </c>
      <c r="D87" s="37">
        <f>('All results'!I86-'All results'!R86)/'All results'!R86</f>
        <v>-8.8169378826638542E-2</v>
      </c>
      <c r="E87" s="37">
        <f>('All results'!K86-'All results'!T86)/'All results'!T86</f>
        <v>1.3706891185063651E-2</v>
      </c>
      <c r="F87" s="37">
        <f>('All results'!M86-'All results'!V86)/'All results'!V86</f>
        <v>1.6479782193862931E-2</v>
      </c>
    </row>
    <row r="88" spans="2:6" x14ac:dyDescent="0.25">
      <c r="B88">
        <f>'All results'!D87</f>
        <v>80</v>
      </c>
      <c r="C88" s="37">
        <f>('All results'!G87-'All results'!P87)/'All results'!P87</f>
        <v>1.3420027758394707E-3</v>
      </c>
      <c r="D88" s="37">
        <f>('All results'!I87-'All results'!R87)/'All results'!R87</f>
        <v>-6.5288899730531137E-4</v>
      </c>
      <c r="E88" s="37">
        <f>('All results'!K87-'All results'!T87)/'All results'!T87</f>
        <v>2.6897845199736273E-2</v>
      </c>
      <c r="F88" s="37">
        <f>('All results'!M87-'All results'!V87)/'All results'!V87</f>
        <v>1.8158733460854715E-2</v>
      </c>
    </row>
    <row r="89" spans="2:6" x14ac:dyDescent="0.25">
      <c r="B89">
        <f>'All results'!D88</f>
        <v>90</v>
      </c>
      <c r="C89" s="37">
        <f>('All results'!G88-'All results'!P88)/'All results'!P88</f>
        <v>1.3622713520053561E-2</v>
      </c>
      <c r="D89" s="37">
        <f>('All results'!I88-'All results'!R88)/'All results'!R88</f>
        <v>-3.0999420659922474E-2</v>
      </c>
      <c r="E89" s="37">
        <f>('All results'!K88-'All results'!T88)/'All results'!T88</f>
        <v>4.1121933808627123E-2</v>
      </c>
      <c r="F89" s="37">
        <f>('All results'!M88-'All results'!V88)/'All results'!V88</f>
        <v>5.4190973471731844E-2</v>
      </c>
    </row>
    <row r="90" spans="2:6" x14ac:dyDescent="0.25">
      <c r="B90">
        <f>'All results'!D89</f>
        <v>90</v>
      </c>
      <c r="C90" s="37">
        <f>('All results'!G89-'All results'!P89)/'All results'!P89</f>
        <v>3.396211267135904E-2</v>
      </c>
      <c r="D90" s="37">
        <f>('All results'!I89-'All results'!R89)/'All results'!R89</f>
        <v>-1.5916088199906236E-2</v>
      </c>
      <c r="E90" s="37">
        <f>('All results'!K89-'All results'!T89)/'All results'!T89</f>
        <v>4.3636151235356788E-2</v>
      </c>
      <c r="F90" s="37">
        <f>('All results'!M89-'All results'!V89)/'All results'!V89</f>
        <v>-1.4242147418027304E-2</v>
      </c>
    </row>
    <row r="91" spans="2:6" x14ac:dyDescent="0.25">
      <c r="B91">
        <f>'All results'!D90</f>
        <v>90</v>
      </c>
      <c r="C91" s="37">
        <f>('All results'!G90-'All results'!P90)/'All results'!P90</f>
        <v>2.6665490853599958E-2</v>
      </c>
      <c r="D91" s="37">
        <f>('All results'!I90-'All results'!R90)/'All results'!R90</f>
        <v>7.3260967013648051E-2</v>
      </c>
      <c r="E91" s="37">
        <f>('All results'!K90-'All results'!T90)/'All results'!T90</f>
        <v>2.8109243678970667E-2</v>
      </c>
      <c r="F91" s="37">
        <f>('All results'!M90-'All results'!V90)/'All results'!V90</f>
        <v>1.7924936869263407E-2</v>
      </c>
    </row>
    <row r="92" spans="2:6" x14ac:dyDescent="0.25">
      <c r="B92">
        <f>'All results'!D91</f>
        <v>90</v>
      </c>
      <c r="C92" s="37">
        <f>('All results'!G91-'All results'!P91)/'All results'!P91</f>
        <v>1.6968147055665125E-2</v>
      </c>
      <c r="D92" s="37">
        <f>('All results'!I91-'All results'!R91)/'All results'!R91</f>
        <v>7.091131409428326E-3</v>
      </c>
      <c r="E92" s="37">
        <f>('All results'!K91-'All results'!T91)/'All results'!T91</f>
        <v>1.8611337882048773E-2</v>
      </c>
      <c r="F92" s="37">
        <f>('All results'!M91-'All results'!V91)/'All results'!V91</f>
        <v>-1.5989856441256427E-2</v>
      </c>
    </row>
    <row r="93" spans="2:6" x14ac:dyDescent="0.25">
      <c r="B93">
        <f>'All results'!D92</f>
        <v>90</v>
      </c>
      <c r="C93" s="37">
        <f>('All results'!G92-'All results'!P92)/'All results'!P92</f>
        <v>2.3460575788903024E-3</v>
      </c>
      <c r="D93" s="37">
        <f>('All results'!I92-'All results'!R92)/'All results'!R92</f>
        <v>3.2813830301346922E-2</v>
      </c>
      <c r="E93" s="37">
        <f>('All results'!K92-'All results'!T92)/'All results'!T92</f>
        <v>6.5053392463685251E-3</v>
      </c>
      <c r="F93" s="37">
        <f>('All results'!M92-'All results'!V92)/'All results'!V92</f>
        <v>-7.0820744653715146E-3</v>
      </c>
    </row>
    <row r="94" spans="2:6" x14ac:dyDescent="0.25">
      <c r="B94">
        <f>'All results'!D93</f>
        <v>90</v>
      </c>
      <c r="C94" s="37">
        <f>('All results'!G93-'All results'!P93)/'All results'!P93</f>
        <v>2.4566158922006316E-2</v>
      </c>
      <c r="D94" s="37">
        <f>('All results'!I93-'All results'!R93)/'All results'!R93</f>
        <v>4.8380942543349362E-2</v>
      </c>
      <c r="E94" s="37">
        <f>('All results'!K93-'All results'!T93)/'All results'!T93</f>
        <v>1.9909493797186862E-2</v>
      </c>
      <c r="F94" s="37">
        <f>('All results'!M93-'All results'!V93)/'All results'!V93</f>
        <v>1.4843243297982015E-2</v>
      </c>
    </row>
    <row r="95" spans="2:6" x14ac:dyDescent="0.25">
      <c r="B95">
        <f>'All results'!D94</f>
        <v>90</v>
      </c>
      <c r="C95" s="37">
        <f>('All results'!G94-'All results'!P94)/'All results'!P94</f>
        <v>3.3342300120693382E-3</v>
      </c>
      <c r="D95" s="37">
        <f>('All results'!I94-'All results'!R94)/'All results'!R94</f>
        <v>-9.1293541992572749E-3</v>
      </c>
      <c r="E95" s="37">
        <f>('All results'!K94-'All results'!T94)/'All results'!T94</f>
        <v>1.61749889700754E-2</v>
      </c>
      <c r="F95" s="37">
        <f>('All results'!M94-'All results'!V94)/'All results'!V94</f>
        <v>2.4557163726510629E-3</v>
      </c>
    </row>
    <row r="96" spans="2:6" x14ac:dyDescent="0.25">
      <c r="B96">
        <f>'All results'!D95</f>
        <v>90</v>
      </c>
      <c r="C96" s="37">
        <f>('All results'!G95-'All results'!P95)/'All results'!P95</f>
        <v>6.7405228180882713E-3</v>
      </c>
      <c r="D96" s="37">
        <f>('All results'!I95-'All results'!R95)/'All results'!R95</f>
        <v>-5.2192785048832957E-2</v>
      </c>
      <c r="E96" s="37">
        <f>('All results'!K95-'All results'!T95)/'All results'!T95</f>
        <v>2.1863968044073943E-2</v>
      </c>
      <c r="F96" s="37">
        <f>('All results'!M95-'All results'!V95)/'All results'!V95</f>
        <v>2.5550573598726704E-2</v>
      </c>
    </row>
    <row r="97" spans="2:6" x14ac:dyDescent="0.25">
      <c r="B97">
        <f>'All results'!D96</f>
        <v>90</v>
      </c>
      <c r="C97" s="37">
        <f>('All results'!G96-'All results'!P96)/'All results'!P96</f>
        <v>-8.4519397512559796E-3</v>
      </c>
      <c r="D97" s="37">
        <f>('All results'!I96-'All results'!R96)/'All results'!R96</f>
        <v>2.3380661265438855E-2</v>
      </c>
      <c r="E97" s="37">
        <f>('All results'!K96-'All results'!T96)/'All results'!T96</f>
        <v>1.7839904146356556E-2</v>
      </c>
      <c r="F97" s="37">
        <f>('All results'!M96-'All results'!V96)/'All results'!V96</f>
        <v>3.7410441901533635E-2</v>
      </c>
    </row>
    <row r="98" spans="2:6" x14ac:dyDescent="0.25">
      <c r="B98">
        <f>'All results'!D97</f>
        <v>90</v>
      </c>
      <c r="C98" s="37">
        <f>('All results'!G97-'All results'!P97)/'All results'!P97</f>
        <v>-4.6780739897750855E-2</v>
      </c>
      <c r="D98" s="37">
        <f>('All results'!I97-'All results'!R97)/'All results'!R97</f>
        <v>-6.6207541627323783E-3</v>
      </c>
      <c r="E98" s="37">
        <f>('All results'!K97-'All results'!T97)/'All results'!T97</f>
        <v>3.5373279443505448E-2</v>
      </c>
      <c r="F98" s="37">
        <f>('All results'!M97-'All results'!V97)/'All results'!V97</f>
        <v>1.3115151242184349E-2</v>
      </c>
    </row>
    <row r="99" spans="2:6" x14ac:dyDescent="0.25">
      <c r="B99">
        <f>'All results'!D98</f>
        <v>100</v>
      </c>
      <c r="C99" s="37">
        <f>('All results'!G98-'All results'!P98)/'All results'!P98</f>
        <v>7.6400954592410926E-3</v>
      </c>
      <c r="D99" s="37">
        <f>('All results'!I98-'All results'!R98)/'All results'!R98</f>
        <v>-5.2341342902364474E-2</v>
      </c>
      <c r="E99" s="37">
        <f>('All results'!K98-'All results'!T98)/'All results'!T98</f>
        <v>4.2237388273222796E-3</v>
      </c>
      <c r="F99" s="37">
        <f>('All results'!M98-'All results'!V98)/'All results'!V98</f>
        <v>8.6307018064471185E-3</v>
      </c>
    </row>
    <row r="100" spans="2:6" x14ac:dyDescent="0.25">
      <c r="B100">
        <f>'All results'!D99</f>
        <v>100</v>
      </c>
      <c r="C100" s="37">
        <f>('All results'!G99-'All results'!P99)/'All results'!P99</f>
        <v>2.4342597131903936E-2</v>
      </c>
      <c r="D100" s="37">
        <f>('All results'!I99-'All results'!R99)/'All results'!R99</f>
        <v>5.5090847393837468E-2</v>
      </c>
      <c r="E100" s="37">
        <f>('All results'!K99-'All results'!T99)/'All results'!T99</f>
        <v>2.5577915358492444E-2</v>
      </c>
      <c r="F100" s="37">
        <f>('All results'!M99-'All results'!V99)/'All results'!V99</f>
        <v>5.0961631185678501E-2</v>
      </c>
    </row>
    <row r="101" spans="2:6" x14ac:dyDescent="0.25">
      <c r="B101">
        <f>'All results'!D100</f>
        <v>100</v>
      </c>
      <c r="C101" s="37">
        <f>('All results'!G100-'All results'!P100)/'All results'!P100</f>
        <v>1.5498263544727695E-2</v>
      </c>
      <c r="D101" s="37">
        <f>('All results'!I100-'All results'!R100)/'All results'!R100</f>
        <v>1.267748998442431E-2</v>
      </c>
      <c r="E101" s="37">
        <f>('All results'!K100-'All results'!T100)/'All results'!T100</f>
        <v>1.6421235407326092E-2</v>
      </c>
      <c r="F101" s="37">
        <f>('All results'!M100-'All results'!V100)/'All results'!V100</f>
        <v>9.1060717600007727E-3</v>
      </c>
    </row>
    <row r="102" spans="2:6" x14ac:dyDescent="0.25">
      <c r="B102">
        <f>'All results'!D101</f>
        <v>100</v>
      </c>
      <c r="C102" s="37">
        <f>('All results'!G101-'All results'!P101)/'All results'!P101</f>
        <v>5.3646581664714473E-3</v>
      </c>
      <c r="D102" s="37">
        <f>('All results'!I101-'All results'!R101)/'All results'!R101</f>
        <v>1.7579438802391243E-2</v>
      </c>
      <c r="E102" s="37">
        <f>('All results'!K101-'All results'!T101)/'All results'!T101</f>
        <v>1.5681575014350579E-3</v>
      </c>
      <c r="F102" s="37">
        <f>('All results'!M101-'All results'!V101)/'All results'!V101</f>
        <v>2.3067255633293256E-2</v>
      </c>
    </row>
    <row r="103" spans="2:6" x14ac:dyDescent="0.25">
      <c r="B103">
        <f>'All results'!D102</f>
        <v>100</v>
      </c>
      <c r="C103" s="37">
        <f>('All results'!G102-'All results'!P102)/'All results'!P102</f>
        <v>1.8275005821713944E-2</v>
      </c>
      <c r="D103" s="37">
        <f>('All results'!I102-'All results'!R102)/'All results'!R102</f>
        <v>-6.7074884058459558E-2</v>
      </c>
      <c r="E103" s="37">
        <f>('All results'!K102-'All results'!T102)/'All results'!T102</f>
        <v>2.1908083074559843E-2</v>
      </c>
      <c r="F103" s="37">
        <f>('All results'!M102-'All results'!V102)/'All results'!V102</f>
        <v>2.6963532294819813E-2</v>
      </c>
    </row>
    <row r="104" spans="2:6" x14ac:dyDescent="0.25">
      <c r="B104">
        <f>'All results'!D103</f>
        <v>100</v>
      </c>
      <c r="C104" s="37">
        <f>('All results'!G103-'All results'!P103)/'All results'!P103</f>
        <v>-2.485389893682467E-4</v>
      </c>
      <c r="D104" s="37">
        <f>('All results'!I103-'All results'!R103)/'All results'!R103</f>
        <v>3.1681214678153866E-2</v>
      </c>
      <c r="E104" s="37">
        <f>('All results'!K103-'All results'!T103)/'All results'!T103</f>
        <v>3.7093975916130541E-2</v>
      </c>
      <c r="F104" s="37">
        <f>('All results'!M103-'All results'!V103)/'All results'!V103</f>
        <v>4.2576164585011143E-2</v>
      </c>
    </row>
    <row r="105" spans="2:6" x14ac:dyDescent="0.25">
      <c r="B105">
        <f>'All results'!D104</f>
        <v>100</v>
      </c>
      <c r="C105" s="37">
        <f>('All results'!G104-'All results'!P104)/'All results'!P104</f>
        <v>-2.4245789366952246E-3</v>
      </c>
      <c r="D105" s="37">
        <f>('All results'!I104-'All results'!R104)/'All results'!R104</f>
        <v>-1.0784992592031057E-4</v>
      </c>
      <c r="E105" s="37">
        <f>('All results'!K104-'All results'!T104)/'All results'!T104</f>
        <v>5.8932985788532127E-3</v>
      </c>
      <c r="F105" s="37">
        <f>('All results'!M104-'All results'!V104)/'All results'!V104</f>
        <v>1.8781744086489166E-2</v>
      </c>
    </row>
    <row r="106" spans="2:6" x14ac:dyDescent="0.25">
      <c r="B106">
        <f>'All results'!D105</f>
        <v>100</v>
      </c>
      <c r="C106" s="37">
        <f>('All results'!G105-'All results'!P105)/'All results'!P105</f>
        <v>2.14373196177579E-2</v>
      </c>
      <c r="D106" s="37">
        <f>('All results'!I105-'All results'!R105)/'All results'!R105</f>
        <v>2.0901677123566761E-2</v>
      </c>
      <c r="E106" s="37">
        <f>('All results'!K105-'All results'!T105)/'All results'!T105</f>
        <v>1.2690432838900227E-2</v>
      </c>
      <c r="F106" s="37">
        <f>('All results'!M105-'All results'!V105)/'All results'!V105</f>
        <v>4.4860336607119144E-3</v>
      </c>
    </row>
    <row r="107" spans="2:6" x14ac:dyDescent="0.25">
      <c r="B107">
        <f>'All results'!D106</f>
        <v>100</v>
      </c>
      <c r="C107" s="37">
        <f>('All results'!G106-'All results'!P106)/'All results'!P106</f>
        <v>1.2785215866677125E-2</v>
      </c>
      <c r="D107" s="37">
        <f>('All results'!I106-'All results'!R106)/'All results'!R106</f>
        <v>6.8826630892446727E-2</v>
      </c>
      <c r="E107" s="37">
        <f>('All results'!K106-'All results'!T106)/'All results'!T106</f>
        <v>1.1138162754383259E-2</v>
      </c>
      <c r="F107" s="37">
        <f>('All results'!M106-'All results'!V106)/'All results'!V106</f>
        <v>1.6618398734759059E-2</v>
      </c>
    </row>
    <row r="108" spans="2:6" x14ac:dyDescent="0.25">
      <c r="B108">
        <f>'All results'!D107</f>
        <v>100</v>
      </c>
      <c r="C108" s="37">
        <f>('All results'!G107-'All results'!P107)/'All results'!P107</f>
        <v>9.2022150786058299E-3</v>
      </c>
      <c r="D108" s="37">
        <f>('All results'!I107-'All results'!R107)/'All results'!R107</f>
        <v>-3.2660615739907181E-2</v>
      </c>
      <c r="E108" s="37">
        <f>('All results'!K107-'All results'!T107)/'All results'!T107</f>
        <v>1.7315671292488695E-3</v>
      </c>
      <c r="F108" s="37">
        <f>('All results'!M107-'All results'!V107)/'All results'!V107</f>
        <v>-2.1996189508558996E-2</v>
      </c>
    </row>
    <row r="109" spans="2:6" x14ac:dyDescent="0.25">
      <c r="B109">
        <f>'All results'!D108</f>
        <v>110</v>
      </c>
      <c r="C109" s="37">
        <f>('All results'!G108-'All results'!P108)/'All results'!P108</f>
        <v>3.3100042864044533E-2</v>
      </c>
      <c r="D109" s="37">
        <f>('All results'!I108-'All results'!R108)/'All results'!R108</f>
        <v>-4.1798539342253242E-2</v>
      </c>
      <c r="E109" s="37">
        <f>('All results'!K108-'All results'!T108)/'All results'!T108</f>
        <v>3.6274481330775737E-2</v>
      </c>
      <c r="F109" s="37">
        <f>('All results'!M108-'All results'!V108)/'All results'!V108</f>
        <v>4.7528936479523179E-3</v>
      </c>
    </row>
    <row r="110" spans="2:6" x14ac:dyDescent="0.25">
      <c r="B110">
        <f>'All results'!D109</f>
        <v>110</v>
      </c>
      <c r="C110" s="37">
        <f>('All results'!G109-'All results'!P109)/'All results'!P109</f>
        <v>1.8656432002773875E-2</v>
      </c>
      <c r="D110" s="37">
        <f>('All results'!I109-'All results'!R109)/'All results'!R109</f>
        <v>1.4341661795596735E-2</v>
      </c>
      <c r="E110" s="37">
        <f>('All results'!K109-'All results'!T109)/'All results'!T109</f>
        <v>-4.0589197045232108E-3</v>
      </c>
      <c r="F110" s="37">
        <f>('All results'!M109-'All results'!V109)/'All results'!V109</f>
        <v>2.5732590253151021E-2</v>
      </c>
    </row>
    <row r="111" spans="2:6" x14ac:dyDescent="0.25">
      <c r="B111">
        <f>'All results'!D110</f>
        <v>110</v>
      </c>
      <c r="C111" s="37">
        <f>('All results'!G110-'All results'!P110)/'All results'!P110</f>
        <v>-7.9553725035843743E-3</v>
      </c>
      <c r="D111" s="37">
        <f>('All results'!I110-'All results'!R110)/'All results'!R110</f>
        <v>-1.4740139806392973E-2</v>
      </c>
      <c r="E111" s="37">
        <f>('All results'!K110-'All results'!T110)/'All results'!T110</f>
        <v>2.0553764491100673E-2</v>
      </c>
      <c r="F111" s="37">
        <f>('All results'!M110-'All results'!V110)/'All results'!V110</f>
        <v>-1.3102103867724662E-2</v>
      </c>
    </row>
    <row r="112" spans="2:6" x14ac:dyDescent="0.25">
      <c r="B112">
        <f>'All results'!D111</f>
        <v>110</v>
      </c>
      <c r="C112" s="37">
        <f>('All results'!G111-'All results'!P111)/'All results'!P111</f>
        <v>6.9840692527456949E-3</v>
      </c>
      <c r="D112" s="37">
        <f>('All results'!I111-'All results'!R111)/'All results'!R111</f>
        <v>2.9645219905850766E-2</v>
      </c>
      <c r="E112" s="37">
        <f>('All results'!K111-'All results'!T111)/'All results'!T111</f>
        <v>2.7458902297852202E-2</v>
      </c>
      <c r="F112" s="37">
        <f>('All results'!M111-'All results'!V111)/'All results'!V111</f>
        <v>3.0870478700643533E-2</v>
      </c>
    </row>
    <row r="113" spans="2:6" x14ac:dyDescent="0.25">
      <c r="B113">
        <f>'All results'!D112</f>
        <v>110</v>
      </c>
      <c r="C113" s="37">
        <f>('All results'!G112-'All results'!P112)/'All results'!P112</f>
        <v>5.6028058640074287E-3</v>
      </c>
      <c r="D113" s="37">
        <f>('All results'!I112-'All results'!R112)/'All results'!R112</f>
        <v>1.7635785760536662E-2</v>
      </c>
      <c r="E113" s="37">
        <f>('All results'!K112-'All results'!T112)/'All results'!T112</f>
        <v>3.5820813883548311E-2</v>
      </c>
      <c r="F113" s="37">
        <f>('All results'!M112-'All results'!V112)/'All results'!V112</f>
        <v>9.6688215720835101E-3</v>
      </c>
    </row>
    <row r="114" spans="2:6" x14ac:dyDescent="0.25">
      <c r="B114">
        <f>'All results'!D113</f>
        <v>110</v>
      </c>
      <c r="C114" s="37">
        <f>('All results'!G113-'All results'!P113)/'All results'!P113</f>
        <v>1.902917804749911E-2</v>
      </c>
      <c r="D114" s="37">
        <f>('All results'!I113-'All results'!R113)/'All results'!R113</f>
        <v>-1.5997600512745257E-2</v>
      </c>
      <c r="E114" s="37">
        <f>('All results'!K113-'All results'!T113)/'All results'!T113</f>
        <v>2.7597087237286533E-2</v>
      </c>
      <c r="F114" s="37">
        <f>('All results'!M113-'All results'!V113)/'All results'!V113</f>
        <v>2.8934353438484935E-2</v>
      </c>
    </row>
    <row r="115" spans="2:6" x14ac:dyDescent="0.25">
      <c r="B115">
        <f>'All results'!D114</f>
        <v>110</v>
      </c>
      <c r="C115" s="37">
        <f>('All results'!G114-'All results'!P114)/'All results'!P114</f>
        <v>3.3945512634906944E-2</v>
      </c>
      <c r="D115" s="37">
        <f>('All results'!I114-'All results'!R114)/'All results'!R114</f>
        <v>2.3313820021737805E-5</v>
      </c>
      <c r="E115" s="37">
        <f>('All results'!K114-'All results'!T114)/'All results'!T114</f>
        <v>1.3092967446001509E-2</v>
      </c>
      <c r="F115" s="37">
        <f>('All results'!M114-'All results'!V114)/'All results'!V114</f>
        <v>3.0484423850611637E-2</v>
      </c>
    </row>
    <row r="116" spans="2:6" x14ac:dyDescent="0.25">
      <c r="B116">
        <f>'All results'!D115</f>
        <v>110</v>
      </c>
      <c r="C116" s="37">
        <f>('All results'!G115-'All results'!P115)/'All results'!P115</f>
        <v>2.3762360159251079E-4</v>
      </c>
      <c r="D116" s="37">
        <f>('All results'!I115-'All results'!R115)/'All results'!R115</f>
        <v>-3.0559598705665447E-2</v>
      </c>
      <c r="E116" s="37">
        <f>('All results'!K115-'All results'!T115)/'All results'!T115</f>
        <v>7.8291493348876265E-2</v>
      </c>
      <c r="F116" s="37">
        <f>('All results'!M115-'All results'!V115)/'All results'!V115</f>
        <v>2.608074517221985E-3</v>
      </c>
    </row>
    <row r="117" spans="2:6" x14ac:dyDescent="0.25">
      <c r="B117">
        <f>'All results'!D116</f>
        <v>110</v>
      </c>
      <c r="C117" s="37">
        <f>('All results'!G116-'All results'!P116)/'All results'!P116</f>
        <v>1.4043593185687131E-2</v>
      </c>
      <c r="D117" s="37">
        <f>('All results'!I116-'All results'!R116)/'All results'!R116</f>
        <v>6.3815269146920456E-2</v>
      </c>
      <c r="E117" s="37">
        <f>('All results'!K116-'All results'!T116)/'All results'!T116</f>
        <v>1.0235945116144335E-2</v>
      </c>
      <c r="F117" s="37">
        <f>('All results'!M116-'All results'!V116)/'All results'!V116</f>
        <v>3.4352847930822925E-2</v>
      </c>
    </row>
    <row r="118" spans="2:6" x14ac:dyDescent="0.25">
      <c r="B118">
        <f>'All results'!D117</f>
        <v>110</v>
      </c>
      <c r="C118" s="37">
        <f>('All results'!G117-'All results'!P117)/'All results'!P117</f>
        <v>2.7909747423439064E-2</v>
      </c>
      <c r="D118" s="37">
        <f>('All results'!I117-'All results'!R117)/'All results'!R117</f>
        <v>1.6347204997933927E-2</v>
      </c>
      <c r="E118" s="37">
        <f>('All results'!K117-'All results'!T117)/'All results'!T117</f>
        <v>2.9437102185393117E-2</v>
      </c>
      <c r="F118" s="37">
        <f>('All results'!M117-'All results'!V117)/'All results'!V117</f>
        <v>3.2240461460553836E-2</v>
      </c>
    </row>
    <row r="119" spans="2:6" x14ac:dyDescent="0.25">
      <c r="B119">
        <f>'All results'!D118</f>
        <v>120</v>
      </c>
      <c r="C119" s="37">
        <f>('All results'!G118-'All results'!P118)/'All results'!P118</f>
        <v>-1.0556640079816767E-2</v>
      </c>
      <c r="D119" s="37">
        <f>('All results'!I118-'All results'!R118)/'All results'!R118</f>
        <v>-1.9126197497641509E-2</v>
      </c>
      <c r="E119" s="37">
        <f>('All results'!K118-'All results'!T118)/'All results'!T118</f>
        <v>1.0559715798103005E-2</v>
      </c>
      <c r="F119" s="37">
        <f>('All results'!M118-'All results'!V118)/'All results'!V118</f>
        <v>2.325716784676166E-2</v>
      </c>
    </row>
    <row r="120" spans="2:6" x14ac:dyDescent="0.25">
      <c r="B120">
        <f>'All results'!D119</f>
        <v>120</v>
      </c>
      <c r="C120" s="37">
        <f>('All results'!G119-'All results'!P119)/'All results'!P119</f>
        <v>-5.7163590853843314E-3</v>
      </c>
      <c r="D120" s="37">
        <f>('All results'!I119-'All results'!R119)/'All results'!R119</f>
        <v>1.8102984096121818E-2</v>
      </c>
      <c r="E120" s="37">
        <f>('All results'!K119-'All results'!T119)/'All results'!T119</f>
        <v>-3.0143343692378196E-3</v>
      </c>
      <c r="F120" s="37">
        <f>('All results'!M119-'All results'!V119)/'All results'!V119</f>
        <v>3.4526931543327512E-2</v>
      </c>
    </row>
    <row r="121" spans="2:6" x14ac:dyDescent="0.25">
      <c r="B121">
        <f>'All results'!D120</f>
        <v>120</v>
      </c>
      <c r="C121" s="37">
        <f>('All results'!G120-'All results'!P120)/'All results'!P120</f>
        <v>-5.1389953432249376E-3</v>
      </c>
      <c r="D121" s="37">
        <f>('All results'!I120-'All results'!R120)/'All results'!R120</f>
        <v>2.3769742292465711E-2</v>
      </c>
      <c r="E121" s="37">
        <f>('All results'!K120-'All results'!T120)/'All results'!T120</f>
        <v>1.3543321742520107E-2</v>
      </c>
      <c r="F121" s="37">
        <f>('All results'!M120-'All results'!V120)/'All results'!V120</f>
        <v>2.908316420170913E-2</v>
      </c>
    </row>
    <row r="122" spans="2:6" x14ac:dyDescent="0.25">
      <c r="B122">
        <f>'All results'!D121</f>
        <v>120</v>
      </c>
      <c r="C122" s="37">
        <f>('All results'!G121-'All results'!P121)/'All results'!P121</f>
        <v>2.1071651134300654E-2</v>
      </c>
      <c r="D122" s="37">
        <f>('All results'!I121-'All results'!R121)/'All results'!R121</f>
        <v>-5.4511382770873187E-3</v>
      </c>
      <c r="E122" s="37">
        <f>('All results'!K121-'All results'!T121)/'All results'!T121</f>
        <v>7.4907735525079474E-3</v>
      </c>
      <c r="F122" s="37">
        <f>('All results'!M121-'All results'!V121)/'All results'!V121</f>
        <v>2.0570467799010421E-3</v>
      </c>
    </row>
    <row r="123" spans="2:6" x14ac:dyDescent="0.25">
      <c r="B123">
        <f>'All results'!D122</f>
        <v>120</v>
      </c>
      <c r="C123" s="37">
        <f>('All results'!G122-'All results'!P122)/'All results'!P122</f>
        <v>3.5198524378170622E-2</v>
      </c>
      <c r="D123" s="37">
        <f>('All results'!I122-'All results'!R122)/'All results'!R122</f>
        <v>6.7952680111382308E-2</v>
      </c>
      <c r="E123" s="37">
        <f>('All results'!K122-'All results'!T122)/'All results'!T122</f>
        <v>2.0205566324741551E-2</v>
      </c>
      <c r="F123" s="37">
        <f>('All results'!M122-'All results'!V122)/'All results'!V122</f>
        <v>4.7038289127642421E-2</v>
      </c>
    </row>
    <row r="124" spans="2:6" x14ac:dyDescent="0.25">
      <c r="B124">
        <f>'All results'!D123</f>
        <v>120</v>
      </c>
      <c r="C124" s="37">
        <f>('All results'!G123-'All results'!P123)/'All results'!P123</f>
        <v>1.7006091375102786E-3</v>
      </c>
      <c r="D124" s="37">
        <f>('All results'!I123-'All results'!R123)/'All results'!R123</f>
        <v>1.4223462532807001E-2</v>
      </c>
      <c r="E124" s="37">
        <f>('All results'!K123-'All results'!T123)/'All results'!T123</f>
        <v>2.3315062152848696E-2</v>
      </c>
      <c r="F124" s="37">
        <f>('All results'!M123-'All results'!V123)/'All results'!V123</f>
        <v>1.1505240920366009E-2</v>
      </c>
    </row>
    <row r="125" spans="2:6" x14ac:dyDescent="0.25">
      <c r="B125">
        <f>'All results'!D124</f>
        <v>120</v>
      </c>
      <c r="C125" s="37">
        <f>('All results'!G124-'All results'!P124)/'All results'!P124</f>
        <v>2.5671701997279816E-2</v>
      </c>
      <c r="D125" s="37">
        <f>('All results'!I124-'All results'!R124)/'All results'!R124</f>
        <v>5.2962520694559249E-3</v>
      </c>
      <c r="E125" s="37">
        <f>('All results'!K124-'All results'!T124)/'All results'!T124</f>
        <v>1.0128838277473943E-2</v>
      </c>
      <c r="F125" s="37">
        <f>('All results'!M124-'All results'!V124)/'All results'!V124</f>
        <v>7.7458039535459556E-3</v>
      </c>
    </row>
    <row r="126" spans="2:6" x14ac:dyDescent="0.25">
      <c r="B126">
        <f>'All results'!D125</f>
        <v>120</v>
      </c>
      <c r="C126" s="37">
        <f>('All results'!G125-'All results'!P125)/'All results'!P125</f>
        <v>2.1821366457016173E-2</v>
      </c>
      <c r="D126" s="37">
        <f>('All results'!I125-'All results'!R125)/'All results'!R125</f>
        <v>-4.3155946130269988E-3</v>
      </c>
      <c r="E126" s="37">
        <f>('All results'!K125-'All results'!T125)/'All results'!T125</f>
        <v>1.8444561149681574E-2</v>
      </c>
      <c r="F126" s="37">
        <f>('All results'!M125-'All results'!V125)/'All results'!V125</f>
        <v>6.4791291876818147E-2</v>
      </c>
    </row>
    <row r="127" spans="2:6" x14ac:dyDescent="0.25">
      <c r="B127">
        <f>'All results'!D126</f>
        <v>120</v>
      </c>
      <c r="C127" s="37">
        <f>('All results'!G126-'All results'!P126)/'All results'!P126</f>
        <v>2.2220634014704768E-2</v>
      </c>
      <c r="D127" s="37">
        <f>('All results'!I126-'All results'!R126)/'All results'!R126</f>
        <v>5.3561635036485623E-2</v>
      </c>
      <c r="E127" s="37">
        <f>('All results'!K126-'All results'!T126)/'All results'!T126</f>
        <v>6.7654962246271953E-4</v>
      </c>
      <c r="F127" s="37">
        <f>('All results'!M126-'All results'!V126)/'All results'!V126</f>
        <v>1.2767287664395083E-2</v>
      </c>
    </row>
    <row r="128" spans="2:6" x14ac:dyDescent="0.25">
      <c r="B128">
        <f>'All results'!D127</f>
        <v>120</v>
      </c>
      <c r="C128" s="37">
        <f>('All results'!G127-'All results'!P127)/'All results'!P127</f>
        <v>1.6862119353458035E-2</v>
      </c>
      <c r="D128" s="37">
        <f>('All results'!I127-'All results'!R127)/'All results'!R127</f>
        <v>-1.842993143478576E-2</v>
      </c>
      <c r="E128" s="37">
        <f>('All results'!K127-'All results'!T127)/'All results'!T127</f>
        <v>4.5059286589911207E-2</v>
      </c>
      <c r="F128" s="37">
        <f>('All results'!M127-'All results'!V127)/'All results'!V127</f>
        <v>2.0425783310291035E-2</v>
      </c>
    </row>
    <row r="129" spans="2:6" x14ac:dyDescent="0.25">
      <c r="B129">
        <f>'All results'!D128</f>
        <v>130</v>
      </c>
      <c r="C129" s="37">
        <f>('All results'!G128-'All results'!P128)/'All results'!P128</f>
        <v>-1.7729540988044676E-2</v>
      </c>
      <c r="D129" s="37">
        <f>('All results'!I128-'All results'!R128)/'All results'!R128</f>
        <v>2.8048099656210447E-2</v>
      </c>
      <c r="E129" s="37">
        <f>('All results'!K128-'All results'!T128)/'All results'!T128</f>
        <v>1.4048247624880588E-2</v>
      </c>
      <c r="F129" s="37">
        <f>('All results'!M128-'All results'!V128)/'All results'!V128</f>
        <v>1.3847715076363684E-2</v>
      </c>
    </row>
    <row r="130" spans="2:6" x14ac:dyDescent="0.25">
      <c r="B130">
        <f>'All results'!D129</f>
        <v>130</v>
      </c>
      <c r="C130" s="37">
        <f>('All results'!G129-'All results'!P129)/'All results'!P129</f>
        <v>1.3745039337150319E-2</v>
      </c>
      <c r="D130" s="37">
        <f>('All results'!I129-'All results'!R129)/'All results'!R129</f>
        <v>-1.3469923832123845E-2</v>
      </c>
      <c r="E130" s="37">
        <f>('All results'!K129-'All results'!T129)/'All results'!T129</f>
        <v>3.8395873295984276E-2</v>
      </c>
      <c r="F130" s="37">
        <f>('All results'!M129-'All results'!V129)/'All results'!V129</f>
        <v>1.1778052873975648E-2</v>
      </c>
    </row>
    <row r="131" spans="2:6" x14ac:dyDescent="0.25">
      <c r="B131">
        <f>'All results'!D130</f>
        <v>130</v>
      </c>
      <c r="C131" s="37">
        <f>('All results'!G130-'All results'!P130)/'All results'!P130</f>
        <v>3.0940337872510538E-2</v>
      </c>
      <c r="D131" s="37">
        <f>('All results'!I130-'All results'!R130)/'All results'!R130</f>
        <v>7.1563124363850381E-3</v>
      </c>
      <c r="E131" s="37">
        <f>('All results'!K130-'All results'!T130)/'All results'!T130</f>
        <v>5.0571496207952983E-3</v>
      </c>
      <c r="F131" s="37">
        <f>('All results'!M130-'All results'!V130)/'All results'!V130</f>
        <v>7.0131835297629177E-3</v>
      </c>
    </row>
    <row r="132" spans="2:6" x14ac:dyDescent="0.25">
      <c r="B132">
        <f>'All results'!D131</f>
        <v>130</v>
      </c>
      <c r="C132" s="37">
        <f>('All results'!G131-'All results'!P131)/'All results'!P131</f>
        <v>2.2440314218894489E-2</v>
      </c>
      <c r="D132" s="37">
        <f>('All results'!I131-'All results'!R131)/'All results'!R131</f>
        <v>6.887355571320021E-2</v>
      </c>
      <c r="E132" s="37">
        <f>('All results'!K131-'All results'!T131)/'All results'!T131</f>
        <v>1.4180436574373239E-2</v>
      </c>
      <c r="F132" s="37">
        <f>('All results'!M131-'All results'!V131)/'All results'!V131</f>
        <v>-3.566579334662335E-3</v>
      </c>
    </row>
    <row r="133" spans="2:6" x14ac:dyDescent="0.25">
      <c r="B133">
        <f>'All results'!D132</f>
        <v>130</v>
      </c>
      <c r="C133" s="37">
        <f>('All results'!G132-'All results'!P132)/'All results'!P132</f>
        <v>-2.33387540048801E-3</v>
      </c>
      <c r="D133" s="37">
        <f>('All results'!I132-'All results'!R132)/'All results'!R132</f>
        <v>-1.7229646624228618E-2</v>
      </c>
      <c r="E133" s="37">
        <f>('All results'!K132-'All results'!T132)/'All results'!T132</f>
        <v>2.9994231888536397E-2</v>
      </c>
      <c r="F133" s="37">
        <f>('All results'!M132-'All results'!V132)/'All results'!V132</f>
        <v>2.828098313146872E-2</v>
      </c>
    </row>
    <row r="134" spans="2:6" x14ac:dyDescent="0.25">
      <c r="B134">
        <f>'All results'!D133</f>
        <v>130</v>
      </c>
      <c r="C134" s="37">
        <f>('All results'!G133-'All results'!P133)/'All results'!P133</f>
        <v>1.2094089393420798E-2</v>
      </c>
      <c r="D134" s="37">
        <f>('All results'!I133-'All results'!R133)/'All results'!R133</f>
        <v>-4.8178704015843468E-2</v>
      </c>
      <c r="E134" s="37">
        <f>('All results'!K133-'All results'!T133)/'All results'!T133</f>
        <v>2.0488448831561541E-2</v>
      </c>
      <c r="F134" s="37">
        <f>('All results'!M133-'All results'!V133)/'All results'!V133</f>
        <v>2.5354950264257138E-2</v>
      </c>
    </row>
    <row r="135" spans="2:6" x14ac:dyDescent="0.25">
      <c r="B135">
        <f>'All results'!D134</f>
        <v>130</v>
      </c>
      <c r="C135" s="37">
        <f>('All results'!G134-'All results'!P134)/'All results'!P134</f>
        <v>4.1619982382011733E-3</v>
      </c>
      <c r="D135" s="37">
        <f>('All results'!I134-'All results'!R134)/'All results'!R134</f>
        <v>1.1490043279730607E-2</v>
      </c>
      <c r="E135" s="37">
        <f>('All results'!K134-'All results'!T134)/'All results'!T134</f>
        <v>1.9640384466389584E-3</v>
      </c>
      <c r="F135" s="37">
        <f>('All results'!M134-'All results'!V134)/'All results'!V134</f>
        <v>1.1142211282963501E-2</v>
      </c>
    </row>
    <row r="136" spans="2:6" x14ac:dyDescent="0.25">
      <c r="B136">
        <f>'All results'!D135</f>
        <v>130</v>
      </c>
      <c r="C136" s="37">
        <f>('All results'!G135-'All results'!P135)/'All results'!P135</f>
        <v>-7.6480553596050592E-3</v>
      </c>
      <c r="D136" s="37">
        <f>('All results'!I135-'All results'!R135)/'All results'!R135</f>
        <v>3.0762586151965667E-2</v>
      </c>
      <c r="E136" s="37">
        <f>('All results'!K135-'All results'!T135)/'All results'!T135</f>
        <v>3.8006647585011231E-2</v>
      </c>
      <c r="F136" s="37">
        <f>('All results'!M135-'All results'!V135)/'All results'!V135</f>
        <v>1.8580345511991402E-2</v>
      </c>
    </row>
    <row r="137" spans="2:6" x14ac:dyDescent="0.25">
      <c r="B137">
        <f>'All results'!D136</f>
        <v>130</v>
      </c>
      <c r="C137" s="37">
        <f>('All results'!G136-'All results'!P136)/'All results'!P136</f>
        <v>-2.6819957704804446E-3</v>
      </c>
      <c r="D137" s="37">
        <f>('All results'!I136-'All results'!R136)/'All results'!R136</f>
        <v>2.4515280622615258E-2</v>
      </c>
      <c r="E137" s="37">
        <f>('All results'!K136-'All results'!T136)/'All results'!T136</f>
        <v>1.0616999406686301E-2</v>
      </c>
      <c r="F137" s="37">
        <f>('All results'!M136-'All results'!V136)/'All results'!V136</f>
        <v>5.2079822713151896E-2</v>
      </c>
    </row>
    <row r="138" spans="2:6" x14ac:dyDescent="0.25">
      <c r="B138">
        <f>'All results'!D137</f>
        <v>130</v>
      </c>
      <c r="C138" s="37">
        <f>('All results'!G137-'All results'!P137)/'All results'!P137</f>
        <v>-2.8105838099739943E-3</v>
      </c>
      <c r="D138" s="37">
        <f>('All results'!I137-'All results'!R137)/'All results'!R137</f>
        <v>-3.1961126001749818E-3</v>
      </c>
      <c r="E138" s="37">
        <f>('All results'!K137-'All results'!T137)/'All results'!T137</f>
        <v>8.465633795894368E-3</v>
      </c>
      <c r="F138" s="37">
        <f>('All results'!M137-'All results'!V137)/'All results'!V137</f>
        <v>4.367985542132953E-2</v>
      </c>
    </row>
    <row r="139" spans="2:6" x14ac:dyDescent="0.25">
      <c r="B139">
        <f>'All results'!D138</f>
        <v>140</v>
      </c>
      <c r="C139" s="37">
        <f>('All results'!G138-'All results'!P138)/'All results'!P138</f>
        <v>-7.5630089532885032E-3</v>
      </c>
      <c r="D139" s="37">
        <f>('All results'!I138-'All results'!R138)/'All results'!R138</f>
        <v>-3.6184650389848669E-3</v>
      </c>
      <c r="E139" s="37">
        <f>('All results'!K138-'All results'!T138)/'All results'!T138</f>
        <v>2.8747459283032416E-2</v>
      </c>
      <c r="F139" s="37">
        <f>('All results'!M138-'All results'!V138)/'All results'!V138</f>
        <v>2.1504509310077878E-2</v>
      </c>
    </row>
    <row r="140" spans="2:6" x14ac:dyDescent="0.25">
      <c r="B140">
        <f>'All results'!D139</f>
        <v>140</v>
      </c>
      <c r="C140" s="37">
        <f>('All results'!G139-'All results'!P139)/'All results'!P139</f>
        <v>1.5798755631017659E-2</v>
      </c>
      <c r="D140" s="37">
        <f>('All results'!I139-'All results'!R139)/'All results'!R139</f>
        <v>1.1412378930937736E-2</v>
      </c>
      <c r="E140" s="37">
        <f>('All results'!K139-'All results'!T139)/'All results'!T139</f>
        <v>1.4978323089063578E-2</v>
      </c>
      <c r="F140" s="37">
        <f>('All results'!M139-'All results'!V139)/'All results'!V139</f>
        <v>2.1518652801723982E-2</v>
      </c>
    </row>
    <row r="141" spans="2:6" x14ac:dyDescent="0.25">
      <c r="B141">
        <f>'All results'!D140</f>
        <v>140</v>
      </c>
      <c r="C141" s="37">
        <f>('All results'!G140-'All results'!P140)/'All results'!P140</f>
        <v>2.7910227984736264E-3</v>
      </c>
      <c r="D141" s="37">
        <f>('All results'!I140-'All results'!R140)/'All results'!R140</f>
        <v>1.7858107866881866E-2</v>
      </c>
      <c r="E141" s="37">
        <f>('All results'!K140-'All results'!T140)/'All results'!T140</f>
        <v>1.9997816379131828E-2</v>
      </c>
      <c r="F141" s="37">
        <f>('All results'!M140-'All results'!V140)/'All results'!V140</f>
        <v>1.9638326729432751E-2</v>
      </c>
    </row>
    <row r="142" spans="2:6" x14ac:dyDescent="0.25">
      <c r="B142">
        <f>'All results'!D141</f>
        <v>140</v>
      </c>
      <c r="C142" s="37">
        <f>('All results'!G141-'All results'!P141)/'All results'!P141</f>
        <v>-4.8385490603931568E-3</v>
      </c>
      <c r="D142" s="37">
        <f>('All results'!I141-'All results'!R141)/'All results'!R141</f>
        <v>-2.2458987321788349E-2</v>
      </c>
      <c r="E142" s="37">
        <f>('All results'!K141-'All results'!T141)/'All results'!T141</f>
        <v>2.2806889673761606E-2</v>
      </c>
      <c r="F142" s="37">
        <f>('All results'!M141-'All results'!V141)/'All results'!V141</f>
        <v>1.7200633425281366E-2</v>
      </c>
    </row>
    <row r="143" spans="2:6" x14ac:dyDescent="0.25">
      <c r="B143">
        <f>'All results'!D142</f>
        <v>140</v>
      </c>
      <c r="C143" s="37">
        <f>('All results'!G142-'All results'!P142)/'All results'!P142</f>
        <v>3.7346567087592417E-4</v>
      </c>
      <c r="D143" s="37">
        <f>('All results'!I142-'All results'!R142)/'All results'!R142</f>
        <v>-4.6541534918043845E-2</v>
      </c>
      <c r="E143" s="37">
        <f>('All results'!K142-'All results'!T142)/'All results'!T142</f>
        <v>1.8158642394352827E-2</v>
      </c>
      <c r="F143" s="37">
        <f>('All results'!M142-'All results'!V142)/'All results'!V142</f>
        <v>1.5112854713421853E-2</v>
      </c>
    </row>
    <row r="144" spans="2:6" x14ac:dyDescent="0.25">
      <c r="B144">
        <f>'All results'!D143</f>
        <v>140</v>
      </c>
      <c r="C144" s="37">
        <f>('All results'!G143-'All results'!P143)/'All results'!P143</f>
        <v>1.8493540880821797E-2</v>
      </c>
      <c r="D144" s="37">
        <f>('All results'!I143-'All results'!R143)/'All results'!R143</f>
        <v>3.4554925610572065E-2</v>
      </c>
      <c r="E144" s="37">
        <f>('All results'!K143-'All results'!T143)/'All results'!T143</f>
        <v>2.1715929312165531E-2</v>
      </c>
      <c r="F144" s="37">
        <f>('All results'!M143-'All results'!V143)/'All results'!V143</f>
        <v>3.1108901977623529E-2</v>
      </c>
    </row>
    <row r="145" spans="2:6" x14ac:dyDescent="0.25">
      <c r="B145">
        <f>'All results'!D144</f>
        <v>140</v>
      </c>
      <c r="C145" s="37">
        <f>('All results'!G144-'All results'!P144)/'All results'!P144</f>
        <v>4.4990103952064009E-3</v>
      </c>
      <c r="D145" s="37">
        <f>('All results'!I144-'All results'!R144)/'All results'!R144</f>
        <v>6.0441686381416393E-2</v>
      </c>
      <c r="E145" s="37">
        <f>('All results'!K144-'All results'!T144)/'All results'!T144</f>
        <v>2.1356459037043054E-2</v>
      </c>
      <c r="F145" s="37">
        <f>('All results'!M144-'All results'!V144)/'All results'!V144</f>
        <v>8.8132258574303741E-3</v>
      </c>
    </row>
    <row r="146" spans="2:6" x14ac:dyDescent="0.25">
      <c r="B146">
        <f>'All results'!D145</f>
        <v>140</v>
      </c>
      <c r="C146" s="37">
        <f>('All results'!G145-'All results'!P145)/'All results'!P145</f>
        <v>3.3938831079380345E-2</v>
      </c>
      <c r="D146" s="37">
        <f>('All results'!I145-'All results'!R145)/'All results'!R145</f>
        <v>4.1035459949534239E-2</v>
      </c>
      <c r="E146" s="37">
        <f>('All results'!K145-'All results'!T145)/'All results'!T145</f>
        <v>3.9221971925051828E-2</v>
      </c>
      <c r="F146" s="37">
        <f>('All results'!M145-'All results'!V145)/'All results'!V145</f>
        <v>-1.5832050733142733E-3</v>
      </c>
    </row>
    <row r="147" spans="2:6" x14ac:dyDescent="0.25">
      <c r="B147">
        <f>'All results'!D146</f>
        <v>140</v>
      </c>
      <c r="C147" s="37">
        <f>('All results'!G146-'All results'!P146)/'All results'!P146</f>
        <v>1.1132771097794047E-3</v>
      </c>
      <c r="D147" s="37">
        <f>('All results'!I146-'All results'!R146)/'All results'!R146</f>
        <v>-8.5075952243813934E-3</v>
      </c>
      <c r="E147" s="37">
        <f>('All results'!K146-'All results'!T146)/'All results'!T146</f>
        <v>1.5627338971770568E-2</v>
      </c>
      <c r="F147" s="37">
        <f>('All results'!M146-'All results'!V146)/'All results'!V146</f>
        <v>3.0315287298674443E-2</v>
      </c>
    </row>
    <row r="148" spans="2:6" x14ac:dyDescent="0.25">
      <c r="B148">
        <f>'All results'!D147</f>
        <v>140</v>
      </c>
      <c r="C148" s="37">
        <f>('All results'!G147-'All results'!P147)/'All results'!P147</f>
        <v>2.7076589683182252E-2</v>
      </c>
      <c r="D148" s="37">
        <f>('All results'!I147-'All results'!R147)/'All results'!R147</f>
        <v>2.0974703814993414E-2</v>
      </c>
      <c r="E148" s="37">
        <f>('All results'!K147-'All results'!T147)/'All results'!T147</f>
        <v>2.6998970075962997E-2</v>
      </c>
      <c r="F148" s="37">
        <f>('All results'!M147-'All results'!V147)/'All results'!V147</f>
        <v>1.5346467571717576E-4</v>
      </c>
    </row>
    <row r="149" spans="2:6" x14ac:dyDescent="0.25">
      <c r="B149">
        <f>'All results'!D148</f>
        <v>150</v>
      </c>
      <c r="C149" s="37">
        <f>('All results'!G148-'All results'!P148)/'All results'!P148</f>
        <v>3.0714546789554361E-3</v>
      </c>
      <c r="D149" s="37">
        <f>('All results'!I148-'All results'!R148)/'All results'!R148</f>
        <v>-2.8702582455948887E-2</v>
      </c>
      <c r="E149" s="37">
        <f>('All results'!K148-'All results'!T148)/'All results'!T148</f>
        <v>1.7108767529763636E-2</v>
      </c>
      <c r="F149" s="37">
        <f>('All results'!M148-'All results'!V148)/'All results'!V148</f>
        <v>4.0217869269666459E-2</v>
      </c>
    </row>
    <row r="150" spans="2:6" x14ac:dyDescent="0.25">
      <c r="B150">
        <f>'All results'!D149</f>
        <v>150</v>
      </c>
      <c r="C150" s="37">
        <f>('All results'!G149-'All results'!P149)/'All results'!P149</f>
        <v>1.3323700940735967E-2</v>
      </c>
      <c r="D150" s="37">
        <f>('All results'!I149-'All results'!R149)/'All results'!R149</f>
        <v>4.74549806000156E-2</v>
      </c>
      <c r="E150" s="37">
        <f>('All results'!K149-'All results'!T149)/'All results'!T149</f>
        <v>1.3638568832714642E-2</v>
      </c>
      <c r="F150" s="37">
        <f>('All results'!M149-'All results'!V149)/'All results'!V149</f>
        <v>9.2318516888196811E-3</v>
      </c>
    </row>
    <row r="151" spans="2:6" x14ac:dyDescent="0.25">
      <c r="B151">
        <f>'All results'!D150</f>
        <v>150</v>
      </c>
      <c r="C151" s="37">
        <f>('All results'!G150-'All results'!P150)/'All results'!P150</f>
        <v>-4.0130271160694836E-3</v>
      </c>
      <c r="D151" s="37">
        <f>('All results'!I150-'All results'!R150)/'All results'!R150</f>
        <v>-2.7449734325395818E-2</v>
      </c>
      <c r="E151" s="37">
        <f>('All results'!K150-'All results'!T150)/'All results'!T150</f>
        <v>1.7936352537047274E-2</v>
      </c>
      <c r="F151" s="37">
        <f>('All results'!M150-'All results'!V150)/'All results'!V150</f>
        <v>-1.1278129563314089E-2</v>
      </c>
    </row>
    <row r="152" spans="2:6" x14ac:dyDescent="0.25">
      <c r="B152">
        <f>'All results'!D151</f>
        <v>150</v>
      </c>
      <c r="C152" s="37">
        <f>('All results'!G151-'All results'!P151)/'All results'!P151</f>
        <v>7.7959957804921241E-3</v>
      </c>
      <c r="D152" s="37">
        <f>('All results'!I151-'All results'!R151)/'All results'!R151</f>
        <v>-1.0803276174620718E-2</v>
      </c>
      <c r="E152" s="37">
        <f>('All results'!K151-'All results'!T151)/'All results'!T151</f>
        <v>2.6701616149196407E-3</v>
      </c>
      <c r="F152" s="37">
        <f>('All results'!M151-'All results'!V151)/'All results'!V151</f>
        <v>3.7915809526350139E-2</v>
      </c>
    </row>
    <row r="153" spans="2:6" x14ac:dyDescent="0.25">
      <c r="B153">
        <f>'All results'!D152</f>
        <v>150</v>
      </c>
      <c r="C153" s="37">
        <f>('All results'!G152-'All results'!P152)/'All results'!P152</f>
        <v>1.9466336711249407E-3</v>
      </c>
      <c r="D153" s="37">
        <f>('All results'!I152-'All results'!R152)/'All results'!R152</f>
        <v>5.9333510039371179E-2</v>
      </c>
      <c r="E153" s="37">
        <f>('All results'!K152-'All results'!T152)/'All results'!T152</f>
        <v>8.0863580472826119E-3</v>
      </c>
      <c r="F153" s="37">
        <f>('All results'!M152-'All results'!V152)/'All results'!V152</f>
        <v>3.6538057280435313E-2</v>
      </c>
    </row>
    <row r="154" spans="2:6" x14ac:dyDescent="0.25">
      <c r="B154">
        <f>'All results'!D153</f>
        <v>150</v>
      </c>
      <c r="C154" s="37">
        <f>('All results'!G153-'All results'!P153)/'All results'!P153</f>
        <v>1.0519408492442199E-2</v>
      </c>
      <c r="D154" s="37">
        <f>('All results'!I153-'All results'!R153)/'All results'!R153</f>
        <v>1.3634179626348957E-2</v>
      </c>
      <c r="E154" s="37">
        <f>('All results'!K153-'All results'!T153)/'All results'!T153</f>
        <v>2.337879737954917E-2</v>
      </c>
      <c r="F154" s="37">
        <f>('All results'!M153-'All results'!V153)/'All results'!V153</f>
        <v>3.3666524607753864E-2</v>
      </c>
    </row>
    <row r="155" spans="2:6" x14ac:dyDescent="0.25">
      <c r="B155">
        <f>'All results'!D154</f>
        <v>150</v>
      </c>
      <c r="C155" s="37">
        <f>('All results'!G154-'All results'!P154)/'All results'!P154</f>
        <v>1.0851846990125808E-2</v>
      </c>
      <c r="D155" s="37">
        <f>('All results'!I154-'All results'!R154)/'All results'!R154</f>
        <v>-2.6105839141378605E-2</v>
      </c>
      <c r="E155" s="37">
        <f>('All results'!K154-'All results'!T154)/'All results'!T154</f>
        <v>1.0198938196543062E-2</v>
      </c>
      <c r="F155" s="37">
        <f>('All results'!M154-'All results'!V154)/'All results'!V154</f>
        <v>4.324646635548042E-2</v>
      </c>
    </row>
    <row r="156" spans="2:6" x14ac:dyDescent="0.25">
      <c r="B156">
        <f>'All results'!D155</f>
        <v>150</v>
      </c>
      <c r="C156" s="37">
        <f>('All results'!G155-'All results'!P155)/'All results'!P155</f>
        <v>2.1802643314678547E-2</v>
      </c>
      <c r="D156" s="37">
        <f>('All results'!I155-'All results'!R155)/'All results'!R155</f>
        <v>-3.4472971241217197E-2</v>
      </c>
      <c r="E156" s="37">
        <f>('All results'!K155-'All results'!T155)/'All results'!T155</f>
        <v>1.1981021400232088E-2</v>
      </c>
      <c r="F156" s="37">
        <f>('All results'!M155-'All results'!V155)/'All results'!V155</f>
        <v>-1.5809943704954806E-2</v>
      </c>
    </row>
    <row r="157" spans="2:6" x14ac:dyDescent="0.25">
      <c r="B157">
        <f>'All results'!D156</f>
        <v>150</v>
      </c>
      <c r="C157" s="37">
        <f>('All results'!G156-'All results'!P156)/'All results'!P156</f>
        <v>1.2879975609750486E-2</v>
      </c>
      <c r="D157" s="37">
        <f>('All results'!I156-'All results'!R156)/'All results'!R156</f>
        <v>1.3806001816780709E-2</v>
      </c>
      <c r="E157" s="37">
        <f>('All results'!K156-'All results'!T156)/'All results'!T156</f>
        <v>2.1928529288437904E-2</v>
      </c>
      <c r="F157" s="37">
        <f>('All results'!M156-'All results'!V156)/'All results'!V156</f>
        <v>3.5486646461145466E-2</v>
      </c>
    </row>
    <row r="158" spans="2:6" x14ac:dyDescent="0.25">
      <c r="B158">
        <f>'All results'!D157</f>
        <v>150</v>
      </c>
      <c r="C158" s="37">
        <f>('All results'!G157-'All results'!P157)/'All results'!P157</f>
        <v>1.8088926653861727E-2</v>
      </c>
      <c r="D158" s="37">
        <f>('All results'!I157-'All results'!R157)/'All results'!R157</f>
        <v>1.9167753889469084E-2</v>
      </c>
      <c r="E158" s="37">
        <f>('All results'!K157-'All results'!T157)/'All results'!T157</f>
        <v>3.3652704008603977E-2</v>
      </c>
      <c r="F158" s="37">
        <f>('All results'!M157-'All results'!V157)/'All results'!V157</f>
        <v>4.1958614301721341E-2</v>
      </c>
    </row>
    <row r="159" spans="2:6" x14ac:dyDescent="0.25">
      <c r="B159">
        <f>'All results'!D158</f>
        <v>160</v>
      </c>
      <c r="C159" s="37">
        <f>('All results'!G158-'All results'!P158)/'All results'!P158</f>
        <v>1.0856918768962713E-2</v>
      </c>
      <c r="D159" s="37">
        <f>('All results'!I158-'All results'!R158)/'All results'!R158</f>
        <v>3.1843226934800434E-2</v>
      </c>
      <c r="E159" s="37">
        <f>('All results'!K158-'All results'!T158)/'All results'!T158</f>
        <v>3.6802594849110831E-2</v>
      </c>
      <c r="F159" s="37">
        <f>('All results'!M158-'All results'!V158)/'All results'!V158</f>
        <v>4.4213811564534793E-2</v>
      </c>
    </row>
    <row r="160" spans="2:6" x14ac:dyDescent="0.25">
      <c r="B160">
        <f>'All results'!D159</f>
        <v>160</v>
      </c>
      <c r="C160" s="37">
        <f>('All results'!G159-'All results'!P159)/'All results'!P159</f>
        <v>8.2273364479137981E-3</v>
      </c>
      <c r="D160" s="37">
        <f>('All results'!I159-'All results'!R159)/'All results'!R159</f>
        <v>7.1737248187971878E-2</v>
      </c>
      <c r="E160" s="37">
        <f>('All results'!K159-'All results'!T159)/'All results'!T159</f>
        <v>1.2665886412481543E-2</v>
      </c>
      <c r="F160" s="37">
        <f>('All results'!M159-'All results'!V159)/'All results'!V159</f>
        <v>6.1736538210543423E-2</v>
      </c>
    </row>
    <row r="161" spans="2:6" x14ac:dyDescent="0.25">
      <c r="B161">
        <f>'All results'!D160</f>
        <v>160</v>
      </c>
      <c r="C161" s="37">
        <f>('All results'!G160-'All results'!P160)/'All results'!P160</f>
        <v>2.8493154104230253E-2</v>
      </c>
      <c r="D161" s="37">
        <f>('All results'!I160-'All results'!R160)/'All results'!R160</f>
        <v>-3.5867829349893077E-2</v>
      </c>
      <c r="E161" s="37">
        <f>('All results'!K160-'All results'!T160)/'All results'!T160</f>
        <v>3.2815815182307161E-2</v>
      </c>
      <c r="F161" s="37">
        <f>('All results'!M160-'All results'!V160)/'All results'!V160</f>
        <v>3.7253593903602347E-2</v>
      </c>
    </row>
    <row r="162" spans="2:6" x14ac:dyDescent="0.25">
      <c r="B162">
        <f>'All results'!D161</f>
        <v>160</v>
      </c>
      <c r="C162" s="37">
        <f>('All results'!G161-'All results'!P161)/'All results'!P161</f>
        <v>1.1275525202973355E-2</v>
      </c>
      <c r="D162" s="37">
        <f>('All results'!I161-'All results'!R161)/'All results'!R161</f>
        <v>-2.9487890682196163E-2</v>
      </c>
      <c r="E162" s="37">
        <f>('All results'!K161-'All results'!T161)/'All results'!T161</f>
        <v>1.740234942595997E-2</v>
      </c>
      <c r="F162" s="37">
        <f>('All results'!M161-'All results'!V161)/'All results'!V161</f>
        <v>1.2117780715152279E-2</v>
      </c>
    </row>
    <row r="163" spans="2:6" x14ac:dyDescent="0.25">
      <c r="B163">
        <f>'All results'!D162</f>
        <v>160</v>
      </c>
      <c r="C163" s="37">
        <f>('All results'!G162-'All results'!P162)/'All results'!P162</f>
        <v>8.7395158803764642E-3</v>
      </c>
      <c r="D163" s="37">
        <f>('All results'!I162-'All results'!R162)/'All results'!R162</f>
        <v>1.2189992130468858E-2</v>
      </c>
      <c r="E163" s="37">
        <f>('All results'!K162-'All results'!T162)/'All results'!T162</f>
        <v>6.9750617977622975E-3</v>
      </c>
      <c r="F163" s="37">
        <f>('All results'!M162-'All results'!V162)/'All results'!V162</f>
        <v>2.0167082908743451E-2</v>
      </c>
    </row>
    <row r="164" spans="2:6" x14ac:dyDescent="0.25">
      <c r="B164">
        <f>'All results'!D163</f>
        <v>160</v>
      </c>
      <c r="C164" s="37">
        <f>('All results'!G163-'All results'!P163)/'All results'!P163</f>
        <v>-9.0448271121736752E-4</v>
      </c>
      <c r="D164" s="37">
        <f>('All results'!I163-'All results'!R163)/'All results'!R163</f>
        <v>7.6852205628658585E-3</v>
      </c>
      <c r="E164" s="37">
        <f>('All results'!K163-'All results'!T163)/'All results'!T163</f>
        <v>2.2300035724730556E-2</v>
      </c>
      <c r="F164" s="37">
        <f>('All results'!M163-'All results'!V163)/'All results'!V163</f>
        <v>1.3500340743498799E-2</v>
      </c>
    </row>
    <row r="165" spans="2:6" x14ac:dyDescent="0.25">
      <c r="B165">
        <f>'All results'!D164</f>
        <v>160</v>
      </c>
      <c r="C165" s="37">
        <f>('All results'!G164-'All results'!P164)/'All results'!P164</f>
        <v>-8.3514450926163528E-3</v>
      </c>
      <c r="D165" s="37">
        <f>('All results'!I164-'All results'!R164)/'All results'!R164</f>
        <v>-3.2799776554874017E-2</v>
      </c>
      <c r="E165" s="37">
        <f>('All results'!K164-'All results'!T164)/'All results'!T164</f>
        <v>1.7647731596582013E-2</v>
      </c>
      <c r="F165" s="37">
        <f>('All results'!M164-'All results'!V164)/'All results'!V164</f>
        <v>2.7731108739058395E-2</v>
      </c>
    </row>
    <row r="166" spans="2:6" x14ac:dyDescent="0.25">
      <c r="B166">
        <f>'All results'!D165</f>
        <v>160</v>
      </c>
      <c r="C166" s="37">
        <f>('All results'!G165-'All results'!P165)/'All results'!P165</f>
        <v>-1.4732025093060822E-3</v>
      </c>
      <c r="D166" s="37">
        <f>('All results'!I165-'All results'!R165)/'All results'!R165</f>
        <v>4.2869201174228759E-2</v>
      </c>
      <c r="E166" s="37">
        <f>('All results'!K165-'All results'!T165)/'All results'!T165</f>
        <v>1.5725638449864673E-2</v>
      </c>
      <c r="F166" s="37">
        <f>('All results'!M165-'All results'!V165)/'All results'!V165</f>
        <v>3.0864774578269222E-2</v>
      </c>
    </row>
    <row r="167" spans="2:6" x14ac:dyDescent="0.25">
      <c r="B167">
        <f>'All results'!D166</f>
        <v>160</v>
      </c>
      <c r="C167" s="37">
        <f>('All results'!G166-'All results'!P166)/'All results'!P166</f>
        <v>1.1696989867722791E-2</v>
      </c>
      <c r="D167" s="37">
        <f>('All results'!I166-'All results'!R166)/'All results'!R166</f>
        <v>6.682425826495599E-3</v>
      </c>
      <c r="E167" s="37">
        <f>('All results'!K166-'All results'!T166)/'All results'!T166</f>
        <v>2.0272820948039269E-2</v>
      </c>
      <c r="F167" s="37">
        <f>('All results'!M166-'All results'!V166)/'All results'!V166</f>
        <v>2.3710602007517602E-2</v>
      </c>
    </row>
    <row r="168" spans="2:6" x14ac:dyDescent="0.25">
      <c r="B168">
        <f>'All results'!D167</f>
        <v>160</v>
      </c>
      <c r="C168" s="37">
        <f>('All results'!G167-'All results'!P167)/'All results'!P167</f>
        <v>2.2844869724900044E-3</v>
      </c>
      <c r="D168" s="37">
        <f>('All results'!I167-'All results'!R167)/'All results'!R167</f>
        <v>-4.082636799080331E-2</v>
      </c>
      <c r="E168" s="37">
        <f>('All results'!K167-'All results'!T167)/'All results'!T167</f>
        <v>2.0568233197635701E-2</v>
      </c>
      <c r="F168" s="37">
        <f>('All results'!M167-'All results'!V167)/'All results'!V167</f>
        <v>2.4378358537382995E-2</v>
      </c>
    </row>
    <row r="169" spans="2:6" x14ac:dyDescent="0.25">
      <c r="B169">
        <f>'All results'!D168</f>
        <v>170</v>
      </c>
      <c r="C169" s="37">
        <f>('All results'!G168-'All results'!P168)/'All results'!P168</f>
        <v>1.7069164752797589E-3</v>
      </c>
      <c r="D169" s="37">
        <f>('All results'!I168-'All results'!R168)/'All results'!R168</f>
        <v>1.4866607294382052E-2</v>
      </c>
      <c r="E169" s="37">
        <f>('All results'!K168-'All results'!T168)/'All results'!T168</f>
        <v>2.879215517774051E-2</v>
      </c>
      <c r="F169" s="37">
        <f>('All results'!M168-'All results'!V168)/'All results'!V168</f>
        <v>3.2531788700943823E-2</v>
      </c>
    </row>
    <row r="170" spans="2:6" x14ac:dyDescent="0.25">
      <c r="B170">
        <f>'All results'!D169</f>
        <v>170</v>
      </c>
      <c r="C170" s="37">
        <f>('All results'!G169-'All results'!P169)/'All results'!P169</f>
        <v>1.6018299051091138E-2</v>
      </c>
      <c r="D170" s="37">
        <f>('All results'!I169-'All results'!R169)/'All results'!R169</f>
        <v>2.1866678800867321E-2</v>
      </c>
      <c r="E170" s="37">
        <f>('All results'!K169-'All results'!T169)/'All results'!T169</f>
        <v>1.2067728055712183E-2</v>
      </c>
      <c r="F170" s="37">
        <f>('All results'!M169-'All results'!V169)/'All results'!V169</f>
        <v>3.5728871389088292E-2</v>
      </c>
    </row>
    <row r="171" spans="2:6" x14ac:dyDescent="0.25">
      <c r="B171">
        <f>'All results'!D170</f>
        <v>170</v>
      </c>
      <c r="C171" s="37">
        <f>('All results'!G170-'All results'!P170)/'All results'!P170</f>
        <v>1.1422225518174187E-2</v>
      </c>
      <c r="D171" s="37">
        <f>('All results'!I170-'All results'!R170)/'All results'!R170</f>
        <v>-4.3213859857993232E-2</v>
      </c>
      <c r="E171" s="37">
        <f>('All results'!K170-'All results'!T170)/'All results'!T170</f>
        <v>-6.0128450899728637E-4</v>
      </c>
      <c r="F171" s="37">
        <f>('All results'!M170-'All results'!V170)/'All results'!V170</f>
        <v>3.1703031368605292E-3</v>
      </c>
    </row>
    <row r="172" spans="2:6" x14ac:dyDescent="0.25">
      <c r="B172">
        <f>'All results'!D171</f>
        <v>170</v>
      </c>
      <c r="C172" s="37">
        <f>('All results'!G171-'All results'!P171)/'All results'!P171</f>
        <v>4.9517280613789157E-3</v>
      </c>
      <c r="D172" s="37">
        <f>('All results'!I171-'All results'!R171)/'All results'!R171</f>
        <v>9.7199763799203209E-3</v>
      </c>
      <c r="E172" s="37">
        <f>('All results'!K171-'All results'!T171)/'All results'!T171</f>
        <v>1.4262048082576936E-2</v>
      </c>
      <c r="F172" s="37">
        <f>('All results'!M171-'All results'!V171)/'All results'!V171</f>
        <v>4.6751016013427786E-2</v>
      </c>
    </row>
    <row r="173" spans="2:6" x14ac:dyDescent="0.25">
      <c r="B173">
        <f>'All results'!D172</f>
        <v>170</v>
      </c>
      <c r="C173" s="37">
        <f>('All results'!G172-'All results'!P172)/'All results'!P172</f>
        <v>1.0586994977520893E-2</v>
      </c>
      <c r="D173" s="37">
        <f>('All results'!I172-'All results'!R172)/'All results'!R172</f>
        <v>-5.3748047520209034E-3</v>
      </c>
      <c r="E173" s="37">
        <f>('All results'!K172-'All results'!T172)/'All results'!T172</f>
        <v>4.5495579570605744E-2</v>
      </c>
      <c r="F173" s="37">
        <f>('All results'!M172-'All results'!V172)/'All results'!V172</f>
        <v>3.3445613017659456E-2</v>
      </c>
    </row>
    <row r="174" spans="2:6" x14ac:dyDescent="0.25">
      <c r="B174">
        <f>'All results'!D173</f>
        <v>170</v>
      </c>
      <c r="C174" s="37">
        <f>('All results'!G173-'All results'!P173)/'All results'!P173</f>
        <v>2.2518520483791129E-2</v>
      </c>
      <c r="D174" s="37">
        <f>('All results'!I173-'All results'!R173)/'All results'!R173</f>
        <v>1.2924904840372309E-2</v>
      </c>
      <c r="E174" s="37">
        <f>('All results'!K173-'All results'!T173)/'All results'!T173</f>
        <v>2.8310333589245524E-2</v>
      </c>
      <c r="F174" s="37">
        <f>('All results'!M173-'All results'!V173)/'All results'!V173</f>
        <v>1.6886847737734099E-2</v>
      </c>
    </row>
    <row r="175" spans="2:6" x14ac:dyDescent="0.25">
      <c r="B175">
        <f>'All results'!D174</f>
        <v>170</v>
      </c>
      <c r="C175" s="37">
        <f>('All results'!G174-'All results'!P174)/'All results'!P174</f>
        <v>2.7297376463314236E-2</v>
      </c>
      <c r="D175" s="37">
        <f>('All results'!I174-'All results'!R174)/'All results'!R174</f>
        <v>-2.1491231282934183E-2</v>
      </c>
      <c r="E175" s="37">
        <f>('All results'!K174-'All results'!T174)/'All results'!T174</f>
        <v>6.7998720064616804E-3</v>
      </c>
      <c r="F175" s="37">
        <f>('All results'!M174-'All results'!V174)/'All results'!V174</f>
        <v>8.0082345499988238E-3</v>
      </c>
    </row>
    <row r="176" spans="2:6" x14ac:dyDescent="0.25">
      <c r="B176">
        <f>'All results'!D175</f>
        <v>170</v>
      </c>
      <c r="C176" s="37">
        <f>('All results'!G175-'All results'!P175)/'All results'!P175</f>
        <v>8.3337070091997756E-3</v>
      </c>
      <c r="D176" s="37">
        <f>('All results'!I175-'All results'!R175)/'All results'!R175</f>
        <v>8.7589004483051101E-3</v>
      </c>
      <c r="E176" s="37">
        <f>('All results'!K175-'All results'!T175)/'All results'!T175</f>
        <v>5.1889274069982602E-2</v>
      </c>
      <c r="F176" s="37">
        <f>('All results'!M175-'All results'!V175)/'All results'!V175</f>
        <v>9.8747965231102339E-3</v>
      </c>
    </row>
    <row r="177" spans="2:6" x14ac:dyDescent="0.25">
      <c r="B177">
        <f>'All results'!D176</f>
        <v>170</v>
      </c>
      <c r="C177" s="37">
        <f>('All results'!G176-'All results'!P176)/'All results'!P176</f>
        <v>7.7054950492651325E-3</v>
      </c>
      <c r="D177" s="37">
        <f>('All results'!I176-'All results'!R176)/'All results'!R176</f>
        <v>-1.8382459660708957E-3</v>
      </c>
      <c r="E177" s="37">
        <f>('All results'!K176-'All results'!T176)/'All results'!T176</f>
        <v>3.1596475872966864E-2</v>
      </c>
      <c r="F177" s="37">
        <f>('All results'!M176-'All results'!V176)/'All results'!V176</f>
        <v>3.3926155492341155E-3</v>
      </c>
    </row>
    <row r="178" spans="2:6" x14ac:dyDescent="0.25">
      <c r="B178">
        <f>'All results'!D177</f>
        <v>170</v>
      </c>
      <c r="C178" s="37">
        <f>('All results'!G177-'All results'!P177)/'All results'!P177</f>
        <v>7.6465162908946624E-3</v>
      </c>
      <c r="D178" s="37">
        <f>('All results'!I177-'All results'!R177)/'All results'!R177</f>
        <v>7.7567430938119113E-3</v>
      </c>
      <c r="E178" s="37">
        <f>('All results'!K177-'All results'!T177)/'All results'!T177</f>
        <v>4.5331008977759241E-2</v>
      </c>
      <c r="F178" s="37">
        <f>('All results'!M177-'All results'!V177)/'All results'!V177</f>
        <v>1.6319487472642183E-2</v>
      </c>
    </row>
    <row r="179" spans="2:6" x14ac:dyDescent="0.25">
      <c r="B179">
        <f>'All results'!D178</f>
        <v>180</v>
      </c>
      <c r="C179" s="37">
        <f>('All results'!G178-'All results'!P178)/'All results'!P178</f>
        <v>2.3620538947526956E-2</v>
      </c>
      <c r="D179" s="37">
        <f>('All results'!I178-'All results'!R178)/'All results'!R178</f>
        <v>1.8641390526410818E-2</v>
      </c>
      <c r="E179" s="37">
        <f>('All results'!K178-'All results'!T178)/'All results'!T178</f>
        <v>2.0107368514692591E-2</v>
      </c>
      <c r="F179" s="37">
        <f>('All results'!M178-'All results'!V178)/'All results'!V178</f>
        <v>3.1716706030405682E-2</v>
      </c>
    </row>
    <row r="180" spans="2:6" x14ac:dyDescent="0.25">
      <c r="B180">
        <f>'All results'!D179</f>
        <v>180</v>
      </c>
      <c r="C180" s="37">
        <f>('All results'!G179-'All results'!P179)/'All results'!P179</f>
        <v>2.2358581674269202E-2</v>
      </c>
      <c r="D180" s="37">
        <f>('All results'!I179-'All results'!R179)/'All results'!R179</f>
        <v>-3.5814353622189724E-2</v>
      </c>
      <c r="E180" s="37">
        <f>('All results'!K179-'All results'!T179)/'All results'!T179</f>
        <v>1.4593562805069758E-2</v>
      </c>
      <c r="F180" s="37">
        <f>('All results'!M179-'All results'!V179)/'All results'!V179</f>
        <v>2.924772916576979E-2</v>
      </c>
    </row>
    <row r="181" spans="2:6" x14ac:dyDescent="0.25">
      <c r="B181">
        <f>'All results'!D180</f>
        <v>180</v>
      </c>
      <c r="C181" s="37">
        <f>('All results'!G180-'All results'!P180)/'All results'!P180</f>
        <v>1.7301225513276536E-2</v>
      </c>
      <c r="D181" s="37">
        <f>('All results'!I180-'All results'!R180)/'All results'!R180</f>
        <v>1.1449394283298083E-2</v>
      </c>
      <c r="E181" s="37">
        <f>('All results'!K180-'All results'!T180)/'All results'!T180</f>
        <v>1.6750647319225941E-2</v>
      </c>
      <c r="F181" s="37">
        <f>('All results'!M180-'All results'!V180)/'All results'!V180</f>
        <v>9.7271439731529043E-3</v>
      </c>
    </row>
    <row r="182" spans="2:6" x14ac:dyDescent="0.25">
      <c r="B182">
        <f>'All results'!D181</f>
        <v>180</v>
      </c>
      <c r="C182" s="37">
        <f>('All results'!G181-'All results'!P181)/'All results'!P181</f>
        <v>-2.5831793163915927E-3</v>
      </c>
      <c r="D182" s="37">
        <f>('All results'!I181-'All results'!R181)/'All results'!R181</f>
        <v>3.1732712628958844E-3</v>
      </c>
      <c r="E182" s="37">
        <f>('All results'!K181-'All results'!T181)/'All results'!T181</f>
        <v>5.041174084030331E-2</v>
      </c>
      <c r="F182" s="37">
        <f>('All results'!M181-'All results'!V181)/'All results'!V181</f>
        <v>1.9409119397308321E-2</v>
      </c>
    </row>
    <row r="183" spans="2:6" x14ac:dyDescent="0.25">
      <c r="B183">
        <f>'All results'!D182</f>
        <v>180</v>
      </c>
      <c r="C183" s="37">
        <f>('All results'!G182-'All results'!P182)/'All results'!P182</f>
        <v>7.9298792627453506E-3</v>
      </c>
      <c r="D183" s="37">
        <f>('All results'!I182-'All results'!R182)/'All results'!R182</f>
        <v>3.8939359082690241E-3</v>
      </c>
      <c r="E183" s="37">
        <f>('All results'!K182-'All results'!T182)/'All results'!T182</f>
        <v>1.599217296419541E-2</v>
      </c>
      <c r="F183" s="37">
        <f>('All results'!M182-'All results'!V182)/'All results'!V182</f>
        <v>1.6483862896981838E-2</v>
      </c>
    </row>
    <row r="184" spans="2:6" x14ac:dyDescent="0.25">
      <c r="B184">
        <f>'All results'!D183</f>
        <v>180</v>
      </c>
      <c r="C184" s="37">
        <f>('All results'!G183-'All results'!P183)/'All results'!P183</f>
        <v>1.292567691987365E-2</v>
      </c>
      <c r="D184" s="37">
        <f>('All results'!I183-'All results'!R183)/'All results'!R183</f>
        <v>-2.1980752619544942E-2</v>
      </c>
      <c r="E184" s="37">
        <f>('All results'!K183-'All results'!T183)/'All results'!T183</f>
        <v>2.1467647627150616E-2</v>
      </c>
      <c r="F184" s="37">
        <f>('All results'!M183-'All results'!V183)/'All results'!V183</f>
        <v>3.4703356649075527E-2</v>
      </c>
    </row>
    <row r="185" spans="2:6" x14ac:dyDescent="0.25">
      <c r="B185">
        <f>'All results'!D184</f>
        <v>180</v>
      </c>
      <c r="C185" s="37">
        <f>('All results'!G184-'All results'!P184)/'All results'!P184</f>
        <v>2.9013950328584188E-2</v>
      </c>
      <c r="D185" s="37">
        <f>('All results'!I184-'All results'!R184)/'All results'!R184</f>
        <v>1.2993567127535318E-2</v>
      </c>
      <c r="E185" s="37">
        <f>('All results'!K184-'All results'!T184)/'All results'!T184</f>
        <v>4.3098492140160198E-2</v>
      </c>
      <c r="F185" s="37">
        <f>('All results'!M184-'All results'!V184)/'All results'!V184</f>
        <v>1.7598742910033039E-2</v>
      </c>
    </row>
    <row r="186" spans="2:6" x14ac:dyDescent="0.25">
      <c r="B186">
        <f>'All results'!D185</f>
        <v>180</v>
      </c>
      <c r="C186" s="37">
        <f>('All results'!G185-'All results'!P185)/'All results'!P185</f>
        <v>3.1338141702522165E-2</v>
      </c>
      <c r="D186" s="37">
        <f>('All results'!I185-'All results'!R185)/'All results'!R185</f>
        <v>3.1423328471704426E-2</v>
      </c>
      <c r="E186" s="37">
        <f>('All results'!K185-'All results'!T185)/'All results'!T185</f>
        <v>5.4487144877821324E-2</v>
      </c>
      <c r="F186" s="37">
        <f>('All results'!M185-'All results'!V185)/'All results'!V185</f>
        <v>2.4743083877211063E-2</v>
      </c>
    </row>
    <row r="187" spans="2:6" x14ac:dyDescent="0.25">
      <c r="B187">
        <f>'All results'!D186</f>
        <v>180</v>
      </c>
      <c r="C187" s="37">
        <f>('All results'!G186-'All results'!P186)/'All results'!P186</f>
        <v>-9.4325070329626852E-4</v>
      </c>
      <c r="D187" s="37">
        <f>('All results'!I186-'All results'!R186)/'All results'!R186</f>
        <v>-5.3634686871024906E-2</v>
      </c>
      <c r="E187" s="37">
        <f>('All results'!K186-'All results'!T186)/'All results'!T186</f>
        <v>1.0133868978972015E-2</v>
      </c>
      <c r="F187" s="37">
        <f>('All results'!M186-'All results'!V186)/'All results'!V186</f>
        <v>3.3402337745125632E-2</v>
      </c>
    </row>
    <row r="188" spans="2:6" x14ac:dyDescent="0.25">
      <c r="B188">
        <f>'All results'!D187</f>
        <v>180</v>
      </c>
      <c r="C188" s="37">
        <f>('All results'!G187-'All results'!P187)/'All results'!P187</f>
        <v>-1.7289388174473977E-3</v>
      </c>
      <c r="D188" s="37">
        <f>('All results'!I187-'All results'!R187)/'All results'!R187</f>
        <v>-5.5286337408943422E-3</v>
      </c>
      <c r="E188" s="37">
        <f>('All results'!K187-'All results'!T187)/'All results'!T187</f>
        <v>3.7052041749617896E-2</v>
      </c>
      <c r="F188" s="37">
        <f>('All results'!M187-'All results'!V187)/'All results'!V187</f>
        <v>-4.3705434438451179E-3</v>
      </c>
    </row>
    <row r="189" spans="2:6" x14ac:dyDescent="0.25">
      <c r="B189">
        <f>'All results'!D188</f>
        <v>190</v>
      </c>
      <c r="C189" s="37">
        <f>('All results'!G188-'All results'!P188)/'All results'!P188</f>
        <v>2.0374567352350961E-2</v>
      </c>
      <c r="D189" s="37">
        <f>('All results'!I188-'All results'!R188)/'All results'!R188</f>
        <v>3.2015522035337536E-2</v>
      </c>
      <c r="E189" s="37">
        <f>('All results'!K188-'All results'!T188)/'All results'!T188</f>
        <v>4.934004706800104E-2</v>
      </c>
      <c r="F189" s="37">
        <f>('All results'!M188-'All results'!V188)/'All results'!V188</f>
        <v>2.9461339234020299E-2</v>
      </c>
    </row>
    <row r="190" spans="2:6" x14ac:dyDescent="0.25">
      <c r="B190">
        <f>'All results'!D189</f>
        <v>190</v>
      </c>
      <c r="C190" s="37">
        <f>('All results'!G189-'All results'!P189)/'All results'!P189</f>
        <v>8.7910135059611708E-3</v>
      </c>
      <c r="D190" s="37">
        <f>('All results'!I189-'All results'!R189)/'All results'!R189</f>
        <v>2.5229721575643171E-3</v>
      </c>
      <c r="E190" s="37">
        <f>('All results'!K189-'All results'!T189)/'All results'!T189</f>
        <v>4.4539810353532286E-2</v>
      </c>
      <c r="F190" s="37">
        <f>('All results'!M189-'All results'!V189)/'All results'!V189</f>
        <v>7.1791301404383013E-3</v>
      </c>
    </row>
    <row r="191" spans="2:6" x14ac:dyDescent="0.25">
      <c r="B191">
        <f>'All results'!D190</f>
        <v>190</v>
      </c>
      <c r="C191" s="37">
        <f>('All results'!G190-'All results'!P190)/'All results'!P190</f>
        <v>9.5742107343149887E-3</v>
      </c>
      <c r="D191" s="37">
        <f>('All results'!I190-'All results'!R190)/'All results'!R190</f>
        <v>8.6214820111720648E-3</v>
      </c>
      <c r="E191" s="37">
        <f>('All results'!K190-'All results'!T190)/'All results'!T190</f>
        <v>2.3860359402201465E-4</v>
      </c>
      <c r="F191" s="37">
        <f>('All results'!M190-'All results'!V190)/'All results'!V190</f>
        <v>3.2802053069863751E-2</v>
      </c>
    </row>
    <row r="192" spans="2:6" x14ac:dyDescent="0.25">
      <c r="B192">
        <f>'All results'!D191</f>
        <v>190</v>
      </c>
      <c r="C192" s="37">
        <f>('All results'!G191-'All results'!P191)/'All results'!P191</f>
        <v>1.860004711376222E-2</v>
      </c>
      <c r="D192" s="37">
        <f>('All results'!I191-'All results'!R191)/'All results'!R191</f>
        <v>1.9528275695388141E-2</v>
      </c>
      <c r="E192" s="37">
        <f>('All results'!K191-'All results'!T191)/'All results'!T191</f>
        <v>4.1844308110395353E-3</v>
      </c>
      <c r="F192" s="37">
        <f>('All results'!M191-'All results'!V191)/'All results'!V191</f>
        <v>2.6576445019566321E-2</v>
      </c>
    </row>
    <row r="193" spans="2:6" x14ac:dyDescent="0.25">
      <c r="B193">
        <f>'All results'!D192</f>
        <v>190</v>
      </c>
      <c r="C193" s="37">
        <f>('All results'!G192-'All results'!P192)/'All results'!P192</f>
        <v>-3.8315435290586651E-3</v>
      </c>
      <c r="D193" s="37">
        <f>('All results'!I192-'All results'!R192)/'All results'!R192</f>
        <v>2.6265641569984044E-4</v>
      </c>
      <c r="E193" s="37">
        <f>('All results'!K192-'All results'!T192)/'All results'!T192</f>
        <v>3.4298299036344897E-2</v>
      </c>
      <c r="F193" s="37">
        <f>('All results'!M192-'All results'!V192)/'All results'!V192</f>
        <v>4.322282719926672E-2</v>
      </c>
    </row>
    <row r="194" spans="2:6" x14ac:dyDescent="0.25">
      <c r="B194">
        <f>'All results'!D193</f>
        <v>190</v>
      </c>
      <c r="C194" s="37">
        <f>('All results'!G193-'All results'!P193)/'All results'!P193</f>
        <v>3.2480119653623109E-2</v>
      </c>
      <c r="D194" s="37">
        <f>('All results'!I193-'All results'!R193)/'All results'!R193</f>
        <v>6.492584588831893E-3</v>
      </c>
      <c r="E194" s="37">
        <f>('All results'!K193-'All results'!T193)/'All results'!T193</f>
        <v>3.0063340751371136E-2</v>
      </c>
      <c r="F194" s="37">
        <f>('All results'!M193-'All results'!V193)/'All results'!V193</f>
        <v>4.0180519481428027E-2</v>
      </c>
    </row>
    <row r="195" spans="2:6" x14ac:dyDescent="0.25">
      <c r="B195">
        <f>'All results'!D194</f>
        <v>190</v>
      </c>
      <c r="C195" s="37">
        <f>('All results'!G194-'All results'!P194)/'All results'!P194</f>
        <v>9.1355157491487104E-3</v>
      </c>
      <c r="D195" s="37">
        <f>('All results'!I194-'All results'!R194)/'All results'!R194</f>
        <v>1.6997432518166527E-2</v>
      </c>
      <c r="E195" s="37">
        <f>('All results'!K194-'All results'!T194)/'All results'!T194</f>
        <v>2.6338559753652239E-2</v>
      </c>
      <c r="F195" s="37">
        <f>('All results'!M194-'All results'!V194)/'All results'!V194</f>
        <v>1.8596902635192293E-2</v>
      </c>
    </row>
    <row r="196" spans="2:6" x14ac:dyDescent="0.25">
      <c r="B196">
        <f>'All results'!D195</f>
        <v>190</v>
      </c>
      <c r="C196" s="37">
        <f>('All results'!G195-'All results'!P195)/'All results'!P195</f>
        <v>2.9355452178537522E-2</v>
      </c>
      <c r="D196" s="37">
        <f>('All results'!I195-'All results'!R195)/'All results'!R195</f>
        <v>3.1994489985457689E-2</v>
      </c>
      <c r="E196" s="37">
        <f>('All results'!K195-'All results'!T195)/'All results'!T195</f>
        <v>1.5712205413523982E-2</v>
      </c>
      <c r="F196" s="37">
        <f>('All results'!M195-'All results'!V195)/'All results'!V195</f>
        <v>2.9851799154366671E-2</v>
      </c>
    </row>
    <row r="197" spans="2:6" x14ac:dyDescent="0.25">
      <c r="B197">
        <f>'All results'!D196</f>
        <v>190</v>
      </c>
      <c r="C197" s="37">
        <f>('All results'!G196-'All results'!P196)/'All results'!P196</f>
        <v>1.4079867154178386E-2</v>
      </c>
      <c r="D197" s="37">
        <f>('All results'!I196-'All results'!R196)/'All results'!R196</f>
        <v>1.438794191833738E-2</v>
      </c>
      <c r="E197" s="37">
        <f>('All results'!K196-'All results'!T196)/'All results'!T196</f>
        <v>3.7092965913956767E-3</v>
      </c>
      <c r="F197" s="37">
        <f>('All results'!M196-'All results'!V196)/'All results'!V196</f>
        <v>5.3582797132976999E-2</v>
      </c>
    </row>
    <row r="198" spans="2:6" x14ac:dyDescent="0.25">
      <c r="B198">
        <f>'All results'!D197</f>
        <v>190</v>
      </c>
      <c r="C198" s="37">
        <f>('All results'!G197-'All results'!P197)/'All results'!P197</f>
        <v>1.4691547193497181E-2</v>
      </c>
      <c r="D198" s="37">
        <f>('All results'!I197-'All results'!R197)/'All results'!R197</f>
        <v>2.2708716648806269E-2</v>
      </c>
      <c r="E198" s="37">
        <f>('All results'!K197-'All results'!T197)/'All results'!T197</f>
        <v>7.5965065019391364E-3</v>
      </c>
      <c r="F198" s="37">
        <f>('All results'!M197-'All results'!V197)/'All results'!V197</f>
        <v>4.9119873095667552E-2</v>
      </c>
    </row>
    <row r="199" spans="2:6" x14ac:dyDescent="0.25">
      <c r="B199">
        <f>'All results'!D198</f>
        <v>200</v>
      </c>
      <c r="C199" s="37">
        <f>('All results'!G198-'All results'!P198)/'All results'!P198</f>
        <v>6.603127181522268E-3</v>
      </c>
      <c r="D199" s="37">
        <f>('All results'!I198-'All results'!R198)/'All results'!R198</f>
        <v>3.8335187285681568E-2</v>
      </c>
      <c r="E199" s="37">
        <f>('All results'!K198-'All results'!T198)/'All results'!T198</f>
        <v>1.38455288131359E-2</v>
      </c>
      <c r="F199" s="37">
        <f>('All results'!M198-'All results'!V198)/'All results'!V198</f>
        <v>2.9856727034805498E-2</v>
      </c>
    </row>
    <row r="200" spans="2:6" x14ac:dyDescent="0.25">
      <c r="B200">
        <f>'All results'!D199</f>
        <v>200</v>
      </c>
      <c r="C200" s="37">
        <f>('All results'!G199-'All results'!P199)/'All results'!P199</f>
        <v>9.0939762694363241E-3</v>
      </c>
      <c r="D200" s="37">
        <f>('All results'!I199-'All results'!R199)/'All results'!R199</f>
        <v>3.3626036819871641E-2</v>
      </c>
      <c r="E200" s="37">
        <f>('All results'!K199-'All results'!T199)/'All results'!T199</f>
        <v>2.669532159461821E-2</v>
      </c>
      <c r="F200" s="37">
        <f>('All results'!M199-'All results'!V199)/'All results'!V199</f>
        <v>2.2837987652364569E-2</v>
      </c>
    </row>
    <row r="201" spans="2:6" x14ac:dyDescent="0.25">
      <c r="B201">
        <f>'All results'!D200</f>
        <v>200</v>
      </c>
      <c r="C201" s="37">
        <f>('All results'!G200-'All results'!P200)/'All results'!P200</f>
        <v>7.185621690554261E-3</v>
      </c>
      <c r="D201" s="37">
        <f>('All results'!I200-'All results'!R200)/'All results'!R200</f>
        <v>8.2735064571757694E-3</v>
      </c>
      <c r="E201" s="37">
        <f>('All results'!K200-'All results'!T200)/'All results'!T200</f>
        <v>3.7552731822294974E-2</v>
      </c>
      <c r="F201" s="37">
        <f>('All results'!M200-'All results'!V200)/'All results'!V200</f>
        <v>4.4188469411823486E-2</v>
      </c>
    </row>
    <row r="202" spans="2:6" x14ac:dyDescent="0.25">
      <c r="B202">
        <f>'All results'!D201</f>
        <v>200</v>
      </c>
      <c r="C202" s="37">
        <f>('All results'!G201-'All results'!P201)/'All results'!P201</f>
        <v>2.1192654798575104E-3</v>
      </c>
      <c r="D202" s="37">
        <f>('All results'!I201-'All results'!R201)/'All results'!R201</f>
        <v>3.5992316573721025E-2</v>
      </c>
      <c r="E202" s="37">
        <f>('All results'!K201-'All results'!T201)/'All results'!T201</f>
        <v>-1.7912273350392108E-3</v>
      </c>
      <c r="F202" s="37">
        <f>('All results'!M201-'All results'!V201)/'All results'!V201</f>
        <v>2.7553982199605486E-2</v>
      </c>
    </row>
    <row r="203" spans="2:6" x14ac:dyDescent="0.25">
      <c r="B203">
        <f>'All results'!D202</f>
        <v>200</v>
      </c>
      <c r="C203" s="37">
        <f>('All results'!G202-'All results'!P202)/'All results'!P202</f>
        <v>2.0721637093799542E-3</v>
      </c>
      <c r="D203" s="37">
        <f>('All results'!I202-'All results'!R202)/'All results'!R202</f>
        <v>-1.2771630732604148E-2</v>
      </c>
      <c r="E203" s="37">
        <f>('All results'!K202-'All results'!T202)/'All results'!T202</f>
        <v>3.4210036147493572E-2</v>
      </c>
      <c r="F203" s="37">
        <f>('All results'!M202-'All results'!V202)/'All results'!V202</f>
        <v>1.9648887333799703E-2</v>
      </c>
    </row>
    <row r="204" spans="2:6" x14ac:dyDescent="0.25">
      <c r="B204">
        <f>'All results'!D203</f>
        <v>200</v>
      </c>
      <c r="C204" s="37">
        <f>('All results'!G203-'All results'!P203)/'All results'!P203</f>
        <v>-2.1230429297423277E-3</v>
      </c>
      <c r="D204" s="37">
        <f>('All results'!I203-'All results'!R203)/'All results'!R203</f>
        <v>3.9912383154503857E-3</v>
      </c>
      <c r="E204" s="37">
        <f>('All results'!K203-'All results'!T203)/'All results'!T203</f>
        <v>4.5366102204417585E-3</v>
      </c>
      <c r="F204" s="37">
        <f>('All results'!M203-'All results'!V203)/'All results'!V203</f>
        <v>1.6448896418418776E-2</v>
      </c>
    </row>
    <row r="205" spans="2:6" x14ac:dyDescent="0.25">
      <c r="B205">
        <f>'All results'!D204</f>
        <v>200</v>
      </c>
      <c r="C205" s="37">
        <f>('All results'!G204-'All results'!P204)/'All results'!P204</f>
        <v>-2.9166404421178548E-3</v>
      </c>
      <c r="D205" s="37">
        <f>('All results'!I204-'All results'!R204)/'All results'!R204</f>
        <v>-2.3290228505209759E-2</v>
      </c>
      <c r="E205" s="37">
        <f>('All results'!K204-'All results'!T204)/'All results'!T204</f>
        <v>3.092590397538281E-2</v>
      </c>
      <c r="F205" s="37">
        <f>('All results'!M204-'All results'!V204)/'All results'!V204</f>
        <v>1.8809690209102677E-2</v>
      </c>
    </row>
    <row r="206" spans="2:6" x14ac:dyDescent="0.25">
      <c r="B206">
        <f>'All results'!D205</f>
        <v>200</v>
      </c>
      <c r="C206" s="37">
        <f>('All results'!G205-'All results'!P205)/'All results'!P205</f>
        <v>1.9851410271331856E-2</v>
      </c>
      <c r="D206" s="37">
        <f>('All results'!I205-'All results'!R205)/'All results'!R205</f>
        <v>9.7932303542110251E-4</v>
      </c>
      <c r="E206" s="37">
        <f>('All results'!K205-'All results'!T205)/'All results'!T205</f>
        <v>1.3943513062788267E-2</v>
      </c>
      <c r="F206" s="37">
        <f>('All results'!M205-'All results'!V205)/'All results'!V205</f>
        <v>2.3573423837066902E-2</v>
      </c>
    </row>
    <row r="207" spans="2:6" x14ac:dyDescent="0.25">
      <c r="B207">
        <f>'All results'!D206</f>
        <v>200</v>
      </c>
      <c r="C207" s="37">
        <f>('All results'!G206-'All results'!P206)/'All results'!P206</f>
        <v>1.3875036326780794E-2</v>
      </c>
      <c r="D207" s="37">
        <f>('All results'!I206-'All results'!R206)/'All results'!R206</f>
        <v>6.4258359500196328E-3</v>
      </c>
      <c r="E207" s="37">
        <f>('All results'!K206-'All results'!T206)/'All results'!T206</f>
        <v>1.2076819045577055E-2</v>
      </c>
      <c r="F207" s="37">
        <f>('All results'!M206-'All results'!V206)/'All results'!V206</f>
        <v>1.5036599401593723E-2</v>
      </c>
    </row>
    <row r="208" spans="2:6" x14ac:dyDescent="0.25">
      <c r="C208" s="37">
        <f>AVERAGE(C9:C207)</f>
        <v>1.0256911587774819E-2</v>
      </c>
      <c r="D208" s="37">
        <f>AVERAGE(D9:D207)</f>
        <v>3.5724740931521244E-3</v>
      </c>
      <c r="E208" s="37">
        <f t="shared" ref="E208:F208" si="6">AVERAGE(E9:E207)</f>
        <v>1.9771483772271743E-2</v>
      </c>
      <c r="F208" s="37">
        <f t="shared" si="6"/>
        <v>1.9847567670062762E-2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4"/>
  <sheetViews>
    <sheetView workbookViewId="0">
      <selection activeCell="D3" sqref="D3"/>
    </sheetView>
  </sheetViews>
  <sheetFormatPr defaultRowHeight="15" x14ac:dyDescent="0.25"/>
  <cols>
    <col min="2" max="2" width="14.7109375" customWidth="1"/>
    <col min="3" max="3" width="17" customWidth="1"/>
    <col min="4" max="4" width="11.42578125" customWidth="1"/>
    <col min="5" max="5" width="17.140625" customWidth="1"/>
    <col min="6" max="6" width="12.85546875" customWidth="1"/>
    <col min="7" max="7" width="13.5703125" customWidth="1"/>
    <col min="8" max="8" width="22.5703125" bestFit="1" customWidth="1"/>
  </cols>
  <sheetData>
    <row r="3" spans="1:10" ht="30" x14ac:dyDescent="0.25">
      <c r="A3" s="27"/>
      <c r="B3" s="2" t="s">
        <v>222</v>
      </c>
      <c r="C3" s="2" t="s">
        <v>223</v>
      </c>
      <c r="D3" s="2" t="s">
        <v>224</v>
      </c>
      <c r="E3" s="2" t="s">
        <v>225</v>
      </c>
      <c r="F3" s="30"/>
      <c r="G3" s="34"/>
      <c r="H3" s="34"/>
      <c r="I3" s="34"/>
      <c r="J3" s="34"/>
    </row>
    <row r="4" spans="1:10" x14ac:dyDescent="0.25">
      <c r="A4" s="22">
        <v>10</v>
      </c>
      <c r="B4" s="3">
        <f>AVERAGEIF('All results'!$D$8:$D$206,'Wybiki AIR'!$A4,'All results'!F$8:F$206)</f>
        <v>6.5</v>
      </c>
      <c r="C4" s="3">
        <f>AVERAGEIF('All results'!$D$8:$D$206,'Wybiki AIR'!$A4,'All results'!$H$8:$H$206)</f>
        <v>3.5</v>
      </c>
      <c r="D4" s="3">
        <f>AVERAGEIF('All results'!$D$8:$D$206,'Wybiki AIR'!$A4,'All results'!$J$8:$J$206)</f>
        <v>230.9</v>
      </c>
      <c r="E4" s="3">
        <f>AVERAGEIF('All results'!$D$8:$D$206,'Wybiki AIR'!$A4,'All results'!$L$8:$L$206)</f>
        <v>9.6</v>
      </c>
      <c r="F4" s="28">
        <f>POWER(2,G4)</f>
        <v>2</v>
      </c>
      <c r="G4" s="35">
        <v>1</v>
      </c>
      <c r="H4" s="35"/>
      <c r="I4" s="35"/>
      <c r="J4" s="36"/>
    </row>
    <row r="5" spans="1:10" x14ac:dyDescent="0.25">
      <c r="A5" s="22">
        <v>20</v>
      </c>
      <c r="B5" s="3">
        <f>AVERAGEIF('All results'!$D$8:$D$206,'Wybiki AIR'!$A5,'All results'!F$8:F$206)</f>
        <v>16.2</v>
      </c>
      <c r="C5" s="3">
        <f>AVERAGEIF('All results'!$D$8:$D$206,'Wybiki AIR'!$A5,'All results'!$H$8:$H$206)</f>
        <v>2.9</v>
      </c>
      <c r="D5" s="3">
        <f>AVERAGEIF('All results'!$D$8:$D$206,'Wybiki AIR'!$A5,'All results'!$J$8:$J$206)</f>
        <v>497.8</v>
      </c>
      <c r="E5" s="3">
        <f>AVERAGEIF('All results'!$D$8:$D$206,'Wybiki AIR'!$A5,'All results'!$L$8:$L$206)</f>
        <v>24.5</v>
      </c>
      <c r="F5" s="28">
        <f t="shared" ref="F5:F23" si="0">POWER(2,G5)</f>
        <v>4</v>
      </c>
      <c r="G5" s="35">
        <v>2</v>
      </c>
      <c r="H5" s="35"/>
      <c r="I5" s="35"/>
      <c r="J5" s="36"/>
    </row>
    <row r="6" spans="1:10" x14ac:dyDescent="0.25">
      <c r="A6" s="22">
        <v>30</v>
      </c>
      <c r="B6" s="3">
        <f>AVERAGEIF('All results'!$D$8:$D$206,'Wybiki AIR'!$A6,'All results'!F$8:F$206)</f>
        <v>34.299999999999997</v>
      </c>
      <c r="C6" s="3">
        <f>AVERAGEIF('All results'!$D$8:$D$206,'Wybiki AIR'!$A6,'All results'!$H$8:$H$206)</f>
        <v>3.2</v>
      </c>
      <c r="D6" s="3">
        <f>AVERAGEIF('All results'!$D$8:$D$206,'Wybiki AIR'!$A6,'All results'!$J$8:$J$206)</f>
        <v>1072</v>
      </c>
      <c r="E6" s="3">
        <f>AVERAGEIF('All results'!$D$8:$D$206,'Wybiki AIR'!$A6,'All results'!$L$8:$L$206)</f>
        <v>51.6</v>
      </c>
      <c r="F6" s="28">
        <f t="shared" si="0"/>
        <v>8</v>
      </c>
      <c r="G6" s="35">
        <v>3</v>
      </c>
      <c r="H6" s="35"/>
      <c r="I6" s="35"/>
      <c r="J6" s="36"/>
    </row>
    <row r="7" spans="1:10" x14ac:dyDescent="0.25">
      <c r="A7" s="22">
        <v>40</v>
      </c>
      <c r="B7" s="3">
        <f>AVERAGEIF('All results'!$D$8:$D$206,'Wybiki AIR'!$A7,'All results'!F$8:F$206)</f>
        <v>65.400000000000006</v>
      </c>
      <c r="C7" s="3">
        <f>AVERAGEIF('All results'!$D$8:$D$206,'Wybiki AIR'!$A7,'All results'!$H$8:$H$206)</f>
        <v>7.9</v>
      </c>
      <c r="D7" s="3">
        <f>AVERAGEIF('All results'!$D$8:$D$206,'Wybiki AIR'!$A7,'All results'!$J$8:$J$206)</f>
        <v>2154.6</v>
      </c>
      <c r="E7" s="3">
        <f>AVERAGEIF('All results'!$D$8:$D$206,'Wybiki AIR'!$A7,'All results'!$L$8:$L$206)</f>
        <v>98.6</v>
      </c>
      <c r="F7" s="28">
        <f t="shared" si="0"/>
        <v>16</v>
      </c>
      <c r="G7" s="35">
        <v>4</v>
      </c>
      <c r="H7" s="35"/>
      <c r="I7" s="35"/>
      <c r="J7" s="36"/>
    </row>
    <row r="8" spans="1:10" x14ac:dyDescent="0.25">
      <c r="A8" s="22">
        <v>50</v>
      </c>
      <c r="B8" s="3">
        <f>AVERAGEIF('All results'!$D$8:$D$206,'Wybiki AIR'!$A8,'All results'!F$8:F$206)</f>
        <v>118.7</v>
      </c>
      <c r="C8" s="3">
        <f>AVERAGEIF('All results'!$D$8:$D$206,'Wybiki AIR'!$A8,'All results'!$H$8:$H$206)</f>
        <v>4.8</v>
      </c>
      <c r="D8" s="3">
        <f>AVERAGEIF('All results'!$D$8:$D$206,'Wybiki AIR'!$A8,'All results'!$J$8:$J$206)</f>
        <v>3601.5</v>
      </c>
      <c r="E8" s="3">
        <f>AVERAGEIF('All results'!$D$8:$D$206,'Wybiki AIR'!$A8,'All results'!$L$8:$L$206)</f>
        <v>143.9</v>
      </c>
      <c r="F8" s="28">
        <f t="shared" si="0"/>
        <v>32</v>
      </c>
      <c r="G8" s="35">
        <v>5</v>
      </c>
      <c r="H8" s="35"/>
      <c r="I8" s="35"/>
      <c r="J8" s="36"/>
    </row>
    <row r="9" spans="1:10" x14ac:dyDescent="0.25">
      <c r="A9" s="22">
        <v>60</v>
      </c>
      <c r="B9" s="3">
        <f>AVERAGEIF('All results'!$D$8:$D$206,'Wybiki AIR'!$A9,'All results'!F$8:F$206)</f>
        <v>204.7</v>
      </c>
      <c r="C9" s="3">
        <f>AVERAGEIF('All results'!$D$8:$D$206,'Wybiki AIR'!$A9,'All results'!$H$8:$H$206)</f>
        <v>12.2</v>
      </c>
      <c r="D9" s="3">
        <f>AVERAGEIF('All results'!$D$8:$D$206,'Wybiki AIR'!$A9,'All results'!$J$8:$J$206)</f>
        <v>5786</v>
      </c>
      <c r="E9" s="3">
        <f>AVERAGEIF('All results'!$D$8:$D$206,'Wybiki AIR'!$A9,'All results'!$L$8:$L$206)</f>
        <v>184.4</v>
      </c>
      <c r="F9" s="28">
        <f t="shared" si="0"/>
        <v>64</v>
      </c>
      <c r="G9" s="35">
        <v>6</v>
      </c>
      <c r="H9" s="35"/>
      <c r="I9" s="35"/>
      <c r="J9" s="36"/>
    </row>
    <row r="10" spans="1:10" x14ac:dyDescent="0.25">
      <c r="A10" s="22">
        <v>70</v>
      </c>
      <c r="B10" s="3">
        <f>AVERAGEIF('All results'!$D$8:$D$206,'Wybiki AIR'!$A10,'All results'!F$8:F$206)</f>
        <v>303.3</v>
      </c>
      <c r="C10" s="3">
        <f>AVERAGEIF('All results'!$D$8:$D$206,'Wybiki AIR'!$A10,'All results'!$H$8:$H$206)</f>
        <v>15.2</v>
      </c>
      <c r="D10" s="3">
        <f>AVERAGEIF('All results'!$D$8:$D$206,'Wybiki AIR'!$A10,'All results'!$J$8:$J$206)</f>
        <v>9866.6</v>
      </c>
      <c r="E10" s="3">
        <f>AVERAGEIF('All results'!$D$8:$D$206,'Wybiki AIR'!$A10,'All results'!$L$8:$L$206)</f>
        <v>278.3</v>
      </c>
      <c r="F10" s="28">
        <f t="shared" si="0"/>
        <v>128</v>
      </c>
      <c r="G10" s="35">
        <v>7</v>
      </c>
      <c r="H10" s="35"/>
      <c r="I10" s="35"/>
      <c r="J10" s="36"/>
    </row>
    <row r="11" spans="1:10" x14ac:dyDescent="0.25">
      <c r="A11" s="22">
        <v>80</v>
      </c>
      <c r="B11" s="3">
        <f>AVERAGEIF('All results'!$D$8:$D$206,'Wybiki AIR'!$A11,'All results'!F$8:F$206)</f>
        <v>433.4</v>
      </c>
      <c r="C11" s="3">
        <f>AVERAGEIF('All results'!$D$8:$D$206,'Wybiki AIR'!$A11,'All results'!$H$8:$H$206)</f>
        <v>20.5</v>
      </c>
      <c r="D11" s="3">
        <f>AVERAGEIF('All results'!$D$8:$D$206,'Wybiki AIR'!$A11,'All results'!$J$8:$J$206)</f>
        <v>14586.4</v>
      </c>
      <c r="E11" s="3">
        <f>AVERAGEIF('All results'!$D$8:$D$206,'Wybiki AIR'!$A11,'All results'!$L$8:$L$206)</f>
        <v>359.8</v>
      </c>
      <c r="F11" s="28">
        <f t="shared" si="0"/>
        <v>256</v>
      </c>
      <c r="G11" s="35">
        <v>8</v>
      </c>
      <c r="H11" s="35"/>
      <c r="I11" s="35"/>
      <c r="J11" s="36"/>
    </row>
    <row r="12" spans="1:10" x14ac:dyDescent="0.25">
      <c r="A12" s="22">
        <v>90</v>
      </c>
      <c r="B12" s="3">
        <f>AVERAGEIF('All results'!$D$8:$D$206,'Wybiki AIR'!$A12,'All results'!F$8:F$206)</f>
        <v>632.5</v>
      </c>
      <c r="C12" s="3">
        <f>AVERAGEIF('All results'!$D$8:$D$206,'Wybiki AIR'!$A12,'All results'!$H$8:$H$206)</f>
        <v>26.4</v>
      </c>
      <c r="D12" s="3">
        <f>AVERAGEIF('All results'!$D$8:$D$206,'Wybiki AIR'!$A12,'All results'!$J$8:$J$206)</f>
        <v>21899.9</v>
      </c>
      <c r="E12" s="3">
        <f>AVERAGEIF('All results'!$D$8:$D$206,'Wybiki AIR'!$A12,'All results'!$L$8:$L$206)</f>
        <v>473.6</v>
      </c>
      <c r="F12" s="28">
        <f t="shared" si="0"/>
        <v>512</v>
      </c>
      <c r="G12" s="35">
        <v>9</v>
      </c>
      <c r="H12" s="35"/>
      <c r="I12" s="35"/>
      <c r="J12" s="36"/>
    </row>
    <row r="13" spans="1:10" x14ac:dyDescent="0.25">
      <c r="A13" s="22">
        <v>100</v>
      </c>
      <c r="B13" s="3">
        <f>AVERAGEIF('All results'!$D$8:$D$206,'Wybiki AIR'!$A13,'All results'!F$8:F$206)</f>
        <v>846.9</v>
      </c>
      <c r="C13" s="3">
        <f>AVERAGEIF('All results'!$D$8:$D$206,'Wybiki AIR'!$A13,'All results'!$H$8:$H$206)</f>
        <v>29.8</v>
      </c>
      <c r="D13" s="3">
        <f>AVERAGEIF('All results'!$D$8:$D$206,'Wybiki AIR'!$A13,'All results'!$J$8:$J$206)</f>
        <v>30047.200000000001</v>
      </c>
      <c r="E13" s="3">
        <f>AVERAGEIF('All results'!$D$8:$D$206,'Wybiki AIR'!$A13,'All results'!$L$8:$L$206)</f>
        <v>570.20000000000005</v>
      </c>
      <c r="F13" s="28">
        <f t="shared" si="0"/>
        <v>1024</v>
      </c>
      <c r="G13" s="35">
        <v>10</v>
      </c>
      <c r="H13" s="35"/>
      <c r="I13" s="35"/>
      <c r="J13" s="36"/>
    </row>
    <row r="14" spans="1:10" x14ac:dyDescent="0.25">
      <c r="A14" s="22">
        <v>110</v>
      </c>
      <c r="B14" s="3">
        <v>967</v>
      </c>
      <c r="C14" s="3">
        <v>35</v>
      </c>
      <c r="D14" s="3">
        <f>AVERAGEIF('All results'!$D$8:$D$206,'Wybiki AIR'!$A14,'All results'!$J$8:$J$206)</f>
        <v>41648</v>
      </c>
      <c r="E14" s="3">
        <f>AVERAGEIF('All results'!$D$8:$D$206,'Wybiki AIR'!$A14,'All results'!$L$8:$L$206)</f>
        <v>796.4</v>
      </c>
      <c r="F14" s="28">
        <f t="shared" si="0"/>
        <v>2048</v>
      </c>
      <c r="G14" s="35">
        <v>11</v>
      </c>
      <c r="H14" s="35"/>
      <c r="I14" s="35"/>
      <c r="J14" s="36"/>
    </row>
    <row r="15" spans="1:10" x14ac:dyDescent="0.25">
      <c r="A15" s="22">
        <v>120</v>
      </c>
      <c r="B15" s="3">
        <f>AVERAGEIF('All results'!$D$8:$D$206,'Wybiki AIR'!$A15,'All results'!F$8:F$206)</f>
        <v>1486</v>
      </c>
      <c r="C15" s="3">
        <f>AVERAGEIF('All results'!$D$8:$D$206,'Wybiki AIR'!$A15,'All results'!$H$8:$H$206)</f>
        <v>42.6</v>
      </c>
      <c r="D15" s="3">
        <f>AVERAGEIF('All results'!$D$8:$D$206,'Wybiki AIR'!$A15,'All results'!$J$8:$J$206)</f>
        <v>54262.9</v>
      </c>
      <c r="E15" s="3">
        <f>AVERAGEIF('All results'!$D$8:$D$206,'Wybiki AIR'!$A15,'All results'!$L$8:$L$206)</f>
        <v>847.2</v>
      </c>
      <c r="F15" s="28">
        <f t="shared" si="0"/>
        <v>4096</v>
      </c>
      <c r="G15" s="35">
        <v>12</v>
      </c>
      <c r="H15" s="35"/>
      <c r="I15" s="35"/>
      <c r="J15" s="36"/>
    </row>
    <row r="16" spans="1:10" x14ac:dyDescent="0.25">
      <c r="A16" s="22">
        <v>130</v>
      </c>
      <c r="B16" s="3">
        <f>AVERAGEIF('All results'!$D$8:$D$206,'Wybiki AIR'!$A16,'All results'!F$8:F$206)</f>
        <v>1786.2</v>
      </c>
      <c r="C16" s="3">
        <f>AVERAGEIF('All results'!$D$8:$D$206,'Wybiki AIR'!$A16,'All results'!$H$8:$H$206)</f>
        <v>47.9</v>
      </c>
      <c r="D16" s="3">
        <f>AVERAGEIF('All results'!$D$8:$D$206,'Wybiki AIR'!$A16,'All results'!$J$8:$J$206)</f>
        <v>67358.399999999994</v>
      </c>
      <c r="E16" s="3">
        <f>AVERAGEIF('All results'!$D$8:$D$206,'Wybiki AIR'!$A16,'All results'!$L$8:$L$206)</f>
        <v>1051.5</v>
      </c>
      <c r="F16" s="28">
        <f t="shared" si="0"/>
        <v>8192</v>
      </c>
      <c r="G16" s="35">
        <v>13</v>
      </c>
      <c r="H16" s="35"/>
      <c r="I16" s="35"/>
      <c r="J16" s="36"/>
    </row>
    <row r="17" spans="1:10" x14ac:dyDescent="0.25">
      <c r="A17" s="22">
        <v>140</v>
      </c>
      <c r="B17" s="3">
        <f>AVERAGEIF('All results'!$D$8:$D$206,'Wybiki AIR'!$A17,'All results'!F$8:F$206)</f>
        <v>2225.4</v>
      </c>
      <c r="C17" s="3">
        <f>AVERAGEIF('All results'!$D$8:$D$206,'Wybiki AIR'!$A17,'All results'!$H$8:$H$206)</f>
        <v>51.2</v>
      </c>
      <c r="D17" s="3">
        <v>74568.100000000006</v>
      </c>
      <c r="E17" s="3">
        <f>AVERAGEIF('All results'!$D$8:$D$206,'Wybiki AIR'!$A17,'All results'!$L$8:$L$206)</f>
        <v>1332.3</v>
      </c>
      <c r="F17" s="28">
        <f t="shared" si="0"/>
        <v>16384</v>
      </c>
      <c r="G17" s="35">
        <v>14</v>
      </c>
      <c r="H17" s="35"/>
      <c r="I17" s="35"/>
      <c r="J17" s="36"/>
    </row>
    <row r="18" spans="1:10" x14ac:dyDescent="0.25">
      <c r="A18" s="22">
        <v>150</v>
      </c>
      <c r="B18" s="3">
        <v>2575.3000000000002</v>
      </c>
      <c r="C18" s="3">
        <f>AVERAGEIF('All results'!$D$8:$D$206,'Wybiki AIR'!$A18,'All results'!$H$8:$H$206)</f>
        <v>59.3</v>
      </c>
      <c r="D18" s="3">
        <f>AVERAGEIF('All results'!$D$8:$D$206,'Wybiki AIR'!$A18,'All results'!$J$8:$J$206)</f>
        <v>79453.3</v>
      </c>
      <c r="E18" s="3">
        <f>AVERAGEIF('All results'!$D$8:$D$206,'Wybiki AIR'!$A18,'All results'!$L$8:$L$206)</f>
        <v>1465.7</v>
      </c>
      <c r="F18" s="28">
        <f t="shared" si="0"/>
        <v>32768</v>
      </c>
      <c r="G18" s="35">
        <v>15</v>
      </c>
      <c r="H18" s="35"/>
      <c r="I18" s="35"/>
      <c r="J18" s="36"/>
    </row>
    <row r="19" spans="1:10" x14ac:dyDescent="0.25">
      <c r="A19" s="22">
        <v>160</v>
      </c>
      <c r="B19" s="3">
        <f>AVERAGEIF('All results'!$D$8:$D$206,'Wybiki AIR'!$A19,'All results'!F$8:F$206)</f>
        <v>2945.4</v>
      </c>
      <c r="C19" s="3">
        <v>69</v>
      </c>
      <c r="D19" s="3">
        <f>AVERAGEIF('All results'!$D$8:$D$206,'Wybiki AIR'!$A19,'All results'!$J$8:$J$206)</f>
        <v>88070.399999999994</v>
      </c>
      <c r="E19" s="3">
        <f>AVERAGEIF('All results'!$D$8:$D$206,'Wybiki AIR'!$A19,'All results'!$L$8:$L$206)</f>
        <v>1520.4</v>
      </c>
      <c r="F19" s="28">
        <f t="shared" si="0"/>
        <v>65536</v>
      </c>
      <c r="G19" s="35">
        <v>16</v>
      </c>
      <c r="H19" s="35"/>
      <c r="I19" s="35"/>
      <c r="J19" s="36"/>
    </row>
    <row r="20" spans="1:10" x14ac:dyDescent="0.25">
      <c r="A20" s="22">
        <v>170</v>
      </c>
      <c r="B20" s="3">
        <f>AVERAGEIF('All results'!$D$8:$D$206,'Wybiki AIR'!$A20,'All results'!F$8:F$206)</f>
        <v>3512.7</v>
      </c>
      <c r="C20" s="3">
        <f>AVERAGEIF('All results'!$D$8:$D$206,'Wybiki AIR'!$A20,'All results'!$H$8:$H$206)</f>
        <v>76.7</v>
      </c>
      <c r="D20" s="3">
        <f>AVERAGEIF('All results'!$D$8:$D$206,'Wybiki AIR'!$A20,'All results'!$J$8:$J$206)</f>
        <v>95668.9</v>
      </c>
      <c r="E20" s="3">
        <f>AVERAGEIF('All results'!$D$8:$D$206,'Wybiki AIR'!$A20,'All results'!$L$8:$L$206)</f>
        <v>1773.7</v>
      </c>
      <c r="F20" s="28">
        <f t="shared" si="0"/>
        <v>131072</v>
      </c>
      <c r="G20" s="35">
        <v>17</v>
      </c>
      <c r="H20" s="35"/>
      <c r="I20" s="35"/>
      <c r="J20" s="36"/>
    </row>
    <row r="21" spans="1:10" x14ac:dyDescent="0.25">
      <c r="A21" s="22">
        <v>180</v>
      </c>
      <c r="B21" s="3">
        <f>AVERAGEIF('All results'!$D$8:$D$206,'Wybiki AIR'!$A21,'All results'!F$8:F$206)</f>
        <v>4361</v>
      </c>
      <c r="C21" s="3">
        <f>AVERAGEIF('All results'!$D$8:$D$206,'Wybiki AIR'!$A21,'All results'!$H$8:$H$206)</f>
        <v>85.7</v>
      </c>
      <c r="D21" s="3">
        <f>AVERAGEIF('All results'!$D$8:$D$206,'Wybiki AIR'!$A21,'All results'!$J$8:$J$206)</f>
        <v>103762.6</v>
      </c>
      <c r="E21" s="3">
        <f>AVERAGEIF('All results'!$D$8:$D$206,'Wybiki AIR'!$A21,'All results'!$L$8:$L$206)</f>
        <v>2146.6</v>
      </c>
      <c r="F21" s="28">
        <f t="shared" si="0"/>
        <v>262144</v>
      </c>
      <c r="G21" s="35">
        <v>18</v>
      </c>
      <c r="H21" s="35"/>
      <c r="I21" s="35"/>
      <c r="J21" s="36"/>
    </row>
    <row r="22" spans="1:10" x14ac:dyDescent="0.25">
      <c r="A22" s="22">
        <v>190</v>
      </c>
      <c r="B22" s="3">
        <f>AVERAGEIF('All results'!$D$8:$D$206,'Wybiki AIR'!$A22,'All results'!F$8:F$206)</f>
        <v>5006.1000000000004</v>
      </c>
      <c r="C22" s="3">
        <f>AVERAGEIF('All results'!$D$8:$D$206,'Wybiki AIR'!$A22,'All results'!$H$8:$H$206)</f>
        <v>93.6</v>
      </c>
      <c r="D22" s="3">
        <f>AVERAGEIF('All results'!$D$8:$D$206,'Wybiki AIR'!$A22,'All results'!$J$8:$J$206)</f>
        <v>109665.9</v>
      </c>
      <c r="E22" s="3">
        <f>AVERAGEIF('All results'!$D$8:$D$206,'Wybiki AIR'!$A22,'All results'!$L$8:$L$206)</f>
        <v>2312.4</v>
      </c>
      <c r="F22" s="28">
        <f t="shared" si="0"/>
        <v>524288</v>
      </c>
      <c r="G22" s="35">
        <v>19</v>
      </c>
      <c r="H22" s="35"/>
      <c r="I22" s="35"/>
      <c r="J22" s="36"/>
    </row>
    <row r="23" spans="1:10" x14ac:dyDescent="0.25">
      <c r="A23" s="22">
        <v>200</v>
      </c>
      <c r="B23" s="3">
        <v>5632</v>
      </c>
      <c r="C23" s="3">
        <v>97</v>
      </c>
      <c r="D23" s="3">
        <f>AVERAGEIF('All results'!$D$8:$D$206,'Wybiki AIR'!$A23,'All results'!$J$8:$J$206)</f>
        <v>119528</v>
      </c>
      <c r="E23" s="3">
        <f>AVERAGEIF('All results'!$D$8:$D$206,'Wybiki AIR'!$A23,'All results'!$L$8:$L$206)</f>
        <v>2519.2222222222222</v>
      </c>
      <c r="F23" s="28">
        <f t="shared" si="0"/>
        <v>1048576</v>
      </c>
      <c r="G23" s="35">
        <v>20</v>
      </c>
      <c r="H23" s="35"/>
      <c r="I23" s="35"/>
      <c r="J23" s="36"/>
    </row>
    <row r="24" spans="1:10" x14ac:dyDescent="0.25">
      <c r="A24" s="1" t="s">
        <v>229</v>
      </c>
      <c r="B24" s="1">
        <f>AVERAGE(B4:B23)</f>
        <v>1657.95</v>
      </c>
      <c r="C24" s="1">
        <f>AVERAGE(C4:C23)</f>
        <v>39.22</v>
      </c>
      <c r="D24" s="1">
        <f>AVERAGE(D4:D23)</f>
        <v>46186.47</v>
      </c>
      <c r="E24" s="1">
        <f>AVERAGE(E4:E23)</f>
        <v>897.99611111111119</v>
      </c>
      <c r="F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results</vt:lpstr>
      <vt:lpstr>Wyniki AIR</vt:lpstr>
      <vt:lpstr>Czas macierzy</vt:lpstr>
      <vt:lpstr>Wybiki AIR</vt:lpstr>
      <vt:lpstr>Wyniki ROAD</vt:lpstr>
      <vt:lpstr>AIR - ROAD %</vt:lpstr>
      <vt:lpstr>Czas wykonania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</dc:creator>
  <cp:lastModifiedBy>Artur</cp:lastModifiedBy>
  <dcterms:created xsi:type="dcterms:W3CDTF">2018-05-12T13:15:13Z</dcterms:created>
  <dcterms:modified xsi:type="dcterms:W3CDTF">2018-05-14T19:48:26Z</dcterms:modified>
</cp:coreProperties>
</file>