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POWER PIVOT/"/>
    </mc:Choice>
  </mc:AlternateContent>
  <xr:revisionPtr revIDLastSave="242" documentId="8_{60B7A8C9-42C3-4900-8C52-EA450D8320C8}" xr6:coauthVersionLast="47" xr6:coauthVersionMax="47" xr10:uidLastSave="{DD68A9F9-E0D0-4F5C-920F-879EFC198EF2}"/>
  <bookViews>
    <workbookView xWindow="-28920" yWindow="-120" windowWidth="29040" windowHeight="17520" activeTab="3" xr2:uid="{8363FB97-E5DE-4A96-9AF8-648C6D887199}"/>
  </bookViews>
  <sheets>
    <sheet name="VENTES" sheetId="2" r:id="rId1"/>
    <sheet name="TOP 10" sheetId="8" r:id="rId2"/>
    <sheet name="TCD KPI" sheetId="3" r:id="rId3"/>
    <sheet name="CUBE" sheetId="7" r:id="rId4"/>
  </sheets>
  <definedNames>
    <definedName name="Chronologie_Date">#N/A</definedName>
  </definedNames>
  <calcPr calcId="191028"/>
  <pivotCaches>
    <pivotCache cacheId="272" r:id="rId5"/>
    <pivotCache cacheId="273" r:id="rId6"/>
    <pivotCache cacheId="276" r:id="rId7"/>
    <pivotCache cacheId="279" r:id="rId8"/>
    <pivotCache cacheId="384" r:id="rId9"/>
    <pivotCache cacheId="387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64" r:id="rId11"/>
      </x15:timelineCachePivotCaches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Ventes_f4e86ad4-1ed2-4d84-933f-4da2837c3e31" name="factVentes" connection="Requête - factVentes"/>
          <x15:modelTable id="dimCountries_00a52579-c1e6-447d-8489-048fabf9d25b" name="dimCountries" connection="Requête - dimCountries"/>
          <x15:modelTable id="dimCat_f3f83bbd-1e29-4b75-91e6-7cf355b67d8e" name="dimCat" connection="Requête - dimCat"/>
          <x15:modelTable id="dimSousCat_8f82808c-df91-4dc6-8b6c-d9caf52204c7" name="dimSousCat" connection="Requête - dimSousCat"/>
          <x15:modelTable id="dimClients_061802b3-4b6c-4db0-aa75-e2c873e25525" name="dimClients" connection="Requête - dimClients"/>
          <x15:modelTable id="dimProduits_44393b95-059c-477f-acde-12a2d2f7dcd5" name="dimProduits" connection="Requête - dimProduits"/>
          <x15:modelTable id="tbl_prodcat_ed063eb3-3781-46ec-9c95-117af3d92f82" name="tbl_prodcat" connection="Requête - tbl_prodcat"/>
          <x15:modelTable id="Calendar" name="Calendar" connection="Connexion"/>
        </x15:modelTables>
        <x15:modelRelationships>
          <x15:modelRelationship fromTable="dimSousCat" fromColumn="catid" toTable="dimCat" toColumn="catid"/>
          <x15:modelRelationship fromTable="dimClients" fromColumn="ISO #" toTable="dimCountries" toColumn="ISO#"/>
          <x15:modelRelationship fromTable="dimProduits" fromColumn="souscatID" toTable="dimSousCat" toColumn="souscatid"/>
          <x15:modelRelationship fromTable="factVentes" fromColumn="date commande" toTable="Calendar" toColumn="Date"/>
          <x15:modelRelationship fromTable="factVentes" fromColumn="clientID" toTable="dimClients" toColumn="clientID"/>
          <x15:modelRelationship fromTable="factVentes" fromColumn="produitID" toTable="dimProduits" toColumn="Ref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7" l="1"/>
  <c r="F4" i="7"/>
  <c r="G11" i="7"/>
  <c r="G8" i="7"/>
  <c r="G3" i="7"/>
  <c r="B4" i="7"/>
  <c r="A8" i="7"/>
  <c r="A7" i="7"/>
  <c r="A6" i="7"/>
  <c r="A5" i="7"/>
  <c r="A4" i="7"/>
  <c r="B3" i="7"/>
  <c r="B5" i="7"/>
  <c r="B6" i="7"/>
  <c r="B7" i="7"/>
  <c r="B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33137-7CCC-4FA3-BCCF-5259BC5F9578}" name="Connex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594C448-FB11-4075-92F0-FA752067F7D3}" name="Requête - dimCat" description="Connexion à la requête « dimCat » dans le classeur." type="100" refreshedVersion="8" minRefreshableVersion="5">
    <extLst>
      <ext xmlns:x15="http://schemas.microsoft.com/office/spreadsheetml/2010/11/main" uri="{DE250136-89BD-433C-8126-D09CA5730AF9}">
        <x15:connection id="202f8e46-c143-45ad-9b1f-b78d8f921093">
          <x15:oledbPr connection="Provider=Microsoft.Mashup.OleDb.1;Data Source=$Workbook$;Location=dimCat;Extended Properties=&quot;&quot;">
            <x15:dbTables>
              <x15:dbTable name="dimCat"/>
            </x15:dbTables>
          </x15:oledbPr>
        </x15:connection>
      </ext>
    </extLst>
  </connection>
  <connection id="3" xr16:uid="{CF473902-EDA3-4983-BC58-9CE669345141}" name="Requête - dimClients" description="Connexion à la requête « dimClients » dans le classeur." type="100" refreshedVersion="8" minRefreshableVersion="5">
    <extLst>
      <ext xmlns:x15="http://schemas.microsoft.com/office/spreadsheetml/2010/11/main" uri="{DE250136-89BD-433C-8126-D09CA5730AF9}">
        <x15:connection id="e325cecb-823e-430e-89dc-98b843212489">
          <x15:oledbPr connection="Provider=Microsoft.Mashup.OleDb.1;Data Source=$Workbook$;Location=dimClients;Extended Properties=&quot;&quot;">
            <x15:dbTables>
              <x15:dbTable name="dimClients"/>
            </x15:dbTables>
          </x15:oledbPr>
        </x15:connection>
      </ext>
    </extLst>
  </connection>
  <connection id="4" xr16:uid="{9B02B36C-20EC-4006-B7F2-0C0E4960C520}" name="Requête - dimCountries" description="Connexion à la requête « dimCountries » dans le classeur." type="100" refreshedVersion="8" minRefreshableVersion="5">
    <extLst>
      <ext xmlns:x15="http://schemas.microsoft.com/office/spreadsheetml/2010/11/main" uri="{DE250136-89BD-433C-8126-D09CA5730AF9}">
        <x15:connection id="419e4644-750a-4e69-928d-f2406ae750cc">
          <x15:oledbPr connection="Provider=Microsoft.Mashup.OleDb.1;Data Source=$Workbook$;Location=dimCountries;Extended Properties=&quot;&quot;">
            <x15:dbTables>
              <x15:dbTable name="dimCountries"/>
            </x15:dbTables>
          </x15:oledbPr>
        </x15:connection>
      </ext>
    </extLst>
  </connection>
  <connection id="5" xr16:uid="{FFCA1D13-ADD1-4DBE-AA02-9806C99EAEF4}" name="Requête - dimProduits" description="Connexion à la requête « dimProduits » dans le classeur." type="100" refreshedVersion="8" minRefreshableVersion="5">
    <extLst>
      <ext xmlns:x15="http://schemas.microsoft.com/office/spreadsheetml/2010/11/main" uri="{DE250136-89BD-433C-8126-D09CA5730AF9}">
        <x15:connection id="72724dda-f990-4b65-a141-b04a8f0f5cd8">
          <x15:oledbPr connection="Provider=Microsoft.Mashup.OleDb.1;Data Source=$Workbook$;Location=dimProduits;Extended Properties=&quot;&quot;">
            <x15:dbTables>
              <x15:dbTable name="dimProduits"/>
            </x15:dbTables>
          </x15:oledbPr>
        </x15:connection>
      </ext>
    </extLst>
  </connection>
  <connection id="6" xr16:uid="{D8EFA87A-886F-48FF-8282-31F8AB204723}" name="Requête - dimSousCat" description="Connexion à la requête « dimSousCat » dans le classeur." type="100" refreshedVersion="8" minRefreshableVersion="5">
    <extLst>
      <ext xmlns:x15="http://schemas.microsoft.com/office/spreadsheetml/2010/11/main" uri="{DE250136-89BD-433C-8126-D09CA5730AF9}">
        <x15:connection id="75455a13-e457-4ec7-aa0d-3f4c579908fc">
          <x15:oledbPr connection="Provider=Microsoft.Mashup.OleDb.1;Data Source=$Workbook$;Location=dimSousCat;Extended Properties=&quot;&quot;">
            <x15:dbTables>
              <x15:dbTable name="dimSousCat"/>
            </x15:dbTables>
          </x15:oledbPr>
        </x15:connection>
      </ext>
    </extLst>
  </connection>
  <connection id="7" xr16:uid="{7960B08D-8125-4B00-B434-D1A0D6B8AC4F}" name="Requête - factVentes" description="Connexion à la requête « factVentes » dans le classeur." type="100" refreshedVersion="8" minRefreshableVersion="5">
    <extLst>
      <ext xmlns:x15="http://schemas.microsoft.com/office/spreadsheetml/2010/11/main" uri="{DE250136-89BD-433C-8126-D09CA5730AF9}">
        <x15:connection id="235ed3ca-71f8-497f-b69e-7a2479035156"/>
      </ext>
    </extLst>
  </connection>
  <connection id="8" xr16:uid="{AAA931C1-2800-4597-826A-C8CDE5C27AB5}" name="Requête - tbl_prodcat" description="Connexion à la requête « tbl_prodcat » dans le classeur." type="100" refreshedVersion="8" minRefreshableVersion="5">
    <extLst>
      <ext xmlns:x15="http://schemas.microsoft.com/office/spreadsheetml/2010/11/main" uri="{DE250136-89BD-433C-8126-D09CA5730AF9}">
        <x15:connection id="03337c32-a6ff-4a3a-9620-14abf57c942e">
          <x15:oledbPr connection="Provider=Microsoft.Mashup.OleDb.1;Data Source=$Workbook$;Location=tbl_prodcat;Extended Properties=&quot;&quot;">
            <x15:dbTables>
              <x15:dbTable name="tbl_prodcat"/>
            </x15:dbTables>
          </x15:oledbPr>
        </x15:connection>
      </ext>
    </extLst>
  </connection>
  <connection id="9" xr16:uid="{46400F8F-603B-4E67-97F2-13C35392A4E2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ThisWorkbookDataModel"/>
    <s v="[Measures].[CA LY]"/>
    <s v="[Measures].[CA]"/>
    <s v="#,0 &quot;CHF&quot;;-#,0 &quot;CHF&quot;;#,0 &quot;CHF&quot;"/>
    <s v="[Calendar].[Date Hierarchy].[All]"/>
    <s v="[Calendar].[Date Hierarchy].[Year].&amp;[2023]"/>
    <s v="[Calendar].[Date Hierarchy].[Year].&amp;[2022]"/>
    <s v="[Calendar].[Date Hierarchy].[Year].&amp;[2021]"/>
    <s v="[Calendar].[Date Hierarchy].[Year].&amp;[2020]"/>
  </metadataStrings>
  <mdxMetadata count="12">
    <mdx n="0" f="m">
      <t c="1">
        <n x="2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v">
      <t c="2" si="3">
        <n x="4"/>
        <n x="2"/>
      </t>
    </mdx>
    <mdx n="0" f="v">
      <t c="2" si="3">
        <n x="5"/>
        <n x="1"/>
      </t>
    </mdx>
    <mdx n="0" f="v">
      <t c="2" si="3">
        <n x="5"/>
        <n x="2"/>
      </t>
    </mdx>
    <mdx n="0" f="v">
      <t c="2" si="3">
        <n x="6"/>
        <n x="2"/>
      </t>
    </mdx>
    <mdx n="0" f="v">
      <t c="2" si="3">
        <n x="7"/>
        <n x="2"/>
      </t>
    </mdx>
    <mdx n="0" f="v">
      <t c="2" si="3">
        <n x="8"/>
        <n x="2"/>
      </t>
    </mdx>
  </mdx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<sst xmlns="http://schemas.openxmlformats.org/spreadsheetml/2006/main" count="60" uniqueCount="41">
  <si>
    <t>Étiquettes de lignes</t>
  </si>
  <si>
    <t>CA</t>
  </si>
  <si>
    <t>CA (livraison)</t>
  </si>
  <si>
    <t>janvier</t>
  </si>
  <si>
    <t>février</t>
  </si>
  <si>
    <t>mars</t>
  </si>
  <si>
    <t>Total général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</si>
  <si>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</si>
  <si>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</si>
  <si>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</si>
  <si>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</si>
  <si>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</si>
  <si>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</si>
  <si>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</si>
  <si>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</si>
  <si>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</si>
  <si>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CA LY</t>
  </si>
  <si>
    <t>CA État</t>
  </si>
  <si>
    <t>CA 2020</t>
  </si>
  <si>
    <t>CA 2021</t>
  </si>
  <si>
    <t>CA 2022</t>
  </si>
  <si>
    <t>Profit</t>
  </si>
  <si>
    <t>NB unités vendues</t>
  </si>
  <si>
    <t>AlgorTech</t>
  </si>
  <si>
    <t>AlpenVista</t>
  </si>
  <si>
    <t>AlphaTech Industries</t>
  </si>
  <si>
    <t>AlpineWave</t>
  </si>
  <si>
    <t>CloudCom Solutions</t>
  </si>
  <si>
    <t>DigiPeak</t>
  </si>
  <si>
    <t>EuroFuture Corp.</t>
  </si>
  <si>
    <t>HauteRive Consulting</t>
  </si>
  <si>
    <t>Helvetic Solutions</t>
  </si>
  <si>
    <t>Indigo Labs</t>
  </si>
  <si>
    <t>NuVision Technologies</t>
  </si>
  <si>
    <t>PeakIT Solutions</t>
  </si>
  <si>
    <t>Solaris Systems</t>
  </si>
  <si>
    <t>Swiss Finances SA</t>
  </si>
  <si>
    <t>Vortex Systèmes</t>
  </si>
  <si>
    <t>TOP 10 NB unités vendues par client</t>
  </si>
  <si>
    <t>TOP 10 NB profit par client</t>
  </si>
  <si>
    <t>CA 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</si>
</sst>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&quot;CHF&quot;;\-#,##0\ &quot;CHF&quot;;#,##0\ &quot;CHF&quot;"/>
  </numFmts>
  <fonts count="4" x14ac:knownFonts="1">
    <font>
      <sz val="11"/>
      <color theme="1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B8" s="7"/>
        <tr r="B7" s="7"/>
        <tr r="B6" s="7"/>
        <tr r="B5" s="7"/>
        <tr r="B3" s="7"/>
        <tr r="A4" s="7"/>
        <tr r="A5" s="7"/>
        <tr r="A6" s="7"/>
        <tr r="A7" s="7"/>
        <tr r="A8" s="7"/>
        <tr r="B4" s="7"/>
        <tr r="G3" s="7"/>
        <tr r="G8" s="7"/>
        <tr r="G11" s="7"/>
        <tr r="G6" s="7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1.xml"/><Relationship Id="rId61" Type="http://schemas.openxmlformats.org/officeDocument/2006/relationships/volatileDependencies" Target="volatileDependencies.xml"/><Relationship Id="rId19" Type="http://schemas.openxmlformats.org/officeDocument/2006/relationships/calcChain" Target="calcChain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microsoft.com/office/2011/relationships/timelineCache" Target="timelineCaches/timeline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[EXCEL-POWER PIVOT - SWICROSOFT.xlsx]VENTES!tcd_ventesMois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85016779005911"/>
          <c:y val="2.9020552543195684E-2"/>
          <c:w val="0.876230637836937"/>
          <c:h val="0.74654850926271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VENTES!$C$3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VENTES!$B$4:$B$16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VENTES!$C$4:$C$16</c:f>
              <c:numCache>
                <c:formatCode>"CHF"#,##0_);\("CHF"#,##0\)</c:formatCode>
                <c:ptCount val="12"/>
                <c:pt idx="0">
                  <c:v>5050222</c:v>
                </c:pt>
                <c:pt idx="1">
                  <c:v>4878739</c:v>
                </c:pt>
                <c:pt idx="2">
                  <c:v>5948141</c:v>
                </c:pt>
                <c:pt idx="3">
                  <c:v>7093437</c:v>
                </c:pt>
                <c:pt idx="4">
                  <c:v>5162455</c:v>
                </c:pt>
                <c:pt idx="5">
                  <c:v>6136182</c:v>
                </c:pt>
                <c:pt idx="6">
                  <c:v>5399376</c:v>
                </c:pt>
                <c:pt idx="7">
                  <c:v>6002024</c:v>
                </c:pt>
                <c:pt idx="8">
                  <c:v>6002235</c:v>
                </c:pt>
                <c:pt idx="9">
                  <c:v>6848746</c:v>
                </c:pt>
                <c:pt idx="10">
                  <c:v>4639138</c:v>
                </c:pt>
                <c:pt idx="11">
                  <c:v>4604390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7-456E-8492-AAB0EB86C8E6}"/>
            </c:ext>
          </c:extLst>
        </c:ser>
        <c:ser>
          <c:idx val="1"/>
          <c:order val="1"/>
          <c:tx>
            <c:strRef>
              <c:f>VENTES!$D$3</c:f>
              <c:strCache>
                <c:ptCount val="1"/>
                <c:pt idx="0">
                  <c:v>CA (livraison)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VENTES!$B$4:$B$16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VENTES!$D$4:$D$16</c:f>
              <c:numCache>
                <c:formatCode>"CHF"#,##0_);\("CHF"#,##0\)</c:formatCode>
                <c:ptCount val="12"/>
                <c:pt idx="0">
                  <c:v>5100056</c:v>
                </c:pt>
                <c:pt idx="1">
                  <c:v>5262380</c:v>
                </c:pt>
                <c:pt idx="2">
                  <c:v>5459775</c:v>
                </c:pt>
                <c:pt idx="3">
                  <c:v>7007368</c:v>
                </c:pt>
                <c:pt idx="4">
                  <c:v>5897872</c:v>
                </c:pt>
                <c:pt idx="5">
                  <c:v>6127437</c:v>
                </c:pt>
                <c:pt idx="6">
                  <c:v>5295134</c:v>
                </c:pt>
                <c:pt idx="7">
                  <c:v>5917362</c:v>
                </c:pt>
                <c:pt idx="8">
                  <c:v>5912172</c:v>
                </c:pt>
                <c:pt idx="9">
                  <c:v>6270495</c:v>
                </c:pt>
                <c:pt idx="10">
                  <c:v>5226919</c:v>
                </c:pt>
                <c:pt idx="11">
                  <c:v>4288115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7-456E-8492-AAB0EB86C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923135"/>
        <c:axId val="1183926015"/>
      </c:barChart>
      <c:catAx>
        <c:axId val="11839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926015"/>
        <c:crosses val="autoZero"/>
        <c:auto val="1"/>
        <c:lblAlgn val="ctr"/>
        <c:lblOffset val="100"/>
        <c:noMultiLvlLbl val="0"/>
      </c:catAx>
      <c:valAx>
        <c:axId val="118392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CHF&quot;#,##0_);\(&quot;CHF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9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306478356872067"/>
          <c:y val="1.9951312500825161E-2"/>
          <c:w val="0.12463712563788763"/>
          <c:h val="0.10882783373127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8</xdr:row>
      <xdr:rowOff>33337</xdr:rowOff>
    </xdr:from>
    <xdr:to>
      <xdr:col>13</xdr:col>
      <xdr:colOff>142875</xdr:colOff>
      <xdr:row>28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3B5545-132F-462B-9E8B-F73AF298F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638175</xdr:colOff>
      <xdr:row>19</xdr:row>
      <xdr:rowOff>142875</xdr:rowOff>
    </xdr:from>
    <xdr:to>
      <xdr:col>3</xdr:col>
      <xdr:colOff>838200</xdr:colOff>
      <xdr:row>26</xdr:row>
      <xdr:rowOff>180975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4DA433C6-B2E4-3060-B681-9B52D63BF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" y="37623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20543518521" createdVersion="5" refreshedVersion="8" minRefreshableVersion="3" recordCount="0" supportSubquery="1" supportAdvancedDrill="1" xr:uid="{1A13615A-0747-4CAE-9891-0F6DA2C0216E}">
  <cacheSource type="external" connectionId="9"/>
  <cacheFields count="3">
    <cacheField name="[Measures].[CA]" caption="CA" numFmtId="0" hierarchy="62" level="32767"/>
    <cacheField name="[Measures].[CA (livraison)]" caption="CA (livraison)" numFmtId="0" hierarchy="60" level="32767"/>
    <cacheField name="[Calendar].[Year].[Year]" caption="Year" numFmtId="0" hierarchy="7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0]"/>
            <x15:cachedUniqueName index="1" name="[Calendar].[Year].&amp;[2021]"/>
            <x15:cachedUniqueName index="2" name="[Calendar].[Year].&amp;[2022]"/>
            <x15:cachedUniqueName index="3" name="[Calendar].[Year].&amp;[2023]"/>
          </x15:cachedUniqueNames>
        </ext>
      </extLst>
    </cacheField>
  </cacheFields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0" memberValueDatatype="130" unbalanced="0"/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/>
    <cacheHierarchy uniqueName="[Measures].[Profit]" caption="Profit" measure="1" displayFolder="" measureGroup="factVentes" count="0"/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 oneField="1">
      <fieldsUsage count="1">
        <fieldUsage x="1"/>
      </fieldsUsage>
    </cacheHierarchy>
    <cacheHierarchy uniqueName="[Measures].[CA LY]" caption="CA LY" measure="1" displayFolder="" measureGroup="factVentes" count="0"/>
    <cacheHierarchy uniqueName="[Measures].[CA]" caption="CA" measure="1" displayFolder="" measureGroup="factVentes" count="0" oneField="1">
      <fieldsUsage count="1">
        <fieldUsage x="0"/>
      </fieldsUsage>
    </cacheHierarchy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dimensions count="6">
    <dimension name="Calendar" uniqueName="[Calendar]" caption="Calendar"/>
    <dimension name="dimClients" uniqueName="[dimClients]" caption="dimClients"/>
    <dimension name="dimCountries" uniqueName="[dimCountries]" caption="dimCountries"/>
    <dimension name="dimProduits" uniqueName="[dimProduits]" caption="dimProduits"/>
    <dimension name="factVentes" uniqueName="[factVentes]" caption="factVentes"/>
    <dimension measure="1" name="Measures" uniqueName="[Measures]" caption="Measures"/>
  </dimensions>
  <measureGroups count="8">
    <measureGroup name="Calendar" caption="Calendar"/>
    <measureGroup name="dimCat" caption="dimCat"/>
    <measureGroup name="dimClients" caption="dimClients"/>
    <measureGroup name="dimCountries" caption="dimCountries"/>
    <measureGroup name="dimProduits" caption="dimProduits"/>
    <measureGroup name="dimSousCat" caption="dimSousCat"/>
    <measureGroup name="factVentes" caption="factVentes"/>
    <measureGroup name="tbl_prodcat" caption="tbl_prodcat"/>
  </measureGroups>
  <maps count="10">
    <map measureGroup="0" dimension="0"/>
    <map measureGroup="2" dimension="1"/>
    <map measureGroup="2" dimension="2"/>
    <map measureGroup="3" dimension="2"/>
    <map measureGroup="4" dimension="3"/>
    <map measureGroup="6" dimension="0"/>
    <map measureGroup="6" dimension="1"/>
    <map measureGroup="6" dimension="2"/>
    <map measureGroup="6" dimension="3"/>
    <map measureGroup="6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Ludovic Moreau" refreshedDate="46048.92054363426" createdVersion="3" refreshedVersion="8" minRefreshableVersion="3" recordCount="0" tupleCache="1" supportSubquery="1" supportAdvancedDrill="1" xr:uid="{E74AC464-1B21-4874-BAE8-71AF2B9AB621}">
  <cacheSource type="external" connectionId="9"/>
  <cacheFields count="3">
    <cacheField name="[Measures].[MeasuresLevel]" caption="MeasuresLevel" numFmtId="0" hierarchy="37">
      <sharedItems count="4">
        <s v="[Measures].[Profit]" c="Profit"/>
        <s v="[Measures].[CA]" c="CA"/>
        <s v="[Measures].[_CA Status]" c="_CA Status"/>
        <s v="[Measures].[CA LY]" c="CA LY"/>
      </sharedItems>
    </cacheField>
    <cacheField name="[Calendar].[Year].[Year]" caption="Year" numFmtId="0" hierarchy="7" level="1">
      <sharedItems count="3">
        <s v="[Calendar].[Year].&amp;[2022]" c="2022"/>
        <s v="[Calendar].[Year].&amp;[2021]" c="2021"/>
        <s v="[Calendar].[Year].&amp;[2020]" c="2020"/>
      </sharedItems>
    </cacheField>
    <cacheField name="[Calendar].[Date Hierarchy].[Year]" caption="Year" numFmtId="0" hierarchy="1" level="1">
      <sharedItems count="4">
        <s v="[Calendar].[Date Hierarchy].[Year].&amp;[2020]" c="2020"/>
        <s v="[Calendar].[Date Hierarchy].[Year].&amp;[2021]" c="2021"/>
        <s v="[Calendar].[Date Hierarchy].[Year].&amp;[2022]" c="2022"/>
        <s v="[Calendar].[Date Hierarchy].[Year].&amp;[2023]" c="2023"/>
      </sharedItems>
    </cacheField>
  </cacheFields>
  <cacheHierarchies count="75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allCaption="All" dimensionUniqueName="[Calendar]" displayFolder="" count="4" unbalanced="0">
      <fieldsUsage count="2">
        <fieldUsage x="-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Year]" caption="Year" attribute="1" time="1" defaultMemberUniqueName="[Calendar].[Year].[All]" allUniqueName="[Calendar].[Year].[All]" allCaption="All" dimensionUniqueName="[Calendar]" displayFolder="" count="2" memberValueDatatype="20" unbalanced="0">
      <fieldsUsage count="2">
        <fieldUsage x="-1"/>
        <fieldUsage x="1"/>
      </fieldsUsage>
    </cacheHierarchy>
    <cacheHierarchy uniqueName="[dimClients].[clientID]" caption="clientID" attribute="1" defaultMemberUniqueName="[dimClients].[clientID].[All]" allUniqueName="[dimClients].[clientID].[All]" dimensionUniqueName="[dimClients]" displayFolder="" count="2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2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2" memberValueDatatype="130" unbalanced="0"/>
    <cacheHierarchy uniqueName="[dimClients].[Ville]" caption="Ville" attribute="1" defaultMemberUniqueName="[dimClients].[Ville].[All]" allUniqueName="[dimClients].[Ville].[All]" dimensionUniqueName="[dimClients]" displayFolder="" count="2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2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2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2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2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2" memberValueDatatype="20" unbalanced="0"/>
    <cacheHierarchy uniqueName="[dimProduits].[CAT]" caption="CAT" attribute="1" defaultMemberUniqueName="[dimProduits].[CAT].[All]" allUniqueName="[dimProduits].[CAT].[All]" dimensionUniqueName="[dimProduits]" displayFolder="" count="2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2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2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4" unbalanced="0"/>
    <cacheHierarchy uniqueName="[dimProduits].[Nom (FR)]" caption="Nom (FR)" attribute="1" defaultMemberUniqueName="[dimProduits].[Nom (FR)].[All]" allUniqueName="[dimProduits].[Nom (FR)].[All]" dimensionUniqueName="[dimProduits]" displayFolder="" count="2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2" memberValueDatatype="20" unbalanced="0"/>
    <cacheHierarchy uniqueName="[dimProduits].[Ref]" caption="Ref" attribute="1" defaultMemberUniqueName="[dimProduits].[Ref].[All]" allUniqueName="[dimProduits].[Ref].[All]" dimensionUniqueName="[dimProduits]" displayFolder="" count="2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2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2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2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2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2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2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2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2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2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2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2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2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2" memberValueDatatype="2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dimCat].[Category Name]" caption="Category Name" attribute="1" defaultMemberUniqueName="[dimCat].[Category Name].[All]" allUniqueName="[dimCat].[Category Name].[All]" dimensionUniqueName="[dimCat]" displayFolder="" count="2" memberValueDatatype="130" unbalanced="0" hidden="1"/>
    <cacheHierarchy uniqueName="[dimCat].[catid]" caption="catid" attribute="1" defaultMemberUniqueName="[dimCat].[catid].[All]" allUniqueName="[dimCat].[catid].[All]" dimensionUniqueName="[dimCat]" displayFolder="" count="2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2" memberValueDatatype="130" unbalanced="0" hidden="1"/>
    <cacheHierarchy uniqueName="[dimCat].[N°]" caption="N°" attribute="1" defaultMemberUniqueName="[dimCat].[N°].[All]" allUniqueName="[dimCat].[N°].[All]" dimensionUniqueName="[dimCat]" displayFolder="" count="2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2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2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2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2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2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2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2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2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2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2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2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/>
    <cacheHierarchy uniqueName="[Measures].[Profit]" caption="Profit" measure="1" displayFolder="" measureGroup="factVentes" count="0"/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/>
    <cacheHierarchy uniqueName="[Measures].[CA LY]" caption="CA LY" measure="1" displayFolder="" measureGroup="factVentes" count="0"/>
    <cacheHierarchy uniqueName="[Measures].[CA]" caption="CA" measure="1" displayFolder="" measureGroup="factVentes" count="0"/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tupleCache>
    <entries count="23">
      <n v="7765574" in="0">
        <tpls c="2">
          <tpl fld="1" item="0"/>
          <tpl fld="0" item="0"/>
        </tpls>
      </n>
      <n v="23597219" in="0">
        <tpls c="2">
          <tpl fld="1" item="0"/>
          <tpl fld="0" item="1"/>
        </tpls>
      </n>
      <n v="22080647" in="0">
        <tpls c="2">
          <tpl fld="1" item="1"/>
          <tpl fld="0" item="1"/>
        </tpls>
      </n>
      <n v="67765085" in="0">
        <tpls c="2">
          <tpl hier="7" item="4294967295"/>
          <tpl fld="0" item="1"/>
        </tpls>
      </n>
      <n v="22132950" in="0">
        <tpls c="2">
          <tpl hier="7" item="4294967295"/>
          <tpl fld="0" item="0"/>
        </tpls>
      </n>
      <n v="7212700" in="0">
        <tpls c="2">
          <tpl fld="1" item="1"/>
          <tpl fld="0" item="0"/>
        </tpls>
      </n>
      <n v="22087219" in="0">
        <tpls c="2">
          <tpl fld="1" item="2"/>
          <tpl fld="0" item="1"/>
        </tpls>
      </n>
      <n v="7154676" in="0">
        <tpls c="2">
          <tpl fld="1" item="2"/>
          <tpl fld="0" item="0"/>
        </tpls>
      </n>
      <n v="67765085" in="0">
        <tpls c="2">
          <tpl hier="1" item="4294967295"/>
          <tpl fld="0" item="3"/>
        </tpls>
      </n>
      <n v="67765085" in="0">
        <tpls c="2">
          <tpl hier="1" item="4294967295"/>
          <tpl fld="0" item="1"/>
        </tpls>
      </n>
      <n v="23597219" in="0">
        <tpls c="2">
          <tpl fld="2" item="3"/>
          <tpl fld="0" item="3"/>
        </tpls>
      </n>
      <n v="1">
        <tpls c="2">
          <tpl hier="1" item="4294967295"/>
          <tpl fld="0" item="2"/>
        </tpls>
      </n>
      <m>
        <tpls c="2">
          <tpl fld="2" item="3"/>
          <tpl fld="0" item="2"/>
        </tpls>
      </m>
      <n v="22087219" in="0">
        <tpls c="2">
          <tpl fld="2" item="1"/>
          <tpl fld="0" item="3"/>
        </tpls>
      </n>
      <m in="0">
        <tpls c="2">
          <tpl fld="2" item="3"/>
          <tpl fld="0" item="1"/>
        </tpls>
      </m>
      <n v="22080647" in="0">
        <tpls c="2">
          <tpl fld="2" item="2"/>
          <tpl fld="0" item="3"/>
        </tpls>
      </n>
      <n v="23597219" in="0">
        <tpls c="2">
          <tpl fld="2" item="2"/>
          <tpl fld="0" item="1"/>
        </tpls>
      </n>
      <n v="1">
        <tpls c="2">
          <tpl fld="2" item="2"/>
          <tpl fld="0" item="2"/>
        </tpls>
      </n>
      <n v="0">
        <tpls c="2">
          <tpl fld="2" item="1"/>
          <tpl fld="0" item="2"/>
        </tpls>
      </n>
      <n v="22080647" in="0">
        <tpls c="2">
          <tpl fld="2" item="1"/>
          <tpl fld="0" item="1"/>
        </tpls>
      </n>
      <n v="22087219" in="0">
        <tpls c="2">
          <tpl fld="2" item="0"/>
          <tpl fld="0" item="1"/>
        </tpls>
      </n>
      <n v="1">
        <tpls c="2">
          <tpl fld="2" item="0"/>
          <tpl fld="0" item="2"/>
        </tpls>
      </n>
      <m in="0">
        <tpls c="2">
          <tpl fld="2" item="0"/>
          <tpl fld="0" item="3"/>
        </tpls>
      </m>
    </entries>
    <queryCache count="15">
      <query mdx="[Measures].[Profit]">
        <tpls c="1">
          <tpl fld="0" item="0"/>
        </tpls>
      </query>
      <query mdx="[Measures].[CA]">
        <tpls c="1">
          <tpl fld="0" item="1"/>
        </tpls>
      </query>
      <query mdx="[Calendar].[Year].&amp;[2022]">
        <tpls c="1">
          <tpl fld="1" item="0"/>
        </tpls>
      </query>
      <query mdx="[Calendar].[Year].[All]">
        <tpls c="1">
          <tpl hier="7" item="4294967295"/>
        </tpls>
      </query>
      <query mdx="[Calendar].[Year].&amp;[2021]">
        <tpls c="1">
          <tpl fld="1" item="1"/>
        </tpls>
      </query>
      <query mdx="[Calendar].[Year].&amp;[2020]">
        <tpls c="1">
          <tpl fld="1" item="2"/>
        </tpls>
      </query>
      <query mdx="[Measures].[_CA Status]">
        <tpls c="1">
          <tpl fld="0" item="2"/>
        </tpls>
      </query>
      <query mdx="[Measures].[CA LY]">
        <tpls c="1">
          <tpl fld="0" item="3"/>
        </tpls>
      </query>
      <query mdx="[Calendar].[Date Hierarchy].[Year].&amp;[2020]">
        <tpls c="1">
          <tpl fld="2" item="0"/>
        </tpls>
      </query>
      <query mdx="[Calendar].[Date Hierarchy].[Year].&amp;[2021]">
        <tpls c="1">
          <tpl fld="2" item="1"/>
        </tpls>
      </query>
      <query mdx="[Calendar].[Date Hierarchy].[Year].&amp;[2022]">
        <tpls c="1">
          <tpl fld="2" item="2"/>
        </tpls>
      </query>
      <query mdx="[Calendar].[Date Hierarchy].[Year].&amp;[2023]">
        <tpls c="1">
          <tpl fld="2" item="3"/>
        </tpls>
      </query>
      <query mdx="[Calendar].[Date Hierarchy].[All]">
        <tpls c="1">
          <tpl hier="1" item="4294967295"/>
        </tpls>
      </query>
      <query mdx="2020"/>
      <query mdx="[Calendar].[Date Hierarchy].[Year].[2021]">
        <tpls c="1">
          <tpl fld="2" item="1"/>
        </tpls>
      </query>
    </queryCache>
    <serverFormats count="1">
      <serverFormat format="#,0 &quot;CHF&quot;;-#,0 &quot;CHF&quot;;#,0 &quot;CHF&quot;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20878356483" createdVersion="8" refreshedVersion="8" minRefreshableVersion="3" recordCount="0" supportSubquery="1" supportAdvancedDrill="1" xr:uid="{7AC5157E-0A1E-4B6C-A09C-B19828B19E18}">
  <cacheSource type="external" connectionId="9"/>
  <cacheFields count="3">
    <cacheField name="[Measures].[NB unités vendues]" caption="NB unités vendues" numFmtId="0" hierarchy="56" level="32767"/>
    <cacheField name="[Measures].[Profit]" caption="Profit" numFmtId="0" hierarchy="57" level="32767"/>
    <cacheField name="[dimClients].[Nom client].[Nom client]" caption="Nom client" numFmtId="0" hierarchy="10" level="1">
      <sharedItems count="10">
        <s v="AlpenVista"/>
        <s v="AlphaTech Industries"/>
        <s v="AlpineWave"/>
        <s v="DigiPeak"/>
        <s v="EuroFuture Corp."/>
        <s v="HauteRive Consulting"/>
        <s v="Helvetic Solutions"/>
        <s v="NuVision Technologies"/>
        <s v="PeakIT Solutions"/>
        <s v="Vortex Systèmes"/>
      </sharedItems>
    </cacheField>
  </cacheFields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2" memberValueDatatype="130" unbalanced="0">
      <fieldsUsage count="2">
        <fieldUsage x="-1"/>
        <fieldUsage x="2"/>
      </fieldsUsage>
    </cacheHierarchy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 oneField="1">
      <fieldsUsage count="1">
        <fieldUsage x="0"/>
      </fieldsUsage>
    </cacheHierarchy>
    <cacheHierarchy uniqueName="[Measures].[Profit]" caption="Profit" measure="1" displayFolder="" measureGroup="factVentes" count="0" oneField="1">
      <fieldsUsage count="1">
        <fieldUsage x="1"/>
      </fieldsUsage>
    </cacheHierarchy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/>
    <cacheHierarchy uniqueName="[Measures].[CA LY]" caption="CA LY" measure="1" displayFolder="" measureGroup="factVentes" count="0"/>
    <cacheHierarchy uniqueName="[Measures].[CA]" caption="CA" measure="1" displayFolder="" measureGroup="factVentes" count="0"/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dimensions count="6">
    <dimension name="Calendar" uniqueName="[Calendar]" caption="Calendar"/>
    <dimension name="dimClients" uniqueName="[dimClients]" caption="dimClients"/>
    <dimension name="dimCountries" uniqueName="[dimCountries]" caption="dimCountries"/>
    <dimension name="dimProduits" uniqueName="[dimProduits]" caption="dimProduits"/>
    <dimension name="factVentes" uniqueName="[factVentes]" caption="factVentes"/>
    <dimension measure="1" name="Measures" uniqueName="[Measures]" caption="Measures"/>
  </dimensions>
  <measureGroups count="8">
    <measureGroup name="Calendar" caption="Calendar"/>
    <measureGroup name="dimCat" caption="dimCat"/>
    <measureGroup name="dimClients" caption="dimClients"/>
    <measureGroup name="dimCountries" caption="dimCountries"/>
    <measureGroup name="dimProduits" caption="dimProduits"/>
    <measureGroup name="dimSousCat" caption="dimSousCat"/>
    <measureGroup name="factVentes" caption="factVentes"/>
    <measureGroup name="tbl_prodcat" caption="tbl_prodcat"/>
  </measureGroups>
  <maps count="10">
    <map measureGroup="0" dimension="0"/>
    <map measureGroup="2" dimension="1"/>
    <map measureGroup="2" dimension="2"/>
    <map measureGroup="3" dimension="2"/>
    <map measureGroup="4" dimension="3"/>
    <map measureGroup="6" dimension="0"/>
    <map measureGroup="6" dimension="1"/>
    <map measureGroup="6" dimension="2"/>
    <map measureGroup="6" dimension="3"/>
    <map measureGroup="6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20982986114" createdVersion="8" refreshedVersion="8" minRefreshableVersion="3" recordCount="0" supportSubquery="1" supportAdvancedDrill="1" xr:uid="{DC1194CD-3358-444B-A088-3ECAA3AB0B50}">
  <cacheSource type="external" connectionId="9"/>
  <cacheFields count="3">
    <cacheField name="[Measures].[NB unités vendues]" caption="NB unités vendues" numFmtId="0" hierarchy="56" level="32767"/>
    <cacheField name="[Measures].[Profit]" caption="Profit" numFmtId="0" hierarchy="57" level="32767"/>
    <cacheField name="[dimClients].[Nom client].[Nom client]" caption="Nom client" numFmtId="0" hierarchy="10" level="1">
      <sharedItems count="10">
        <s v="AlgorTech"/>
        <s v="AlpenVista"/>
        <s v="AlpineWave"/>
        <s v="CloudCom Solutions"/>
        <s v="EuroFuture Corp."/>
        <s v="Helvetic Solutions"/>
        <s v="Indigo Labs"/>
        <s v="NuVision Technologies"/>
        <s v="Solaris Systems"/>
        <s v="Swiss Finances SA"/>
      </sharedItems>
    </cacheField>
  </cacheFields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2" memberValueDatatype="130" unbalanced="0">
      <fieldsUsage count="2">
        <fieldUsage x="-1"/>
        <fieldUsage x="2"/>
      </fieldsUsage>
    </cacheHierarchy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 oneField="1">
      <fieldsUsage count="1">
        <fieldUsage x="0"/>
      </fieldsUsage>
    </cacheHierarchy>
    <cacheHierarchy uniqueName="[Measures].[Profit]" caption="Profit" measure="1" displayFolder="" measureGroup="factVentes" count="0" oneField="1">
      <fieldsUsage count="1">
        <fieldUsage x="1"/>
      </fieldsUsage>
    </cacheHierarchy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/>
    <cacheHierarchy uniqueName="[Measures].[CA LY]" caption="CA LY" measure="1" displayFolder="" measureGroup="factVentes" count="0"/>
    <cacheHierarchy uniqueName="[Measures].[CA]" caption="CA" measure="1" displayFolder="" measureGroup="factVentes" count="0"/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dimensions count="6">
    <dimension name="Calendar" uniqueName="[Calendar]" caption="Calendar"/>
    <dimension name="dimClients" uniqueName="[dimClients]" caption="dimClients"/>
    <dimension name="dimCountries" uniqueName="[dimCountries]" caption="dimCountries"/>
    <dimension name="dimProduits" uniqueName="[dimProduits]" caption="dimProduits"/>
    <dimension name="factVentes" uniqueName="[factVentes]" caption="factVentes"/>
    <dimension measure="1" name="Measures" uniqueName="[Measures]" caption="Measures"/>
  </dimensions>
  <measureGroups count="8">
    <measureGroup name="Calendar" caption="Calendar"/>
    <measureGroup name="dimCat" caption="dimCat"/>
    <measureGroup name="dimClients" caption="dimClients"/>
    <measureGroup name="dimCountries" caption="dimCountries"/>
    <measureGroup name="dimProduits" caption="dimProduits"/>
    <measureGroup name="dimSousCat" caption="dimSousCat"/>
    <measureGroup name="factVentes" caption="factVentes"/>
    <measureGroup name="tbl_prodcat" caption="tbl_prodcat"/>
  </measureGroups>
  <maps count="10">
    <map measureGroup="0" dimension="0"/>
    <map measureGroup="2" dimension="1"/>
    <map measureGroup="2" dimension="2"/>
    <map measureGroup="3" dimension="2"/>
    <map measureGroup="4" dimension="3"/>
    <map measureGroup="6" dimension="0"/>
    <map measureGroup="6" dimension="1"/>
    <map measureGroup="6" dimension="2"/>
    <map measureGroup="6" dimension="3"/>
    <map measureGroup="6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45078935183" createdVersion="8" refreshedVersion="8" minRefreshableVersion="3" recordCount="0" supportSubquery="1" supportAdvancedDrill="1" xr:uid="{B53F260E-28BD-4A44-B98F-E0F4E0BE2A44}">
  <cacheSource type="external" connectionId="9"/>
  <cacheFields count="6">
    <cacheField name="[Calendar].[Date Hierarchy].[Year]" caption="Year" numFmtId="0" hierarchy="1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0]"/>
            <x15:cachedUniqueName index="1" name="[Calendar].[Date Hierarchy].[Year].&amp;[2021]"/>
            <x15:cachedUniqueName index="2" name="[Calendar].[Date Hierarchy].[Year].&amp;[2022]"/>
            <x15:cachedUniqueName index="3" name="[Calendar].[Date Hierarchy].[Year].&amp;[2023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CA]" caption="CA" numFmtId="0" hierarchy="62" level="32767"/>
    <cacheField name="[Measures].[_CA Status]" caption="_CA Status" numFmtId="0" hierarchy="73" level="32767"/>
    <cacheField name="[Measures].[CA LY]" caption="CA LY" numFmtId="0" hierarchy="61" level="32767"/>
  </cacheFields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0" memberValueDatatype="130" unbalanced="0"/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/>
    <cacheHierarchy uniqueName="[Measures].[Profit]" caption="Profit" measure="1" displayFolder="" measureGroup="factVentes" count="0"/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/>
    <cacheHierarchy uniqueName="[Measures].[CA LY]" caption="CA LY" measure="1" displayFolder="" measureGroup="factVentes" count="0" oneField="1">
      <fieldsUsage count="1">
        <fieldUsage x="5"/>
      </fieldsUsage>
    </cacheHierarchy>
    <cacheHierarchy uniqueName="[Measures].[CA]" caption="CA" measure="1" displayFolder="" measureGroup="factVentes" count="0" oneField="1">
      <fieldsUsage count="1">
        <fieldUsage x="3"/>
      </fieldsUsage>
    </cacheHierarchy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oneField="1" hidden="1">
      <fieldsUsage count="1">
        <fieldUsage x="4"/>
      </fieldsUsage>
    </cacheHierarchy>
  </cacheHierarchies>
  <kpis count="1">
    <kpi uniqueName="CA" caption="CA" displayFolder="" measureGroup="factVentes" parent="" value="[Measures].[CA]" goal="[Measures].[_CA Goal]" status="[Measures].[_CA Status]" trend="" weight=""/>
  </kpis>
  <dimensions count="6">
    <dimension name="Calendar" uniqueName="[Calendar]" caption="Calendar"/>
    <dimension name="dimClients" uniqueName="[dimClients]" caption="dimClients"/>
    <dimension name="dimCountries" uniqueName="[dimCountries]" caption="dimCountries"/>
    <dimension name="dimProduits" uniqueName="[dimProduits]" caption="dimProduits"/>
    <dimension name="factVentes" uniqueName="[factVentes]" caption="factVentes"/>
    <dimension measure="1" name="Measures" uniqueName="[Measures]" caption="Measures"/>
  </dimensions>
  <measureGroups count="8">
    <measureGroup name="Calendar" caption="Calendar"/>
    <measureGroup name="dimCat" caption="dimCat"/>
    <measureGroup name="dimClients" caption="dimClients"/>
    <measureGroup name="dimCountries" caption="dimCountries"/>
    <measureGroup name="dimProduits" caption="dimProduits"/>
    <measureGroup name="dimSousCat" caption="dimSousCat"/>
    <measureGroup name="factVentes" caption="factVentes"/>
    <measureGroup name="tbl_prodcat" caption="tbl_prodcat"/>
  </measureGroups>
  <maps count="10">
    <map measureGroup="0" dimension="0"/>
    <map measureGroup="2" dimension="1"/>
    <map measureGroup="2" dimension="2"/>
    <map measureGroup="3" dimension="2"/>
    <map measureGroup="4" dimension="3"/>
    <map measureGroup="6" dimension="0"/>
    <map measureGroup="6" dimension="1"/>
    <map measureGroup="6" dimension="2"/>
    <map measureGroup="6" dimension="3"/>
    <map measureGroup="6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45432175926" createdVersion="5" refreshedVersion="8" minRefreshableVersion="3" recordCount="0" supportSubquery="1" supportAdvancedDrill="1" xr:uid="{674BA83D-4DEA-4E87-B604-94C0F51B014D}">
  <cacheSource type="external" connectionId="9"/>
  <cacheFields count="3">
    <cacheField name="[Measures].[CA]" caption="CA" numFmtId="0" hierarchy="62" level="32767"/>
    <cacheField name="[Measures].[CA (livraison)]" caption="CA (livraison)" numFmtId="0" hierarchy="60" level="32767"/>
    <cacheField name="[Calendar].[Month].[Month]" caption="Month" numFmtId="0" hierarchy="5" level="1">
      <sharedItems count="12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écembre"/>
      </sharedItems>
    </cacheField>
  </cacheFields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0" memberValueDatatype="130" unbalanced="0"/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/>
    <cacheHierarchy uniqueName="[Measures].[Profit]" caption="Profit" measure="1" displayFolder="" measureGroup="factVentes" count="0"/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 oneField="1">
      <fieldsUsage count="1">
        <fieldUsage x="1"/>
      </fieldsUsage>
    </cacheHierarchy>
    <cacheHierarchy uniqueName="[Measures].[CA LY]" caption="CA LY" measure="1" displayFolder="" measureGroup="factVentes" count="0"/>
    <cacheHierarchy uniqueName="[Measures].[CA]" caption="CA" measure="1" displayFolder="" measureGroup="factVentes" count="0" oneField="1">
      <fieldsUsage count="1">
        <fieldUsage x="0"/>
      </fieldsUsage>
    </cacheHierarchy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dimensions count="6">
    <dimension name="Calendar" uniqueName="[Calendar]" caption="Calendar"/>
    <dimension name="dimClients" uniqueName="[dimClients]" caption="dimClients"/>
    <dimension name="dimCountries" uniqueName="[dimCountries]" caption="dimCountries"/>
    <dimension name="dimProduits" uniqueName="[dimProduits]" caption="dimProduits"/>
    <dimension name="factVentes" uniqueName="[factVentes]" caption="factVentes"/>
    <dimension measure="1" name="Measures" uniqueName="[Measures]" caption="Measures"/>
  </dimensions>
  <measureGroups count="8">
    <measureGroup name="Calendar" caption="Calendar"/>
    <measureGroup name="dimCat" caption="dimCat"/>
    <measureGroup name="dimClients" caption="dimClients"/>
    <measureGroup name="dimCountries" caption="dimCountries"/>
    <measureGroup name="dimProduits" caption="dimProduits"/>
    <measureGroup name="dimSousCat" caption="dimSousCat"/>
    <measureGroup name="factVentes" caption="factVentes"/>
    <measureGroup name="tbl_prodcat" caption="tbl_prodcat"/>
  </measureGroups>
  <maps count="10">
    <map measureGroup="0" dimension="0"/>
    <map measureGroup="2" dimension="1"/>
    <map measureGroup="2" dimension="2"/>
    <map measureGroup="3" dimension="2"/>
    <map measureGroup="4" dimension="3"/>
    <map measureGroup="6" dimension="0"/>
    <map measureGroup="6" dimension="1"/>
    <map measureGroup="6" dimension="2"/>
    <map measureGroup="6" dimension="3"/>
    <map measureGroup="6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48.920417245368" createdVersion="3" refreshedVersion="8" minRefreshableVersion="3" recordCount="0" supportSubquery="1" supportAdvancedDrill="1" xr:uid="{ADE0D65C-8765-4515-ACA1-0984820FFCF4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20" unbalanced="0"/>
    <cacheHierarchy uniqueName="[dimClients].[ISO #]" caption="ISO #" attribute="1" defaultMemberUniqueName="[dimClients].[ISO #].[All]" allUniqueName="[dimClients].[ISO #].[All]" dimensionUniqueName="[dimClients]" displayFolder="" count="0" memberValueDatatype="20" unbalanced="0"/>
    <cacheHierarchy uniqueName="[dimClients].[Nom client]" caption="Nom client" attribute="1" defaultMemberUniqueName="[dimClients].[Nom client].[All]" allUniqueName="[dimClients].[Nom client].[All]" dimensionUniqueName="[dimClients]" displayFolder="" count="0" memberValueDatatype="130" unbalanced="0"/>
    <cacheHierarchy uniqueName="[dimClients].[Ville]" caption="Ville" attribute="1" defaultMemberUniqueName="[dimClients].[Ville].[All]" allUniqueName="[dimClients].[Ville].[All]" dimensionUniqueName="[dimClients]" displayFolder="" count="0" memberValueDatatype="130" unbalanced="0"/>
    <cacheHierarchy uniqueName="[dimCountries].[Alpha-2]" caption="Alpha-2" attribute="1" defaultMemberUniqueName="[dimCountries].[Alpha-2].[All]" allUniqueName="[dimCountries].[Alpha-2].[All]" dimensionUniqueName="[dimCountries]" displayFolder="" count="0" memberValueDatatype="130" unbalanced="0"/>
    <cacheHierarchy uniqueName="[dimCountries].[Alpha-3]" caption="Alpha-3" attribute="1" defaultMemberUniqueName="[dimCountries].[Alpha-3].[All]" allUniqueName="[dimCountries].[Alpha-3].[All]" dimensionUniqueName="[dimCountries]" displayFolder="" count="0" memberValueDatatype="130" unbalanced="0"/>
    <cacheHierarchy uniqueName="[dimCountries].[CountryID]" caption="CountryID" attribute="1" defaultMemberUniqueName="[dimCountries].[CountryID].[All]" allUniqueName="[dimCountries].[CountryID].[All]" dimensionUniqueName="[dimCountries]" displayFolder="" count="0" memberValueDatatype="20" unbalanced="0"/>
    <cacheHierarchy uniqueName="[dimCountries].[French short name]" caption="French short name" attribute="1" defaultMemberUniqueName="[dimCountries].[French short name].[All]" allUniqueName="[dimCountries].[French short name].[All]" dimensionUniqueName="[dimCountries]" displayFolder="" count="0" memberValueDatatype="130" unbalanced="0"/>
    <cacheHierarchy uniqueName="[dimCountries].[ISO#]" caption="ISO#" attribute="1" defaultMemberUniqueName="[dimCountries].[ISO#].[All]" allUniqueName="[dimCountries].[ISO#].[All]" dimensionUniqueName="[dimCountries]" displayFolder="" count="0" memberValueDatatype="20" unbalanced="0"/>
    <cacheHierarchy uniqueName="[dimProduits].[CAT]" caption="CAT" attribute="1" defaultMemberUniqueName="[dimProduits].[CAT].[All]" allUniqueName="[dimProduits].[CAT].[All]" dimensionUniqueName="[dimProduits]" displayFolder="" count="0" memberValueDatatype="130" unbalanced="0"/>
    <cacheHierarchy uniqueName="[dimProduits].[Cost]" caption="Cost" attribute="1" defaultMemberUniqueName="[dimProduits].[Cost].[All]" allUniqueName="[dimProduits].[Cost].[All]" dimensionUniqueName="[dimProduits]" displayFolder="" count="0" memberValueDatatype="20" unbalanced="0"/>
    <cacheHierarchy uniqueName="[dimProduits].[Dimensions]" caption="Dimensions" attribute="1" defaultMemberUniqueName="[dimProduits].[Dimensions].[All]" allUniqueName="[dimProduits].[Dimensions].[All]" dimensionUniqueName="[dimProduits]" displayFolder="" count="0" memberValueDatatype="130" unbalanced="0"/>
    <cacheHierarchy uniqueName="[dimProduits].[hr_prod]" caption="hr_prod" defaultMemberUniqueName="[dimProduits].[hr_prod].[All]" allUniqueName="[dimProduits].[hr_prod].[All]" dimensionUniqueName="[dimProduits]" displayFolder="" count="0" unbalanced="0"/>
    <cacheHierarchy uniqueName="[dimProduits].[Nom (FR)]" caption="Nom (FR)" attribute="1" defaultMemberUniqueName="[dimProduits].[Nom (FR)].[All]" allUniqueName="[dimProduits].[Nom (FR)].[All]" dimensionUniqueName="[dimProduits]" displayFolder="" count="0" memberValueDatatype="130" unbalanced="0"/>
    <cacheHierarchy uniqueName="[dimProduits].[Price]" caption="Price" attribute="1" defaultMemberUniqueName="[dimProduits].[Price].[All]" allUniqueName="[dimProduits].[Price].[All]" dimensionUniqueName="[dimProduits]" displayFolder="" count="0" memberValueDatatype="20" unbalanced="0"/>
    <cacheHierarchy uniqueName="[dimProduits].[Ref]" caption="Ref" attribute="1" defaultMemberUniqueName="[dimProduits].[Ref].[All]" allUniqueName="[dimProduits].[Ref].[All]" dimensionUniqueName="[dimProduits]" displayFolder="" count="0" memberValueDatatype="130" unbalanced="0"/>
    <cacheHierarchy uniqueName="[dimProduits].[SKU]" caption="SKU" attribute="1" defaultMemberUniqueName="[dimProduits].[SKU].[All]" allUniqueName="[dimProduits].[SKU].[All]" dimensionUniqueName="[dimProduits]" displayFolder="" count="0" memberValueDatatype="130" unbalanced="0"/>
    <cacheHierarchy uniqueName="[dimProduits].[SousCat]" caption="SousCat" attribute="1" defaultMemberUniqueName="[dimProduits].[SousCat].[All]" allUniqueName="[dimProduits].[SousCat].[All]" dimensionUniqueName="[dimProduits]" displayFolder="" count="0" memberValueDatatype="130" unbalanced="0"/>
    <cacheHierarchy uniqueName="[dimProduits].[souscatID]" caption="souscatID" attribute="1" defaultMemberUniqueName="[dimProduits].[souscatID].[All]" allUniqueName="[dimProduits].[souscatID].[All]" dimensionUniqueName="[dimProduits]" displayFolder="" count="0" memberValueDatatype="20" unbalanced="0"/>
    <cacheHierarchy uniqueName="[dimProduits].[Weight (kg)]" caption="Weight (kg)" attribute="1" defaultMemberUniqueName="[dimProduits].[Weight (kg)].[All]" allUniqueName="[dimProduits].[Weight (kg)].[All]" dimensionUniqueName="[dimProduits]" displayFolder="" count="0" memberValueDatatype="5" unbalanced="0"/>
    <cacheHierarchy uniqueName="[factVentes].[clientID]" caption="clientID" attribute="1" defaultMemberUniqueName="[factVentes].[clientID].[All]" allUniqueName="[factVentes].[clientID].[All]" dimensionUniqueName="[factVentes]" displayFolder="" count="0" memberValueDatatype="20" unbalanced="0"/>
    <cacheHierarchy uniqueName="[factVentes].[commandeID]" caption="commandeID" attribute="1" defaultMemberUniqueName="[factVentes].[commandeID].[All]" allUniqueName="[factVentes].[commandeID].[All]" dimensionUniqueName="[factVentes]" displayFolder="" count="0" memberValueDatatype="130" unbalanced="0"/>
    <cacheHierarchy uniqueName="[factVentes].[date commande]" caption="date commande" attribute="1" time="1" defaultMemberUniqueName="[factVentes].[date commande].[All]" allUniqueName="[factVentes].[date commande].[All]" dimensionUniqueName="[factVentes]" displayFolder="" count="0" memberValueDatatype="7" unbalanced="0"/>
    <cacheHierarchy uniqueName="[factVentes].[date livraison]" caption="date livraison" attribute="1" time="1" defaultMemberUniqueName="[factVentes].[date livraison].[All]" allUniqueName="[factVentes].[date livraison].[All]" dimensionUniqueName="[factVentes]" displayFolder="" count="0" memberValueDatatype="7" unbalanced="0"/>
    <cacheHierarchy uniqueName="[factVentes].[NB vente]" caption="NB vente" attribute="1" defaultMemberUniqueName="[factVentes].[NB vente].[All]" allUniqueName="[factVentes].[NB vente].[All]" dimensionUniqueName="[factVentes]" displayFolder="" count="0" memberValueDatatype="20" unbalanced="0"/>
    <cacheHierarchy uniqueName="[factVentes].[position]" caption="position" attribute="1" defaultMemberUniqueName="[factVentes].[position].[All]" allUniqueName="[factVentes].[position].[All]" dimensionUniqueName="[factVentes]" displayFolder="" count="0" memberValueDatatype="20" unbalanced="0"/>
    <cacheHierarchy uniqueName="[factVentes].[produitID]" caption="produitID" attribute="1" defaultMemberUniqueName="[factVentes].[produitID].[All]" allUniqueName="[factVentes].[produitID].[All]" dimensionUniqueName="[factVentes]" displayFolder="" count="0" memberValueDatatype="130" unbalanced="0"/>
    <cacheHierarchy uniqueName="[factVentes].[Profit Vente]" caption="Profit Vente" attribute="1" defaultMemberUniqueName="[factVentes].[Profit Vente].[All]" allUniqueName="[factVentes].[Profit Vente].[All]" dimensionUniqueName="[factVentes]" displayFolder="" count="0" memberValueDatatype="20" unbalanced="0"/>
    <cacheHierarchy uniqueName="[factVentes].[Total Vente]" caption="Total Vente" attribute="1" defaultMemberUniqueName="[factVentes].[Total Vente].[All]" allUniqueName="[factVentes].[Total Vente].[All]" dimensionUniqueName="[factVentes]" displayFolder="" count="0" memberValueDatatype="20" unbalanced="0"/>
    <cacheHierarchy uniqueName="[dimCat].[Category Name]" caption="Category Name" attribute="1" defaultMemberUniqueName="[dimCat].[Category Name].[All]" allUniqueName="[dimCat].[Category Name].[All]" dimensionUniqueName="[dimCat]" displayFolder="" count="0" memberValueDatatype="130" unbalanced="0" hidden="1"/>
    <cacheHierarchy uniqueName="[dimCat].[catid]" caption="catid" attribute="1" defaultMemberUniqueName="[dimCat].[catid].[All]" allUniqueName="[dimCat].[catid].[All]" dimensionUniqueName="[dimCat]" displayFolder="" count="0" memberValueDatatype="20" unbalanced="0" hidden="1"/>
    <cacheHierarchy uniqueName="[dimCat].[codeCat]" caption="codeCat" attribute="1" defaultMemberUniqueName="[dimCat].[codeCat].[All]" allUniqueName="[dimCat].[codeCat].[All]" dimensionUniqueName="[dimCat]" displayFolder="" count="0" memberValueDatatype="130" unbalanced="0" hidden="1"/>
    <cacheHierarchy uniqueName="[dimCat].[N°]" caption="N°" attribute="1" defaultMemberUniqueName="[dimCat].[N°].[All]" allUniqueName="[dimCat].[N°].[All]" dimensionUniqueName="[dimCat]" displayFolder="" count="0" memberValueDatatype="20" unbalanced="0" hidden="1"/>
    <cacheHierarchy uniqueName="[dimCat].[Nom Catégorie]" caption="Nom Catégorie" attribute="1" defaultMemberUniqueName="[dimCat].[Nom Catégorie].[All]" allUniqueName="[dimCat].[Nom Catégorie].[All]" dimensionUniqueName="[dimCat]" displayFolder="" count="0" memberValueDatatype="130" unbalanced="0" hidden="1"/>
    <cacheHierarchy uniqueName="[dimCountries].[English short name]" caption="English short name" attribute="1" defaultMemberUniqueName="[dimCountries].[English short name].[All]" allUniqueName="[dimCountries].[English short name].[All]" dimensionUniqueName="[dimCountries]" displayFolder="" count="0" memberValueDatatype="130" unbalanced="0" hidden="1"/>
    <cacheHierarchy uniqueName="[dimProduits].[Name.1]" caption="Name.1" attribute="1" defaultMemberUniqueName="[dimProduits].[Name.1].[All]" allUniqueName="[dimProduits].[Name.1].[All]" dimensionUniqueName="[dimProduits]" displayFolder="" count="0" memberValueDatatype="130" unbalanced="0" hidden="1"/>
    <cacheHierarchy uniqueName="[dimSousCat].[catid]" caption="catid" attribute="1" defaultMemberUniqueName="[dimSousCat].[catid].[All]" allUniqueName="[dimSousCat].[catid].[All]" dimensionUniqueName="[dimSousCat]" displayFolder="" count="0" memberValueDatatype="20" unbalanced="0" hidden="1"/>
    <cacheHierarchy uniqueName="[dimSousCat].[codeSousCat]" caption="codeSousCat" attribute="1" defaultMemberUniqueName="[dimSousCat].[codeSousCat].[All]" allUniqueName="[dimSousCat].[codeSousCat].[All]" dimensionUniqueName="[dimSousCat]" displayFolder="" count="0" memberValueDatatype="130" unbalanced="0" hidden="1"/>
    <cacheHierarchy uniqueName="[dimSousCat].[N°]" caption="N°" attribute="1" defaultMemberUniqueName="[dimSousCat].[N°].[All]" allUniqueName="[dimSousCat].[N°].[All]" dimensionUniqueName="[dimSousCat]" displayFolder="" count="0" memberValueDatatype="20" unbalanced="0" hidden="1"/>
    <cacheHierarchy uniqueName="[dimSousCat].[Nom sous-catégorie]" caption="Nom sous-catégorie" attribute="1" defaultMemberUniqueName="[dimSousCat].[Nom sous-catégorie].[All]" allUniqueName="[dimSousCat].[Nom sous-catégorie].[All]" dimensionUniqueName="[dimSousCat]" displayFolder="" count="0" memberValueDatatype="130" unbalanced="0" hidden="1"/>
    <cacheHierarchy uniqueName="[dimSousCat].[souscatid]" caption="souscatid" attribute="1" defaultMemberUniqueName="[dimSousCat].[souscatid].[All]" allUniqueName="[dimSousCat].[souscatid].[All]" dimensionUniqueName="[dimSousCat]" displayFolder="" count="0" memberValueDatatype="20" unbalanced="0" hidden="1"/>
    <cacheHierarchy uniqueName="[dimSousCat].[Subcategory Name]" caption="Subcategory Name" attribute="1" defaultMemberUniqueName="[dimSousCat].[Subcategory Name].[All]" allUniqueName="[dimSousCat].[Subcategory Name].[All]" dimensionUniqueName="[dimSousCat]" displayFolder="" count="0" memberValueDatatype="130" unbalanced="0" hidden="1"/>
    <cacheHierarchy uniqueName="[tbl_prodcat].[SKU]" caption="SKU" attribute="1" defaultMemberUniqueName="[tbl_prodcat].[SKU].[All]" allUniqueName="[tbl_prodcat].[SKU].[All]" dimensionUniqueName="[tbl_prodcat]" displayFolder="" count="0" memberValueDatatype="130" unbalanced="0" hidden="1"/>
    <cacheHierarchy uniqueName="[tbl_prodcat].[souscatID]" caption="souscatID" attribute="1" defaultMemberUniqueName="[tbl_prodcat].[souscatID].[All]" allUniqueName="[tbl_prodcat].[souscatID].[All]" dimensionUniqueName="[tbl_prodcat]" displayFolder="" count="0" memberValueDatatype="20" unbalanced="0" hidden="1"/>
    <cacheHierarchy uniqueName="[Measures].[Somme de Profit Vente]" caption="Somme de Profit Vente" measure="1" displayFolder="" measureGroup="factVent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NB Prod]" caption="NB Prod" measure="1" displayFolder="" measureGroup="dimProduits" count="0"/>
    <cacheHierarchy uniqueName="[Measures].[NB clients]" caption="NB clients" measure="1" displayFolder="" measureGroup="dimClients" count="0"/>
    <cacheHierarchy uniqueName="[Measures].[NB clients 2]" caption="NB clients 2" measure="1" displayFolder="" measureGroup="dimClients" count="0"/>
    <cacheHierarchy uniqueName="[Measures].[NB unités vendues]" caption="NB unités vendues" measure="1" displayFolder="" measureGroup="factVentes" count="0"/>
    <cacheHierarchy uniqueName="[Measures].[Profit]" caption="Profit" measure="1" displayFolder="" measureGroup="factVentes" count="0"/>
    <cacheHierarchy uniqueName="[Measures].[COGS]" caption="COGS" measure="1" displayFolder="" measureGroup="factVentes" count="0"/>
    <cacheHierarchy uniqueName="[Measures].[NB Ventes]" caption="NB Ventes" measure="1" displayFolder="" measureGroup="factVentes" count="0"/>
    <cacheHierarchy uniqueName="[Measures].[CA (livraison)]" caption="CA (livraison)" measure="1" displayFolder="" measureGroup="factVentes" count="0"/>
    <cacheHierarchy uniqueName="[Measures].[CA LY]" caption="CA LY" measure="1" displayFolder="" measureGroup="factVentes" count="0"/>
    <cacheHierarchy uniqueName="[Measures].[CA]" caption="CA" measure="1" displayFolder="" measureGroup="factVentes" count="0"/>
    <cacheHierarchy uniqueName="[Measures].[__XL_Count dimCountries]" caption="__XL_Count dimCountries" measure="1" displayFolder="" measureGroup="dimCountries" count="0" hidden="1"/>
    <cacheHierarchy uniqueName="[Measures].[__XL_Count dimCat]" caption="__XL_Count dimCat" measure="1" displayFolder="" measureGroup="dimCat" count="0" hidden="1"/>
    <cacheHierarchy uniqueName="[Measures].[__XL_Count dimSousCat]" caption="__XL_Count dimSousCat" measure="1" displayFolder="" measureGroup="dimSousCat" count="0" hidden="1"/>
    <cacheHierarchy uniqueName="[Measures].[__XL_Count dimClients]" caption="__XL_Count dimClients" measure="1" displayFolder="" measureGroup="dimClients" count="0" hidden="1"/>
    <cacheHierarchy uniqueName="[Measures].[__XL_Count dimProduits]" caption="__XL_Count dimProduits" measure="1" displayFolder="" measureGroup="dimProduits" count="0" hidden="1"/>
    <cacheHierarchy uniqueName="[Measures].[__XL_Count tbl_prodcat]" caption="__XL_Count tbl_prodcat" measure="1" displayFolder="" measureGroup="tbl_prodcat" count="0" hidden="1"/>
    <cacheHierarchy uniqueName="[Measures].[__XL_Count Calendar]" caption="__XL_Count Calendar" measure="1" displayFolder="" measureGroup="Calendar" count="0" hidden="1"/>
    <cacheHierarchy uniqueName="[Measures].[__XL_Count factVentes]" caption="__XL_Count factVentes" measure="1" displayFolder="" measureGroup="factVentes" count="0" hidden="1"/>
    <cacheHierarchy uniqueName="[Measures].[__No measures defined]" caption="__No measures defined" measure="1" displayFolder="" count="0" hidden="1"/>
    <cacheHierarchy uniqueName="[Measures].[_CA Goal]" caption="_CA Goal" measure="1" displayFolder="" measureGroup="factVentes" count="0" hidden="1"/>
    <cacheHierarchy uniqueName="[Measures].[_CA Status]" caption="_CA Status" measure="1" iconSet="11" displayFolder="" measureGroup="factVentes" count="0" hidden="1"/>
  </cacheHierarchies>
  <kpis count="1">
    <kpi uniqueName="CA" caption="CA" displayFolder="" measureGroup="factVentes" parent="" value="[Measures].[CA]" goal="[Measures].[_CA Goal]" status="[Measures].[_CA Status]" trend="" weight=""/>
  </kpis>
  <extLst>
    <ext xmlns:x14="http://schemas.microsoft.com/office/spreadsheetml/2009/9/main" uri="{725AE2AE-9491-48be-B2B4-4EB974FC3084}">
      <x14:pivotCacheDefinition pivotCacheId="6796182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6E2D2-6AE4-4499-9616-11357CD040FE}" name="tcd_VentesAn" cacheId="272" applyNumberFormats="0" applyBorderFormats="0" applyFontFormats="0" applyPatternFormats="0" applyAlignmentFormats="0" applyWidthHeightFormats="1" dataCaption="Valeurs" tag="1b973894-9306-42a2-8656-902bb08c831e" updatedVersion="8" minRefreshableVersion="3" useAutoFormatting="1" itemPrintTitles="1" createdVersion="5" indent="0" multipleFieldFilters="0" chartFormat="2">
  <location ref="G1:I6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5">
    <pivotHierarchy dragToData="1"/>
    <pivotHierarchy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6C41-7146-4286-BEC6-6671421FFCBF}" name="tcd_ventesMois" cacheId="387" applyNumberFormats="0" applyBorderFormats="0" applyFontFormats="0" applyPatternFormats="0" applyAlignmentFormats="0" applyWidthHeightFormats="1" dataCaption="Valeurs" tag="33053f7a-125c-435c-822c-11d085d288b5" updatedVersion="8" minRefreshableVersion="5" useAutoFormatting="1" subtotalHiddenItems="1" itemPrintTitles="1" createdVersion="5" indent="0" multipleFieldFilters="0" chartFormat="2">
  <location ref="B3:D16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5">
    <pivotHierarchy dragToData="1"/>
    <pivotHierarchy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5AF39-BC98-46E6-9421-86EF6188443B}" name="Tableau croisé dynamique8" cacheId="279" applyNumberFormats="0" applyBorderFormats="0" applyFontFormats="0" applyPatternFormats="0" applyAlignmentFormats="0" applyWidthHeightFormats="1" dataCaption="Valeurs" tag="475bc06b-a10d-45f8-8194-a9188b8a2ee7" updatedVersion="8" minRefreshableVersion="3" useAutoFormatting="1" itemPrintTitles="1" createdVersion="8" indent="0" outline="1" outlineData="1" multipleFieldFilters="0">
  <location ref="G4:I1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11">
    <i>
      <x v="7"/>
    </i>
    <i>
      <x v="4"/>
    </i>
    <i>
      <x/>
    </i>
    <i>
      <x v="3"/>
    </i>
    <i>
      <x v="1"/>
    </i>
    <i>
      <x v="6"/>
    </i>
    <i>
      <x v="9"/>
    </i>
    <i>
      <x v="5"/>
    </i>
    <i>
      <x v="8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7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2" type="count" id="2" iMeasureHier="57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es]"/>
        <x15:activeTabTopLevelEntity name="[dimCli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E1F46-7481-4780-BC8A-5C64F18447E1}" name="Tableau croisé dynamique7" cacheId="276" applyNumberFormats="0" applyBorderFormats="0" applyFontFormats="0" applyPatternFormats="0" applyAlignmentFormats="0" applyWidthHeightFormats="1" dataCaption="Valeurs" tag="8507b004-b451-4a2c-ba8c-1964662d48ce" updatedVersion="8" minRefreshableVersion="3" useAutoFormatting="1" itemPrintTitles="1" createdVersion="8" indent="0" outline="1" outlineData="1" multipleFieldFilters="0">
  <location ref="A4:C1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3"/>
    </i>
    <i>
      <x v="8"/>
    </i>
    <i>
      <x v="7"/>
    </i>
    <i>
      <x/>
    </i>
    <i>
      <x v="2"/>
    </i>
    <i>
      <x v="4"/>
    </i>
    <i>
      <x v="5"/>
    </i>
    <i>
      <x v="1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7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2" type="count" id="1" iMeasureHier="56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es]"/>
        <x15:activeTabTopLevelEntity name="[dimCli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87FCB-685E-4D94-82A2-63DE7F2CF0DD}" name="Tableau croisé dynamique11" cacheId="384" applyNumberFormats="0" applyBorderFormats="0" applyFontFormats="0" applyPatternFormats="0" applyAlignmentFormats="0" applyWidthHeightFormats="1" dataCaption="Valeurs" tag="5c0dbadd-5354-4be7-926b-a8368365ef16" updatedVersion="8" minRefreshableVersion="3" useAutoFormatting="1" itemPrintTitles="1" createdVersion="8" indent="0" outline="1" outlineData="1" multipleFieldFilters="0">
  <location ref="A3:D8" firstHeaderRow="0" firstDataRow="1" firstDataCol="1"/>
  <pivotFields count="6"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3" subtotal="count" baseField="0" baseItem="0"/>
    <dataField name="CA État" fld="4" subtotal="count" baseField="0" baseItem="0"/>
    <dataField fld="5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7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fac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_Date" xr10:uid="{DE742267-0BCE-468A-A10D-DCA6C9823A1D}" sourceName="[Calendar].[Date]">
  <pivotTables>
    <pivotTable tabId="2" name="tcd_ventesMois"/>
  </pivotTables>
  <state minimalRefreshVersion="6" lastRefreshVersion="6" pivotCacheId="679618282" filterType="unknown">
    <bounds startDate="2020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45C116B-3482-4E87-8140-7B0CA16C3634}" cache="Chronologie_Date" caption="Date" level="0" selectionLevel="0" scrollPosition="2020-01-01T00:00:00"/>
</timeline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9BF55A-6C4E-4DF4-90FB-C8CA4D0C4DEB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4D7C138-FA8D-4C83-A601-921F5644CA46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91DC-6147-4C7B-AB57-D8011ACF2789}">
  <dimension ref="B1:I16"/>
  <sheetViews>
    <sheetView workbookViewId="0">
      <selection activeCell="C12" sqref="C12"/>
    </sheetView>
  </sheetViews>
  <sheetFormatPr baseColWidth="10" defaultColWidth="11.42578125" defaultRowHeight="15" x14ac:dyDescent="0.25"/>
  <cols>
    <col min="2" max="2" width="21.42578125" bestFit="1" customWidth="1"/>
    <col min="3" max="5" width="14.140625" bestFit="1" customWidth="1"/>
    <col min="6" max="6" width="7.5703125" bestFit="1" customWidth="1"/>
    <col min="7" max="7" width="21.42578125" bestFit="1" customWidth="1"/>
    <col min="8" max="9" width="14.140625" bestFit="1" customWidth="1"/>
    <col min="14" max="14" width="21.42578125" bestFit="1" customWidth="1"/>
    <col min="15" max="15" width="9" bestFit="1" customWidth="1"/>
    <col min="16" max="16" width="13.140625" bestFit="1" customWidth="1"/>
  </cols>
  <sheetData>
    <row r="1" spans="2:9" x14ac:dyDescent="0.25">
      <c r="G1" s="1" t="s">
        <v>0</v>
      </c>
      <c r="H1" t="s">
        <v>1</v>
      </c>
      <c r="I1" t="s">
        <v>2</v>
      </c>
    </row>
    <row r="2" spans="2:9" x14ac:dyDescent="0.25">
      <c r="G2" s="2">
        <v>2020</v>
      </c>
      <c r="H2" s="4">
        <v>22087219</v>
      </c>
      <c r="I2" s="4">
        <v>21814507</v>
      </c>
    </row>
    <row r="3" spans="2:9" x14ac:dyDescent="0.25">
      <c r="B3" s="1" t="s">
        <v>0</v>
      </c>
      <c r="C3" t="s">
        <v>1</v>
      </c>
      <c r="D3" t="s">
        <v>2</v>
      </c>
      <c r="G3" s="2">
        <v>2021</v>
      </c>
      <c r="H3" s="4">
        <v>22080647</v>
      </c>
      <c r="I3" s="4">
        <v>21716605</v>
      </c>
    </row>
    <row r="4" spans="2:9" x14ac:dyDescent="0.25">
      <c r="B4" s="2" t="s">
        <v>3</v>
      </c>
      <c r="C4" s="4">
        <v>5050222</v>
      </c>
      <c r="D4" s="4">
        <v>5100056</v>
      </c>
      <c r="G4" s="2">
        <v>2022</v>
      </c>
      <c r="H4" s="4">
        <v>23597219</v>
      </c>
      <c r="I4" s="4">
        <v>24042946</v>
      </c>
    </row>
    <row r="5" spans="2:9" x14ac:dyDescent="0.25">
      <c r="B5" s="2" t="s">
        <v>4</v>
      </c>
      <c r="C5" s="4">
        <v>4878739</v>
      </c>
      <c r="D5" s="4">
        <v>5262380</v>
      </c>
      <c r="G5" s="2">
        <v>2023</v>
      </c>
      <c r="H5" s="4"/>
      <c r="I5" s="4">
        <v>191027</v>
      </c>
    </row>
    <row r="6" spans="2:9" x14ac:dyDescent="0.25">
      <c r="B6" s="2" t="s">
        <v>5</v>
      </c>
      <c r="C6" s="4">
        <v>5948141</v>
      </c>
      <c r="D6" s="4">
        <v>5459775</v>
      </c>
      <c r="G6" s="2" t="s">
        <v>6</v>
      </c>
      <c r="H6" s="4">
        <v>67765085</v>
      </c>
      <c r="I6" s="4">
        <v>67765085</v>
      </c>
    </row>
    <row r="7" spans="2:9" x14ac:dyDescent="0.25">
      <c r="B7" s="2" t="s">
        <v>7</v>
      </c>
      <c r="C7" s="4">
        <v>7093437</v>
      </c>
      <c r="D7" s="4">
        <v>7007368</v>
      </c>
    </row>
    <row r="8" spans="2:9" x14ac:dyDescent="0.25">
      <c r="B8" s="2" t="s">
        <v>8</v>
      </c>
      <c r="C8" s="4">
        <v>5162455</v>
      </c>
      <c r="D8" s="4">
        <v>5897872</v>
      </c>
    </row>
    <row r="9" spans="2:9" x14ac:dyDescent="0.25">
      <c r="B9" s="2" t="s">
        <v>9</v>
      </c>
      <c r="C9" s="4">
        <v>6136182</v>
      </c>
      <c r="D9" s="4">
        <v>6127437</v>
      </c>
    </row>
    <row r="10" spans="2:9" x14ac:dyDescent="0.25">
      <c r="B10" s="2" t="s">
        <v>10</v>
      </c>
      <c r="C10" s="4">
        <v>5399376</v>
      </c>
      <c r="D10" s="4">
        <v>5295134</v>
      </c>
    </row>
    <row r="11" spans="2:9" x14ac:dyDescent="0.25">
      <c r="B11" s="2" t="s">
        <v>11</v>
      </c>
      <c r="C11" s="4">
        <v>6002024</v>
      </c>
      <c r="D11" s="4">
        <v>5917362</v>
      </c>
    </row>
    <row r="12" spans="2:9" x14ac:dyDescent="0.25">
      <c r="B12" s="2" t="s">
        <v>12</v>
      </c>
      <c r="C12" s="4">
        <v>6002235</v>
      </c>
      <c r="D12" s="4">
        <v>5912172</v>
      </c>
    </row>
    <row r="13" spans="2:9" x14ac:dyDescent="0.25">
      <c r="B13" s="2" t="s">
        <v>13</v>
      </c>
      <c r="C13" s="4">
        <v>6848746</v>
      </c>
      <c r="D13" s="4">
        <v>6270495</v>
      </c>
    </row>
    <row r="14" spans="2:9" x14ac:dyDescent="0.25">
      <c r="B14" s="2" t="s">
        <v>14</v>
      </c>
      <c r="C14" s="4">
        <v>4639138</v>
      </c>
      <c r="D14" s="4">
        <v>5226919</v>
      </c>
    </row>
    <row r="15" spans="2:9" x14ac:dyDescent="0.25">
      <c r="B15" s="2" t="s">
        <v>15</v>
      </c>
      <c r="C15" s="4">
        <v>4604390</v>
      </c>
      <c r="D15" s="4">
        <v>4288115</v>
      </c>
    </row>
    <row r="16" spans="2:9" x14ac:dyDescent="0.25">
      <c r="B16" s="2" t="s">
        <v>6</v>
      </c>
      <c r="C16" s="4">
        <v>67765085</v>
      </c>
      <c r="D16" s="4">
        <v>67765085</v>
      </c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0A13-D99B-4231-AE4C-E37F549FA2C6}">
  <dimension ref="A2:I15"/>
  <sheetViews>
    <sheetView workbookViewId="0">
      <selection activeCell="D14" sqref="D14"/>
    </sheetView>
  </sheetViews>
  <sheetFormatPr baseColWidth="10" defaultRowHeight="15" x14ac:dyDescent="0.25"/>
  <cols>
    <col min="1" max="1" width="21.5703125" bestFit="1" customWidth="1"/>
    <col min="2" max="2" width="18" bestFit="1" customWidth="1"/>
    <col min="3" max="3" width="13.140625" bestFit="1" customWidth="1"/>
    <col min="7" max="7" width="21.5703125" bestFit="1" customWidth="1"/>
    <col min="8" max="8" width="18" bestFit="1" customWidth="1"/>
    <col min="9" max="9" width="13.140625" bestFit="1" customWidth="1"/>
  </cols>
  <sheetData>
    <row r="2" spans="1:9" ht="26.25" x14ac:dyDescent="0.4">
      <c r="A2" s="6" t="s">
        <v>38</v>
      </c>
      <c r="G2" s="6" t="s">
        <v>39</v>
      </c>
    </row>
    <row r="4" spans="1:9" x14ac:dyDescent="0.25">
      <c r="A4" s="1" t="s">
        <v>0</v>
      </c>
      <c r="B4" t="s">
        <v>22</v>
      </c>
      <c r="C4" t="s">
        <v>21</v>
      </c>
      <c r="G4" s="1" t="s">
        <v>0</v>
      </c>
      <c r="H4" t="s">
        <v>22</v>
      </c>
      <c r="I4" t="s">
        <v>21</v>
      </c>
    </row>
    <row r="5" spans="1:9" x14ac:dyDescent="0.25">
      <c r="A5" s="2" t="s">
        <v>28</v>
      </c>
      <c r="B5" s="3">
        <v>1033</v>
      </c>
      <c r="C5" s="4">
        <v>301308</v>
      </c>
      <c r="G5" s="2" t="s">
        <v>33</v>
      </c>
      <c r="H5" s="3">
        <v>1020</v>
      </c>
      <c r="I5" s="4">
        <v>546605</v>
      </c>
    </row>
    <row r="6" spans="1:9" x14ac:dyDescent="0.25">
      <c r="A6" s="2" t="s">
        <v>34</v>
      </c>
      <c r="B6" s="3">
        <v>1027</v>
      </c>
      <c r="C6" s="4">
        <v>200185</v>
      </c>
      <c r="G6" s="2" t="s">
        <v>29</v>
      </c>
      <c r="H6" s="3">
        <v>976</v>
      </c>
      <c r="I6" s="4">
        <v>467402</v>
      </c>
    </row>
    <row r="7" spans="1:9" x14ac:dyDescent="0.25">
      <c r="A7" s="2" t="s">
        <v>33</v>
      </c>
      <c r="B7" s="3">
        <v>1020</v>
      </c>
      <c r="C7" s="4">
        <v>546605</v>
      </c>
      <c r="G7" s="2" t="s">
        <v>23</v>
      </c>
      <c r="H7" s="3">
        <v>707</v>
      </c>
      <c r="I7" s="4">
        <v>441908</v>
      </c>
    </row>
    <row r="8" spans="1:9" x14ac:dyDescent="0.25">
      <c r="A8" s="2" t="s">
        <v>24</v>
      </c>
      <c r="B8" s="3">
        <v>1011</v>
      </c>
      <c r="C8" s="4">
        <v>420750</v>
      </c>
      <c r="G8" s="2" t="s">
        <v>27</v>
      </c>
      <c r="H8" s="3">
        <v>804</v>
      </c>
      <c r="I8" s="4">
        <v>430777</v>
      </c>
    </row>
    <row r="9" spans="1:9" x14ac:dyDescent="0.25">
      <c r="A9" s="2" t="s">
        <v>26</v>
      </c>
      <c r="B9" s="3">
        <v>1001</v>
      </c>
      <c r="C9" s="4">
        <v>396050</v>
      </c>
      <c r="G9" s="2" t="s">
        <v>24</v>
      </c>
      <c r="H9" s="3">
        <v>1011</v>
      </c>
      <c r="I9" s="4">
        <v>420750</v>
      </c>
    </row>
    <row r="10" spans="1:9" x14ac:dyDescent="0.25">
      <c r="A10" s="2" t="s">
        <v>29</v>
      </c>
      <c r="B10" s="3">
        <v>976</v>
      </c>
      <c r="C10" s="4">
        <v>467402</v>
      </c>
      <c r="G10" s="2" t="s">
        <v>32</v>
      </c>
      <c r="H10" s="3">
        <v>773</v>
      </c>
      <c r="I10" s="4">
        <v>415447</v>
      </c>
    </row>
    <row r="11" spans="1:9" x14ac:dyDescent="0.25">
      <c r="A11" s="2" t="s">
        <v>30</v>
      </c>
      <c r="B11" s="3">
        <v>922</v>
      </c>
      <c r="C11" s="4">
        <v>270796</v>
      </c>
      <c r="G11" s="2" t="s">
        <v>36</v>
      </c>
      <c r="H11" s="3">
        <v>733</v>
      </c>
      <c r="I11" s="4">
        <v>407437</v>
      </c>
    </row>
    <row r="12" spans="1:9" x14ac:dyDescent="0.25">
      <c r="A12" s="2" t="s">
        <v>25</v>
      </c>
      <c r="B12" s="3">
        <v>895</v>
      </c>
      <c r="C12" s="4">
        <v>385791</v>
      </c>
      <c r="G12" s="2" t="s">
        <v>31</v>
      </c>
      <c r="H12" s="3">
        <v>859</v>
      </c>
      <c r="I12" s="4">
        <v>399384</v>
      </c>
    </row>
    <row r="13" spans="1:9" x14ac:dyDescent="0.25">
      <c r="A13" s="2" t="s">
        <v>37</v>
      </c>
      <c r="B13" s="3">
        <v>877</v>
      </c>
      <c r="C13" s="4">
        <v>287305</v>
      </c>
      <c r="G13" s="2" t="s">
        <v>35</v>
      </c>
      <c r="H13" s="3">
        <v>708</v>
      </c>
      <c r="I13" s="4">
        <v>396496</v>
      </c>
    </row>
    <row r="14" spans="1:9" x14ac:dyDescent="0.25">
      <c r="A14" s="2" t="s">
        <v>31</v>
      </c>
      <c r="B14" s="3">
        <v>859</v>
      </c>
      <c r="C14" s="4">
        <v>399384</v>
      </c>
      <c r="G14" s="2" t="s">
        <v>26</v>
      </c>
      <c r="H14" s="3">
        <v>1001</v>
      </c>
      <c r="I14" s="4">
        <v>396050</v>
      </c>
    </row>
    <row r="15" spans="1:9" x14ac:dyDescent="0.25">
      <c r="A15" s="2" t="s">
        <v>6</v>
      </c>
      <c r="B15" s="3">
        <v>9621</v>
      </c>
      <c r="C15" s="4">
        <v>3675576</v>
      </c>
      <c r="G15" s="2" t="s">
        <v>6</v>
      </c>
      <c r="H15" s="3">
        <v>8592</v>
      </c>
      <c r="I15" s="4">
        <v>4322256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01C-FFAD-4E81-84CB-8A9EC3F2B40E}">
  <dimension ref="A3:I8"/>
  <sheetViews>
    <sheetView workbookViewId="0">
      <selection activeCell="C19" sqref="C19"/>
    </sheetView>
  </sheetViews>
  <sheetFormatPr baseColWidth="10" defaultRowHeight="15" x14ac:dyDescent="0.25"/>
  <cols>
    <col min="1" max="1" width="21.42578125" bestFit="1" customWidth="1"/>
    <col min="2" max="2" width="14.140625" bestFit="1" customWidth="1"/>
    <col min="3" max="3" width="7.5703125" bestFit="1" customWidth="1"/>
    <col min="4" max="4" width="14.140625" bestFit="1" customWidth="1"/>
    <col min="9" max="9" width="13.7109375" bestFit="1" customWidth="1"/>
  </cols>
  <sheetData>
    <row r="3" spans="1:9" x14ac:dyDescent="0.25">
      <c r="A3" s="1" t="s">
        <v>0</v>
      </c>
      <c r="B3" t="s">
        <v>1</v>
      </c>
      <c r="C3" t="s">
        <v>17</v>
      </c>
      <c r="D3" t="s">
        <v>16</v>
      </c>
    </row>
    <row r="4" spans="1:9" x14ac:dyDescent="0.25">
      <c r="A4" s="2">
        <v>2020</v>
      </c>
      <c r="B4" s="4">
        <v>22087219</v>
      </c>
      <c r="C4" s="3">
        <v>1</v>
      </c>
      <c r="D4" s="4"/>
      <c r="I4" s="4"/>
    </row>
    <row r="5" spans="1:9" x14ac:dyDescent="0.25">
      <c r="A5" s="2">
        <v>2021</v>
      </c>
      <c r="B5" s="4">
        <v>22080647</v>
      </c>
      <c r="C5" s="3">
        <v>0</v>
      </c>
      <c r="D5" s="4">
        <v>22087219</v>
      </c>
    </row>
    <row r="6" spans="1:9" x14ac:dyDescent="0.25">
      <c r="A6" s="2">
        <v>2022</v>
      </c>
      <c r="B6" s="4">
        <v>23597219</v>
      </c>
      <c r="C6" s="3">
        <v>1</v>
      </c>
      <c r="D6" s="4">
        <v>22080647</v>
      </c>
    </row>
    <row r="7" spans="1:9" x14ac:dyDescent="0.25">
      <c r="A7" s="2">
        <v>2023</v>
      </c>
      <c r="B7" s="4"/>
      <c r="C7" s="3"/>
      <c r="D7" s="4">
        <v>23597219</v>
      </c>
    </row>
    <row r="8" spans="1:9" x14ac:dyDescent="0.25">
      <c r="A8" s="2" t="s">
        <v>6</v>
      </c>
      <c r="B8" s="4">
        <v>67765085</v>
      </c>
      <c r="C8" s="3">
        <v>1</v>
      </c>
      <c r="D8" s="4">
        <v>67765085</v>
      </c>
    </row>
  </sheetData>
  <conditionalFormatting pivot="1" sqref="C4:C8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952B-B507-476B-81FC-BE9C528D4FF8}">
  <dimension ref="A3:M13"/>
  <sheetViews>
    <sheetView tabSelected="1" workbookViewId="0">
      <selection activeCell="H13" sqref="H13"/>
    </sheetView>
  </sheetViews>
  <sheetFormatPr baseColWidth="10" defaultRowHeight="15" x14ac:dyDescent="0.25"/>
  <cols>
    <col min="1" max="1" width="21.42578125" bestFit="1" customWidth="1"/>
    <col min="2" max="2" width="23.7109375" bestFit="1" customWidth="1"/>
    <col min="3" max="3" width="3.85546875" bestFit="1" customWidth="1"/>
    <col min="4" max="4" width="14.140625" bestFit="1" customWidth="1"/>
    <col min="6" max="6" width="19.42578125" bestFit="1" customWidth="1"/>
    <col min="7" max="7" width="27.28515625" customWidth="1"/>
    <col min="13" max="13" width="30" bestFit="1" customWidth="1"/>
  </cols>
  <sheetData>
    <row r="3" spans="1:13" ht="26.25" x14ac:dyDescent="0.4">
      <c r="A3" t="s">
        <v>0</v>
      </c>
      <c r="B3" t="str" vm="1">
        <f>CUBEMEMBER("ThisWorkbookDataModel","[Measures].[CA]")</f>
        <v>CA</v>
      </c>
      <c r="F3" s="5" t="s">
        <v>18</v>
      </c>
      <c r="G3" s="5" vm="12">
        <f>CUBEVALUE("ThisWorkbookDataModel","[Calendar].[Date Hierarchy].[Year].&amp;[2020]","[Measures].[CA]")</f>
        <v>22087219</v>
      </c>
    </row>
    <row r="4" spans="1:13" ht="15.75" x14ac:dyDescent="0.25">
      <c r="A4" s="2" t="str" vm="6">
        <f>CUBEMEMBER("ThisWorkbookDataModel","[Calendar].[Date Hierarchy].[Year].&amp;[2020]")</f>
        <v>2020</v>
      </c>
      <c r="B4" vm="12">
        <f>CUBEVALUE("ThisWorkbookDataModel","[Calendar].[Date Hierarchy].[Year].&amp;[2020]","[Measures].[CA]")</f>
        <v>22087219</v>
      </c>
      <c r="F4" s="7" t="str">
        <f ca="1">_xlfn.FORMULATEXT(G3)</f>
        <v>=VALEURCUBE("ThisWorkbookDataModel";"[Calendar].[Date Hierarchy].[Year].&amp;[2020]";"[Measures].[CA]")</v>
      </c>
    </row>
    <row r="5" spans="1:13" x14ac:dyDescent="0.25">
      <c r="A5" s="2" t="str" vm="5">
        <f>CUBEMEMBER("ThisWorkbookDataModel","[Calendar].[Date Hierarchy].[Year].&amp;[2021]")</f>
        <v>2021</v>
      </c>
      <c r="B5" vm="11">
        <f>CUBEVALUE("ThisWorkbookDataModel",$A5,B$3)</f>
        <v>22080647</v>
      </c>
    </row>
    <row r="6" spans="1:13" ht="26.25" x14ac:dyDescent="0.4">
      <c r="A6" s="2" t="str" vm="4">
        <f>CUBEMEMBER("ThisWorkbookDataModel","[Calendar].[Date Hierarchy].[Year].&amp;[2022]")</f>
        <v>2022</v>
      </c>
      <c r="B6" vm="10">
        <f>CUBEVALUE("ThisWorkbookDataModel",$A6,B$3)</f>
        <v>23597219</v>
      </c>
      <c r="F6" s="5" t="s">
        <v>19</v>
      </c>
      <c r="G6" s="5" vm="11">
        <f>CUBEVALUE("ThisWorkbookDataModel","[Calendar].[Date Hierarchy].[Year].&amp;[2021]","[Measures].[CA]")</f>
        <v>22080647</v>
      </c>
    </row>
    <row r="7" spans="1:13" ht="26.25" x14ac:dyDescent="0.4">
      <c r="A7" s="2" t="str" vm="3">
        <f>CUBEMEMBER("ThisWorkbookDataModel","[Calendar].[Date Hierarchy].[Year].&amp;[2023]")</f>
        <v>2023</v>
      </c>
      <c r="B7" t="str" vm="9">
        <f>CUBEVALUE("ThisWorkbookDataModel",$A7,B$3)</f>
        <v/>
      </c>
      <c r="F7" s="5"/>
      <c r="G7" s="5"/>
    </row>
    <row r="8" spans="1:13" ht="26.25" x14ac:dyDescent="0.4">
      <c r="A8" s="2" t="str" vm="2">
        <f>CUBEMEMBER("ThisWorkbookDataModel","[Calendar].[Date Hierarchy].[All]","Total général")</f>
        <v>Total général</v>
      </c>
      <c r="B8" vm="7">
        <f>CUBEVALUE("ThisWorkbookDataModel",$A8,B$3)</f>
        <v>67765085</v>
      </c>
      <c r="F8" s="5" t="s">
        <v>20</v>
      </c>
      <c r="G8" s="5" vm="10">
        <f>CUBEVALUE("ThisWorkbookDataModel","[Calendar].[Date Hierarchy].[Year].&amp;[2022]","[Measures].[CA]")</f>
        <v>23597219</v>
      </c>
    </row>
    <row r="9" spans="1:13" ht="26.25" x14ac:dyDescent="0.4">
      <c r="F9" s="5"/>
      <c r="G9" s="5"/>
    </row>
    <row r="11" spans="1:13" ht="26.25" x14ac:dyDescent="0.4">
      <c r="F11" s="5" t="s">
        <v>40</v>
      </c>
      <c r="G11" s="5" vm="8">
        <f>CUBEVALUE("ThisWorkbookDataModel","[Calendar].[Date Hierarchy].[Year].&amp;[2023]","[Measures].[CA LY]")</f>
        <v>23597219</v>
      </c>
    </row>
    <row r="13" spans="1:13" ht="26.25" x14ac:dyDescent="0.4">
      <c r="M13" s="5"/>
    </row>
  </sheetData>
  <conditionalFormatting sqref="C4:C8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C39470615164C8E0438B9160AEDEB" ma:contentTypeVersion="3" ma:contentTypeDescription="Crée un document." ma:contentTypeScope="" ma:versionID="3c2c49a7c29e663460b63e1e8c776a1b">
  <xsd:schema xmlns:xsd="http://www.w3.org/2001/XMLSchema" xmlns:xs="http://www.w3.org/2001/XMLSchema" xmlns:p="http://schemas.microsoft.com/office/2006/metadata/properties" xmlns:ns2="64cd1324-0197-448c-a7d6-d1c55566d9e1" targetNamespace="http://schemas.microsoft.com/office/2006/metadata/properties" ma:root="true" ma:fieldsID="8317983c82a50f128b9828d7810ec25f" ns2:_="">
    <xsd:import namespace="64cd1324-0197-448c-a7d6-d1c55566d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d1324-0197-448c-a7d6-d1c55566d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315D848F-DE55-4A1B-942D-F45B9334273F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E420FE0E-3755-448D-BDDD-3A2CD4FEF74A}">
  <ds:schemaRefs>
    <ds:schemaRef ds:uri="http://gemini/pivotcustomization/TableXML_dimClients_061802b3-4b6c-4db0-aa75-e2c873e25525"/>
  </ds:schemaRefs>
</ds:datastoreItem>
</file>

<file path=customXml/itemProps3.xml><?xml version="1.0" encoding="utf-8"?>
<ds:datastoreItem xmlns:ds="http://schemas.openxmlformats.org/officeDocument/2006/customXml" ds:itemID="{8B2C5624-C708-4E9F-A1EB-21F494EB05F4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customXml/itemProps4.xml><?xml version="1.0" encoding="utf-8"?>
<ds:datastoreItem xmlns:ds="http://schemas.openxmlformats.org/officeDocument/2006/customXml" ds:itemID="{0369AD71-214D-4C55-A67B-02E7FAA3349A}">
  <ds:schemaRefs>
    <ds:schemaRef ds:uri="http://gemini/pivotcustomization/TableXML_dimProduits_44393b95-059c-477f-acde-12a2d2f7dcd5"/>
  </ds:schemaRefs>
</ds:datastoreItem>
</file>

<file path=customXml/itemProps5.xml><?xml version="1.0" encoding="utf-8"?>
<ds:datastoreItem xmlns:ds="http://schemas.openxmlformats.org/officeDocument/2006/customXml" ds:itemID="{C8812FF6-997C-43B7-BDE0-5AFADEAE7952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CC55D72D-16C2-40F4-9767-CC252E640715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3D781C88-9AB2-4DA6-9990-4928A839EC36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9E95894A-CCD8-4D64-BBB5-B37B937F93AA}">
  <ds:schemaRefs>
    <ds:schemaRef ds:uri="http://gemini/pivotcustomization/TableXML_dimCat_f3f83bbd-1e29-4b75-91e6-7cf355b67d8e"/>
  </ds:schemaRefs>
</ds:datastoreItem>
</file>

<file path=customXml/itemProps9.xml><?xml version="1.0" encoding="utf-8"?>
<ds:datastoreItem xmlns:ds="http://schemas.openxmlformats.org/officeDocument/2006/customXml" ds:itemID="{6C05CF9E-79CE-41A1-ADA1-E0C37D05976F}">
  <ds:schemaRefs>
    <ds:schemaRef ds:uri="http://gemini/pivotcustomization/TableXML_factCommandes_fed33d17-6915-456a-9b9d-2fed7f0af16b"/>
  </ds:schemaRefs>
</ds:datastoreItem>
</file>

<file path=customXml/itemProps10.xml><?xml version="1.0" encoding="utf-8"?>
<ds:datastoreItem xmlns:ds="http://schemas.openxmlformats.org/officeDocument/2006/customXml" ds:itemID="{3B61C91E-DD0F-4CDB-9116-8EA51EC345D3}">
  <ds:schemaRefs>
    <ds:schemaRef ds:uri="http://gemini/pivotcustomization/TableXML_dimSousCat_8f82808c-df91-4dc6-8b6c-d9caf52204c7"/>
  </ds:schemaRefs>
</ds:datastoreItem>
</file>

<file path=customXml/itemProps11.xml><?xml version="1.0" encoding="utf-8"?>
<ds:datastoreItem xmlns:ds="http://schemas.openxmlformats.org/officeDocument/2006/customXml" ds:itemID="{E6593AEB-876E-4755-B9FE-EF8DC23D4683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B81C6B40-B264-4BA6-B5F8-D224CC12E2C0}"/>
</file>

<file path=customXml/itemProps13.xml><?xml version="1.0" encoding="utf-8"?>
<ds:datastoreItem xmlns:ds="http://schemas.openxmlformats.org/officeDocument/2006/customXml" ds:itemID="{4C952233-C391-4903-8DF1-CC66B68777E7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659FEC87-2EF9-4E92-B8F4-C8F8A459C00F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B3BC69FC-4FE8-4514-8163-603FA0017123}">
  <ds:schemaRefs>
    <ds:schemaRef ds:uri="http://gemini/pivotcustomization/TableXML_dimCountries_00a52579-c1e6-447d-8489-048fabf9d25b"/>
  </ds:schemaRefs>
</ds:datastoreItem>
</file>

<file path=customXml/itemProps16.xml><?xml version="1.0" encoding="utf-8"?>
<ds:datastoreItem xmlns:ds="http://schemas.openxmlformats.org/officeDocument/2006/customXml" ds:itemID="{4E2F06D2-30F9-4F27-BA74-811BBCB22DB7}">
  <ds:schemaRefs>
    <ds:schemaRef ds:uri="http://gemini/pivotcustomization/TableXML_factVentes_f4e86ad4-1ed2-4d84-933f-4da2837c3e31"/>
  </ds:schemaRefs>
</ds:datastoreItem>
</file>

<file path=customXml/itemProps17.xml><?xml version="1.0" encoding="utf-8"?>
<ds:datastoreItem xmlns:ds="http://schemas.openxmlformats.org/officeDocument/2006/customXml" ds:itemID="{A8DBC3F4-A2E1-4AC8-BAF2-7A6CC80F425B}">
  <ds:schemaRefs/>
</ds:datastoreItem>
</file>

<file path=customXml/itemProps18.xml><?xml version="1.0" encoding="utf-8"?>
<ds:datastoreItem xmlns:ds="http://schemas.openxmlformats.org/officeDocument/2006/customXml" ds:itemID="{C7A14A11-4358-4035-9E34-CABB26018D2D}">
  <ds:schemaRefs/>
</ds:datastoreItem>
</file>

<file path=customXml/itemProps19.xml><?xml version="1.0" encoding="utf-8"?>
<ds:datastoreItem xmlns:ds="http://schemas.openxmlformats.org/officeDocument/2006/customXml" ds:itemID="{D468DA6D-9C59-483F-868E-CCCC9217EA1D}">
  <ds:schemaRefs/>
</ds:datastoreItem>
</file>

<file path=customXml/itemProps20.xml><?xml version="1.0" encoding="utf-8"?>
<ds:datastoreItem xmlns:ds="http://schemas.openxmlformats.org/officeDocument/2006/customXml" ds:itemID="{75ADD536-0BBB-4E51-B398-2D9A8FBC2EA1}">
  <ds:schemaRefs/>
</ds:datastoreItem>
</file>

<file path=customXml/itemProps21.xml><?xml version="1.0" encoding="utf-8"?>
<ds:datastoreItem xmlns:ds="http://schemas.openxmlformats.org/officeDocument/2006/customXml" ds:itemID="{023A6E7E-1280-4660-9A3C-3548EF1312D9}">
  <ds:schemaRefs/>
</ds:datastoreItem>
</file>

<file path=customXml/itemProps22.xml><?xml version="1.0" encoding="utf-8"?>
<ds:datastoreItem xmlns:ds="http://schemas.openxmlformats.org/officeDocument/2006/customXml" ds:itemID="{9C6F3F6D-B6B6-4DEF-9982-E60C85271DD6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124DA658-44BF-4D75-8007-76F9C8102E68}">
  <ds:schemaRefs/>
</ds:datastoreItem>
</file>

<file path=customXml/itemProps24.xml><?xml version="1.0" encoding="utf-8"?>
<ds:datastoreItem xmlns:ds="http://schemas.openxmlformats.org/officeDocument/2006/customXml" ds:itemID="{DAB394AE-6110-469C-84DC-6CDC2998D754}">
  <ds:schemaRefs/>
</ds:datastoreItem>
</file>

<file path=customXml/itemProps25.xml><?xml version="1.0" encoding="utf-8"?>
<ds:datastoreItem xmlns:ds="http://schemas.openxmlformats.org/officeDocument/2006/customXml" ds:itemID="{978A26FF-5F59-44FB-B6A5-A162490B8230}">
  <ds:schemaRefs/>
</ds:datastoreItem>
</file>

<file path=customXml/itemProps26.xml><?xml version="1.0" encoding="utf-8"?>
<ds:datastoreItem xmlns:ds="http://schemas.openxmlformats.org/officeDocument/2006/customXml" ds:itemID="{6D7C34BD-D0F3-455F-9200-8D4C18E704AA}">
  <ds:schemaRefs/>
</ds:datastoreItem>
</file>

<file path=customXml/itemProps27.xml><?xml version="1.0" encoding="utf-8"?>
<ds:datastoreItem xmlns:ds="http://schemas.openxmlformats.org/officeDocument/2006/customXml" ds:itemID="{2590576F-BE78-47EA-A28B-575412FCDEA8}">
  <ds:schemaRefs/>
</ds:datastoreItem>
</file>

<file path=customXml/itemProps28.xml><?xml version="1.0" encoding="utf-8"?>
<ds:datastoreItem xmlns:ds="http://schemas.openxmlformats.org/officeDocument/2006/customXml" ds:itemID="{538C933E-1689-4F6C-9315-E68CF7FCF1C2}">
  <ds:schemaRefs/>
</ds:datastoreItem>
</file>

<file path=customXml/itemProps29.xml><?xml version="1.0" encoding="utf-8"?>
<ds:datastoreItem xmlns:ds="http://schemas.openxmlformats.org/officeDocument/2006/customXml" ds:itemID="{DCF5D12C-6A9A-404B-9B65-B8F18018574F}">
  <ds:schemaRefs/>
</ds:datastoreItem>
</file>

<file path=customXml/itemProps30.xml><?xml version="1.0" encoding="utf-8"?>
<ds:datastoreItem xmlns:ds="http://schemas.openxmlformats.org/officeDocument/2006/customXml" ds:itemID="{C78A9303-899E-42F9-B58E-9A792694FC67}">
  <ds:schemaRefs/>
</ds:datastoreItem>
</file>

<file path=customXml/itemProps31.xml><?xml version="1.0" encoding="utf-8"?>
<ds:datastoreItem xmlns:ds="http://schemas.openxmlformats.org/officeDocument/2006/customXml" ds:itemID="{B8A74ABD-1AB0-4B40-A152-0B8721A959BE}">
  <ds:schemaRefs/>
</ds:datastoreItem>
</file>

<file path=customXml/itemProps32.xml><?xml version="1.0" encoding="utf-8"?>
<ds:datastoreItem xmlns:ds="http://schemas.openxmlformats.org/officeDocument/2006/customXml" ds:itemID="{67E1CF4E-FFA1-4EDF-995B-BA1F4D4DD301}">
  <ds:schemaRefs/>
</ds:datastoreItem>
</file>

<file path=customXml/itemProps33.xml><?xml version="1.0" encoding="utf-8"?>
<ds:datastoreItem xmlns:ds="http://schemas.openxmlformats.org/officeDocument/2006/customXml" ds:itemID="{784017A4-0CC0-49D2-9236-CFAF33C27C8C}">
  <ds:schemaRefs/>
</ds:datastoreItem>
</file>

<file path=customXml/itemProps34.xml><?xml version="1.0" encoding="utf-8"?>
<ds:datastoreItem xmlns:ds="http://schemas.openxmlformats.org/officeDocument/2006/customXml" ds:itemID="{87850C0F-7EDC-4BB9-9218-17A6ED56C6A8}">
  <ds:schemaRefs/>
</ds:datastoreItem>
</file>

<file path=customXml/itemProps35.xml><?xml version="1.0" encoding="utf-8"?>
<ds:datastoreItem xmlns:ds="http://schemas.openxmlformats.org/officeDocument/2006/customXml" ds:itemID="{972644CE-BC1E-406F-A417-37BD9729B3E0}">
  <ds:schemaRefs/>
</ds:datastoreItem>
</file>

<file path=customXml/itemProps36.xml><?xml version="1.0" encoding="utf-8"?>
<ds:datastoreItem xmlns:ds="http://schemas.openxmlformats.org/officeDocument/2006/customXml" ds:itemID="{AAE4D475-20DA-406E-9C6D-D9291DA7F376}">
  <ds:schemaRefs/>
</ds:datastoreItem>
</file>

<file path=customXml/itemProps37.xml><?xml version="1.0" encoding="utf-8"?>
<ds:datastoreItem xmlns:ds="http://schemas.openxmlformats.org/officeDocument/2006/customXml" ds:itemID="{2FB7D4EE-0C46-41E6-B761-7F66F2DC3B3B}">
  <ds:schemaRefs/>
</ds:datastoreItem>
</file>

<file path=customXml/itemProps38.xml><?xml version="1.0" encoding="utf-8"?>
<ds:datastoreItem xmlns:ds="http://schemas.openxmlformats.org/officeDocument/2006/customXml" ds:itemID="{CF4A29C0-7030-4890-9F38-611A5F950EB8}">
  <ds:schemaRefs/>
</ds:datastoreItem>
</file>

<file path=customXml/itemProps39.xml><?xml version="1.0" encoding="utf-8"?>
<ds:datastoreItem xmlns:ds="http://schemas.openxmlformats.org/officeDocument/2006/customXml" ds:itemID="{536A120D-AF4E-4F3A-8F39-7994B7504E3C}">
  <ds:schemaRefs/>
</ds:datastoreItem>
</file>

<file path=customXml/itemProps40.xml><?xml version="1.0" encoding="utf-8"?>
<ds:datastoreItem xmlns:ds="http://schemas.openxmlformats.org/officeDocument/2006/customXml" ds:itemID="{5EF32B60-0D86-4925-BC0C-6456768F6D59}">
  <ds:schemaRefs/>
</ds:datastoreItem>
</file>

<file path=customXml/itemProps41.xml><?xml version="1.0" encoding="utf-8"?>
<ds:datastoreItem xmlns:ds="http://schemas.openxmlformats.org/officeDocument/2006/customXml" ds:itemID="{9668C785-8291-4DAB-A4B8-73A82E7D67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TOP 10</vt:lpstr>
      <vt:lpstr>TCD KPI</vt:lpstr>
      <vt:lpstr>CUBE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2025-04-27T13:46:54Z</dcterms:created>
  <dcterms:modified xsi:type="dcterms:W3CDTF">2026-01-26T21:43:08Z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0x010100F0DC39470615164C8E0438B9160AEDEB</vt:lpwstr>
  </property>
  <property fmtid="{D5CDD505-2E9C-101B-9397-08002B2CF9AE}" pid="3" name="MediaServiceImageTags">
    <vt:lpwstr/>
  </property>
</Properties>
</file>