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79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9" i="1" l="1"/>
  <c r="K25" i="1"/>
  <c r="K19" i="1"/>
  <c r="E25" i="1"/>
  <c r="J25" i="1"/>
  <c r="K16" i="1"/>
  <c r="K14" i="1"/>
  <c r="K9" i="1"/>
  <c r="F7" i="1"/>
  <c r="F29" i="1" l="1"/>
  <c r="F25" i="1"/>
  <c r="F19" i="1" l="1"/>
  <c r="F16" i="1"/>
  <c r="F14" i="1"/>
  <c r="F9" i="1"/>
</calcChain>
</file>

<file path=xl/sharedStrings.xml><?xml version="1.0" encoding="utf-8"?>
<sst xmlns="http://schemas.openxmlformats.org/spreadsheetml/2006/main" count="91" uniqueCount="59">
  <si>
    <t>no</t>
    <phoneticPr fontId="1" type="noConversion"/>
  </si>
  <si>
    <t>a7_subsystem_inst</t>
  </si>
  <si>
    <t>hevc_top_inst</t>
  </si>
  <si>
    <t>luxury_isp_top_inst</t>
  </si>
  <si>
    <t>DDR_TOP_inst</t>
  </si>
  <si>
    <t>sirius_asic_top_baseband_inst</t>
  </si>
  <si>
    <t>h264_top_inst</t>
  </si>
  <si>
    <t>cdn_typec_subsystem_top_inst</t>
  </si>
  <si>
    <t>m7_top_inst</t>
  </si>
  <si>
    <t>mmu500_smmu_dsp_inst</t>
  </si>
  <si>
    <t>mmu500_smmu_video_inst</t>
  </si>
  <si>
    <t>display_engine_inst</t>
  </si>
  <si>
    <t>pcie_iip_device_inst</t>
  </si>
  <si>
    <t>usb3_top_inst</t>
  </si>
  <si>
    <t>sec_subsys_top_inst</t>
  </si>
  <si>
    <t>cci400_inst</t>
  </si>
  <si>
    <t>mipi_top_inst</t>
  </si>
  <si>
    <t>dmac_top_axi_wrapper_inst</t>
  </si>
  <si>
    <t>TZC400_6F_inst</t>
  </si>
  <si>
    <t>hdmi_top_inst</t>
  </si>
  <si>
    <t>emmc_ctrl_inst</t>
  </si>
  <si>
    <t>gbeth_top_inst</t>
  </si>
  <si>
    <t>CXSOC_inst</t>
  </si>
  <si>
    <t>boot_rom_inst</t>
  </si>
  <si>
    <t>sirius_test_func_inst</t>
  </si>
  <si>
    <t>sirius_spi2apb_inst</t>
  </si>
  <si>
    <t>Partition name</t>
    <phoneticPr fontId="1" type="noConversion"/>
  </si>
  <si>
    <t>CA7</t>
    <phoneticPr fontId="1" type="noConversion"/>
  </si>
  <si>
    <t>OD+shut off</t>
    <phoneticPr fontId="1" type="noConversion"/>
  </si>
  <si>
    <t>12T</t>
    <phoneticPr fontId="1" type="noConversion"/>
  </si>
  <si>
    <t>shut off</t>
    <phoneticPr fontId="1" type="noConversion"/>
  </si>
  <si>
    <t>low power control</t>
    <phoneticPr fontId="1" type="noConversion"/>
  </si>
  <si>
    <t>Tech</t>
    <phoneticPr fontId="1" type="noConversion"/>
  </si>
  <si>
    <t>7T</t>
    <phoneticPr fontId="1" type="noConversion"/>
  </si>
  <si>
    <t>ISP</t>
    <phoneticPr fontId="1" type="noConversion"/>
  </si>
  <si>
    <t>DDR_TOP</t>
    <phoneticPr fontId="1" type="noConversion"/>
  </si>
  <si>
    <t>inst number</t>
    <phoneticPr fontId="1" type="noConversion"/>
  </si>
  <si>
    <t>Comment</t>
    <phoneticPr fontId="1" type="noConversion"/>
  </si>
  <si>
    <t>9T</t>
    <phoneticPr fontId="1" type="noConversion"/>
  </si>
  <si>
    <t>Baseband</t>
    <phoneticPr fontId="1" type="noConversion"/>
  </si>
  <si>
    <t>cevaxm4_subsys_inst</t>
    <phoneticPr fontId="1" type="noConversion"/>
  </si>
  <si>
    <t>block name</t>
    <phoneticPr fontId="1" type="noConversion"/>
  </si>
  <si>
    <t>P1</t>
    <phoneticPr fontId="1" type="noConversion"/>
  </si>
  <si>
    <t>video_if_inst</t>
    <phoneticPr fontId="1" type="noConversion"/>
  </si>
  <si>
    <t>total inst number</t>
    <phoneticPr fontId="1" type="noConversion"/>
  </si>
  <si>
    <t>P2</t>
    <phoneticPr fontId="1" type="noConversion"/>
  </si>
  <si>
    <t>jpeg_top_inst</t>
    <phoneticPr fontId="1" type="noConversion"/>
  </si>
  <si>
    <t>P3</t>
    <phoneticPr fontId="1" type="noConversion"/>
  </si>
  <si>
    <t>P4</t>
    <phoneticPr fontId="1" type="noConversion"/>
  </si>
  <si>
    <t>TOP</t>
    <phoneticPr fontId="1" type="noConversion"/>
  </si>
  <si>
    <t>sirius_non_secure_inst</t>
    <phoneticPr fontId="1" type="noConversion"/>
  </si>
  <si>
    <t>sram_top_inst</t>
    <phoneticPr fontId="1" type="noConversion"/>
  </si>
  <si>
    <t>dmac_ceva_axi_wrapper_inst</t>
    <phoneticPr fontId="1" type="noConversion"/>
  </si>
  <si>
    <t>P5</t>
    <phoneticPr fontId="1" type="noConversion"/>
  </si>
  <si>
    <t>NOC_main</t>
    <phoneticPr fontId="1" type="noConversion"/>
  </si>
  <si>
    <t>NOC_ceva+vision</t>
    <phoneticPr fontId="1" type="noConversion"/>
  </si>
  <si>
    <t>HEVC</t>
    <phoneticPr fontId="1" type="noConversion"/>
  </si>
  <si>
    <t>CEVA</t>
    <phoneticPr fontId="1" type="noConversion"/>
  </si>
  <si>
    <t>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</si>
</sst>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_ "/>
    <numFmt numFmtId="178" formatCode="0.00_ "/>
    <numFmt numFmtId="179" formatCode="0.00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FF0000"/>
      <name val="Arial"/>
      <family val="2"/>
    </font>
    <font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 Unicode MS"/>
      <family val="2"/>
      <charset val="134"/>
    </font>
    <font>
      <sz val="12"/>
      <name val="宋体"/>
      <family val="3"/>
      <charset val="134"/>
    </font>
    <font>
      <sz val="11"/>
      <name val="Arial Unicode MS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top" wrapText="1"/>
    </xf>
    <xf numFmtId="177" fontId="4" fillId="0" borderId="1" xfId="0" applyNumberFormat="1" applyFont="1" applyBorder="1" applyAlignment="1">
      <alignment horizontal="right" vertical="top" wrapText="1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top" wrapText="1"/>
    </xf>
    <xf numFmtId="177" fontId="4" fillId="6" borderId="1" xfId="0" applyNumberFormat="1" applyFont="1" applyFill="1" applyBorder="1" applyAlignment="1">
      <alignment horizontal="right" vertical="top" wrapText="1"/>
    </xf>
    <xf numFmtId="0" fontId="2" fillId="6" borderId="1" xfId="0" applyFont="1" applyFill="1" applyBorder="1">
      <alignment vertical="center"/>
    </xf>
    <xf numFmtId="0" fontId="4" fillId="7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177" fontId="4" fillId="8" borderId="1" xfId="0" applyNumberFormat="1" applyFont="1" applyFill="1" applyBorder="1" applyAlignment="1">
      <alignment horizontal="right" vertical="top" wrapText="1"/>
    </xf>
    <xf numFmtId="0" fontId="2" fillId="8" borderId="1" xfId="0" applyFont="1" applyFill="1" applyBorder="1">
      <alignment vertical="center"/>
    </xf>
    <xf numFmtId="0" fontId="4" fillId="1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/>
    </xf>
    <xf numFmtId="0" fontId="4" fillId="15" borderId="1" xfId="0" applyFont="1" applyFill="1" applyBorder="1" applyAlignment="1">
      <alignment horizontal="left" vertical="top" wrapText="1"/>
    </xf>
    <xf numFmtId="177" fontId="4" fillId="10" borderId="1" xfId="0" applyNumberFormat="1" applyFont="1" applyFill="1" applyBorder="1" applyAlignment="1">
      <alignment horizontal="right" vertical="top" wrapText="1"/>
    </xf>
    <xf numFmtId="0" fontId="2" fillId="10" borderId="1" xfId="0" applyFont="1" applyFill="1" applyBorder="1">
      <alignment vertical="center"/>
    </xf>
    <xf numFmtId="0" fontId="4" fillId="10" borderId="1" xfId="0" applyFont="1" applyFill="1" applyBorder="1" applyAlignment="1">
      <alignment horizontal="left" vertical="top" wrapText="1"/>
    </xf>
    <xf numFmtId="0" fontId="2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left" vertical="top" wrapText="1"/>
    </xf>
    <xf numFmtId="177" fontId="4" fillId="4" borderId="1" xfId="0" applyNumberFormat="1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left" vertical="top" wrapText="1"/>
    </xf>
    <xf numFmtId="0" fontId="2" fillId="12" borderId="1" xfId="0" applyFont="1" applyFill="1" applyBorder="1">
      <alignment vertical="center"/>
    </xf>
    <xf numFmtId="0" fontId="4" fillId="1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12" borderId="1" xfId="0" applyFont="1" applyFill="1" applyBorder="1" applyAlignment="1">
      <alignment horizontal="right" vertical="top" wrapText="1"/>
    </xf>
    <xf numFmtId="0" fontId="4" fillId="12" borderId="1" xfId="0" applyFont="1" applyFill="1" applyBorder="1" applyAlignment="1">
      <alignment horizontal="left" vertical="top" wrapText="1"/>
    </xf>
    <xf numFmtId="176" fontId="2" fillId="12" borderId="1" xfId="0" applyNumberFormat="1" applyFont="1" applyFill="1" applyBorder="1" applyAlignment="1">
      <alignment horizontal="right" vertical="center"/>
    </xf>
    <xf numFmtId="0" fontId="2" fillId="9" borderId="1" xfId="0" applyFont="1" applyFill="1" applyBorder="1">
      <alignment vertical="center"/>
    </xf>
    <xf numFmtId="0" fontId="4" fillId="11" borderId="1" xfId="0" applyFont="1" applyFill="1" applyBorder="1" applyAlignment="1">
      <alignment horizontal="left" vertical="top" wrapText="1"/>
    </xf>
    <xf numFmtId="177" fontId="4" fillId="9" borderId="1" xfId="0" applyNumberFormat="1" applyFont="1" applyFill="1" applyBorder="1" applyAlignment="1">
      <alignment horizontal="right" vertical="top" wrapText="1"/>
    </xf>
    <xf numFmtId="0" fontId="4" fillId="9" borderId="1" xfId="0" applyFont="1" applyFill="1" applyBorder="1" applyAlignment="1">
      <alignment horizontal="left" vertical="top" wrapText="1"/>
    </xf>
    <xf numFmtId="176" fontId="2" fillId="9" borderId="1" xfId="0" applyNumberFormat="1" applyFont="1" applyFill="1" applyBorder="1" applyAlignment="1">
      <alignment horizontal="right" vertical="center"/>
    </xf>
    <xf numFmtId="0" fontId="4" fillId="1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10" borderId="2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9" borderId="2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4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178" fontId="2" fillId="0" borderId="1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178" fontId="2" fillId="0" borderId="1" xfId="0" applyNumberFormat="1" applyFont="1" applyBorder="1" applyAlignment="1">
      <alignment horizontal="right" vertical="center"/>
    </xf>
    <xf numFmtId="179" fontId="8" fillId="0" borderId="1" xfId="0" applyNumberFormat="1" applyFont="1" applyFill="1" applyBorder="1" applyAlignment="1"/>
    <xf numFmtId="179" fontId="2" fillId="17" borderId="0" xfId="0" applyNumberFormat="1" applyFont="1" applyFill="1">
      <alignment vertical="center"/>
    </xf>
    <xf numFmtId="179" fontId="8" fillId="0" borderId="2" xfId="0" applyNumberFormat="1" applyFont="1" applyFill="1" applyBorder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abSelected="1" topLeftCell="A7" zoomScale="115" zoomScaleNormal="115" workbookViewId="0">
      <selection activeCell="D34" sqref="D34:E34"/>
    </sheetView>
  </sheetViews>
  <sheetFormatPr defaultRowHeight="16.5" x14ac:dyDescent="0.15"/>
  <cols>
    <col min="1" max="1" width="9" style="1"/>
    <col min="2" max="2" width="3.5" style="1" bestFit="1" customWidth="1"/>
    <col min="3" max="3" width="13.625" style="1" bestFit="1" customWidth="1"/>
    <col min="4" max="4" width="26.75" style="1" bestFit="1" customWidth="1"/>
    <col min="5" max="5" width="11.25" style="1" bestFit="1" customWidth="1"/>
    <col min="6" max="6" width="15.5" style="2" bestFit="1" customWidth="1"/>
    <col min="7" max="7" width="16.375" style="1" bestFit="1" customWidth="1"/>
    <col min="8" max="8" width="5.625" style="1" bestFit="1" customWidth="1"/>
    <col min="9" max="9" width="19.375" style="1" customWidth="1"/>
    <col min="10" max="10" width="11.25" style="62" bestFit="1" customWidth="1"/>
    <col min="11" max="16384" width="9" style="1"/>
  </cols>
  <sheetData>
    <row r="2" spans="2:11" x14ac:dyDescent="0.15">
      <c r="B2" s="19" t="s">
        <v>0</v>
      </c>
      <c r="C2" s="3" t="s">
        <v>26</v>
      </c>
      <c r="D2" s="3" t="s">
        <v>41</v>
      </c>
      <c r="E2" s="3" t="s">
        <v>36</v>
      </c>
      <c r="F2" s="4" t="s">
        <v>44</v>
      </c>
      <c r="G2" s="3" t="s">
        <v>31</v>
      </c>
      <c r="H2" s="3" t="s">
        <v>32</v>
      </c>
      <c r="I2" s="3" t="s">
        <v>37</v>
      </c>
      <c r="J2" s="63" t="s">
        <v>58</v>
      </c>
    </row>
    <row r="3" spans="2:11" x14ac:dyDescent="0.3">
      <c r="B3" s="3">
        <v>1</v>
      </c>
      <c r="C3" s="1" t="s">
        <v>57</v>
      </c>
      <c r="D3" s="5" t="s">
        <v>40</v>
      </c>
      <c r="E3" s="5">
        <v>6928824</v>
      </c>
      <c r="F3" s="6">
        <v>6928824</v>
      </c>
      <c r="G3" s="7" t="s">
        <v>28</v>
      </c>
      <c r="H3" s="7" t="s">
        <v>29</v>
      </c>
      <c r="I3" s="3"/>
      <c r="J3" s="64">
        <v>10.202282076841</v>
      </c>
    </row>
    <row r="4" spans="2:11" x14ac:dyDescent="0.3">
      <c r="B4" s="3">
        <v>2</v>
      </c>
      <c r="C4" s="5" t="s">
        <v>27</v>
      </c>
      <c r="D4" s="8" t="s">
        <v>1</v>
      </c>
      <c r="E4" s="8">
        <v>895899</v>
      </c>
      <c r="F4" s="6">
        <v>895899</v>
      </c>
      <c r="G4" s="9" t="s">
        <v>28</v>
      </c>
      <c r="H4" s="9" t="s">
        <v>29</v>
      </c>
      <c r="I4" s="3"/>
      <c r="J4" s="64">
        <v>2.9791656560240001</v>
      </c>
    </row>
    <row r="5" spans="2:11" x14ac:dyDescent="0.3">
      <c r="B5" s="3">
        <v>3</v>
      </c>
      <c r="C5" s="5" t="s">
        <v>56</v>
      </c>
      <c r="D5" s="5" t="s">
        <v>2</v>
      </c>
      <c r="E5" s="5">
        <v>2954902</v>
      </c>
      <c r="F5" s="6">
        <v>2954902</v>
      </c>
      <c r="G5" s="7" t="s">
        <v>30</v>
      </c>
      <c r="H5" s="7" t="s">
        <v>33</v>
      </c>
      <c r="I5" s="3"/>
      <c r="J5" s="64">
        <v>3.9052989999999999</v>
      </c>
    </row>
    <row r="6" spans="2:11" x14ac:dyDescent="0.3">
      <c r="B6" s="3">
        <v>4</v>
      </c>
      <c r="C6" s="8" t="s">
        <v>34</v>
      </c>
      <c r="D6" s="10" t="s">
        <v>3</v>
      </c>
      <c r="E6" s="10">
        <v>1148844</v>
      </c>
      <c r="F6" s="6">
        <v>1148844</v>
      </c>
      <c r="G6" s="9" t="s">
        <v>30</v>
      </c>
      <c r="H6" s="9" t="s">
        <v>33</v>
      </c>
      <c r="I6" s="3"/>
      <c r="J6" s="64">
        <v>3.637</v>
      </c>
    </row>
    <row r="7" spans="2:11" x14ac:dyDescent="0.3">
      <c r="B7" s="3">
        <v>5</v>
      </c>
      <c r="C7" s="5" t="s">
        <v>35</v>
      </c>
      <c r="D7" s="5" t="s">
        <v>4</v>
      </c>
      <c r="E7" s="30">
        <v>1077586</v>
      </c>
      <c r="F7" s="6">
        <f>E7</f>
        <v>1077586</v>
      </c>
      <c r="G7" s="3"/>
      <c r="H7" s="3" t="s">
        <v>38</v>
      </c>
      <c r="I7" s="3"/>
      <c r="J7" s="64">
        <v>6.5434653459999996</v>
      </c>
    </row>
    <row r="8" spans="2:11" x14ac:dyDescent="0.3">
      <c r="B8" s="3">
        <v>6</v>
      </c>
      <c r="C8" s="3" t="s">
        <v>39</v>
      </c>
      <c r="D8" s="8" t="s">
        <v>5</v>
      </c>
      <c r="E8" s="8">
        <v>941092</v>
      </c>
      <c r="F8" s="6">
        <v>941092</v>
      </c>
      <c r="G8" s="3"/>
      <c r="H8" s="3" t="s">
        <v>33</v>
      </c>
      <c r="I8" s="3"/>
      <c r="J8" s="64">
        <v>1.8480000000000001</v>
      </c>
    </row>
    <row r="9" spans="2:11" x14ac:dyDescent="0.3">
      <c r="B9" s="41">
        <v>7</v>
      </c>
      <c r="C9" s="40" t="s">
        <v>42</v>
      </c>
      <c r="D9" s="11" t="s">
        <v>16</v>
      </c>
      <c r="E9" s="11">
        <v>148453</v>
      </c>
      <c r="F9" s="12">
        <f>SUM(E9:E13)</f>
        <v>946177</v>
      </c>
      <c r="G9" s="13"/>
      <c r="H9" s="13" t="s">
        <v>33</v>
      </c>
      <c r="I9" s="3"/>
      <c r="J9" s="64">
        <v>3.4113000000000002</v>
      </c>
      <c r="K9" s="65">
        <f>SUM(J9:J13)</f>
        <v>6.2158470109469999</v>
      </c>
    </row>
    <row r="10" spans="2:11" x14ac:dyDescent="0.3">
      <c r="B10" s="41"/>
      <c r="C10" s="40"/>
      <c r="D10" s="11" t="s">
        <v>19</v>
      </c>
      <c r="E10" s="11">
        <v>72900</v>
      </c>
      <c r="F10" s="12"/>
      <c r="G10" s="13"/>
      <c r="H10" s="13" t="s">
        <v>33</v>
      </c>
      <c r="I10" s="3"/>
      <c r="J10" s="64">
        <v>1.23251</v>
      </c>
    </row>
    <row r="11" spans="2:11" x14ac:dyDescent="0.3">
      <c r="B11" s="41"/>
      <c r="C11" s="40"/>
      <c r="D11" s="11" t="s">
        <v>43</v>
      </c>
      <c r="E11" s="11">
        <v>102712</v>
      </c>
      <c r="F11" s="12"/>
      <c r="G11" s="13"/>
      <c r="H11" s="13" t="s">
        <v>33</v>
      </c>
      <c r="I11" s="3"/>
      <c r="J11" s="64">
        <v>0.33172200000000002</v>
      </c>
    </row>
    <row r="12" spans="2:11" x14ac:dyDescent="0.3">
      <c r="B12" s="41"/>
      <c r="C12" s="40"/>
      <c r="D12" s="14" t="s">
        <v>11</v>
      </c>
      <c r="E12" s="14">
        <v>273955</v>
      </c>
      <c r="F12" s="12"/>
      <c r="G12" s="13"/>
      <c r="H12" s="13" t="s">
        <v>33</v>
      </c>
      <c r="I12" s="3"/>
      <c r="J12" s="64">
        <v>0.86304599999999998</v>
      </c>
    </row>
    <row r="13" spans="2:11" x14ac:dyDescent="0.3">
      <c r="B13" s="41"/>
      <c r="C13" s="40"/>
      <c r="D13" s="11" t="s">
        <v>10</v>
      </c>
      <c r="E13" s="11">
        <v>348157</v>
      </c>
      <c r="F13" s="12"/>
      <c r="G13" s="13"/>
      <c r="H13" s="13" t="s">
        <v>33</v>
      </c>
      <c r="I13" s="3"/>
      <c r="J13" s="64">
        <v>0.37726901094699999</v>
      </c>
    </row>
    <row r="14" spans="2:11" x14ac:dyDescent="0.3">
      <c r="B14" s="41">
        <v>8</v>
      </c>
      <c r="C14" s="42" t="s">
        <v>45</v>
      </c>
      <c r="D14" s="15" t="s">
        <v>6</v>
      </c>
      <c r="E14" s="15">
        <v>851025</v>
      </c>
      <c r="F14" s="16">
        <f>SUM(E14:E15)</f>
        <v>937976</v>
      </c>
      <c r="G14" s="17"/>
      <c r="H14" s="17" t="s">
        <v>33</v>
      </c>
      <c r="I14" s="3"/>
      <c r="J14" s="64">
        <v>1.652641</v>
      </c>
      <c r="K14" s="65">
        <f>SUM(J14:J15)</f>
        <v>1.7627980000000001</v>
      </c>
    </row>
    <row r="15" spans="2:11" x14ac:dyDescent="0.3">
      <c r="B15" s="41"/>
      <c r="C15" s="42"/>
      <c r="D15" s="18" t="s">
        <v>46</v>
      </c>
      <c r="E15" s="18">
        <v>86951</v>
      </c>
      <c r="F15" s="16"/>
      <c r="G15" s="17"/>
      <c r="H15" s="17" t="s">
        <v>33</v>
      </c>
      <c r="I15" s="3"/>
      <c r="J15" s="64">
        <v>0.110157</v>
      </c>
    </row>
    <row r="16" spans="2:11" x14ac:dyDescent="0.3">
      <c r="B16" s="43">
        <v>9</v>
      </c>
      <c r="C16" s="46" t="s">
        <v>47</v>
      </c>
      <c r="D16" s="20" t="s">
        <v>7</v>
      </c>
      <c r="E16" s="20">
        <v>611913</v>
      </c>
      <c r="F16" s="21">
        <f>SUM(E16:E18)</f>
        <v>1149370</v>
      </c>
      <c r="G16" s="22"/>
      <c r="H16" s="22" t="s">
        <v>33</v>
      </c>
      <c r="I16" s="3"/>
      <c r="J16" s="64">
        <v>3.136390261911</v>
      </c>
      <c r="K16" s="65">
        <f>SUM(J16:J18)</f>
        <v>5.202926217391</v>
      </c>
    </row>
    <row r="17" spans="2:11" x14ac:dyDescent="0.3">
      <c r="B17" s="44"/>
      <c r="C17" s="47"/>
      <c r="D17" s="23" t="s">
        <v>12</v>
      </c>
      <c r="E17" s="23">
        <v>254434</v>
      </c>
      <c r="F17" s="21"/>
      <c r="G17" s="22"/>
      <c r="H17" s="22" t="s">
        <v>33</v>
      </c>
      <c r="I17" s="3"/>
      <c r="J17" s="64">
        <v>1.1921120000000001</v>
      </c>
    </row>
    <row r="18" spans="2:11" x14ac:dyDescent="0.3">
      <c r="B18" s="45"/>
      <c r="C18" s="48"/>
      <c r="D18" s="20" t="s">
        <v>13</v>
      </c>
      <c r="E18" s="20">
        <v>283023</v>
      </c>
      <c r="F18" s="21"/>
      <c r="G18" s="22"/>
      <c r="H18" s="22" t="s">
        <v>33</v>
      </c>
      <c r="I18" s="3"/>
      <c r="J18" s="64">
        <v>0.87442395547999996</v>
      </c>
    </row>
    <row r="19" spans="2:11" x14ac:dyDescent="0.3">
      <c r="B19" s="49">
        <v>10</v>
      </c>
      <c r="C19" s="55" t="s">
        <v>48</v>
      </c>
      <c r="D19" s="39" t="s">
        <v>8</v>
      </c>
      <c r="E19" s="25">
        <v>606783</v>
      </c>
      <c r="F19" s="26">
        <f>SUM(E19:E24)</f>
        <v>969216</v>
      </c>
      <c r="G19" s="24"/>
      <c r="H19" s="24" t="s">
        <v>33</v>
      </c>
      <c r="I19" s="3"/>
      <c r="J19" s="64">
        <v>1.0443681409909999</v>
      </c>
      <c r="K19" s="65">
        <f>SUM(J19:J24)</f>
        <v>4.7993219660989999</v>
      </c>
    </row>
    <row r="20" spans="2:11" x14ac:dyDescent="0.3">
      <c r="B20" s="50"/>
      <c r="C20" s="56"/>
      <c r="D20" s="25" t="s">
        <v>22</v>
      </c>
      <c r="E20" s="25">
        <v>20525</v>
      </c>
      <c r="F20" s="26"/>
      <c r="G20" s="24"/>
      <c r="H20" s="24" t="s">
        <v>33</v>
      </c>
      <c r="I20" s="3"/>
      <c r="J20" s="64">
        <v>4.8955518407999998E-2</v>
      </c>
    </row>
    <row r="21" spans="2:11" x14ac:dyDescent="0.3">
      <c r="B21" s="50"/>
      <c r="C21" s="56"/>
      <c r="D21" s="25" t="s">
        <v>20</v>
      </c>
      <c r="E21" s="25">
        <v>23878</v>
      </c>
      <c r="F21" s="26"/>
      <c r="G21" s="24"/>
      <c r="H21" s="24" t="s">
        <v>33</v>
      </c>
      <c r="I21" s="3"/>
      <c r="J21" s="64">
        <v>2.7337E-2</v>
      </c>
    </row>
    <row r="22" spans="2:11" x14ac:dyDescent="0.3">
      <c r="B22" s="50"/>
      <c r="C22" s="56"/>
      <c r="D22" s="25" t="s">
        <v>14</v>
      </c>
      <c r="E22" s="25">
        <v>219461</v>
      </c>
      <c r="F22" s="26"/>
      <c r="G22" s="24"/>
      <c r="H22" s="24" t="s">
        <v>33</v>
      </c>
      <c r="I22" s="3"/>
      <c r="J22" s="64">
        <v>0.526663437038</v>
      </c>
    </row>
    <row r="23" spans="2:11" x14ac:dyDescent="0.3">
      <c r="B23" s="50"/>
      <c r="C23" s="56"/>
      <c r="D23" s="27" t="s">
        <v>23</v>
      </c>
      <c r="E23" s="27">
        <v>2410</v>
      </c>
      <c r="F23" s="26"/>
      <c r="G23" s="24"/>
      <c r="H23" s="24" t="s">
        <v>33</v>
      </c>
      <c r="I23" s="3"/>
      <c r="J23" s="64">
        <v>1.0411869662000001E-2</v>
      </c>
    </row>
    <row r="24" spans="2:11" x14ac:dyDescent="0.3">
      <c r="B24" s="51"/>
      <c r="C24" s="57"/>
      <c r="D24" s="27" t="s">
        <v>51</v>
      </c>
      <c r="E24" s="27">
        <v>96159</v>
      </c>
      <c r="F24" s="26"/>
      <c r="G24" s="24"/>
      <c r="H24" s="24" t="s">
        <v>33</v>
      </c>
      <c r="I24" s="3"/>
      <c r="J24" s="66">
        <v>3.1415860000000002</v>
      </c>
    </row>
    <row r="25" spans="2:11" x14ac:dyDescent="0.3">
      <c r="B25" s="43">
        <v>11</v>
      </c>
      <c r="C25" s="58" t="s">
        <v>53</v>
      </c>
      <c r="D25" s="29" t="s">
        <v>55</v>
      </c>
      <c r="E25" s="30">
        <f>1219589-644592</f>
        <v>574997</v>
      </c>
      <c r="F25" s="31">
        <f>SUM(E25:E28)</f>
        <v>1102081</v>
      </c>
      <c r="G25" s="28"/>
      <c r="H25" s="28" t="s">
        <v>33</v>
      </c>
      <c r="I25" s="3"/>
      <c r="J25" s="64">
        <f>1.103175-0.57</f>
        <v>0.53317500000000007</v>
      </c>
      <c r="K25" s="65">
        <f>SUM(J25:J28)</f>
        <v>1.096640954732</v>
      </c>
    </row>
    <row r="26" spans="2:11" x14ac:dyDescent="0.3">
      <c r="B26" s="44"/>
      <c r="C26" s="59"/>
      <c r="D26" s="32" t="s">
        <v>52</v>
      </c>
      <c r="E26" s="32">
        <v>98746</v>
      </c>
      <c r="F26" s="33"/>
      <c r="G26" s="28"/>
      <c r="H26" s="28" t="s">
        <v>33</v>
      </c>
      <c r="I26" s="3"/>
      <c r="J26" s="64">
        <v>9.9082000000000003E-2</v>
      </c>
    </row>
    <row r="27" spans="2:11" x14ac:dyDescent="0.3">
      <c r="B27" s="44"/>
      <c r="C27" s="59"/>
      <c r="D27" s="32" t="s">
        <v>17</v>
      </c>
      <c r="E27" s="32">
        <v>75813</v>
      </c>
      <c r="F27" s="32"/>
      <c r="G27" s="28"/>
      <c r="H27" s="28" t="s">
        <v>33</v>
      </c>
      <c r="I27" s="3"/>
      <c r="J27" s="64">
        <v>8.5064000000000001E-2</v>
      </c>
    </row>
    <row r="28" spans="2:11" x14ac:dyDescent="0.3">
      <c r="B28" s="45"/>
      <c r="C28" s="60"/>
      <c r="D28" s="29" t="s">
        <v>9</v>
      </c>
      <c r="E28" s="29">
        <v>352525</v>
      </c>
      <c r="F28" s="33"/>
      <c r="G28" s="28"/>
      <c r="H28" s="28" t="s">
        <v>33</v>
      </c>
      <c r="I28" s="3"/>
      <c r="J28" s="64">
        <v>0.37931995473199998</v>
      </c>
    </row>
    <row r="29" spans="2:11" x14ac:dyDescent="0.3">
      <c r="B29" s="43">
        <v>12</v>
      </c>
      <c r="C29" s="52" t="s">
        <v>49</v>
      </c>
      <c r="D29" s="35" t="s">
        <v>18</v>
      </c>
      <c r="E29" s="35">
        <v>67538</v>
      </c>
      <c r="F29" s="36">
        <f>SUM(E29:E35)</f>
        <v>970296</v>
      </c>
      <c r="G29" s="34"/>
      <c r="H29" s="34" t="s">
        <v>33</v>
      </c>
      <c r="I29" s="3"/>
      <c r="J29" s="64">
        <v>6.3355626959000003E-2</v>
      </c>
      <c r="K29" s="65">
        <f>SUM(J29:J35)</f>
        <v>4.5158454614889996</v>
      </c>
    </row>
    <row r="30" spans="2:11" x14ac:dyDescent="0.3">
      <c r="B30" s="44"/>
      <c r="C30" s="53"/>
      <c r="D30" s="35" t="s">
        <v>50</v>
      </c>
      <c r="E30" s="35">
        <v>21299</v>
      </c>
      <c r="F30" s="35"/>
      <c r="G30" s="34"/>
      <c r="H30" s="34" t="s">
        <v>33</v>
      </c>
      <c r="I30" s="3"/>
      <c r="J30" s="64">
        <v>3.6503410000000001</v>
      </c>
    </row>
    <row r="31" spans="2:11" x14ac:dyDescent="0.3">
      <c r="B31" s="44"/>
      <c r="C31" s="53"/>
      <c r="D31" s="35" t="s">
        <v>21</v>
      </c>
      <c r="E31" s="35">
        <v>9991</v>
      </c>
      <c r="F31" s="35"/>
      <c r="G31" s="34"/>
      <c r="H31" s="34" t="s">
        <v>33</v>
      </c>
      <c r="I31" s="3"/>
      <c r="J31" s="64">
        <v>4.2366000000000001E-2</v>
      </c>
    </row>
    <row r="32" spans="2:11" x14ac:dyDescent="0.15">
      <c r="B32" s="44"/>
      <c r="C32" s="53"/>
      <c r="D32" s="37" t="s">
        <v>24</v>
      </c>
      <c r="E32" s="37">
        <v>838</v>
      </c>
      <c r="F32" s="38"/>
      <c r="G32" s="34"/>
      <c r="H32" s="34" t="s">
        <v>33</v>
      </c>
      <c r="I32" s="3"/>
      <c r="J32" s="61">
        <v>0</v>
      </c>
    </row>
    <row r="33" spans="2:10" x14ac:dyDescent="0.15">
      <c r="B33" s="44"/>
      <c r="C33" s="53"/>
      <c r="D33" s="35" t="s">
        <v>25</v>
      </c>
      <c r="E33" s="35">
        <v>438</v>
      </c>
      <c r="F33" s="38"/>
      <c r="G33" s="34"/>
      <c r="H33" s="34" t="s">
        <v>33</v>
      </c>
      <c r="I33" s="3"/>
      <c r="J33" s="61">
        <v>0</v>
      </c>
    </row>
    <row r="34" spans="2:10" x14ac:dyDescent="0.3">
      <c r="B34" s="44"/>
      <c r="C34" s="53"/>
      <c r="D34" s="35" t="s">
        <v>15</v>
      </c>
      <c r="E34" s="35">
        <v>225600</v>
      </c>
      <c r="F34" s="38"/>
      <c r="G34" s="34"/>
      <c r="H34" s="34" t="s">
        <v>33</v>
      </c>
      <c r="I34" s="3"/>
      <c r="J34" s="64">
        <v>0.19102483452999999</v>
      </c>
    </row>
    <row r="35" spans="2:10" x14ac:dyDescent="0.15">
      <c r="B35" s="45"/>
      <c r="C35" s="54"/>
      <c r="D35" s="35" t="s">
        <v>54</v>
      </c>
      <c r="E35" s="30">
        <v>644592</v>
      </c>
      <c r="F35" s="35"/>
      <c r="G35" s="34"/>
      <c r="H35" s="34" t="s">
        <v>33</v>
      </c>
      <c r="I35" s="3"/>
      <c r="J35" s="61">
        <v>0.56875799999999999</v>
      </c>
    </row>
  </sheetData>
  <mergeCells count="12">
    <mergeCell ref="B19:B24"/>
    <mergeCell ref="B25:B28"/>
    <mergeCell ref="B29:B35"/>
    <mergeCell ref="C29:C35"/>
    <mergeCell ref="C19:C24"/>
    <mergeCell ref="C25:C28"/>
    <mergeCell ref="C9:C13"/>
    <mergeCell ref="B9:B13"/>
    <mergeCell ref="C14:C15"/>
    <mergeCell ref="B14:B15"/>
    <mergeCell ref="B16:B18"/>
    <mergeCell ref="C16:C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2017-03-14T09:35:59Z</dcterms:created>
  <dcterms:modified xsi:type="dcterms:W3CDTF">2017-03-22T04:00:24Z</dcterms:modified>
</cp:coreProperties>
</file>