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B_CEVA_INF_Info" sheetId="1" r:id="rId1"/>
    <sheet name="AXI3 bus signal " sheetId="2" r:id="rId2"/>
    <sheet name="Snoop" sheetId="3" r:id="rId3"/>
  </sheets>
  <calcPr calcId="145621" concurrentCalc="0"/>
</workbook>
</file>

<file path=xl/calcChain.xml><?xml version="1.0" encoding="utf-8"?>
<calcChain xmlns="http://schemas.openxmlformats.org/spreadsheetml/2006/main">
  <c r="F17" i="1" l="1"/>
  <c r="H45" i="2"/>
  <c r="H12" i="2"/>
  <c r="H43" i="2"/>
  <c r="H36" i="2"/>
  <c r="H24" i="2"/>
  <c r="H31" i="2"/>
  <c r="G36" i="2"/>
  <c r="G31" i="2"/>
  <c r="G24" i="2"/>
  <c r="E5" i="1"/>
  <c r="E6" i="1"/>
  <c r="F6" i="1"/>
  <c r="E7" i="1"/>
  <c r="F7" i="1"/>
  <c r="F11" i="1"/>
  <c r="G45" i="2"/>
  <c r="E8" i="1"/>
  <c r="E13" i="1"/>
  <c r="V2" i="2"/>
  <c r="V3" i="2"/>
  <c r="W12" i="2"/>
  <c r="V38" i="2"/>
  <c r="V39" i="2"/>
  <c r="W43" i="2"/>
  <c r="W45" i="2"/>
  <c r="V14" i="2"/>
  <c r="V15" i="2"/>
  <c r="V26" i="2"/>
  <c r="V27" i="2"/>
  <c r="V28" i="2"/>
  <c r="V33" i="2"/>
  <c r="V45" i="2"/>
  <c r="F16" i="3"/>
  <c r="F2" i="3"/>
  <c r="G12" i="2"/>
  <c r="G43" i="2"/>
  <c r="N2" i="2"/>
  <c r="N3" i="2"/>
  <c r="N14" i="2"/>
  <c r="N15" i="2"/>
  <c r="N26" i="2"/>
  <c r="N27" i="2"/>
  <c r="N28" i="2"/>
  <c r="N33" i="2"/>
  <c r="N38" i="2"/>
  <c r="N39" i="2"/>
  <c r="N45" i="2"/>
  <c r="F45" i="2"/>
  <c r="F26" i="2"/>
  <c r="F28" i="2"/>
  <c r="F39" i="2"/>
  <c r="F38" i="2"/>
  <c r="F33" i="2"/>
  <c r="F14" i="2"/>
  <c r="F2" i="2"/>
  <c r="F27" i="2"/>
  <c r="F15" i="2"/>
  <c r="F3" i="2"/>
</calcChain>
</file>

<file path=xl/sharedStrings.xml><?xml version="1.0" encoding="utf-8"?>
<sst xmlns="http://schemas.openxmlformats.org/spreadsheetml/2006/main" count="174" uniqueCount="76">
  <si>
    <t>SUB_CEVA</t>
    <phoneticPr fontId="1" type="noConversion"/>
  </si>
  <si>
    <t>AXIM_SRAM</t>
    <phoneticPr fontId="1" type="noConversion"/>
  </si>
  <si>
    <t>addr bit</t>
    <phoneticPr fontId="1" type="noConversion"/>
  </si>
  <si>
    <t>data bit</t>
    <phoneticPr fontId="1" type="noConversion"/>
  </si>
  <si>
    <t>AXIS_CEVA_Network</t>
    <phoneticPr fontId="1" type="noConversion"/>
  </si>
  <si>
    <t>AXIM_SMMU_D0</t>
    <phoneticPr fontId="1" type="noConversion"/>
  </si>
  <si>
    <t>AXIM_SMMU_D1</t>
    <phoneticPr fontId="1" type="noConversion"/>
  </si>
  <si>
    <t>AXIM_SMMU_P</t>
    <phoneticPr fontId="1" type="noConversion"/>
  </si>
  <si>
    <t>No</t>
    <phoneticPr fontId="1" type="noConversion"/>
  </si>
  <si>
    <t>arid</t>
    <phoneticPr fontId="1" type="noConversion"/>
  </si>
  <si>
    <t>araddr</t>
    <phoneticPr fontId="1" type="noConversion"/>
  </si>
  <si>
    <t>ADDR_WIDTH</t>
    <phoneticPr fontId="1" type="noConversion"/>
  </si>
  <si>
    <t>arlen</t>
    <phoneticPr fontId="1" type="noConversion"/>
  </si>
  <si>
    <t>arsize</t>
    <phoneticPr fontId="1" type="noConversion"/>
  </si>
  <si>
    <t>arburst</t>
    <phoneticPr fontId="1" type="noConversion"/>
  </si>
  <si>
    <t>arlock</t>
    <phoneticPr fontId="1" type="noConversion"/>
  </si>
  <si>
    <t>arcache</t>
    <phoneticPr fontId="1" type="noConversion"/>
  </si>
  <si>
    <t>arqos</t>
    <phoneticPr fontId="1" type="noConversion"/>
  </si>
  <si>
    <t>arprot</t>
    <phoneticPr fontId="1" type="noConversion"/>
  </si>
  <si>
    <t>arvalid</t>
    <phoneticPr fontId="1" type="noConversion"/>
  </si>
  <si>
    <t>arready</t>
    <phoneticPr fontId="1" type="noConversion"/>
  </si>
  <si>
    <t>AR</t>
    <phoneticPr fontId="1" type="noConversion"/>
  </si>
  <si>
    <t>awid</t>
  </si>
  <si>
    <t>awaddr</t>
  </si>
  <si>
    <t>awlen</t>
  </si>
  <si>
    <t>awsize</t>
  </si>
  <si>
    <t>awburst</t>
  </si>
  <si>
    <t>awlock</t>
  </si>
  <si>
    <t>awcache</t>
  </si>
  <si>
    <t>awqos</t>
  </si>
  <si>
    <t>awprot</t>
  </si>
  <si>
    <t>awvalid</t>
  </si>
  <si>
    <t>awready</t>
  </si>
  <si>
    <t>AW</t>
    <phoneticPr fontId="1" type="noConversion"/>
  </si>
  <si>
    <t>W</t>
    <phoneticPr fontId="1" type="noConversion"/>
  </si>
  <si>
    <t>wdata</t>
    <phoneticPr fontId="1" type="noConversion"/>
  </si>
  <si>
    <t>DATA_WIDTH</t>
    <phoneticPr fontId="1" type="noConversion"/>
  </si>
  <si>
    <t>wstrb</t>
    <phoneticPr fontId="1" type="noConversion"/>
  </si>
  <si>
    <t>wlast</t>
    <phoneticPr fontId="1" type="noConversion"/>
  </si>
  <si>
    <t>wvalid</t>
    <phoneticPr fontId="1" type="noConversion"/>
  </si>
  <si>
    <t>wready</t>
    <phoneticPr fontId="1" type="noConversion"/>
  </si>
  <si>
    <t>B</t>
    <phoneticPr fontId="1" type="noConversion"/>
  </si>
  <si>
    <t>bid</t>
    <phoneticPr fontId="1" type="noConversion"/>
  </si>
  <si>
    <t>ID_WIDTH</t>
    <phoneticPr fontId="1" type="noConversion"/>
  </si>
  <si>
    <t>bresp</t>
    <phoneticPr fontId="1" type="noConversion"/>
  </si>
  <si>
    <t>bvalid</t>
    <phoneticPr fontId="1" type="noConversion"/>
  </si>
  <si>
    <t>bready</t>
    <phoneticPr fontId="1" type="noConversion"/>
  </si>
  <si>
    <t>R</t>
    <phoneticPr fontId="1" type="noConversion"/>
  </si>
  <si>
    <t>rid</t>
    <phoneticPr fontId="1" type="noConversion"/>
  </si>
  <si>
    <t>rdata</t>
    <phoneticPr fontId="1" type="noConversion"/>
  </si>
  <si>
    <t>rresp</t>
    <phoneticPr fontId="1" type="noConversion"/>
  </si>
  <si>
    <t>rlast</t>
    <phoneticPr fontId="1" type="noConversion"/>
  </si>
  <si>
    <t>rvalid</t>
    <phoneticPr fontId="1" type="noConversion"/>
  </si>
  <si>
    <t>rready</t>
    <phoneticPr fontId="1" type="noConversion"/>
  </si>
  <si>
    <t>wid</t>
    <phoneticPr fontId="1" type="noConversion"/>
  </si>
  <si>
    <t>summary</t>
    <phoneticPr fontId="1" type="noConversion"/>
  </si>
  <si>
    <t>comments</t>
    <phoneticPr fontId="1" type="noConversion"/>
  </si>
  <si>
    <t>total pin number</t>
    <phoneticPr fontId="1" type="noConversion"/>
  </si>
  <si>
    <t>UV440 inter connect IO</t>
    <phoneticPr fontId="1" type="noConversion"/>
  </si>
  <si>
    <t>259 pairs LVDS</t>
    <phoneticPr fontId="1" type="noConversion"/>
  </si>
  <si>
    <t>AXIM_SMMU_PTW(AR/R)</t>
    <phoneticPr fontId="1" type="noConversion"/>
  </si>
  <si>
    <t>AC</t>
    <phoneticPr fontId="1" type="noConversion"/>
  </si>
  <si>
    <t>acaddr</t>
    <phoneticPr fontId="1" type="noConversion"/>
  </si>
  <si>
    <t>acprot</t>
    <phoneticPr fontId="1" type="noConversion"/>
  </si>
  <si>
    <t>acvalid</t>
    <phoneticPr fontId="1" type="noConversion"/>
  </si>
  <si>
    <t>acready</t>
    <phoneticPr fontId="1" type="noConversion"/>
  </si>
  <si>
    <t>acsnoop</t>
    <phoneticPr fontId="1" type="noConversion"/>
  </si>
  <si>
    <t>CR</t>
    <phoneticPr fontId="1" type="noConversion"/>
  </si>
  <si>
    <t>crresp</t>
    <phoneticPr fontId="1" type="noConversion"/>
  </si>
  <si>
    <t>crvalid</t>
    <phoneticPr fontId="1" type="noConversion"/>
  </si>
  <si>
    <t>crready</t>
    <phoneticPr fontId="1" type="noConversion"/>
  </si>
  <si>
    <t>AR+R</t>
    <phoneticPr fontId="1" type="noConversion"/>
  </si>
  <si>
    <t>AXIS_SMMU0(prog)</t>
    <phoneticPr fontId="1" type="noConversion"/>
  </si>
  <si>
    <t>lvds pairs</t>
    <phoneticPr fontId="1" type="noConversion"/>
  </si>
  <si>
    <t>lvds pairs</t>
    <phoneticPr fontId="1" type="noConversion"/>
  </si>
  <si>
    <t>APBS_CEVA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</si>
</sst>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4" sqref="F24"/>
    </sheetView>
  </sheetViews>
  <sheetFormatPr defaultRowHeight="16.5" x14ac:dyDescent="0.3"/>
  <cols>
    <col min="1" max="1" width="9" style="1"/>
    <col min="2" max="2" width="25.25" style="1" bestFit="1" customWidth="1"/>
    <col min="3" max="3" width="9.75" style="1" customWidth="1"/>
    <col min="4" max="4" width="10.25" style="1" customWidth="1"/>
    <col min="5" max="5" width="14.125" style="1" customWidth="1"/>
    <col min="6" max="6" width="32.125" style="1" customWidth="1"/>
    <col min="7" max="16384" width="9" style="1"/>
  </cols>
  <sheetData>
    <row r="1" spans="1:8" x14ac:dyDescent="0.3">
      <c r="B1" s="1" t="s">
        <v>0</v>
      </c>
    </row>
    <row r="2" spans="1:8" x14ac:dyDescent="0.3">
      <c r="A2" s="1" t="s">
        <v>8</v>
      </c>
      <c r="C2" s="2" t="s">
        <v>2</v>
      </c>
      <c r="D2" s="2" t="s">
        <v>3</v>
      </c>
      <c r="F2" s="1" t="s">
        <v>56</v>
      </c>
      <c r="H2" s="1" t="s">
        <v>74</v>
      </c>
    </row>
    <row r="3" spans="1:8" x14ac:dyDescent="0.3">
      <c r="A3" s="1">
        <v>1</v>
      </c>
      <c r="B3" s="1" t="s">
        <v>1</v>
      </c>
      <c r="C3" s="2">
        <v>32</v>
      </c>
      <c r="D3" s="2">
        <v>128</v>
      </c>
      <c r="E3" s="1">
        <v>442</v>
      </c>
      <c r="H3" s="6">
        <v>61</v>
      </c>
    </row>
    <row r="4" spans="1:8" x14ac:dyDescent="0.3">
      <c r="A4" s="1">
        <v>2</v>
      </c>
      <c r="B4" s="1" t="s">
        <v>4</v>
      </c>
      <c r="C4" s="2">
        <v>32</v>
      </c>
      <c r="D4" s="2">
        <v>128</v>
      </c>
      <c r="E4" s="1">
        <v>442</v>
      </c>
      <c r="H4" s="6">
        <v>61</v>
      </c>
    </row>
    <row r="5" spans="1:8" x14ac:dyDescent="0.3">
      <c r="A5" s="1">
        <v>3</v>
      </c>
      <c r="B5" s="1" t="s">
        <v>5</v>
      </c>
      <c r="C5" s="2">
        <v>48</v>
      </c>
      <c r="D5" s="2">
        <v>128</v>
      </c>
      <c r="E5" s="1">
        <f>'AXI3 bus signal '!V45</f>
        <v>454</v>
      </c>
      <c r="F5" s="5">
        <v>12</v>
      </c>
    </row>
    <row r="6" spans="1:8" x14ac:dyDescent="0.3">
      <c r="A6" s="1">
        <v>4</v>
      </c>
      <c r="B6" s="1" t="s">
        <v>6</v>
      </c>
      <c r="C6" s="2">
        <v>48</v>
      </c>
      <c r="D6" s="2">
        <v>128</v>
      </c>
      <c r="E6" s="1">
        <f>E5</f>
        <v>454</v>
      </c>
      <c r="F6" s="5">
        <f t="shared" ref="F6" si="0">E6-E3</f>
        <v>12</v>
      </c>
    </row>
    <row r="7" spans="1:8" x14ac:dyDescent="0.3">
      <c r="A7" s="1">
        <v>5</v>
      </c>
      <c r="B7" s="1" t="s">
        <v>7</v>
      </c>
      <c r="C7" s="2">
        <v>48</v>
      </c>
      <c r="D7" s="2">
        <v>128</v>
      </c>
      <c r="E7" s="1">
        <f>E6</f>
        <v>454</v>
      </c>
      <c r="F7" s="5">
        <f>E7-E4</f>
        <v>12</v>
      </c>
    </row>
    <row r="8" spans="1:8" x14ac:dyDescent="0.3">
      <c r="A8" s="1">
        <v>6</v>
      </c>
      <c r="B8" s="3" t="s">
        <v>60</v>
      </c>
      <c r="C8" s="4">
        <v>32</v>
      </c>
      <c r="D8" s="4">
        <v>128</v>
      </c>
      <c r="E8" s="3">
        <f>'AXI3 bus signal '!G45+Snoop!F16</f>
        <v>471</v>
      </c>
      <c r="F8" s="5">
        <v>249</v>
      </c>
    </row>
    <row r="9" spans="1:8" x14ac:dyDescent="0.3">
      <c r="A9" s="1">
        <v>7</v>
      </c>
      <c r="B9" s="3" t="s">
        <v>72</v>
      </c>
      <c r="C9" s="4">
        <v>32</v>
      </c>
      <c r="D9" s="4">
        <v>64</v>
      </c>
      <c r="E9" s="3">
        <v>286</v>
      </c>
      <c r="F9" s="5">
        <v>286</v>
      </c>
    </row>
    <row r="10" spans="1:8" x14ac:dyDescent="0.3">
      <c r="A10" s="1">
        <v>8</v>
      </c>
      <c r="B10" s="3" t="s">
        <v>75</v>
      </c>
      <c r="C10" s="4">
        <v>32</v>
      </c>
      <c r="D10" s="4">
        <v>32</v>
      </c>
      <c r="E10" s="3">
        <v>100</v>
      </c>
      <c r="F10" s="7"/>
      <c r="H10" s="6">
        <v>13</v>
      </c>
    </row>
    <row r="11" spans="1:8" x14ac:dyDescent="0.3">
      <c r="F11" s="1">
        <f>SUM(F5:F9)</f>
        <v>571</v>
      </c>
    </row>
    <row r="13" spans="1:8" x14ac:dyDescent="0.3">
      <c r="B13" s="1" t="s">
        <v>57</v>
      </c>
      <c r="E13" s="1">
        <f>SUM(E3:E12)</f>
        <v>3103</v>
      </c>
    </row>
    <row r="16" spans="1:8" x14ac:dyDescent="0.3">
      <c r="B16" s="1" t="s">
        <v>58</v>
      </c>
      <c r="E16" s="1">
        <v>518</v>
      </c>
      <c r="F16" s="1" t="s">
        <v>59</v>
      </c>
    </row>
    <row r="17" spans="6:6" x14ac:dyDescent="0.3">
      <c r="F17" s="1">
        <f>259*8</f>
        <v>2072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topLeftCell="A19" zoomScale="85" zoomScaleNormal="85" workbookViewId="0">
      <selection activeCell="H46" sqref="H46"/>
    </sheetView>
  </sheetViews>
  <sheetFormatPr defaultRowHeight="16.5" x14ac:dyDescent="0.3"/>
  <cols>
    <col min="1" max="1" width="14.25" style="1" bestFit="1" customWidth="1"/>
    <col min="2" max="8" width="9" style="1"/>
    <col min="9" max="9" width="14.25" style="1" bestFit="1" customWidth="1"/>
    <col min="10" max="16" width="9" style="1"/>
    <col min="17" max="17" width="14.25" style="1" bestFit="1" customWidth="1"/>
    <col min="18" max="16384" width="9" style="1"/>
  </cols>
  <sheetData>
    <row r="2" spans="1:23" x14ac:dyDescent="0.3">
      <c r="A2" s="1" t="s">
        <v>11</v>
      </c>
      <c r="B2" s="1">
        <v>32</v>
      </c>
      <c r="D2" s="1" t="s">
        <v>21</v>
      </c>
      <c r="E2" s="1" t="s">
        <v>9</v>
      </c>
      <c r="F2" s="1">
        <f>B4</f>
        <v>4</v>
      </c>
      <c r="I2" s="1" t="s">
        <v>11</v>
      </c>
      <c r="J2" s="1">
        <v>32</v>
      </c>
      <c r="L2" s="1" t="s">
        <v>21</v>
      </c>
      <c r="M2" s="1" t="s">
        <v>9</v>
      </c>
      <c r="N2" s="1">
        <f>J4</f>
        <v>4</v>
      </c>
      <c r="Q2" s="1" t="s">
        <v>11</v>
      </c>
      <c r="R2" s="1">
        <v>48</v>
      </c>
      <c r="T2" s="1" t="s">
        <v>21</v>
      </c>
      <c r="U2" s="1" t="s">
        <v>9</v>
      </c>
      <c r="V2" s="1">
        <f>R4</f>
        <v>4</v>
      </c>
    </row>
    <row r="3" spans="1:23" x14ac:dyDescent="0.3">
      <c r="A3" s="1" t="s">
        <v>36</v>
      </c>
      <c r="B3" s="1">
        <v>128</v>
      </c>
      <c r="E3" s="1" t="s">
        <v>10</v>
      </c>
      <c r="F3" s="1">
        <f>B2</f>
        <v>32</v>
      </c>
      <c r="I3" s="1" t="s">
        <v>36</v>
      </c>
      <c r="J3" s="1">
        <v>64</v>
      </c>
      <c r="M3" s="1" t="s">
        <v>10</v>
      </c>
      <c r="N3" s="1">
        <f>J2</f>
        <v>32</v>
      </c>
      <c r="Q3" s="1" t="s">
        <v>36</v>
      </c>
      <c r="R3" s="1">
        <v>128</v>
      </c>
      <c r="U3" s="1" t="s">
        <v>10</v>
      </c>
      <c r="V3" s="1">
        <f>R2</f>
        <v>48</v>
      </c>
    </row>
    <row r="4" spans="1:23" x14ac:dyDescent="0.3">
      <c r="A4" s="1" t="s">
        <v>43</v>
      </c>
      <c r="B4" s="1">
        <v>4</v>
      </c>
      <c r="E4" s="1" t="s">
        <v>12</v>
      </c>
      <c r="F4" s="1">
        <v>8</v>
      </c>
      <c r="I4" s="1" t="s">
        <v>43</v>
      </c>
      <c r="J4" s="1">
        <v>4</v>
      </c>
      <c r="M4" s="1" t="s">
        <v>12</v>
      </c>
      <c r="N4" s="1">
        <v>8</v>
      </c>
      <c r="Q4" s="1" t="s">
        <v>43</v>
      </c>
      <c r="R4" s="1">
        <v>4</v>
      </c>
      <c r="U4" s="1" t="s">
        <v>12</v>
      </c>
      <c r="V4" s="1">
        <v>8</v>
      </c>
    </row>
    <row r="5" spans="1:23" x14ac:dyDescent="0.3">
      <c r="E5" s="1" t="s">
        <v>13</v>
      </c>
      <c r="F5" s="1">
        <v>3</v>
      </c>
      <c r="M5" s="1" t="s">
        <v>13</v>
      </c>
      <c r="N5" s="1">
        <v>3</v>
      </c>
      <c r="U5" s="1" t="s">
        <v>13</v>
      </c>
      <c r="V5" s="1">
        <v>3</v>
      </c>
    </row>
    <row r="6" spans="1:23" x14ac:dyDescent="0.3">
      <c r="E6" s="1" t="s">
        <v>14</v>
      </c>
      <c r="F6" s="1">
        <v>2</v>
      </c>
      <c r="M6" s="1" t="s">
        <v>14</v>
      </c>
      <c r="N6" s="1">
        <v>2</v>
      </c>
      <c r="U6" s="1" t="s">
        <v>14</v>
      </c>
      <c r="V6" s="1">
        <v>2</v>
      </c>
    </row>
    <row r="7" spans="1:23" x14ac:dyDescent="0.3">
      <c r="E7" s="1" t="s">
        <v>15</v>
      </c>
      <c r="F7" s="1">
        <v>1</v>
      </c>
      <c r="M7" s="1" t="s">
        <v>15</v>
      </c>
      <c r="N7" s="1">
        <v>1</v>
      </c>
      <c r="U7" s="1" t="s">
        <v>15</v>
      </c>
      <c r="V7" s="1">
        <v>1</v>
      </c>
    </row>
    <row r="8" spans="1:23" x14ac:dyDescent="0.3">
      <c r="E8" s="1" t="s">
        <v>16</v>
      </c>
      <c r="F8" s="1">
        <v>4</v>
      </c>
      <c r="M8" s="1" t="s">
        <v>16</v>
      </c>
      <c r="N8" s="1">
        <v>4</v>
      </c>
      <c r="U8" s="1" t="s">
        <v>16</v>
      </c>
      <c r="V8" s="1">
        <v>4</v>
      </c>
    </row>
    <row r="9" spans="1:23" x14ac:dyDescent="0.3">
      <c r="E9" s="1" t="s">
        <v>17</v>
      </c>
      <c r="F9" s="1">
        <v>4</v>
      </c>
      <c r="M9" s="1" t="s">
        <v>17</v>
      </c>
      <c r="N9" s="1">
        <v>4</v>
      </c>
      <c r="U9" s="1" t="s">
        <v>17</v>
      </c>
      <c r="V9" s="1">
        <v>4</v>
      </c>
    </row>
    <row r="10" spans="1:23" x14ac:dyDescent="0.3">
      <c r="E10" s="1" t="s">
        <v>18</v>
      </c>
      <c r="F10" s="1">
        <v>3</v>
      </c>
      <c r="M10" s="1" t="s">
        <v>18</v>
      </c>
      <c r="N10" s="1">
        <v>3</v>
      </c>
      <c r="U10" s="1" t="s">
        <v>18</v>
      </c>
      <c r="V10" s="1">
        <v>3</v>
      </c>
    </row>
    <row r="11" spans="1:23" x14ac:dyDescent="0.3">
      <c r="E11" s="1" t="s">
        <v>19</v>
      </c>
      <c r="F11" s="1">
        <v>1</v>
      </c>
      <c r="M11" s="1" t="s">
        <v>19</v>
      </c>
      <c r="N11" s="1">
        <v>1</v>
      </c>
      <c r="U11" s="1" t="s">
        <v>19</v>
      </c>
      <c r="V11" s="1">
        <v>1</v>
      </c>
    </row>
    <row r="12" spans="1:23" x14ac:dyDescent="0.3">
      <c r="E12" s="1" t="s">
        <v>20</v>
      </c>
      <c r="F12" s="1">
        <v>1</v>
      </c>
      <c r="G12" s="1">
        <f>SUM(F2:F12)</f>
        <v>63</v>
      </c>
      <c r="H12" s="1">
        <f>G12/8</f>
        <v>7.875</v>
      </c>
      <c r="M12" s="1" t="s">
        <v>20</v>
      </c>
      <c r="N12" s="1">
        <v>1</v>
      </c>
      <c r="U12" s="1" t="s">
        <v>20</v>
      </c>
      <c r="V12" s="1">
        <v>1</v>
      </c>
      <c r="W12" s="1">
        <f>SUM(V2:V12)</f>
        <v>79</v>
      </c>
    </row>
    <row r="14" spans="1:23" x14ac:dyDescent="0.3">
      <c r="D14" s="1" t="s">
        <v>33</v>
      </c>
      <c r="E14" s="1" t="s">
        <v>22</v>
      </c>
      <c r="F14" s="1">
        <f>B4</f>
        <v>4</v>
      </c>
      <c r="L14" s="1" t="s">
        <v>33</v>
      </c>
      <c r="M14" s="1" t="s">
        <v>22</v>
      </c>
      <c r="N14" s="1">
        <f>J4</f>
        <v>4</v>
      </c>
      <c r="T14" s="1" t="s">
        <v>33</v>
      </c>
      <c r="U14" s="1" t="s">
        <v>22</v>
      </c>
      <c r="V14" s="1">
        <f>R4</f>
        <v>4</v>
      </c>
    </row>
    <row r="15" spans="1:23" x14ac:dyDescent="0.3">
      <c r="E15" s="1" t="s">
        <v>23</v>
      </c>
      <c r="F15" s="1">
        <f>B2</f>
        <v>32</v>
      </c>
      <c r="M15" s="1" t="s">
        <v>23</v>
      </c>
      <c r="N15" s="1">
        <f>J2</f>
        <v>32</v>
      </c>
      <c r="U15" s="1" t="s">
        <v>23</v>
      </c>
      <c r="V15" s="1">
        <f>R2</f>
        <v>48</v>
      </c>
    </row>
    <row r="16" spans="1:23" x14ac:dyDescent="0.3">
      <c r="E16" s="1" t="s">
        <v>24</v>
      </c>
      <c r="F16" s="1">
        <v>8</v>
      </c>
      <c r="M16" s="1" t="s">
        <v>24</v>
      </c>
      <c r="N16" s="1">
        <v>8</v>
      </c>
      <c r="U16" s="1" t="s">
        <v>24</v>
      </c>
      <c r="V16" s="1">
        <v>8</v>
      </c>
    </row>
    <row r="17" spans="4:22" x14ac:dyDescent="0.3">
      <c r="E17" s="1" t="s">
        <v>25</v>
      </c>
      <c r="F17" s="1">
        <v>3</v>
      </c>
      <c r="M17" s="1" t="s">
        <v>25</v>
      </c>
      <c r="N17" s="1">
        <v>3</v>
      </c>
      <c r="U17" s="1" t="s">
        <v>25</v>
      </c>
      <c r="V17" s="1">
        <v>3</v>
      </c>
    </row>
    <row r="18" spans="4:22" x14ac:dyDescent="0.3">
      <c r="E18" s="1" t="s">
        <v>26</v>
      </c>
      <c r="F18" s="1">
        <v>2</v>
      </c>
      <c r="M18" s="1" t="s">
        <v>26</v>
      </c>
      <c r="N18" s="1">
        <v>2</v>
      </c>
      <c r="U18" s="1" t="s">
        <v>26</v>
      </c>
      <c r="V18" s="1">
        <v>2</v>
      </c>
    </row>
    <row r="19" spans="4:22" x14ac:dyDescent="0.3">
      <c r="E19" s="1" t="s">
        <v>27</v>
      </c>
      <c r="F19" s="1">
        <v>1</v>
      </c>
      <c r="M19" s="1" t="s">
        <v>27</v>
      </c>
      <c r="N19" s="1">
        <v>1</v>
      </c>
      <c r="U19" s="1" t="s">
        <v>27</v>
      </c>
      <c r="V19" s="1">
        <v>1</v>
      </c>
    </row>
    <row r="20" spans="4:22" x14ac:dyDescent="0.3">
      <c r="E20" s="1" t="s">
        <v>28</v>
      </c>
      <c r="F20" s="1">
        <v>4</v>
      </c>
      <c r="M20" s="1" t="s">
        <v>28</v>
      </c>
      <c r="N20" s="1">
        <v>4</v>
      </c>
      <c r="U20" s="1" t="s">
        <v>28</v>
      </c>
      <c r="V20" s="1">
        <v>4</v>
      </c>
    </row>
    <row r="21" spans="4:22" x14ac:dyDescent="0.3">
      <c r="E21" s="1" t="s">
        <v>29</v>
      </c>
      <c r="F21" s="1">
        <v>4</v>
      </c>
      <c r="M21" s="1" t="s">
        <v>29</v>
      </c>
      <c r="N21" s="1">
        <v>4</v>
      </c>
      <c r="U21" s="1" t="s">
        <v>29</v>
      </c>
      <c r="V21" s="1">
        <v>4</v>
      </c>
    </row>
    <row r="22" spans="4:22" x14ac:dyDescent="0.3">
      <c r="E22" s="1" t="s">
        <v>30</v>
      </c>
      <c r="F22" s="1">
        <v>3</v>
      </c>
      <c r="M22" s="1" t="s">
        <v>30</v>
      </c>
      <c r="N22" s="1">
        <v>3</v>
      </c>
      <c r="U22" s="1" t="s">
        <v>30</v>
      </c>
      <c r="V22" s="1">
        <v>3</v>
      </c>
    </row>
    <row r="23" spans="4:22" x14ac:dyDescent="0.3">
      <c r="E23" s="1" t="s">
        <v>31</v>
      </c>
      <c r="F23" s="1">
        <v>1</v>
      </c>
      <c r="M23" s="1" t="s">
        <v>31</v>
      </c>
      <c r="N23" s="1">
        <v>1</v>
      </c>
      <c r="U23" s="1" t="s">
        <v>31</v>
      </c>
      <c r="V23" s="1">
        <v>1</v>
      </c>
    </row>
    <row r="24" spans="4:22" x14ac:dyDescent="0.3">
      <c r="E24" s="1" t="s">
        <v>32</v>
      </c>
      <c r="F24" s="1">
        <v>1</v>
      </c>
      <c r="G24" s="1">
        <f>SUM(F14:F24)</f>
        <v>63</v>
      </c>
      <c r="H24" s="1">
        <f>G24/8</f>
        <v>7.875</v>
      </c>
      <c r="M24" s="1" t="s">
        <v>32</v>
      </c>
      <c r="N24" s="1">
        <v>1</v>
      </c>
      <c r="U24" s="1" t="s">
        <v>32</v>
      </c>
      <c r="V24" s="1">
        <v>1</v>
      </c>
    </row>
    <row r="26" spans="4:22" x14ac:dyDescent="0.3">
      <c r="D26" s="1" t="s">
        <v>34</v>
      </c>
      <c r="E26" s="1" t="s">
        <v>54</v>
      </c>
      <c r="F26" s="1">
        <f>F14</f>
        <v>4</v>
      </c>
      <c r="L26" s="1" t="s">
        <v>34</v>
      </c>
      <c r="M26" s="1" t="s">
        <v>54</v>
      </c>
      <c r="N26" s="1">
        <f>N14</f>
        <v>4</v>
      </c>
      <c r="T26" s="1" t="s">
        <v>34</v>
      </c>
      <c r="U26" s="1" t="s">
        <v>54</v>
      </c>
      <c r="V26" s="1">
        <f>V14</f>
        <v>4</v>
      </c>
    </row>
    <row r="27" spans="4:22" x14ac:dyDescent="0.3">
      <c r="E27" s="1" t="s">
        <v>35</v>
      </c>
      <c r="F27" s="1">
        <f>B3</f>
        <v>128</v>
      </c>
      <c r="M27" s="1" t="s">
        <v>35</v>
      </c>
      <c r="N27" s="1">
        <f>J3</f>
        <v>64</v>
      </c>
      <c r="U27" s="1" t="s">
        <v>35</v>
      </c>
      <c r="V27" s="1">
        <f>R3</f>
        <v>128</v>
      </c>
    </row>
    <row r="28" spans="4:22" x14ac:dyDescent="0.3">
      <c r="E28" s="1" t="s">
        <v>37</v>
      </c>
      <c r="F28" s="1">
        <f>F27/8</f>
        <v>16</v>
      </c>
      <c r="M28" s="1" t="s">
        <v>37</v>
      </c>
      <c r="N28" s="1">
        <f>N27/8</f>
        <v>8</v>
      </c>
      <c r="U28" s="1" t="s">
        <v>37</v>
      </c>
      <c r="V28" s="1">
        <f>V27/8</f>
        <v>16</v>
      </c>
    </row>
    <row r="29" spans="4:22" x14ac:dyDescent="0.3">
      <c r="E29" s="1" t="s">
        <v>38</v>
      </c>
      <c r="F29" s="1">
        <v>1</v>
      </c>
      <c r="M29" s="1" t="s">
        <v>38</v>
      </c>
      <c r="N29" s="1">
        <v>1</v>
      </c>
      <c r="U29" s="1" t="s">
        <v>38</v>
      </c>
      <c r="V29" s="1">
        <v>1</v>
      </c>
    </row>
    <row r="30" spans="4:22" x14ac:dyDescent="0.3">
      <c r="E30" s="1" t="s">
        <v>39</v>
      </c>
      <c r="F30" s="1">
        <v>1</v>
      </c>
      <c r="M30" s="1" t="s">
        <v>39</v>
      </c>
      <c r="N30" s="1">
        <v>1</v>
      </c>
      <c r="U30" s="1" t="s">
        <v>39</v>
      </c>
      <c r="V30" s="1">
        <v>1</v>
      </c>
    </row>
    <row r="31" spans="4:22" x14ac:dyDescent="0.3">
      <c r="E31" s="1" t="s">
        <v>40</v>
      </c>
      <c r="F31" s="1">
        <v>1</v>
      </c>
      <c r="G31" s="1">
        <f>SUM(F26:F31)</f>
        <v>151</v>
      </c>
      <c r="H31" s="1">
        <f>G31/8</f>
        <v>18.875</v>
      </c>
      <c r="M31" s="1" t="s">
        <v>40</v>
      </c>
      <c r="N31" s="1">
        <v>1</v>
      </c>
      <c r="U31" s="1" t="s">
        <v>40</v>
      </c>
      <c r="V31" s="1">
        <v>1</v>
      </c>
    </row>
    <row r="33" spans="4:23" x14ac:dyDescent="0.3">
      <c r="D33" s="1" t="s">
        <v>41</v>
      </c>
      <c r="E33" s="1" t="s">
        <v>42</v>
      </c>
      <c r="F33" s="1">
        <f>B4</f>
        <v>4</v>
      </c>
      <c r="L33" s="1" t="s">
        <v>41</v>
      </c>
      <c r="M33" s="1" t="s">
        <v>42</v>
      </c>
      <c r="N33" s="1">
        <f>J4</f>
        <v>4</v>
      </c>
      <c r="T33" s="1" t="s">
        <v>41</v>
      </c>
      <c r="U33" s="1" t="s">
        <v>42</v>
      </c>
      <c r="V33" s="1">
        <f>R4</f>
        <v>4</v>
      </c>
    </row>
    <row r="34" spans="4:23" x14ac:dyDescent="0.3">
      <c r="E34" s="1" t="s">
        <v>44</v>
      </c>
      <c r="F34" s="1">
        <v>2</v>
      </c>
      <c r="M34" s="1" t="s">
        <v>44</v>
      </c>
      <c r="N34" s="1">
        <v>2</v>
      </c>
      <c r="U34" s="1" t="s">
        <v>44</v>
      </c>
      <c r="V34" s="1">
        <v>2</v>
      </c>
    </row>
    <row r="35" spans="4:23" x14ac:dyDescent="0.3">
      <c r="E35" s="1" t="s">
        <v>45</v>
      </c>
      <c r="F35" s="1">
        <v>1</v>
      </c>
      <c r="M35" s="1" t="s">
        <v>45</v>
      </c>
      <c r="N35" s="1">
        <v>1</v>
      </c>
      <c r="U35" s="1" t="s">
        <v>45</v>
      </c>
      <c r="V35" s="1">
        <v>1</v>
      </c>
    </row>
    <row r="36" spans="4:23" x14ac:dyDescent="0.3">
      <c r="E36" s="1" t="s">
        <v>46</v>
      </c>
      <c r="F36" s="1">
        <v>1</v>
      </c>
      <c r="G36" s="1">
        <f>SUM(F33:F36)</f>
        <v>8</v>
      </c>
      <c r="H36" s="1">
        <f>8/1</f>
        <v>8</v>
      </c>
      <c r="M36" s="1" t="s">
        <v>46</v>
      </c>
      <c r="N36" s="1">
        <v>1</v>
      </c>
      <c r="U36" s="1" t="s">
        <v>46</v>
      </c>
      <c r="V36" s="1">
        <v>1</v>
      </c>
    </row>
    <row r="38" spans="4:23" x14ac:dyDescent="0.3">
      <c r="D38" s="1" t="s">
        <v>47</v>
      </c>
      <c r="E38" s="1" t="s">
        <v>48</v>
      </c>
      <c r="F38" s="1">
        <f>B4</f>
        <v>4</v>
      </c>
      <c r="L38" s="1" t="s">
        <v>47</v>
      </c>
      <c r="M38" s="1" t="s">
        <v>48</v>
      </c>
      <c r="N38" s="1">
        <f>J4</f>
        <v>4</v>
      </c>
      <c r="T38" s="1" t="s">
        <v>47</v>
      </c>
      <c r="U38" s="1" t="s">
        <v>48</v>
      </c>
      <c r="V38" s="1">
        <f>R4</f>
        <v>4</v>
      </c>
    </row>
    <row r="39" spans="4:23" x14ac:dyDescent="0.3">
      <c r="E39" s="1" t="s">
        <v>49</v>
      </c>
      <c r="F39" s="1">
        <f>B3</f>
        <v>128</v>
      </c>
      <c r="M39" s="1" t="s">
        <v>49</v>
      </c>
      <c r="N39" s="1">
        <f>J3</f>
        <v>64</v>
      </c>
      <c r="U39" s="1" t="s">
        <v>49</v>
      </c>
      <c r="V39" s="1">
        <f>R3</f>
        <v>128</v>
      </c>
    </row>
    <row r="40" spans="4:23" x14ac:dyDescent="0.3">
      <c r="E40" s="1" t="s">
        <v>50</v>
      </c>
      <c r="F40" s="1">
        <v>2</v>
      </c>
      <c r="M40" s="1" t="s">
        <v>50</v>
      </c>
      <c r="N40" s="1">
        <v>2</v>
      </c>
      <c r="U40" s="1" t="s">
        <v>50</v>
      </c>
      <c r="V40" s="1">
        <v>2</v>
      </c>
    </row>
    <row r="41" spans="4:23" x14ac:dyDescent="0.3">
      <c r="E41" s="1" t="s">
        <v>51</v>
      </c>
      <c r="F41" s="1">
        <v>1</v>
      </c>
      <c r="M41" s="1" t="s">
        <v>51</v>
      </c>
      <c r="N41" s="1">
        <v>1</v>
      </c>
      <c r="U41" s="1" t="s">
        <v>51</v>
      </c>
      <c r="V41" s="1">
        <v>1</v>
      </c>
    </row>
    <row r="42" spans="4:23" x14ac:dyDescent="0.3">
      <c r="E42" s="1" t="s">
        <v>52</v>
      </c>
      <c r="F42" s="1">
        <v>1</v>
      </c>
      <c r="M42" s="1" t="s">
        <v>52</v>
      </c>
      <c r="N42" s="1">
        <v>1</v>
      </c>
      <c r="U42" s="1" t="s">
        <v>52</v>
      </c>
      <c r="V42" s="1">
        <v>1</v>
      </c>
    </row>
    <row r="43" spans="4:23" x14ac:dyDescent="0.3">
      <c r="E43" s="1" t="s">
        <v>53</v>
      </c>
      <c r="F43" s="1">
        <v>1</v>
      </c>
      <c r="G43" s="1">
        <f>SUM(F38:F43)</f>
        <v>137</v>
      </c>
      <c r="H43" s="1">
        <f>G43/8</f>
        <v>17.125</v>
      </c>
      <c r="M43" s="1" t="s">
        <v>53</v>
      </c>
      <c r="N43" s="1">
        <v>1</v>
      </c>
      <c r="U43" s="1" t="s">
        <v>53</v>
      </c>
      <c r="V43" s="1">
        <v>1</v>
      </c>
      <c r="W43" s="1">
        <f>SUM(V38:V43)</f>
        <v>137</v>
      </c>
    </row>
    <row r="45" spans="4:23" x14ac:dyDescent="0.3">
      <c r="D45" s="1" t="s">
        <v>55</v>
      </c>
      <c r="F45" s="1">
        <f>SUM(F2:F44)</f>
        <v>422</v>
      </c>
      <c r="G45" s="1">
        <f>SUM(G12:G43)</f>
        <v>422</v>
      </c>
      <c r="H45" s="1">
        <f>ROUNDUP(H12,0)+ROUNDUP(H24,0)+ROUNDUP(H31,0)+ROUNDUP(H36,0)+ROUNDUP(H43,0)</f>
        <v>61</v>
      </c>
      <c r="L45" s="1" t="s">
        <v>55</v>
      </c>
      <c r="N45" s="1">
        <f>SUM(N2:N44)</f>
        <v>286</v>
      </c>
      <c r="T45" s="1" t="s">
        <v>55</v>
      </c>
      <c r="V45" s="1">
        <f>SUM(V2:V44)</f>
        <v>454</v>
      </c>
      <c r="W45" s="1">
        <f>SUM(W12:W43)</f>
        <v>216</v>
      </c>
    </row>
    <row r="46" spans="4:23" x14ac:dyDescent="0.3">
      <c r="G46" s="1" t="s">
        <v>71</v>
      </c>
      <c r="H46" s="1" t="s">
        <v>73</v>
      </c>
      <c r="W46" s="1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26" sqref="F26"/>
    </sheetView>
  </sheetViews>
  <sheetFormatPr defaultRowHeight="13.5" x14ac:dyDescent="0.15"/>
  <cols>
    <col min="1" max="1" width="15.625" customWidth="1"/>
    <col min="2" max="2" width="4.5" bestFit="1" customWidth="1"/>
    <col min="3" max="3" width="4.5" customWidth="1"/>
    <col min="4" max="4" width="9.375" bestFit="1" customWidth="1"/>
    <col min="6" max="6" width="14.75" customWidth="1"/>
  </cols>
  <sheetData>
    <row r="2" spans="1:6" ht="16.5" x14ac:dyDescent="0.3">
      <c r="A2" s="1" t="s">
        <v>11</v>
      </c>
      <c r="B2" s="1">
        <v>36</v>
      </c>
      <c r="C2" s="1"/>
      <c r="D2" s="1" t="s">
        <v>61</v>
      </c>
      <c r="E2" s="1" t="s">
        <v>62</v>
      </c>
      <c r="F2" s="1">
        <f>B2</f>
        <v>36</v>
      </c>
    </row>
    <row r="3" spans="1:6" ht="16.5" x14ac:dyDescent="0.3">
      <c r="A3" s="1" t="s">
        <v>36</v>
      </c>
      <c r="B3" s="1">
        <v>128</v>
      </c>
      <c r="C3" s="1"/>
      <c r="D3" s="1"/>
      <c r="E3" s="1" t="s">
        <v>63</v>
      </c>
      <c r="F3" s="1">
        <v>3</v>
      </c>
    </row>
    <row r="4" spans="1:6" ht="16.5" x14ac:dyDescent="0.3">
      <c r="D4" s="1"/>
      <c r="E4" s="1" t="s">
        <v>64</v>
      </c>
      <c r="F4" s="1">
        <v>1</v>
      </c>
    </row>
    <row r="5" spans="1:6" ht="16.5" x14ac:dyDescent="0.3">
      <c r="D5" s="1"/>
      <c r="E5" s="1" t="s">
        <v>65</v>
      </c>
      <c r="F5" s="1">
        <v>1</v>
      </c>
    </row>
    <row r="6" spans="1:6" ht="16.5" x14ac:dyDescent="0.3">
      <c r="D6" s="1"/>
      <c r="E6" s="1" t="s">
        <v>66</v>
      </c>
      <c r="F6" s="1">
        <v>1</v>
      </c>
    </row>
    <row r="10" spans="1:6" ht="16.5" x14ac:dyDescent="0.3">
      <c r="D10" s="1" t="s">
        <v>67</v>
      </c>
      <c r="E10" s="1" t="s">
        <v>68</v>
      </c>
      <c r="F10" s="1">
        <v>5</v>
      </c>
    </row>
    <row r="11" spans="1:6" ht="16.5" x14ac:dyDescent="0.3">
      <c r="D11" s="1"/>
      <c r="E11" s="1" t="s">
        <v>69</v>
      </c>
      <c r="F11" s="1">
        <v>1</v>
      </c>
    </row>
    <row r="12" spans="1:6" ht="16.5" x14ac:dyDescent="0.3">
      <c r="D12" s="1"/>
      <c r="E12" s="1" t="s">
        <v>70</v>
      </c>
      <c r="F12" s="1">
        <v>1</v>
      </c>
    </row>
    <row r="16" spans="1:6" ht="16.5" x14ac:dyDescent="0.3">
      <c r="D16" s="1" t="s">
        <v>55</v>
      </c>
      <c r="F16" s="1">
        <f>SUM(F2:F12)</f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SUB_CEVA_INF_Info</vt:lpstr>
      <vt:lpstr>AXI3 bus signal </vt:lpstr>
      <vt:lpstr>Snoop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2017-07-11T07:38:09Z</dcterms:modified>
</cp:coreProperties>
</file>