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rone Video" sheetId="1" r:id="rId1"/>
    <sheet name="Drone Image" sheetId="2" r:id="rId2"/>
    <sheet name="surround view" sheetId="3" r:id="rId3"/>
    <sheet name="survilliance" sheetId="4" r:id="rId4"/>
  </sheets>
  <calcPr calcId="145621"/>
</workbook>
</file>

<file path=xl/calcChain.xml><?xml version="1.0" encoding="utf-8"?>
<calcChain xmlns="http://schemas.openxmlformats.org/spreadsheetml/2006/main">
  <c r="I13" i="4" l="1"/>
  <c r="I15" i="4" l="1"/>
  <c r="I17" i="4" s="1"/>
  <c r="E8" i="4"/>
  <c r="I8" i="4" s="1"/>
  <c r="I7" i="4"/>
  <c r="I6" i="4"/>
  <c r="I5" i="4"/>
  <c r="I4" i="4"/>
  <c r="E3" i="4"/>
  <c r="I3" i="4" s="1"/>
  <c r="I2" i="4"/>
  <c r="I12" i="3"/>
  <c r="I10" i="3"/>
  <c r="I6" i="3"/>
  <c r="I5" i="3"/>
  <c r="I11" i="2"/>
  <c r="I10" i="2"/>
  <c r="I13" i="3"/>
  <c r="I7" i="3"/>
  <c r="I4" i="3"/>
  <c r="I3" i="3"/>
  <c r="I2" i="3"/>
  <c r="I16" i="2"/>
  <c r="I9" i="2"/>
  <c r="I8" i="2"/>
  <c r="I7" i="2"/>
  <c r="I6" i="2"/>
  <c r="I5" i="2"/>
  <c r="I4" i="2"/>
  <c r="I3" i="2"/>
  <c r="I2" i="2"/>
  <c r="I16" i="1"/>
  <c r="E10" i="1"/>
  <c r="I10" i="1"/>
  <c r="I9" i="1"/>
  <c r="I8" i="1"/>
  <c r="E5" i="1"/>
  <c r="I5" i="1"/>
  <c r="I6" i="1"/>
  <c r="I7" i="1"/>
  <c r="I4" i="1"/>
  <c r="I2" i="1"/>
  <c r="I3" i="1"/>
  <c r="I15" i="3" l="1"/>
  <c r="I18" i="1"/>
  <c r="I18" i="2"/>
</calcChain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 16b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YUV 420 8b/comp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from main ISP
6 from 3 pair bypass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 16b</t>
        </r>
      </text>
    </commen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32b contains 3x10b
</t>
        </r>
      </text>
    </comment>
    <comment ref="E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only Y
32b contains 3x10b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 16b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YUV 420 8b/comp
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 16b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only Y
32b contains 3x10b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takes 16b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 16b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only Y channel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14b take 16b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32b contains 3x10b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only Y
32b contains 3x10b
</t>
        </r>
      </text>
    </comment>
  </commentList>
</comments>
</file>

<file path=xl/sharedStrings.xml><?xml version="1.0" encoding="utf-8"?>
<sst xmlns="http://schemas.openxmlformats.org/spreadsheetml/2006/main" count="150" uniqueCount="43">
  <si>
    <t>flow</t>
    <phoneticPr fontId="1" type="noConversion"/>
  </si>
  <si>
    <t>width</t>
    <phoneticPr fontId="1" type="noConversion"/>
  </si>
  <si>
    <t>height</t>
    <phoneticPr fontId="1" type="noConversion"/>
  </si>
  <si>
    <t>bpp</t>
    <phoneticPr fontId="1" type="noConversion"/>
  </si>
  <si>
    <t>fps</t>
    <phoneticPr fontId="1" type="noConversion"/>
  </si>
  <si>
    <t>#stream</t>
    <phoneticPr fontId="1" type="noConversion"/>
  </si>
  <si>
    <t>BW(Byte/s）</t>
    <phoneticPr fontId="1" type="noConversion"/>
  </si>
  <si>
    <t>comments</t>
    <phoneticPr fontId="1" type="noConversion"/>
  </si>
  <si>
    <t>ISP out 720p</t>
    <phoneticPr fontId="1" type="noConversion"/>
  </si>
  <si>
    <t>ISP out 1080p</t>
    <phoneticPr fontId="1" type="noConversion"/>
  </si>
  <si>
    <t>MIPI in 4k raw</t>
    <phoneticPr fontId="1" type="noConversion"/>
  </si>
  <si>
    <t>MIPI in 1080p</t>
    <phoneticPr fontId="1" type="noConversion"/>
  </si>
  <si>
    <t>RAW to PCI-e</t>
    <phoneticPr fontId="1" type="noConversion"/>
  </si>
  <si>
    <t>ISP out 4k-10b</t>
    <phoneticPr fontId="1" type="noConversion"/>
  </si>
  <si>
    <t>ISP stat</t>
    <phoneticPr fontId="1" type="noConversion"/>
  </si>
  <si>
    <t>DDR</t>
    <phoneticPr fontId="1" type="noConversion"/>
  </si>
  <si>
    <t>w</t>
    <phoneticPr fontId="1" type="noConversion"/>
  </si>
  <si>
    <t>w</t>
    <phoneticPr fontId="1" type="noConversion"/>
  </si>
  <si>
    <t>r</t>
    <phoneticPr fontId="1" type="noConversion"/>
  </si>
  <si>
    <t>ARM read stat</t>
    <phoneticPr fontId="1" type="noConversion"/>
  </si>
  <si>
    <t>ISP 3D Denoise</t>
    <phoneticPr fontId="1" type="noConversion"/>
  </si>
  <si>
    <t>rw</t>
    <phoneticPr fontId="1" type="noConversion"/>
  </si>
  <si>
    <t>AVC encode</t>
    <phoneticPr fontId="1" type="noConversion"/>
  </si>
  <si>
    <t>HEVC encode</t>
    <phoneticPr fontId="1" type="noConversion"/>
  </si>
  <si>
    <t>SD</t>
    <phoneticPr fontId="1" type="noConversion"/>
  </si>
  <si>
    <t>BB</t>
    <phoneticPr fontId="1" type="noConversion"/>
  </si>
  <si>
    <t>r</t>
    <phoneticPr fontId="1" type="noConversion"/>
  </si>
  <si>
    <t>CEVA</t>
    <phoneticPr fontId="1" type="noConversion"/>
  </si>
  <si>
    <t>#access</t>
    <phoneticPr fontId="1" type="noConversion"/>
  </si>
  <si>
    <t>SRAM 9.6GB/s</t>
    <phoneticPr fontId="1" type="noConversion"/>
  </si>
  <si>
    <t>JPEG encode</t>
    <phoneticPr fontId="1" type="noConversion"/>
  </si>
  <si>
    <t>MIPI in 720p</t>
    <phoneticPr fontId="1" type="noConversion"/>
  </si>
  <si>
    <t>MIPI in 1080p raw</t>
    <phoneticPr fontId="1" type="noConversion"/>
  </si>
  <si>
    <t>ISP in 1080p raw</t>
    <phoneticPr fontId="1" type="noConversion"/>
  </si>
  <si>
    <t>BB?</t>
    <phoneticPr fontId="1" type="noConversion"/>
  </si>
  <si>
    <t>display preview</t>
    <phoneticPr fontId="1" type="noConversion"/>
  </si>
  <si>
    <t>avoid using display scaling</t>
    <phoneticPr fontId="1" type="noConversion"/>
  </si>
  <si>
    <t>suppose could remote view, display may not work now</t>
    <phoneticPr fontId="1" type="noConversion"/>
  </si>
  <si>
    <t>ISP out 1080p</t>
    <phoneticPr fontId="1" type="noConversion"/>
  </si>
  <si>
    <t>display</t>
    <phoneticPr fontId="1" type="noConversion"/>
  </si>
  <si>
    <t>CEVA</t>
    <phoneticPr fontId="1" type="noConversion"/>
  </si>
  <si>
    <t>rw</t>
    <phoneticPr fontId="1" type="noConversion"/>
  </si>
  <si>
    <t>拼接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</si>
</sst>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0" fillId="3" borderId="0" xfId="0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I33" sqref="I33"/>
    </sheetView>
  </sheetViews>
  <sheetFormatPr defaultRowHeight="13.5" x14ac:dyDescent="0.15"/>
  <cols>
    <col min="1" max="1" width="18" customWidth="1"/>
    <col min="2" max="2" width="8.75" customWidth="1"/>
    <col min="3" max="3" width="9.625" customWidth="1"/>
    <col min="4" max="4" width="11.5" customWidth="1"/>
    <col min="5" max="5" width="7.875" customWidth="1"/>
    <col min="6" max="7" width="8" customWidth="1"/>
    <col min="8" max="8" width="10.75" customWidth="1"/>
    <col min="9" max="9" width="18.5" customWidth="1"/>
    <col min="10" max="10" width="14.875" customWidth="1"/>
    <col min="11" max="11" width="23" customWidth="1"/>
  </cols>
  <sheetData>
    <row r="1" spans="1:11" x14ac:dyDescent="0.1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6</v>
      </c>
      <c r="J1" s="3" t="s">
        <v>7</v>
      </c>
    </row>
    <row r="2" spans="1:11" x14ac:dyDescent="0.15">
      <c r="A2" t="s">
        <v>10</v>
      </c>
      <c r="B2" t="s">
        <v>16</v>
      </c>
      <c r="C2">
        <v>4096</v>
      </c>
      <c r="D2">
        <v>2160</v>
      </c>
      <c r="E2">
        <v>16</v>
      </c>
      <c r="F2">
        <v>30</v>
      </c>
      <c r="G2">
        <v>1</v>
      </c>
      <c r="I2" s="1">
        <f>C2*D2*E2*F2*G2/8</f>
        <v>530841600</v>
      </c>
      <c r="J2">
        <v>1</v>
      </c>
    </row>
    <row r="3" spans="1:11" x14ac:dyDescent="0.15">
      <c r="A3" t="s">
        <v>31</v>
      </c>
      <c r="B3" t="s">
        <v>17</v>
      </c>
      <c r="C3">
        <v>1280</v>
      </c>
      <c r="D3">
        <v>720</v>
      </c>
      <c r="E3">
        <v>12</v>
      </c>
      <c r="F3">
        <v>30</v>
      </c>
      <c r="G3">
        <v>7</v>
      </c>
      <c r="I3" s="1">
        <f>C3*D3*E3*F3*G3/8</f>
        <v>290304000</v>
      </c>
      <c r="J3">
        <v>1</v>
      </c>
    </row>
    <row r="4" spans="1:11" x14ac:dyDescent="0.15">
      <c r="A4" t="s">
        <v>12</v>
      </c>
      <c r="B4" t="s">
        <v>18</v>
      </c>
      <c r="C4">
        <v>4096</v>
      </c>
      <c r="D4">
        <v>2160</v>
      </c>
      <c r="E4">
        <v>16</v>
      </c>
      <c r="F4">
        <v>30</v>
      </c>
      <c r="G4">
        <v>1</v>
      </c>
      <c r="I4" s="1">
        <f>C4*D4*E4*F4*G4/8</f>
        <v>530841600</v>
      </c>
      <c r="J4">
        <v>4</v>
      </c>
    </row>
    <row r="5" spans="1:11" x14ac:dyDescent="0.15">
      <c r="A5" t="s">
        <v>13</v>
      </c>
      <c r="B5" t="s">
        <v>17</v>
      </c>
      <c r="C5">
        <v>4096</v>
      </c>
      <c r="D5">
        <v>2160</v>
      </c>
      <c r="E5" s="2">
        <f>10*1.5*32/30</f>
        <v>16</v>
      </c>
      <c r="F5">
        <v>30</v>
      </c>
      <c r="G5">
        <v>1</v>
      </c>
      <c r="I5" s="1">
        <f t="shared" ref="I5:I7" si="0">C5*D5*E5*F5*G5/8</f>
        <v>530841600</v>
      </c>
      <c r="J5">
        <v>2</v>
      </c>
    </row>
    <row r="6" spans="1:11" x14ac:dyDescent="0.15">
      <c r="A6" t="s">
        <v>9</v>
      </c>
      <c r="B6" t="s">
        <v>17</v>
      </c>
      <c r="C6">
        <v>1920</v>
      </c>
      <c r="D6">
        <v>1080</v>
      </c>
      <c r="E6">
        <v>12</v>
      </c>
      <c r="F6">
        <v>30</v>
      </c>
      <c r="G6">
        <v>1</v>
      </c>
      <c r="I6" s="1">
        <f t="shared" si="0"/>
        <v>93312000</v>
      </c>
      <c r="J6">
        <v>2</v>
      </c>
    </row>
    <row r="7" spans="1:11" x14ac:dyDescent="0.15">
      <c r="A7" t="s">
        <v>8</v>
      </c>
      <c r="B7" t="s">
        <v>17</v>
      </c>
      <c r="C7">
        <v>1280</v>
      </c>
      <c r="D7">
        <v>720</v>
      </c>
      <c r="E7">
        <v>12</v>
      </c>
      <c r="F7">
        <v>30</v>
      </c>
      <c r="G7">
        <v>1</v>
      </c>
      <c r="I7" s="1">
        <f t="shared" si="0"/>
        <v>41472000</v>
      </c>
      <c r="J7">
        <v>2</v>
      </c>
    </row>
    <row r="8" spans="1:11" x14ac:dyDescent="0.15">
      <c r="A8" t="s">
        <v>14</v>
      </c>
      <c r="B8" t="s">
        <v>17</v>
      </c>
      <c r="C8">
        <v>214464</v>
      </c>
      <c r="F8">
        <v>30</v>
      </c>
      <c r="I8" s="1">
        <f>C8*F8/8</f>
        <v>804240</v>
      </c>
      <c r="J8">
        <v>2</v>
      </c>
    </row>
    <row r="9" spans="1:11" x14ac:dyDescent="0.15">
      <c r="A9" t="s">
        <v>19</v>
      </c>
      <c r="B9" t="s">
        <v>18</v>
      </c>
      <c r="C9">
        <v>214464</v>
      </c>
      <c r="F9">
        <v>30</v>
      </c>
      <c r="I9" s="1">
        <f>C9*F9/8</f>
        <v>804240</v>
      </c>
      <c r="J9">
        <v>5</v>
      </c>
    </row>
    <row r="10" spans="1:11" x14ac:dyDescent="0.15">
      <c r="A10" t="s">
        <v>20</v>
      </c>
      <c r="B10" t="s">
        <v>18</v>
      </c>
      <c r="C10">
        <v>4096</v>
      </c>
      <c r="D10">
        <v>2160</v>
      </c>
      <c r="E10" s="2">
        <f>10*32/30</f>
        <v>10.666666666666666</v>
      </c>
      <c r="F10">
        <v>30</v>
      </c>
      <c r="G10">
        <v>1</v>
      </c>
      <c r="I10" s="1">
        <f t="shared" ref="I10" si="1">C10*D10*E10*F10*G10/8</f>
        <v>353894400</v>
      </c>
      <c r="J10">
        <v>3</v>
      </c>
    </row>
    <row r="11" spans="1:11" x14ac:dyDescent="0.15">
      <c r="A11" t="s">
        <v>22</v>
      </c>
      <c r="B11" t="s">
        <v>21</v>
      </c>
      <c r="I11" s="1">
        <v>332000000</v>
      </c>
      <c r="J11">
        <v>8</v>
      </c>
    </row>
    <row r="12" spans="1:11" x14ac:dyDescent="0.15">
      <c r="A12" t="s">
        <v>23</v>
      </c>
      <c r="B12" t="s">
        <v>21</v>
      </c>
      <c r="I12" s="1">
        <v>2100000000</v>
      </c>
      <c r="J12">
        <v>9</v>
      </c>
    </row>
    <row r="13" spans="1:11" x14ac:dyDescent="0.15">
      <c r="A13" t="s">
        <v>24</v>
      </c>
      <c r="B13" t="s">
        <v>26</v>
      </c>
      <c r="I13" s="1">
        <v>15000000</v>
      </c>
      <c r="J13">
        <v>7</v>
      </c>
    </row>
    <row r="14" spans="1:11" x14ac:dyDescent="0.15">
      <c r="A14" t="s">
        <v>25</v>
      </c>
      <c r="B14" t="s">
        <v>21</v>
      </c>
      <c r="I14" s="1">
        <v>400000000</v>
      </c>
      <c r="J14">
        <v>10</v>
      </c>
    </row>
    <row r="15" spans="1:11" x14ac:dyDescent="0.15">
      <c r="I15" s="1"/>
    </row>
    <row r="16" spans="1:11" x14ac:dyDescent="0.15">
      <c r="A16" t="s">
        <v>27</v>
      </c>
      <c r="B16" t="s">
        <v>21</v>
      </c>
      <c r="C16">
        <v>1280</v>
      </c>
      <c r="D16">
        <v>720</v>
      </c>
      <c r="E16">
        <v>12</v>
      </c>
      <c r="F16">
        <v>30</v>
      </c>
      <c r="G16">
        <v>8</v>
      </c>
      <c r="H16">
        <v>16</v>
      </c>
      <c r="I16" s="1">
        <f>C16*D16*E16*F16*G16*H16/8</f>
        <v>5308416000</v>
      </c>
      <c r="J16">
        <v>6</v>
      </c>
      <c r="K16" t="s">
        <v>29</v>
      </c>
    </row>
    <row r="17" spans="9:9" x14ac:dyDescent="0.15">
      <c r="I17" s="1"/>
    </row>
    <row r="18" spans="9:9" x14ac:dyDescent="0.15">
      <c r="I18" s="1">
        <f>SUM(I2:I16)</f>
        <v>10528531680</v>
      </c>
    </row>
    <row r="19" spans="9:9" x14ac:dyDescent="0.15">
      <c r="I19" s="1"/>
    </row>
    <row r="20" spans="9:9" x14ac:dyDescent="0.15">
      <c r="I20" s="1"/>
    </row>
    <row r="21" spans="9:9" x14ac:dyDescent="0.15">
      <c r="I21" s="1"/>
    </row>
    <row r="22" spans="9:9" x14ac:dyDescent="0.15">
      <c r="I22" s="1"/>
    </row>
    <row r="23" spans="9:9" x14ac:dyDescent="0.15">
      <c r="I23" s="1"/>
    </row>
    <row r="24" spans="9:9" x14ac:dyDescent="0.15">
      <c r="I24" s="1"/>
    </row>
    <row r="25" spans="9:9" x14ac:dyDescent="0.15">
      <c r="I25" s="1"/>
    </row>
    <row r="26" spans="9:9" x14ac:dyDescent="0.15">
      <c r="I26" s="1"/>
    </row>
    <row r="27" spans="9:9" x14ac:dyDescent="0.15">
      <c r="I27" s="1"/>
    </row>
    <row r="28" spans="9:9" x14ac:dyDescent="0.15">
      <c r="I28" s="1"/>
    </row>
  </sheetData>
  <phoneticPr fontId="1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workbookViewId="0">
      <selection activeCell="I18" sqref="I18"/>
    </sheetView>
  </sheetViews>
  <sheetFormatPr defaultRowHeight="13.5" x14ac:dyDescent="0.15"/>
  <cols>
    <col min="1" max="1" width="21.25" customWidth="1"/>
    <col min="3" max="3" width="11.375" customWidth="1"/>
    <col min="9" max="9" width="18.625" customWidth="1"/>
  </cols>
  <sheetData>
    <row r="1" spans="1:11" x14ac:dyDescent="0.1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6</v>
      </c>
      <c r="J1" s="3" t="s">
        <v>7</v>
      </c>
    </row>
    <row r="2" spans="1:11" x14ac:dyDescent="0.15">
      <c r="A2" t="s">
        <v>10</v>
      </c>
      <c r="B2" t="s">
        <v>16</v>
      </c>
      <c r="C2">
        <v>4608</v>
      </c>
      <c r="D2">
        <v>3456</v>
      </c>
      <c r="E2">
        <v>16</v>
      </c>
      <c r="F2">
        <v>15</v>
      </c>
      <c r="G2">
        <v>1</v>
      </c>
      <c r="I2" s="1">
        <f>C2*D2*E2*F2*G2/8</f>
        <v>477757440</v>
      </c>
      <c r="J2">
        <v>1</v>
      </c>
    </row>
    <row r="3" spans="1:11" x14ac:dyDescent="0.15">
      <c r="A3" t="s">
        <v>11</v>
      </c>
      <c r="B3" t="s">
        <v>17</v>
      </c>
      <c r="C3">
        <v>1280</v>
      </c>
      <c r="D3">
        <v>720</v>
      </c>
      <c r="E3">
        <v>12</v>
      </c>
      <c r="F3">
        <v>30</v>
      </c>
      <c r="G3">
        <v>7</v>
      </c>
      <c r="I3" s="1">
        <f>C3*D3*E3*F3*G3/8</f>
        <v>290304000</v>
      </c>
      <c r="J3">
        <v>1</v>
      </c>
    </row>
    <row r="4" spans="1:11" x14ac:dyDescent="0.15">
      <c r="A4" t="s">
        <v>12</v>
      </c>
      <c r="B4" t="s">
        <v>18</v>
      </c>
      <c r="C4">
        <v>4608</v>
      </c>
      <c r="D4">
        <v>3456</v>
      </c>
      <c r="E4">
        <v>16</v>
      </c>
      <c r="F4">
        <v>15</v>
      </c>
      <c r="G4">
        <v>1</v>
      </c>
      <c r="I4" s="1">
        <f>C4*D4*E4*F4*G4/8</f>
        <v>477757440</v>
      </c>
      <c r="J4">
        <v>4</v>
      </c>
    </row>
    <row r="5" spans="1:11" x14ac:dyDescent="0.15">
      <c r="A5" t="s">
        <v>13</v>
      </c>
      <c r="B5" t="s">
        <v>17</v>
      </c>
      <c r="C5">
        <v>4608</v>
      </c>
      <c r="D5">
        <v>3456</v>
      </c>
      <c r="E5">
        <v>12</v>
      </c>
      <c r="F5">
        <v>15</v>
      </c>
      <c r="G5">
        <v>1</v>
      </c>
      <c r="I5" s="1">
        <f t="shared" ref="I5:I6" si="0">C5*D5*E5*F5*G5/8</f>
        <v>358318080</v>
      </c>
      <c r="J5">
        <v>2</v>
      </c>
    </row>
    <row r="6" spans="1:11" x14ac:dyDescent="0.15">
      <c r="A6" t="s">
        <v>8</v>
      </c>
      <c r="B6" t="s">
        <v>17</v>
      </c>
      <c r="C6">
        <v>1280</v>
      </c>
      <c r="D6">
        <v>720</v>
      </c>
      <c r="E6">
        <v>12</v>
      </c>
      <c r="F6">
        <v>15</v>
      </c>
      <c r="G6">
        <v>1</v>
      </c>
      <c r="I6" s="1">
        <f t="shared" si="0"/>
        <v>20736000</v>
      </c>
      <c r="J6">
        <v>2</v>
      </c>
    </row>
    <row r="7" spans="1:11" x14ac:dyDescent="0.15">
      <c r="A7" t="s">
        <v>14</v>
      </c>
      <c r="B7" t="s">
        <v>17</v>
      </c>
      <c r="C7">
        <v>214464</v>
      </c>
      <c r="F7">
        <v>30</v>
      </c>
      <c r="I7" s="1">
        <f>C7*F7/8</f>
        <v>804240</v>
      </c>
      <c r="J7">
        <v>2</v>
      </c>
    </row>
    <row r="8" spans="1:11" x14ac:dyDescent="0.15">
      <c r="A8" t="s">
        <v>19</v>
      </c>
      <c r="B8" t="s">
        <v>18</v>
      </c>
      <c r="C8">
        <v>214464</v>
      </c>
      <c r="F8">
        <v>30</v>
      </c>
      <c r="I8" s="1">
        <f>C8*F8/8</f>
        <v>804240</v>
      </c>
      <c r="J8">
        <v>5</v>
      </c>
    </row>
    <row r="9" spans="1:11" x14ac:dyDescent="0.15">
      <c r="A9" t="s">
        <v>20</v>
      </c>
      <c r="B9" t="s">
        <v>18</v>
      </c>
      <c r="C9">
        <v>4608</v>
      </c>
      <c r="D9">
        <v>3456</v>
      </c>
      <c r="E9" s="2">
        <v>16</v>
      </c>
      <c r="F9">
        <v>15</v>
      </c>
      <c r="G9">
        <v>1</v>
      </c>
      <c r="I9" s="1">
        <f t="shared" ref="I9:I10" si="1">C9*D9*E9*F9*G9/8</f>
        <v>477757440</v>
      </c>
      <c r="J9">
        <v>3</v>
      </c>
    </row>
    <row r="10" spans="1:11" s="4" customFormat="1" x14ac:dyDescent="0.15">
      <c r="A10" s="4" t="s">
        <v>9</v>
      </c>
      <c r="B10" s="4" t="s">
        <v>17</v>
      </c>
      <c r="C10" s="4">
        <v>1920</v>
      </c>
      <c r="D10" s="4">
        <v>1080</v>
      </c>
      <c r="E10" s="4">
        <v>12</v>
      </c>
      <c r="F10" s="4">
        <v>15</v>
      </c>
      <c r="G10" s="4">
        <v>1</v>
      </c>
      <c r="I10" s="5">
        <f t="shared" si="1"/>
        <v>46656000</v>
      </c>
      <c r="J10" s="4">
        <v>2</v>
      </c>
      <c r="K10" s="4" t="s">
        <v>36</v>
      </c>
    </row>
    <row r="11" spans="1:11" s="4" customFormat="1" x14ac:dyDescent="0.15">
      <c r="A11" s="4" t="s">
        <v>35</v>
      </c>
      <c r="B11" s="4" t="s">
        <v>18</v>
      </c>
      <c r="C11" s="4">
        <v>1920</v>
      </c>
      <c r="D11" s="4">
        <v>1080</v>
      </c>
      <c r="E11" s="4">
        <v>12</v>
      </c>
      <c r="F11" s="4">
        <v>15</v>
      </c>
      <c r="G11" s="4">
        <v>1</v>
      </c>
      <c r="I11" s="5">
        <f t="shared" ref="I11" si="2">C11*D11*E11*F11*G11/8</f>
        <v>46656000</v>
      </c>
      <c r="J11" s="4">
        <v>2</v>
      </c>
    </row>
    <row r="12" spans="1:11" x14ac:dyDescent="0.15">
      <c r="A12" t="s">
        <v>30</v>
      </c>
      <c r="B12" t="s">
        <v>21</v>
      </c>
      <c r="I12" s="1">
        <v>418000000</v>
      </c>
      <c r="J12">
        <v>8</v>
      </c>
    </row>
    <row r="13" spans="1:11" x14ac:dyDescent="0.15">
      <c r="A13" t="s">
        <v>24</v>
      </c>
      <c r="B13" t="s">
        <v>26</v>
      </c>
      <c r="I13" s="1">
        <v>60000000</v>
      </c>
      <c r="J13">
        <v>7</v>
      </c>
    </row>
    <row r="14" spans="1:11" s="4" customFormat="1" x14ac:dyDescent="0.15">
      <c r="A14" s="4" t="s">
        <v>34</v>
      </c>
      <c r="B14" s="4" t="s">
        <v>21</v>
      </c>
      <c r="I14" s="5">
        <v>150000000</v>
      </c>
      <c r="J14" s="4">
        <v>10</v>
      </c>
      <c r="K14" s="4" t="s">
        <v>37</v>
      </c>
    </row>
    <row r="15" spans="1:11" x14ac:dyDescent="0.15">
      <c r="I15" s="1"/>
    </row>
    <row r="16" spans="1:11" x14ac:dyDescent="0.15">
      <c r="A16" t="s">
        <v>27</v>
      </c>
      <c r="B16" t="s">
        <v>21</v>
      </c>
      <c r="C16">
        <v>1280</v>
      </c>
      <c r="D16">
        <v>720</v>
      </c>
      <c r="E16">
        <v>12</v>
      </c>
      <c r="F16">
        <v>30</v>
      </c>
      <c r="G16">
        <v>8</v>
      </c>
      <c r="H16">
        <v>16</v>
      </c>
      <c r="I16" s="1">
        <f>C16*D16*E16*F16*G16*H16/8</f>
        <v>5308416000</v>
      </c>
      <c r="J16">
        <v>6</v>
      </c>
      <c r="K16" t="s">
        <v>29</v>
      </c>
    </row>
    <row r="18" spans="9:9" x14ac:dyDescent="0.15">
      <c r="I18" s="1">
        <f>SUM(I2:I16)</f>
        <v>8133966880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G15" sqref="G15"/>
    </sheetView>
  </sheetViews>
  <sheetFormatPr defaultRowHeight="13.5" x14ac:dyDescent="0.15"/>
  <cols>
    <col min="1" max="1" width="19.75" customWidth="1"/>
    <col min="3" max="3" width="12.25" customWidth="1"/>
    <col min="9" max="9" width="18.875" customWidth="1"/>
  </cols>
  <sheetData>
    <row r="1" spans="1:11" x14ac:dyDescent="0.1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6</v>
      </c>
      <c r="J1" s="3" t="s">
        <v>7</v>
      </c>
    </row>
    <row r="2" spans="1:11" x14ac:dyDescent="0.15">
      <c r="A2" t="s">
        <v>32</v>
      </c>
      <c r="B2" t="s">
        <v>17</v>
      </c>
      <c r="C2">
        <v>1920</v>
      </c>
      <c r="D2">
        <v>1080</v>
      </c>
      <c r="E2">
        <v>16</v>
      </c>
      <c r="F2">
        <v>30</v>
      </c>
      <c r="G2">
        <v>8</v>
      </c>
      <c r="I2" s="1">
        <f>C2*D2*E2*F2*G2/8</f>
        <v>995328000</v>
      </c>
    </row>
    <row r="3" spans="1:11" x14ac:dyDescent="0.15">
      <c r="A3" t="s">
        <v>33</v>
      </c>
      <c r="B3" t="s">
        <v>18</v>
      </c>
      <c r="C3">
        <v>1920</v>
      </c>
      <c r="D3">
        <v>1080</v>
      </c>
      <c r="E3">
        <v>16</v>
      </c>
      <c r="F3">
        <v>30</v>
      </c>
      <c r="G3">
        <v>8</v>
      </c>
      <c r="I3" s="1">
        <f>C3*D3*E3*F3*G3/8</f>
        <v>995328000</v>
      </c>
    </row>
    <row r="4" spans="1:11" x14ac:dyDescent="0.15">
      <c r="A4" t="s">
        <v>38</v>
      </c>
      <c r="B4" t="s">
        <v>17</v>
      </c>
      <c r="C4">
        <v>1920</v>
      </c>
      <c r="D4">
        <v>1080</v>
      </c>
      <c r="E4">
        <v>12</v>
      </c>
      <c r="F4">
        <v>30</v>
      </c>
      <c r="G4">
        <v>8</v>
      </c>
      <c r="I4" s="1">
        <f t="shared" ref="I4" si="0">C4*D4*E4*F4*G4/8</f>
        <v>746496000</v>
      </c>
    </row>
    <row r="5" spans="1:11" x14ac:dyDescent="0.15">
      <c r="A5" t="s">
        <v>14</v>
      </c>
      <c r="B5" t="s">
        <v>17</v>
      </c>
      <c r="C5">
        <v>214464</v>
      </c>
      <c r="F5">
        <v>30</v>
      </c>
      <c r="G5">
        <v>8</v>
      </c>
      <c r="I5" s="1">
        <f>C5*F5*G5/8</f>
        <v>6433920</v>
      </c>
    </row>
    <row r="6" spans="1:11" x14ac:dyDescent="0.15">
      <c r="A6" t="s">
        <v>19</v>
      </c>
      <c r="B6" t="s">
        <v>18</v>
      </c>
      <c r="C6">
        <v>214464</v>
      </c>
      <c r="F6">
        <v>30</v>
      </c>
      <c r="G6">
        <v>8</v>
      </c>
      <c r="I6" s="1">
        <f>C6*F6*G6/8</f>
        <v>6433920</v>
      </c>
    </row>
    <row r="7" spans="1:11" x14ac:dyDescent="0.15">
      <c r="A7" t="s">
        <v>20</v>
      </c>
      <c r="B7" t="s">
        <v>18</v>
      </c>
      <c r="C7">
        <v>1920</v>
      </c>
      <c r="D7">
        <v>1080</v>
      </c>
      <c r="E7" s="2">
        <v>8</v>
      </c>
      <c r="F7">
        <v>30</v>
      </c>
      <c r="G7">
        <v>8</v>
      </c>
      <c r="I7" s="1">
        <f t="shared" ref="I7" si="1">C7*D7*E7*F7*G7/8</f>
        <v>497664000</v>
      </c>
    </row>
    <row r="8" spans="1:11" x14ac:dyDescent="0.15">
      <c r="A8" t="s">
        <v>23</v>
      </c>
      <c r="B8" t="s">
        <v>21</v>
      </c>
      <c r="I8" s="1">
        <v>2100000000</v>
      </c>
    </row>
    <row r="9" spans="1:11" x14ac:dyDescent="0.15">
      <c r="A9" t="s">
        <v>24</v>
      </c>
      <c r="B9" t="s">
        <v>26</v>
      </c>
      <c r="I9" s="1">
        <v>15000000</v>
      </c>
    </row>
    <row r="10" spans="1:11" x14ac:dyDescent="0.15">
      <c r="A10" t="s">
        <v>39</v>
      </c>
      <c r="B10" t="s">
        <v>18</v>
      </c>
      <c r="C10">
        <v>4096</v>
      </c>
      <c r="D10">
        <v>2160</v>
      </c>
      <c r="E10">
        <v>12</v>
      </c>
      <c r="F10">
        <v>30</v>
      </c>
      <c r="G10">
        <v>1</v>
      </c>
      <c r="I10" s="1">
        <f>C10*D10*E10*F10*G10/8</f>
        <v>398131200</v>
      </c>
    </row>
    <row r="11" spans="1:11" x14ac:dyDescent="0.15">
      <c r="I11" s="1"/>
    </row>
    <row r="12" spans="1:11" x14ac:dyDescent="0.15">
      <c r="A12" t="s">
        <v>40</v>
      </c>
      <c r="B12" t="s">
        <v>18</v>
      </c>
      <c r="C12">
        <v>1920</v>
      </c>
      <c r="D12">
        <v>1080</v>
      </c>
      <c r="E12">
        <v>12</v>
      </c>
      <c r="F12">
        <v>30</v>
      </c>
      <c r="G12">
        <v>8</v>
      </c>
      <c r="I12" s="1">
        <f t="shared" ref="I12" si="2">C12*D12*E12*F12*G12/8</f>
        <v>746496000</v>
      </c>
      <c r="K12" t="s">
        <v>42</v>
      </c>
    </row>
    <row r="13" spans="1:11" x14ac:dyDescent="0.15">
      <c r="A13" t="s">
        <v>27</v>
      </c>
      <c r="B13" t="s">
        <v>41</v>
      </c>
      <c r="C13">
        <v>1920</v>
      </c>
      <c r="D13">
        <v>1080</v>
      </c>
      <c r="E13">
        <v>12</v>
      </c>
      <c r="F13">
        <v>30</v>
      </c>
      <c r="G13">
        <v>8</v>
      </c>
      <c r="H13">
        <v>2</v>
      </c>
      <c r="I13" s="1">
        <f>C13*D13*E13*F13*G13*H13/8</f>
        <v>1492992000</v>
      </c>
    </row>
    <row r="14" spans="1:11" x14ac:dyDescent="0.15">
      <c r="I14" s="1"/>
    </row>
    <row r="15" spans="1:11" x14ac:dyDescent="0.15">
      <c r="I15" s="1">
        <f>SUM(I2:I13)</f>
        <v>8000303040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G21" sqref="G21"/>
    </sheetView>
  </sheetViews>
  <sheetFormatPr defaultRowHeight="13.5" x14ac:dyDescent="0.15"/>
  <cols>
    <col min="1" max="1" width="21.125" customWidth="1"/>
    <col min="9" max="9" width="18.5" customWidth="1"/>
    <col min="11" max="11" width="14.625" customWidth="1"/>
    <col min="13" max="13" width="17.375" customWidth="1"/>
  </cols>
  <sheetData>
    <row r="1" spans="1:13" x14ac:dyDescent="0.1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28</v>
      </c>
      <c r="I1" s="3" t="s">
        <v>6</v>
      </c>
      <c r="J1" s="3" t="s">
        <v>7</v>
      </c>
    </row>
    <row r="2" spans="1:13" x14ac:dyDescent="0.15">
      <c r="A2" t="s">
        <v>10</v>
      </c>
      <c r="B2" t="s">
        <v>16</v>
      </c>
      <c r="C2">
        <v>4096</v>
      </c>
      <c r="D2">
        <v>2160</v>
      </c>
      <c r="E2">
        <v>16</v>
      </c>
      <c r="F2">
        <v>30</v>
      </c>
      <c r="G2">
        <v>1</v>
      </c>
      <c r="I2" s="1">
        <f>C2*D2*E2*F2*G2/8</f>
        <v>530841600</v>
      </c>
      <c r="J2">
        <v>1</v>
      </c>
      <c r="M2" s="1"/>
    </row>
    <row r="3" spans="1:13" x14ac:dyDescent="0.15">
      <c r="A3" t="s">
        <v>13</v>
      </c>
      <c r="B3" t="s">
        <v>17</v>
      </c>
      <c r="C3">
        <v>4096</v>
      </c>
      <c r="D3">
        <v>2160</v>
      </c>
      <c r="E3" s="2">
        <f>10*1.5*32/30</f>
        <v>16</v>
      </c>
      <c r="F3">
        <v>30</v>
      </c>
      <c r="G3">
        <v>1</v>
      </c>
      <c r="I3" s="1">
        <f t="shared" ref="I3:I5" si="0">C3*D3*E3*F3*G3/8</f>
        <v>530841600</v>
      </c>
      <c r="J3">
        <v>2</v>
      </c>
      <c r="M3" s="1"/>
    </row>
    <row r="4" spans="1:13" x14ac:dyDescent="0.15">
      <c r="A4" t="s">
        <v>9</v>
      </c>
      <c r="B4" t="s">
        <v>17</v>
      </c>
      <c r="C4">
        <v>1920</v>
      </c>
      <c r="D4">
        <v>1080</v>
      </c>
      <c r="E4">
        <v>12</v>
      </c>
      <c r="F4">
        <v>30</v>
      </c>
      <c r="G4">
        <v>1</v>
      </c>
      <c r="I4" s="1">
        <f t="shared" si="0"/>
        <v>93312000</v>
      </c>
      <c r="J4">
        <v>2</v>
      </c>
      <c r="M4" s="1"/>
    </row>
    <row r="5" spans="1:13" x14ac:dyDescent="0.15">
      <c r="A5" t="s">
        <v>8</v>
      </c>
      <c r="B5" t="s">
        <v>17</v>
      </c>
      <c r="C5">
        <v>1280</v>
      </c>
      <c r="D5">
        <v>720</v>
      </c>
      <c r="E5">
        <v>12</v>
      </c>
      <c r="F5">
        <v>30</v>
      </c>
      <c r="G5">
        <v>1</v>
      </c>
      <c r="I5" s="1">
        <f t="shared" si="0"/>
        <v>41472000</v>
      </c>
      <c r="J5">
        <v>2</v>
      </c>
      <c r="M5" s="1"/>
    </row>
    <row r="6" spans="1:13" x14ac:dyDescent="0.15">
      <c r="A6" t="s">
        <v>14</v>
      </c>
      <c r="B6" t="s">
        <v>17</v>
      </c>
      <c r="C6">
        <v>214464</v>
      </c>
      <c r="F6">
        <v>30</v>
      </c>
      <c r="I6" s="1">
        <f>C6*F6/8</f>
        <v>804240</v>
      </c>
      <c r="J6">
        <v>2</v>
      </c>
      <c r="M6" s="1"/>
    </row>
    <row r="7" spans="1:13" x14ac:dyDescent="0.15">
      <c r="A7" t="s">
        <v>19</v>
      </c>
      <c r="B7" t="s">
        <v>18</v>
      </c>
      <c r="C7">
        <v>214464</v>
      </c>
      <c r="F7">
        <v>30</v>
      </c>
      <c r="I7" s="1">
        <f>C7*F7/8</f>
        <v>804240</v>
      </c>
      <c r="J7">
        <v>5</v>
      </c>
      <c r="M7" s="1"/>
    </row>
    <row r="8" spans="1:13" x14ac:dyDescent="0.15">
      <c r="A8" t="s">
        <v>20</v>
      </c>
      <c r="B8" t="s">
        <v>18</v>
      </c>
      <c r="C8">
        <v>4096</v>
      </c>
      <c r="D8">
        <v>2160</v>
      </c>
      <c r="E8" s="2">
        <f>10*32/30</f>
        <v>10.666666666666666</v>
      </c>
      <c r="F8">
        <v>30</v>
      </c>
      <c r="G8">
        <v>1</v>
      </c>
      <c r="I8" s="1">
        <f t="shared" ref="I8" si="1">C8*D8*E8*F8*G8/8</f>
        <v>353894400</v>
      </c>
      <c r="J8">
        <v>3</v>
      </c>
      <c r="M8" s="1"/>
    </row>
    <row r="9" spans="1:13" x14ac:dyDescent="0.15">
      <c r="A9" t="s">
        <v>22</v>
      </c>
      <c r="B9" t="s">
        <v>21</v>
      </c>
      <c r="I9" s="1">
        <v>332000000</v>
      </c>
      <c r="J9">
        <v>8</v>
      </c>
      <c r="M9" s="1"/>
    </row>
    <row r="10" spans="1:13" x14ac:dyDescent="0.15">
      <c r="A10" t="s">
        <v>23</v>
      </c>
      <c r="B10" t="s">
        <v>21</v>
      </c>
      <c r="I10" s="1">
        <v>2100000000</v>
      </c>
      <c r="J10">
        <v>9</v>
      </c>
      <c r="M10" s="1"/>
    </row>
    <row r="11" spans="1:13" x14ac:dyDescent="0.15">
      <c r="A11" t="s">
        <v>24</v>
      </c>
      <c r="B11" t="s">
        <v>26</v>
      </c>
      <c r="I11" s="1">
        <v>15000000</v>
      </c>
      <c r="J11">
        <v>7</v>
      </c>
      <c r="M11" s="1"/>
    </row>
    <row r="12" spans="1:13" x14ac:dyDescent="0.15">
      <c r="A12" t="s">
        <v>25</v>
      </c>
      <c r="B12" t="s">
        <v>21</v>
      </c>
      <c r="I12" s="1">
        <v>400000000</v>
      </c>
      <c r="J12">
        <v>10</v>
      </c>
      <c r="M12" s="1"/>
    </row>
    <row r="13" spans="1:13" x14ac:dyDescent="0.15">
      <c r="A13" t="s">
        <v>39</v>
      </c>
      <c r="B13" t="s">
        <v>18</v>
      </c>
      <c r="C13">
        <v>4096</v>
      </c>
      <c r="D13">
        <v>2160</v>
      </c>
      <c r="E13">
        <v>12</v>
      </c>
      <c r="F13">
        <v>30</v>
      </c>
      <c r="G13">
        <v>1</v>
      </c>
      <c r="I13" s="1">
        <f>C13*D13*E13*F13*G13/8</f>
        <v>398131200</v>
      </c>
      <c r="M13" s="1"/>
    </row>
    <row r="14" spans="1:13" x14ac:dyDescent="0.15">
      <c r="I14" s="1"/>
      <c r="J14">
        <v>6</v>
      </c>
      <c r="K14" t="s">
        <v>29</v>
      </c>
      <c r="M14" s="1"/>
    </row>
    <row r="15" spans="1:13" x14ac:dyDescent="0.15">
      <c r="A15" t="s">
        <v>27</v>
      </c>
      <c r="B15" t="s">
        <v>21</v>
      </c>
      <c r="C15">
        <v>1280</v>
      </c>
      <c r="D15">
        <v>720</v>
      </c>
      <c r="E15">
        <v>12</v>
      </c>
      <c r="F15">
        <v>24</v>
      </c>
      <c r="G15">
        <v>8</v>
      </c>
      <c r="H15">
        <v>16</v>
      </c>
      <c r="I15" s="1">
        <f>C15*D15*E15*F15*G15*H15/8</f>
        <v>4246732800</v>
      </c>
    </row>
    <row r="16" spans="1:13" x14ac:dyDescent="0.15">
      <c r="I16" s="1"/>
    </row>
    <row r="17" spans="9:13" x14ac:dyDescent="0.15">
      <c r="I17" s="1">
        <f>SUM(I2:I15)</f>
        <v>9043834080</v>
      </c>
    </row>
    <row r="18" spans="9:13" x14ac:dyDescent="0.15">
      <c r="M18" s="1"/>
    </row>
  </sheetData>
  <phoneticPr fontId="1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Drone Video</vt:lpstr>
      <vt:lpstr>Drone Image</vt:lpstr>
      <vt:lpstr>surround view</vt:lpstr>
      <vt:lpstr>survilliance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2017-07-10T05:02:08Z</dcterms:modified>
</cp:coreProperties>
</file>