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8" r:id="rId1"/>
    <sheet name="Sheet2" sheetId="9" r:id="rId2"/>
  </sheets>
  <calcPr calcId="145621"/>
</workbook>
</file>

<file path=xl/calcChain.xml><?xml version="1.0" encoding="utf-8"?>
<calcChain xmlns="http://schemas.openxmlformats.org/spreadsheetml/2006/main">
  <c r="D28" i="8" l="1"/>
  <c r="E28" i="8" s="1"/>
  <c r="D10" i="8"/>
  <c r="D11" i="8"/>
  <c r="D26" i="8"/>
  <c r="E26" i="8" s="1"/>
  <c r="D27" i="8" s="1"/>
  <c r="E27" i="8" s="1"/>
  <c r="D23" i="8"/>
  <c r="D24" i="8"/>
  <c r="E24" i="8" s="1"/>
  <c r="D25" i="8" s="1"/>
  <c r="E25" i="8" s="1"/>
  <c r="E23" i="8"/>
  <c r="D22" i="8"/>
  <c r="E22" i="8" s="1"/>
  <c r="D21" i="8"/>
  <c r="E21" i="8" s="1"/>
  <c r="D20" i="8"/>
  <c r="E20" i="8" s="1"/>
  <c r="E19" i="8"/>
  <c r="D19" i="8"/>
  <c r="E18" i="8"/>
  <c r="F18" i="8"/>
  <c r="D18" i="8"/>
  <c r="D5" i="8"/>
  <c r="D9" i="8" s="1"/>
  <c r="D8" i="8" s="1"/>
  <c r="D13" i="8" l="1"/>
  <c r="D14" i="8" s="1"/>
  <c r="D15" i="8" s="1"/>
  <c r="D12" i="8"/>
</calcChain>
</file>

<file path=xl/sharedStrings.xml><?xml version="1.0" encoding="utf-8"?>
<sst xmlns="http://schemas.openxmlformats.org/spreadsheetml/2006/main" count="40" uniqueCount="30">
  <si>
    <t>pagesize</t>
    <phoneticPr fontId="1" type="noConversion"/>
  </si>
  <si>
    <t>numberpagendxb</t>
    <phoneticPr fontId="1" type="noConversion"/>
  </si>
  <si>
    <t>numpage</t>
    <phoneticPr fontId="1" type="noConversion"/>
  </si>
  <si>
    <t xml:space="preserve">SMMU_GLOBAL_SIZE </t>
    <phoneticPr fontId="1" type="noConversion"/>
  </si>
  <si>
    <t>SMMU_CB_SIZE</t>
    <phoneticPr fontId="1" type="noConversion"/>
  </si>
  <si>
    <t>KB</t>
    <phoneticPr fontId="1" type="noConversion"/>
  </si>
  <si>
    <t>SMMU_TOP</t>
    <phoneticPr fontId="1" type="noConversion"/>
  </si>
  <si>
    <t>SMMU_BASE</t>
    <phoneticPr fontId="1" type="noConversion"/>
  </si>
  <si>
    <t>SMMU_GLOBAL_TOP</t>
    <phoneticPr fontId="1" type="noConversion"/>
  </si>
  <si>
    <t>SMMU_CB_BASE</t>
    <phoneticPr fontId="1" type="noConversion"/>
  </si>
  <si>
    <t>SMMU_CB1_BASE</t>
    <phoneticPr fontId="1" type="noConversion"/>
  </si>
  <si>
    <t>SMMU_CB0_BASE</t>
    <phoneticPr fontId="1" type="noConversion"/>
  </si>
  <si>
    <t>SMMU_CB2_BASE</t>
    <phoneticPr fontId="1" type="noConversion"/>
  </si>
  <si>
    <t>SMMU_CB_BASE+(nxPAGESIZE)</t>
    <phoneticPr fontId="1" type="noConversion"/>
  </si>
  <si>
    <t>SMMU GR SP0</t>
    <phoneticPr fontId="1" type="noConversion"/>
  </si>
  <si>
    <t>start</t>
    <phoneticPr fontId="1" type="noConversion"/>
  </si>
  <si>
    <t>end</t>
    <phoneticPr fontId="1" type="noConversion"/>
  </si>
  <si>
    <t>offset</t>
    <phoneticPr fontId="1" type="noConversion"/>
  </si>
  <si>
    <t>SMMU GR SP1</t>
  </si>
  <si>
    <t>SMMU implem addr space</t>
    <phoneticPr fontId="1" type="noConversion"/>
  </si>
  <si>
    <t>SMMU PM addr space</t>
    <phoneticPr fontId="1" type="noConversion"/>
  </si>
  <si>
    <t>SMMU SSD addr space</t>
    <phoneticPr fontId="1" type="noConversion"/>
  </si>
  <si>
    <t>SMMU addr space/ reserved(v1)</t>
    <phoneticPr fontId="1" type="noConversion"/>
  </si>
  <si>
    <t>CBAR</t>
    <phoneticPr fontId="1" type="noConversion"/>
  </si>
  <si>
    <t>SCR/SMR/S2CR</t>
    <phoneticPr fontId="1" type="noConversion"/>
  </si>
  <si>
    <t>CBn</t>
    <phoneticPr fontId="1" type="noConversion"/>
  </si>
  <si>
    <t>CB0</t>
    <phoneticPr fontId="1" type="noConversion"/>
  </si>
  <si>
    <t>CB1</t>
  </si>
  <si>
    <t>CB2</t>
  </si>
  <si>
    <t>reserved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</si>
</sst>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3" borderId="0" xfId="0" applyFont="1" applyFill="1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9900"/>
      <color rgb="FFCCCCFF"/>
      <color rgb="FFCCFF33"/>
      <color rgb="FF009900"/>
      <color rgb="FFFFFFCC"/>
      <color rgb="FF99CCFF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6</xdr:row>
      <xdr:rowOff>152400</xdr:rowOff>
    </xdr:from>
    <xdr:to>
      <xdr:col>16</xdr:col>
      <xdr:colOff>208175</xdr:colOff>
      <xdr:row>37</xdr:row>
      <xdr:rowOff>132688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81100"/>
          <a:ext cx="11009525" cy="5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8"/>
  <sheetViews>
    <sheetView tabSelected="1" workbookViewId="0">
      <selection activeCell="E31" sqref="E31"/>
    </sheetView>
  </sheetViews>
  <sheetFormatPr defaultRowHeight="16.5" x14ac:dyDescent="0.3"/>
  <cols>
    <col min="1" max="2" width="9" style="1"/>
    <col min="3" max="3" width="34.75" style="1" bestFit="1" customWidth="1"/>
    <col min="4" max="4" width="21.375" style="1" customWidth="1"/>
    <col min="5" max="5" width="27.5" style="1" customWidth="1"/>
    <col min="6" max="6" width="36.625" style="1" bestFit="1" customWidth="1"/>
    <col min="7" max="7" width="18.25" style="1" bestFit="1" customWidth="1"/>
    <col min="8" max="16384" width="9" style="1"/>
  </cols>
  <sheetData>
    <row r="2" spans="3:7" x14ac:dyDescent="0.3">
      <c r="C2" s="1" t="s">
        <v>0</v>
      </c>
      <c r="D2" s="1">
        <v>4</v>
      </c>
      <c r="E2" s="1" t="s">
        <v>5</v>
      </c>
    </row>
    <row r="3" spans="3:7" x14ac:dyDescent="0.3">
      <c r="C3" s="1" t="s">
        <v>1</v>
      </c>
      <c r="D3" s="1">
        <v>2</v>
      </c>
    </row>
    <row r="5" spans="3:7" x14ac:dyDescent="0.3">
      <c r="C5" s="1" t="s">
        <v>2</v>
      </c>
      <c r="D5" s="1">
        <f>POWER(2,D3+1)</f>
        <v>8</v>
      </c>
    </row>
    <row r="7" spans="3:7" x14ac:dyDescent="0.3">
      <c r="C7" s="2" t="s">
        <v>7</v>
      </c>
      <c r="D7" s="3">
        <v>64540000</v>
      </c>
      <c r="E7" s="2" t="s">
        <v>5</v>
      </c>
    </row>
    <row r="8" spans="3:7" x14ac:dyDescent="0.3">
      <c r="C8" s="1" t="s">
        <v>3</v>
      </c>
      <c r="D8" s="1">
        <f>D9</f>
        <v>32</v>
      </c>
      <c r="E8" s="1" t="s">
        <v>5</v>
      </c>
    </row>
    <row r="9" spans="3:7" x14ac:dyDescent="0.3">
      <c r="C9" s="1" t="s">
        <v>4</v>
      </c>
      <c r="D9" s="1">
        <f>D5*D2</f>
        <v>32</v>
      </c>
      <c r="E9" s="1" t="s">
        <v>5</v>
      </c>
    </row>
    <row r="10" spans="3:7" x14ac:dyDescent="0.3">
      <c r="C10" s="4" t="s">
        <v>6</v>
      </c>
      <c r="D10" s="4" t="str">
        <f>DEC2HEX(HEX2DEC(D7)+(D8+D9)*1024-1)</f>
        <v>6454FFFF</v>
      </c>
      <c r="E10" s="4" t="s">
        <v>5</v>
      </c>
    </row>
    <row r="11" spans="3:7" x14ac:dyDescent="0.3">
      <c r="C11" s="4" t="s">
        <v>8</v>
      </c>
      <c r="D11" s="4" t="str">
        <f>DEC2HEX(HEX2DEC(D7)+(D8)*1024-1)</f>
        <v>64547FFF</v>
      </c>
      <c r="E11" s="4" t="s">
        <v>5</v>
      </c>
    </row>
    <row r="12" spans="3:7" x14ac:dyDescent="0.3">
      <c r="C12" s="4" t="s">
        <v>9</v>
      </c>
      <c r="D12" s="4" t="str">
        <f>DEC2HEX(HEX2DEC(D7)+(D8)*1024)</f>
        <v>64548000</v>
      </c>
      <c r="E12" s="4" t="s">
        <v>5</v>
      </c>
    </row>
    <row r="13" spans="3:7" x14ac:dyDescent="0.3">
      <c r="C13" s="5" t="s">
        <v>11</v>
      </c>
      <c r="D13" s="5" t="str">
        <f>DEC2HEX(HEX2DEC(D7)+D8*1024)</f>
        <v>64548000</v>
      </c>
      <c r="E13" s="5" t="s">
        <v>5</v>
      </c>
      <c r="F13" s="1" t="s">
        <v>13</v>
      </c>
      <c r="G13" s="1" t="s">
        <v>25</v>
      </c>
    </row>
    <row r="14" spans="3:7" x14ac:dyDescent="0.3">
      <c r="C14" s="5" t="s">
        <v>10</v>
      </c>
      <c r="D14" s="5" t="str">
        <f>DEC2HEX(HEX2DEC(D13)+1*4*1024)</f>
        <v>64549000</v>
      </c>
      <c r="E14" s="5" t="s">
        <v>5</v>
      </c>
    </row>
    <row r="15" spans="3:7" x14ac:dyDescent="0.3">
      <c r="C15" s="5" t="s">
        <v>12</v>
      </c>
      <c r="D15" s="5" t="str">
        <f>DEC2HEX(HEX2DEC(D14)+1*4*1024)</f>
        <v>6454A000</v>
      </c>
      <c r="E15" s="5" t="s">
        <v>5</v>
      </c>
    </row>
    <row r="17" spans="3:7" x14ac:dyDescent="0.3">
      <c r="D17" s="1" t="s">
        <v>15</v>
      </c>
      <c r="E17" s="1" t="s">
        <v>16</v>
      </c>
      <c r="F17" s="1" t="s">
        <v>17</v>
      </c>
    </row>
    <row r="18" spans="3:7" x14ac:dyDescent="0.3">
      <c r="C18" s="1" t="s">
        <v>14</v>
      </c>
      <c r="D18" s="4" t="str">
        <f>DEC2HEX(HEX2DEC(D7)+(0)*1024)</f>
        <v>64540000</v>
      </c>
      <c r="E18" s="4" t="str">
        <f>DEC2HEX(HEX2DEC(D18)+(F18)*1024-4)</f>
        <v>64540FFC</v>
      </c>
      <c r="F18" s="1">
        <f>D2</f>
        <v>4</v>
      </c>
      <c r="G18" s="1" t="s">
        <v>24</v>
      </c>
    </row>
    <row r="19" spans="3:7" x14ac:dyDescent="0.3">
      <c r="C19" s="1" t="s">
        <v>18</v>
      </c>
      <c r="D19" s="4" t="str">
        <f>DEC2HEX(HEX2DEC(E18)+4)</f>
        <v>64541000</v>
      </c>
      <c r="E19" s="4" t="str">
        <f>DEC2HEX(HEX2DEC(D19)+(F19)*1024-4)</f>
        <v>64541FFC</v>
      </c>
      <c r="F19" s="1">
        <v>4</v>
      </c>
      <c r="G19" s="1" t="s">
        <v>23</v>
      </c>
    </row>
    <row r="20" spans="3:7" x14ac:dyDescent="0.3">
      <c r="C20" s="1" t="s">
        <v>19</v>
      </c>
      <c r="D20" s="4" t="str">
        <f>DEC2HEX(HEX2DEC(E19)+4)</f>
        <v>64542000</v>
      </c>
      <c r="E20" s="4" t="str">
        <f>DEC2HEX(HEX2DEC(D20)+(F20)*1024-4)</f>
        <v>64542FFC</v>
      </c>
      <c r="F20" s="1">
        <v>4</v>
      </c>
    </row>
    <row r="21" spans="3:7" x14ac:dyDescent="0.3">
      <c r="C21" s="1" t="s">
        <v>20</v>
      </c>
      <c r="D21" s="4" t="str">
        <f>DEC2HEX(HEX2DEC(E20)+4)</f>
        <v>64543000</v>
      </c>
      <c r="E21" s="4" t="str">
        <f>DEC2HEX(HEX2DEC(D21)+(F21)*1024-4)</f>
        <v>64543FFC</v>
      </c>
      <c r="F21" s="1">
        <v>4</v>
      </c>
    </row>
    <row r="22" spans="3:7" x14ac:dyDescent="0.3">
      <c r="C22" s="1" t="s">
        <v>21</v>
      </c>
      <c r="D22" s="4" t="str">
        <f>DEC2HEX(HEX2DEC(E21)+4)</f>
        <v>64544000</v>
      </c>
      <c r="E22" s="4" t="str">
        <f>DEC2HEX(HEX2DEC(D22)+(F22)*1024-4)</f>
        <v>64544FFC</v>
      </c>
      <c r="F22" s="1">
        <v>4</v>
      </c>
    </row>
    <row r="23" spans="3:7" x14ac:dyDescent="0.3">
      <c r="C23" s="1" t="s">
        <v>22</v>
      </c>
      <c r="D23" s="4" t="str">
        <f>DEC2HEX(HEX2DEC(E22)+4)</f>
        <v>64545000</v>
      </c>
      <c r="E23" s="4" t="str">
        <f>DEC2HEX(HEX2DEC(D23)+(F23)*1024-4)</f>
        <v>64545FFC</v>
      </c>
      <c r="F23" s="1">
        <v>4</v>
      </c>
    </row>
    <row r="24" spans="3:7" x14ac:dyDescent="0.3">
      <c r="C24" s="1" t="s">
        <v>29</v>
      </c>
      <c r="D24" s="4" t="str">
        <f t="shared" ref="D24:D28" si="0">DEC2HEX(HEX2DEC(E23)+4)</f>
        <v>64546000</v>
      </c>
      <c r="E24" s="4" t="str">
        <f t="shared" ref="E24:E28" si="1">DEC2HEX(HEX2DEC(D24)+(F24)*1024-4)</f>
        <v>64546FFC</v>
      </c>
      <c r="F24" s="1">
        <v>4</v>
      </c>
    </row>
    <row r="25" spans="3:7" x14ac:dyDescent="0.3">
      <c r="C25" s="1" t="s">
        <v>29</v>
      </c>
      <c r="D25" s="4" t="str">
        <f t="shared" si="0"/>
        <v>64547000</v>
      </c>
      <c r="E25" s="4" t="str">
        <f t="shared" si="1"/>
        <v>64547FFC</v>
      </c>
      <c r="F25" s="1">
        <v>4</v>
      </c>
    </row>
    <row r="26" spans="3:7" x14ac:dyDescent="0.3">
      <c r="C26" s="5"/>
      <c r="D26" s="5" t="str">
        <f t="shared" si="0"/>
        <v>64548000</v>
      </c>
      <c r="E26" s="5" t="str">
        <f t="shared" si="1"/>
        <v>64548FFC</v>
      </c>
      <c r="F26" s="5">
        <v>4</v>
      </c>
      <c r="G26" s="1" t="s">
        <v>26</v>
      </c>
    </row>
    <row r="27" spans="3:7" x14ac:dyDescent="0.3">
      <c r="C27" s="5"/>
      <c r="D27" s="5" t="str">
        <f t="shared" si="0"/>
        <v>64549000</v>
      </c>
      <c r="E27" s="5" t="str">
        <f t="shared" si="1"/>
        <v>64549FFC</v>
      </c>
      <c r="F27" s="5">
        <v>4</v>
      </c>
      <c r="G27" s="1" t="s">
        <v>27</v>
      </c>
    </row>
    <row r="28" spans="3:7" x14ac:dyDescent="0.3">
      <c r="C28" s="5"/>
      <c r="D28" s="5" t="str">
        <f t="shared" si="0"/>
        <v>6454A000</v>
      </c>
      <c r="E28" s="5" t="str">
        <f t="shared" si="1"/>
        <v>6454AFFC</v>
      </c>
      <c r="F28" s="5">
        <v>4</v>
      </c>
      <c r="G28" s="1" t="s">
        <v>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2017-05-24T01:43:54Z</dcterms:modified>
</cp:coreProperties>
</file>