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4795" windowHeight="117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2" l="1"/>
  <c r="B27" i="2"/>
  <c r="A27" i="2"/>
  <c r="E22" i="2"/>
  <c r="D22" i="2"/>
  <c r="C22" i="2"/>
  <c r="B22" i="2"/>
  <c r="D21" i="2"/>
  <c r="C21" i="2"/>
  <c r="B21" i="2"/>
  <c r="D13" i="2"/>
  <c r="B13" i="2"/>
  <c r="C13" i="2"/>
  <c r="G27" i="2" l="1"/>
  <c r="H21" i="2"/>
  <c r="H22" i="2"/>
  <c r="H13" i="2"/>
  <c r="D13" i="1"/>
  <c r="G14" i="1" l="1"/>
  <c r="G12" i="1"/>
  <c r="G18" i="1"/>
  <c r="G19" i="1"/>
  <c r="G20" i="1"/>
  <c r="H20" i="1" l="1"/>
  <c r="F20" i="1"/>
  <c r="D20" i="1"/>
  <c r="H14" i="1"/>
  <c r="C20" i="1"/>
  <c r="C14" i="1"/>
  <c r="B20" i="1"/>
  <c r="B14" i="1"/>
  <c r="F12" i="1"/>
  <c r="D12" i="1"/>
  <c r="C13" i="1"/>
  <c r="B13" i="1"/>
  <c r="C12" i="1"/>
  <c r="B12" i="1"/>
  <c r="H13" i="1" l="1"/>
  <c r="H12" i="1"/>
  <c r="G30" i="1"/>
  <c r="F30" i="1"/>
  <c r="D30" i="1"/>
  <c r="D29" i="1"/>
  <c r="C30" i="1"/>
  <c r="C29" i="1"/>
  <c r="B30" i="1"/>
  <c r="H30" i="1" l="1"/>
  <c r="F29" i="1" l="1"/>
  <c r="C19" i="1"/>
  <c r="C18" i="1"/>
  <c r="F19" i="1"/>
  <c r="D19" i="1"/>
  <c r="B19" i="1"/>
  <c r="G29" i="1"/>
  <c r="B29" i="1"/>
  <c r="H29" i="1" s="1"/>
  <c r="F18" i="1"/>
  <c r="D18" i="1"/>
  <c r="B18" i="1"/>
  <c r="H18" i="1" l="1"/>
  <c r="H19" i="1"/>
</calcChain>
</file>

<file path=xl/sharedStrings.xml><?xml version="1.0" encoding="utf-8"?>
<sst xmlns="http://schemas.openxmlformats.org/spreadsheetml/2006/main" count="91" uniqueCount="41">
  <si>
    <t>Cases</t>
    <phoneticPr fontId="1" type="noConversion"/>
  </si>
  <si>
    <t>T0 (ms)</t>
    <phoneticPr fontId="1" type="noConversion"/>
  </si>
  <si>
    <t>T1 (ms)</t>
    <phoneticPr fontId="1" type="noConversion"/>
  </si>
  <si>
    <t>T2 (ms)</t>
    <phoneticPr fontId="1" type="noConversion"/>
  </si>
  <si>
    <t>T3 (ms)</t>
    <phoneticPr fontId="1" type="noConversion"/>
  </si>
  <si>
    <t>T4 (ms)</t>
    <phoneticPr fontId="1" type="noConversion"/>
  </si>
  <si>
    <t>T5 (ms)</t>
    <phoneticPr fontId="1" type="noConversion"/>
  </si>
  <si>
    <t>Total (ms)</t>
    <phoneticPr fontId="1" type="noConversion"/>
  </si>
  <si>
    <t>Case</t>
    <phoneticPr fontId="1" type="noConversion"/>
  </si>
  <si>
    <t>BitstreamBuffer Mode</t>
    <phoneticPr fontId="1" type="noConversion"/>
  </si>
  <si>
    <t>BitstreamBuffer Mode</t>
    <phoneticPr fontId="1" type="noConversion"/>
  </si>
  <si>
    <t>1080P @ 30fps</t>
    <phoneticPr fontId="1" type="noConversion"/>
  </si>
  <si>
    <t>Interrupt Mode</t>
    <phoneticPr fontId="1" type="noConversion"/>
  </si>
  <si>
    <t>1080P @ 60fps</t>
    <phoneticPr fontId="1" type="noConversion"/>
  </si>
  <si>
    <t>Interrupt 模式</t>
    <phoneticPr fontId="1" type="noConversion"/>
  </si>
  <si>
    <t>1. 目前可见的采用方式，便是将bitstream 的buffer减少为一帧的一半大小，这样的话，基本上平均下来是半帧一个中断；但是，也存在极端的情况，如一帧多个中断，导致系统性能不好，或者一帧一个中断。</t>
    <phoneticPr fontId="1" type="noConversion"/>
  </si>
  <si>
    <t>1080P @ 60fps</t>
    <phoneticPr fontId="1" type="noConversion"/>
  </si>
  <si>
    <t>解码端</t>
    <phoneticPr fontId="1" type="noConversion"/>
  </si>
  <si>
    <t>Picture Mode</t>
    <phoneticPr fontId="1" type="noConversion"/>
  </si>
  <si>
    <t>720P @ 120fps</t>
    <phoneticPr fontId="1" type="noConversion"/>
  </si>
  <si>
    <t>Target</t>
    <phoneticPr fontId="1" type="noConversion"/>
  </si>
  <si>
    <t>25ms</t>
    <phoneticPr fontId="1" type="noConversion"/>
  </si>
  <si>
    <t>Timer 机制（0.5ms）</t>
    <phoneticPr fontId="1" type="noConversion"/>
  </si>
  <si>
    <t>T0 (ms)</t>
    <phoneticPr fontId="1" type="noConversion"/>
  </si>
  <si>
    <t>one slice</t>
    <phoneticPr fontId="1" type="noConversion"/>
  </si>
  <si>
    <t>解码端</t>
    <phoneticPr fontId="1" type="noConversion"/>
  </si>
  <si>
    <t>实测8.5</t>
    <phoneticPr fontId="1" type="noConversion"/>
  </si>
  <si>
    <t>20ms</t>
    <phoneticPr fontId="1" type="noConversion"/>
  </si>
  <si>
    <t>Target</t>
    <phoneticPr fontId="1" type="noConversion"/>
  </si>
  <si>
    <t>Margin</t>
    <phoneticPr fontId="1" type="noConversion"/>
  </si>
  <si>
    <t>一次重传机制</t>
    <phoneticPr fontId="1" type="noConversion"/>
  </si>
  <si>
    <t>解决方案: 允许错误，并通过slice和Intra Refresh以及decoder自身的error concellment机进行尽量的修复；</t>
    <phoneticPr fontId="1" type="noConversion"/>
  </si>
  <si>
    <t>没有重传机制</t>
    <phoneticPr fontId="1" type="noConversion"/>
  </si>
  <si>
    <t xml:space="preserve">     问题1: 重传正确，导致刷屏</t>
    <phoneticPr fontId="1" type="noConversion"/>
  </si>
  <si>
    <t xml:space="preserve">     问题2：重传错误，导致刷屏和图像花屏</t>
    <phoneticPr fontId="1" type="noConversion"/>
  </si>
  <si>
    <t>`</t>
    <phoneticPr fontId="1" type="noConversion"/>
  </si>
  <si>
    <t>原因：重传一次要经过9ms，因此Display会刷之前的数据</t>
    <phoneticPr fontId="1" type="noConversion"/>
  </si>
  <si>
    <t>问题：数据错误导致的花屏</t>
    <phoneticPr fontId="1" type="noConversion"/>
  </si>
  <si>
    <t>一次性正确，无需重传</t>
    <phoneticPr fontId="1" type="noConversion"/>
  </si>
  <si>
    <t>重传一次“正确”</t>
    <phoneticPr fontId="1" type="noConversion"/>
  </si>
  <si>
    <t>仍然slice 级display（8ms, 4slice, 2ms/slice)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</si>
</sst>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1733550</xdr:colOff>
          <xdr:row>1</xdr:row>
          <xdr:rowOff>0</xdr:rowOff>
        </xdr:from>
        <xdr:to>
          <xdr:col>7</xdr:col>
          <xdr:colOff>495300</xdr:colOff>
          <xdr:row>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653142</xdr:colOff>
          <xdr:row>0</xdr:row>
          <xdr:rowOff>65314</xdr:rowOff>
        </xdr:from>
        <xdr:to>
          <xdr:col>5</xdr:col>
          <xdr:colOff>70757</xdr:colOff>
          <xdr:row>8</xdr:row>
          <xdr:rowOff>78880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30"/>
  <sheetViews>
    <sheetView topLeftCell="A2" zoomScale="160" zoomScaleNormal="160" workbookViewId="0">
      <selection activeCell="A29" sqref="A28:A29"/>
    </sheetView>
  </sheetViews>
  <sheetFormatPr defaultRowHeight="13.5" x14ac:dyDescent="0.15"/>
  <cols>
    <col min="1" max="1" width="22.75" bestFit="1" customWidth="1"/>
    <col min="2" max="2" width="12.625" customWidth="1"/>
    <col min="3" max="3" width="12.5" customWidth="1"/>
    <col min="4" max="4" width="15.25" customWidth="1"/>
  </cols>
  <sheetData>
    <row r="3" spans="1:11" x14ac:dyDescent="0.15">
      <c r="B3" s="1"/>
      <c r="C3" s="1"/>
    </row>
    <row r="10" spans="1:11" x14ac:dyDescent="0.15">
      <c r="A10" t="s">
        <v>10</v>
      </c>
      <c r="B10" s="7" t="s">
        <v>22</v>
      </c>
      <c r="D10" s="3"/>
      <c r="G10" t="s">
        <v>17</v>
      </c>
    </row>
    <row r="11" spans="1:11" x14ac:dyDescent="0.1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11" x14ac:dyDescent="0.15">
      <c r="A12" s="1" t="s">
        <v>11</v>
      </c>
      <c r="B12" s="2">
        <f>1000/(1080*30)*50</f>
        <v>1.5432098765432098</v>
      </c>
      <c r="C12" s="2">
        <f>64*(1000/(1080*30))</f>
        <v>1.9753086419753085</v>
      </c>
      <c r="D12" s="2">
        <f>2</f>
        <v>2</v>
      </c>
      <c r="E12" s="2">
        <v>15</v>
      </c>
      <c r="F12" s="2">
        <f>2</f>
        <v>2</v>
      </c>
      <c r="G12" s="2">
        <f>1000/30 + 8</f>
        <v>41.333333333333336</v>
      </c>
      <c r="H12" s="5">
        <f>SUM(B12:G12)</f>
        <v>63.851851851851855</v>
      </c>
    </row>
    <row r="13" spans="1:11" x14ac:dyDescent="0.15">
      <c r="A13" s="1" t="s">
        <v>13</v>
      </c>
      <c r="B13" s="2">
        <f>1000/(1080*60)*50</f>
        <v>0.77160493827160492</v>
      </c>
      <c r="C13" s="2">
        <f>64*(1000/(1080*60))</f>
        <v>0.98765432098765427</v>
      </c>
      <c r="D13" s="2">
        <f>0.5</f>
        <v>0.5</v>
      </c>
      <c r="E13" s="2">
        <v>10</v>
      </c>
      <c r="F13" s="2">
        <v>1</v>
      </c>
      <c r="G13" s="2">
        <v>5</v>
      </c>
      <c r="H13" s="5">
        <f>SUM(B13:G13)</f>
        <v>18.25925925925926</v>
      </c>
      <c r="J13" t="s">
        <v>20</v>
      </c>
      <c r="K13" t="s">
        <v>21</v>
      </c>
    </row>
    <row r="14" spans="1:11" x14ac:dyDescent="0.15">
      <c r="A14" s="1" t="s">
        <v>19</v>
      </c>
      <c r="B14" s="2">
        <f>1000/(720*120)*50</f>
        <v>0.57870370370370372</v>
      </c>
      <c r="C14" s="2">
        <f>64*(1000/(720*120))</f>
        <v>0.7407407407407407</v>
      </c>
      <c r="D14" s="2">
        <v>2</v>
      </c>
      <c r="E14" s="2">
        <v>15</v>
      </c>
      <c r="F14" s="2">
        <v>2</v>
      </c>
      <c r="G14" s="2">
        <f>1000/120 + 1000/240</f>
        <v>12.5</v>
      </c>
      <c r="H14" s="5">
        <f>SUM(B14:G14)</f>
        <v>32.819444444444443</v>
      </c>
    </row>
    <row r="16" spans="1:11" x14ac:dyDescent="0.15">
      <c r="A16" t="s">
        <v>9</v>
      </c>
      <c r="B16" s="7" t="s">
        <v>18</v>
      </c>
    </row>
    <row r="17" spans="1:8" x14ac:dyDescent="0.15">
      <c r="A17" s="1" t="s">
        <v>8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spans="1:8" x14ac:dyDescent="0.15">
      <c r="A18" s="1" t="s">
        <v>11</v>
      </c>
      <c r="B18" s="2">
        <f>1000/(1080*30)*50</f>
        <v>1.5432098765432098</v>
      </c>
      <c r="C18" s="2">
        <f>64*(1000/(1080*30))</f>
        <v>1.9753086419753085</v>
      </c>
      <c r="D18" s="2">
        <f>1000/30</f>
        <v>33.333333333333336</v>
      </c>
      <c r="E18" s="2">
        <v>15</v>
      </c>
      <c r="F18" s="2">
        <f>1000/30</f>
        <v>33.333333333333336</v>
      </c>
      <c r="G18" s="2">
        <f>10 + 1000/60/2</f>
        <v>18.333333333333336</v>
      </c>
      <c r="H18" s="5">
        <f>SUM(B18:G18)</f>
        <v>103.51851851851853</v>
      </c>
    </row>
    <row r="19" spans="1:8" x14ac:dyDescent="0.15">
      <c r="A19" s="1" t="s">
        <v>16</v>
      </c>
      <c r="B19" s="4">
        <f>1000/(1080*60)*50</f>
        <v>0.77160493827160492</v>
      </c>
      <c r="C19" s="4">
        <f>64*(1000/(1080*60))</f>
        <v>0.98765432098765427</v>
      </c>
      <c r="D19" s="4">
        <f>1000/60</f>
        <v>16.666666666666668</v>
      </c>
      <c r="E19" s="4">
        <v>15</v>
      </c>
      <c r="F19" s="4">
        <f>1000/60</f>
        <v>16.666666666666668</v>
      </c>
      <c r="G19" s="4">
        <f>10 + 1000/60/2</f>
        <v>18.333333333333336</v>
      </c>
      <c r="H19" s="6">
        <f>SUM(B19:G19)</f>
        <v>68.425925925925924</v>
      </c>
    </row>
    <row r="20" spans="1:8" x14ac:dyDescent="0.15">
      <c r="A20" s="1" t="s">
        <v>19</v>
      </c>
      <c r="B20" s="2">
        <f>1000/(720*120)*50</f>
        <v>0.57870370370370372</v>
      </c>
      <c r="C20" s="2">
        <f>64*(1000/(720*120))</f>
        <v>0.7407407407407407</v>
      </c>
      <c r="D20" s="2">
        <f>1000/120</f>
        <v>8.3333333333333339</v>
      </c>
      <c r="E20" s="2">
        <v>15</v>
      </c>
      <c r="F20" s="2">
        <f>1000/120</f>
        <v>8.3333333333333339</v>
      </c>
      <c r="G20" s="2">
        <f>10 + 1000/120/2</f>
        <v>14.166666666666668</v>
      </c>
      <c r="H20" s="5">
        <f>SUM(B20:G20)</f>
        <v>47.152777777777786</v>
      </c>
    </row>
    <row r="25" spans="1:8" x14ac:dyDescent="0.15">
      <c r="A25" t="s">
        <v>14</v>
      </c>
    </row>
    <row r="26" spans="1:8" x14ac:dyDescent="0.15">
      <c r="B26" t="s">
        <v>15</v>
      </c>
    </row>
    <row r="27" spans="1:8" x14ac:dyDescent="0.15">
      <c r="A27" t="s">
        <v>10</v>
      </c>
      <c r="B27" t="s">
        <v>12</v>
      </c>
      <c r="D27" s="3"/>
    </row>
    <row r="28" spans="1:8" x14ac:dyDescent="0.1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</row>
    <row r="29" spans="1:8" x14ac:dyDescent="0.15">
      <c r="A29" s="1" t="s">
        <v>11</v>
      </c>
      <c r="B29" s="2">
        <f>1000/(1080*30)*50</f>
        <v>1.5432098765432098</v>
      </c>
      <c r="C29" s="2">
        <f>64*(1000/(1080*30))</f>
        <v>1.9753086419753085</v>
      </c>
      <c r="D29" s="2">
        <f>1000/30/2</f>
        <v>16.666666666666668</v>
      </c>
      <c r="E29" s="2">
        <v>15</v>
      </c>
      <c r="F29" s="2">
        <f>1000/30/2</f>
        <v>16.666666666666668</v>
      </c>
      <c r="G29" s="2">
        <f>1000/30</f>
        <v>33.333333333333336</v>
      </c>
      <c r="H29" s="5">
        <f>SUM(B29:G29)</f>
        <v>85.18518518518519</v>
      </c>
    </row>
    <row r="30" spans="1:8" x14ac:dyDescent="0.15">
      <c r="A30" s="1" t="s">
        <v>13</v>
      </c>
      <c r="B30" s="2">
        <f>1000/(1080*60)*50</f>
        <v>0.77160493827160492</v>
      </c>
      <c r="C30" s="2">
        <f>64*(1000/(1080*60))</f>
        <v>0.98765432098765427</v>
      </c>
      <c r="D30" s="2">
        <f>1000/60/2</f>
        <v>8.3333333333333339</v>
      </c>
      <c r="E30" s="2">
        <v>15</v>
      </c>
      <c r="F30" s="2">
        <f>1000/60/2</f>
        <v>8.3333333333333339</v>
      </c>
      <c r="G30" s="2">
        <f>1000/60</f>
        <v>16.666666666666668</v>
      </c>
      <c r="H30" s="5">
        <f>SUM(B30:G30)</f>
        <v>50.092592592592595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0</xdr:col>
                <xdr:colOff>1733550</xdr:colOff>
                <xdr:row>1</xdr:row>
                <xdr:rowOff>0</xdr:rowOff>
              </from>
              <to>
                <xdr:col>7</xdr:col>
                <xdr:colOff>495300</xdr:colOff>
                <xdr:row>7</xdr:row>
                <xdr:rowOff>85725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7"/>
  <sheetViews>
    <sheetView tabSelected="1" topLeftCell="A16" zoomScale="175" zoomScaleNormal="175" workbookViewId="0">
      <selection activeCell="I24" sqref="I24"/>
    </sheetView>
  </sheetViews>
  <sheetFormatPr defaultRowHeight="13.5" x14ac:dyDescent="0.15"/>
  <cols>
    <col min="1" max="1" width="22.75" bestFit="1" customWidth="1"/>
    <col min="5" max="5" width="15.625" bestFit="1" customWidth="1"/>
    <col min="8" max="8" width="13.25" bestFit="1" customWidth="1"/>
  </cols>
  <sheetData>
    <row r="2" spans="1:10" x14ac:dyDescent="0.15">
      <c r="B2" s="1"/>
      <c r="C2" s="1"/>
    </row>
    <row r="10" spans="1:10" x14ac:dyDescent="0.15">
      <c r="A10" t="s">
        <v>32</v>
      </c>
      <c r="B10" s="7"/>
      <c r="D10" s="3"/>
      <c r="E10" t="s">
        <v>26</v>
      </c>
      <c r="F10" t="s">
        <v>24</v>
      </c>
      <c r="G10" t="s">
        <v>25</v>
      </c>
    </row>
    <row r="11" spans="1:10" x14ac:dyDescent="0.15">
      <c r="A11" t="s">
        <v>37</v>
      </c>
      <c r="C11" s="8" t="s">
        <v>31</v>
      </c>
      <c r="E11" s="3"/>
    </row>
    <row r="12" spans="1:10" x14ac:dyDescent="0.15">
      <c r="A12" s="1" t="s">
        <v>0</v>
      </c>
      <c r="B12" s="1" t="s">
        <v>23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28</v>
      </c>
      <c r="J12" s="1" t="s">
        <v>29</v>
      </c>
    </row>
    <row r="13" spans="1:10" x14ac:dyDescent="0.15">
      <c r="A13" s="1" t="s">
        <v>13</v>
      </c>
      <c r="B13" s="2">
        <f>1000/(1080*60)*1</f>
        <v>1.5432098765432098E-2</v>
      </c>
      <c r="C13" s="2">
        <f>64*(1000/(1080*60))</f>
        <v>0.98765432098765427</v>
      </c>
      <c r="D13" s="2">
        <f>0.5</f>
        <v>0.5</v>
      </c>
      <c r="E13" s="2">
        <v>8.5</v>
      </c>
      <c r="F13" s="2">
        <v>2</v>
      </c>
      <c r="G13" s="2">
        <v>8</v>
      </c>
      <c r="H13" s="5">
        <f>SUM(B13:G13)</f>
        <v>20.003086419753089</v>
      </c>
      <c r="I13" t="s">
        <v>27</v>
      </c>
      <c r="J13" s="2">
        <v>0</v>
      </c>
    </row>
    <row r="15" spans="1:10" x14ac:dyDescent="0.15">
      <c r="A15" t="s">
        <v>30</v>
      </c>
      <c r="B15" s="7"/>
      <c r="D15" s="3"/>
    </row>
    <row r="16" spans="1:10" x14ac:dyDescent="0.15">
      <c r="A16" t="s">
        <v>40</v>
      </c>
    </row>
    <row r="17" spans="1:8" x14ac:dyDescent="0.15">
      <c r="A17" t="s">
        <v>33</v>
      </c>
      <c r="C17" t="s">
        <v>36</v>
      </c>
    </row>
    <row r="18" spans="1:8" x14ac:dyDescent="0.15">
      <c r="A18" t="s">
        <v>34</v>
      </c>
    </row>
    <row r="19" spans="1:8" x14ac:dyDescent="0.15">
      <c r="B19" t="s">
        <v>35</v>
      </c>
      <c r="E19" t="s">
        <v>26</v>
      </c>
      <c r="F19" t="s">
        <v>24</v>
      </c>
      <c r="G19" t="s">
        <v>25</v>
      </c>
    </row>
    <row r="20" spans="1:8" x14ac:dyDescent="0.15">
      <c r="B20" s="1" t="s">
        <v>23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</row>
    <row r="21" spans="1:8" x14ac:dyDescent="0.15">
      <c r="A21" t="s">
        <v>38</v>
      </c>
      <c r="B21" s="2">
        <f>1000/(1080*60)*1</f>
        <v>1.5432098765432098E-2</v>
      </c>
      <c r="C21" s="2">
        <f>64*(1000/(1080*60))</f>
        <v>0.98765432098765427</v>
      </c>
      <c r="D21" s="2">
        <f>0.5</f>
        <v>0.5</v>
      </c>
      <c r="E21" s="2">
        <v>8.5</v>
      </c>
      <c r="F21" s="2">
        <v>2</v>
      </c>
      <c r="G21" s="2">
        <v>8</v>
      </c>
      <c r="H21" s="5">
        <f>SUM(B21:G21)</f>
        <v>20.003086419753089</v>
      </c>
    </row>
    <row r="22" spans="1:8" x14ac:dyDescent="0.15">
      <c r="A22" t="s">
        <v>39</v>
      </c>
      <c r="B22" s="2">
        <f>1000/(1080*60)*1</f>
        <v>1.5432098765432098E-2</v>
      </c>
      <c r="C22" s="2">
        <f>64*(1000/(1080*60))</f>
        <v>0.98765432098765427</v>
      </c>
      <c r="D22" s="2">
        <f>0.5</f>
        <v>0.5</v>
      </c>
      <c r="E22" s="2">
        <f>8.5+9</f>
        <v>17.5</v>
      </c>
      <c r="F22" s="2">
        <v>2</v>
      </c>
      <c r="G22" s="2">
        <v>8</v>
      </c>
      <c r="H22" s="5">
        <f>SUM(B22:G22)</f>
        <v>29.003086419753085</v>
      </c>
    </row>
    <row r="24" spans="1:8" x14ac:dyDescent="0.15">
      <c r="E24" t="s">
        <v>35</v>
      </c>
    </row>
    <row r="25" spans="1:8" x14ac:dyDescent="0.15">
      <c r="A25" t="s">
        <v>35</v>
      </c>
      <c r="D25" t="s">
        <v>26</v>
      </c>
      <c r="E25" t="s">
        <v>24</v>
      </c>
      <c r="F25" t="s">
        <v>25</v>
      </c>
    </row>
    <row r="26" spans="1:8" x14ac:dyDescent="0.15">
      <c r="A26" s="1" t="s">
        <v>23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spans="1:8" x14ac:dyDescent="0.15">
      <c r="A27" s="2">
        <f>1000/(1080*60)*1</f>
        <v>1.5432098765432098E-2</v>
      </c>
      <c r="B27" s="2">
        <f>64*(1000/(1080*60))</f>
        <v>0.98765432098765427</v>
      </c>
      <c r="C27" s="2">
        <f>0.5</f>
        <v>0.5</v>
      </c>
      <c r="D27" s="2">
        <v>8.5</v>
      </c>
      <c r="E27" s="2">
        <v>2</v>
      </c>
      <c r="F27" s="2">
        <v>12</v>
      </c>
      <c r="G27" s="5">
        <f>SUM(A27:F27)</f>
        <v>24.003086419753089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2051" r:id="rId4">
          <objectPr defaultSize="0" autoPict="0" r:id="rId5">
            <anchor moveWithCells="1">
              <from>
                <xdr:col>0</xdr:col>
                <xdr:colOff>657225</xdr:colOff>
                <xdr:row>0</xdr:row>
                <xdr:rowOff>66675</xdr:rowOff>
              </from>
              <to>
                <xdr:col>5</xdr:col>
                <xdr:colOff>66675</xdr:colOff>
                <xdr:row>8</xdr:row>
                <xdr:rowOff>76200</xdr:rowOff>
              </to>
            </anchor>
          </objectPr>
        </oleObject>
      </mc:Choice>
      <mc:Fallback>
        <oleObject progId="Visio.Drawing.11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2017-10-19T06:51:37Z</dcterms:created>
  <dcterms:modified xsi:type="dcterms:W3CDTF">2018-01-02T12:41:05Z</dcterms:modified>
</cp:coreProperties>
</file>