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'Datos'!$A$1:$H$36333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IFERROR(ROUND(AVERAGEIFS(Datos!$G$2:$G$36333,Datos!$E$2:$E$36333,$A5,Datos!$D$2:$D$36333,$B5,Datos!$F$2:$F$36333,"STANDBY"),1),"")</f>
        <v/>
      </c>
      <c r="D5" s="5">
        <f>IFERROR(_xlfn.MAXIFS(Datos!$G$2:$G$36333,Datos!$E$2:$E$36333,$A5,Datos!$D$2:$D$36333,$B5,Datos!$F$2:$F$36333,"STANDBY"),"")</f>
        <v/>
      </c>
      <c r="E5" s="5">
        <f>IFERROR(_xlfn.MINIFS(Datos!$G$2:$G$36333,Datos!$E$2:$E$36333,$A5,Datos!$D$2:$D$36333,$B5,Datos!$F$2:$F$36333,"STANDBY"),"")</f>
        <v/>
      </c>
      <c r="F5" s="5">
        <f>IFERROR(ROUND(AVERAGEIFS(Datos!$G$2:$G$36333,Datos!$E$2:$E$36333,$A5,Datos!$D$2:$D$36333,$B5,Datos!$F$2:$F$36333,"SINGLE_RIDER"),1),"")</f>
        <v/>
      </c>
      <c r="G5" s="5">
        <f>COUNTIFS(Datos!$E$2:$E$36333,$A5,Datos!$D$2:$D$36333,$B5,Datos!$F$2:$F$36333,"STANDBY")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IFERROR(ROUND(AVERAGEIFS(Datos!$G$2:$G$36333,Datos!$E$2:$E$36333,$A6,Datos!$D$2:$D$36333,$B6,Datos!$F$2:$F$36333,"STANDBY"),1),"")</f>
        <v/>
      </c>
      <c r="D6" s="7">
        <f>IFERROR(_xlfn.MAXIFS(Datos!$G$2:$G$36333,Datos!$E$2:$E$36333,$A6,Datos!$D$2:$D$36333,$B6,Datos!$F$2:$F$36333,"STANDBY"),"")</f>
        <v/>
      </c>
      <c r="E6" s="7">
        <f>IFERROR(_xlfn.MINIFS(Datos!$G$2:$G$36333,Datos!$E$2:$E$36333,$A6,Datos!$D$2:$D$36333,$B6,Datos!$F$2:$F$36333,"STANDBY"),"")</f>
        <v/>
      </c>
      <c r="F6" s="7">
        <f>IFERROR(ROUND(AVERAGEIFS(Datos!$G$2:$G$36333,Datos!$E$2:$E$36333,$A6,Datos!$D$2:$D$36333,$B6,Datos!$F$2:$F$36333,"SINGLE_RIDER"),1),"")</f>
        <v/>
      </c>
      <c r="G6" s="7">
        <f>COUNTIFS(Datos!$E$2:$E$36333,$A6,Datos!$D$2:$D$36333,$B6,Datos!$F$2:$F$36333,"STANDBY")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IFERROR(ROUND(AVERAGEIFS(Datos!$G$2:$G$36333,Datos!$E$2:$E$36333,$A7,Datos!$D$2:$D$36333,$B7,Datos!$F$2:$F$36333,"STANDBY"),1),"")</f>
        <v/>
      </c>
      <c r="D7" s="5">
        <f>IFERROR(_xlfn.MAXIFS(Datos!$G$2:$G$36333,Datos!$E$2:$E$36333,$A7,Datos!$D$2:$D$36333,$B7,Datos!$F$2:$F$36333,"STANDBY"),"")</f>
        <v/>
      </c>
      <c r="E7" s="5">
        <f>IFERROR(_xlfn.MINIFS(Datos!$G$2:$G$36333,Datos!$E$2:$E$36333,$A7,Datos!$D$2:$D$36333,$B7,Datos!$F$2:$F$36333,"STANDBY"),"")</f>
        <v/>
      </c>
      <c r="F7" s="5">
        <f>IFERROR(ROUND(AVERAGEIFS(Datos!$G$2:$G$36333,Datos!$E$2:$E$36333,$A7,Datos!$D$2:$D$36333,$B7,Datos!$F$2:$F$36333,"SINGLE_RIDER"),1),"")</f>
        <v/>
      </c>
      <c r="G7" s="5">
        <f>COUNTIFS(Datos!$E$2:$E$36333,$A7,Datos!$D$2:$D$36333,$B7,Datos!$F$2:$F$36333,"STANDBY")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IFERROR(ROUND(AVERAGEIFS(Datos!$G$2:$G$36333,Datos!$E$2:$E$36333,$A8,Datos!$D$2:$D$36333,$B8,Datos!$F$2:$F$36333,"STANDBY"),1),"")</f>
        <v/>
      </c>
      <c r="D8" s="7">
        <f>IFERROR(_xlfn.MAXIFS(Datos!$G$2:$G$36333,Datos!$E$2:$E$36333,$A8,Datos!$D$2:$D$36333,$B8,Datos!$F$2:$F$36333,"STANDBY"),"")</f>
        <v/>
      </c>
      <c r="E8" s="7">
        <f>IFERROR(_xlfn.MINIFS(Datos!$G$2:$G$36333,Datos!$E$2:$E$36333,$A8,Datos!$D$2:$D$36333,$B8,Datos!$F$2:$F$36333,"STANDBY"),"")</f>
        <v/>
      </c>
      <c r="F8" s="7">
        <f>IFERROR(ROUND(AVERAGEIFS(Datos!$G$2:$G$36333,Datos!$E$2:$E$36333,$A8,Datos!$D$2:$D$36333,$B8,Datos!$F$2:$F$36333,"SINGLE_RIDER"),1),"")</f>
        <v/>
      </c>
      <c r="G8" s="7">
        <f>COUNTIFS(Datos!$E$2:$E$36333,$A8,Datos!$D$2:$D$36333,$B8,Datos!$F$2:$F$36333,"STANDBY")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IFERROR(ROUND(AVERAGEIFS(Datos!$G$2:$G$36333,Datos!$E$2:$E$36333,$A9,Datos!$D$2:$D$36333,$B9,Datos!$F$2:$F$36333,"STANDBY"),1),"")</f>
        <v/>
      </c>
      <c r="D9" s="5">
        <f>IFERROR(_xlfn.MAXIFS(Datos!$G$2:$G$36333,Datos!$E$2:$E$36333,$A9,Datos!$D$2:$D$36333,$B9,Datos!$F$2:$F$36333,"STANDBY"),"")</f>
        <v/>
      </c>
      <c r="E9" s="5">
        <f>IFERROR(_xlfn.MINIFS(Datos!$G$2:$G$36333,Datos!$E$2:$E$36333,$A9,Datos!$D$2:$D$36333,$B9,Datos!$F$2:$F$36333,"STANDBY"),"")</f>
        <v/>
      </c>
      <c r="F9" s="5">
        <f>IFERROR(ROUND(AVERAGEIFS(Datos!$G$2:$G$36333,Datos!$E$2:$E$36333,$A9,Datos!$D$2:$D$36333,$B9,Datos!$F$2:$F$36333,"SINGLE_RIDER"),1),"")</f>
        <v/>
      </c>
      <c r="G9" s="5">
        <f>COUNTIFS(Datos!$E$2:$E$36333,$A9,Datos!$D$2:$D$36333,$B9,Datos!$F$2:$F$36333,"STANDBY")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IFERROR(ROUND(AVERAGEIFS(Datos!$G$2:$G$36333,Datos!$E$2:$E$36333,$A10,Datos!$D$2:$D$36333,$B10,Datos!$F$2:$F$36333,"STANDBY"),1),"")</f>
        <v/>
      </c>
      <c r="D10" s="7">
        <f>IFERROR(_xlfn.MAXIFS(Datos!$G$2:$G$36333,Datos!$E$2:$E$36333,$A10,Datos!$D$2:$D$36333,$B10,Datos!$F$2:$F$36333,"STANDBY"),"")</f>
        <v/>
      </c>
      <c r="E10" s="7">
        <f>IFERROR(_xlfn.MINIFS(Datos!$G$2:$G$36333,Datos!$E$2:$E$36333,$A10,Datos!$D$2:$D$36333,$B10,Datos!$F$2:$F$36333,"STANDBY"),"")</f>
        <v/>
      </c>
      <c r="F10" s="7">
        <f>IFERROR(ROUND(AVERAGEIFS(Datos!$G$2:$G$36333,Datos!$E$2:$E$36333,$A10,Datos!$D$2:$D$36333,$B10,Datos!$F$2:$F$36333,"SINGLE_RIDER"),1),"")</f>
        <v/>
      </c>
      <c r="G10" s="7">
        <f>COUNTIFS(Datos!$E$2:$E$36333,$A10,Datos!$D$2:$D$36333,$B10,Datos!$F$2:$F$36333,"STANDBY")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IFERROR(ROUND(AVERAGEIFS(Datos!$G$2:$G$36333,Datos!$E$2:$E$36333,$A11,Datos!$D$2:$D$36333,$B11,Datos!$F$2:$F$36333,"STANDBY"),1),"")</f>
        <v/>
      </c>
      <c r="D11" s="5">
        <f>IFERROR(_xlfn.MAXIFS(Datos!$G$2:$G$36333,Datos!$E$2:$E$36333,$A11,Datos!$D$2:$D$36333,$B11,Datos!$F$2:$F$36333,"STANDBY"),"")</f>
        <v/>
      </c>
      <c r="E11" s="5">
        <f>IFERROR(_xlfn.MINIFS(Datos!$G$2:$G$36333,Datos!$E$2:$E$36333,$A11,Datos!$D$2:$D$36333,$B11,Datos!$F$2:$F$36333,"STANDBY"),"")</f>
        <v/>
      </c>
      <c r="F11" s="5">
        <f>IFERROR(ROUND(AVERAGEIFS(Datos!$G$2:$G$36333,Datos!$E$2:$E$36333,$A11,Datos!$D$2:$D$36333,$B11,Datos!$F$2:$F$36333,"SINGLE_RIDER"),1),"")</f>
        <v/>
      </c>
      <c r="G11" s="5">
        <f>COUNTIFS(Datos!$E$2:$E$36333,$A11,Datos!$D$2:$D$36333,$B11,Datos!$F$2:$F$36333,"STANDBY")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IFERROR(ROUND(AVERAGEIFS(Datos!$G$2:$G$36333,Datos!$E$2:$E$36333,$A12,Datos!$D$2:$D$36333,$B12,Datos!$F$2:$F$36333,"STANDBY"),1),"")</f>
        <v/>
      </c>
      <c r="D12" s="7">
        <f>IFERROR(_xlfn.MAXIFS(Datos!$G$2:$G$36333,Datos!$E$2:$E$36333,$A12,Datos!$D$2:$D$36333,$B12,Datos!$F$2:$F$36333,"STANDBY"),"")</f>
        <v/>
      </c>
      <c r="E12" s="7">
        <f>IFERROR(_xlfn.MINIFS(Datos!$G$2:$G$36333,Datos!$E$2:$E$36333,$A12,Datos!$D$2:$D$36333,$B12,Datos!$F$2:$F$36333,"STANDBY"),"")</f>
        <v/>
      </c>
      <c r="F12" s="7">
        <f>IFERROR(ROUND(AVERAGEIFS(Datos!$G$2:$G$36333,Datos!$E$2:$E$36333,$A12,Datos!$D$2:$D$36333,$B12,Datos!$F$2:$F$36333,"SINGLE_RIDER"),1),"")</f>
        <v/>
      </c>
      <c r="G12" s="7">
        <f>COUNTIFS(Datos!$E$2:$E$36333,$A12,Datos!$D$2:$D$36333,$B12,Datos!$F$2:$F$36333,"STANDBY")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IFERROR(ROUND(AVERAGEIFS(Datos!$G$2:$G$36333,Datos!$E$2:$E$36333,$A13,Datos!$D$2:$D$36333,$B13,Datos!$F$2:$F$36333,"STANDBY"),1),"")</f>
        <v/>
      </c>
      <c r="D13" s="5">
        <f>IFERROR(_xlfn.MAXIFS(Datos!$G$2:$G$36333,Datos!$E$2:$E$36333,$A13,Datos!$D$2:$D$36333,$B13,Datos!$F$2:$F$36333,"STANDBY"),"")</f>
        <v/>
      </c>
      <c r="E13" s="5">
        <f>IFERROR(_xlfn.MINIFS(Datos!$G$2:$G$36333,Datos!$E$2:$E$36333,$A13,Datos!$D$2:$D$36333,$B13,Datos!$F$2:$F$36333,"STANDBY"),"")</f>
        <v/>
      </c>
      <c r="F13" s="5">
        <f>IFERROR(ROUND(AVERAGEIFS(Datos!$G$2:$G$36333,Datos!$E$2:$E$36333,$A13,Datos!$D$2:$D$36333,$B13,Datos!$F$2:$F$36333,"SINGLE_RIDER"),1),"")</f>
        <v/>
      </c>
      <c r="G13" s="5">
        <f>COUNTIFS(Datos!$E$2:$E$36333,$A13,Datos!$D$2:$D$36333,$B13,Datos!$F$2:$F$36333,"STANDBY")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IFERROR(ROUND(AVERAGEIFS(Datos!$G$2:$G$36333,Datos!$E$2:$E$36333,$A14,Datos!$D$2:$D$36333,$B14,Datos!$F$2:$F$36333,"STANDBY"),1),"")</f>
        <v/>
      </c>
      <c r="D14" s="7">
        <f>IFERROR(_xlfn.MAXIFS(Datos!$G$2:$G$36333,Datos!$E$2:$E$36333,$A14,Datos!$D$2:$D$36333,$B14,Datos!$F$2:$F$36333,"STANDBY"),"")</f>
        <v/>
      </c>
      <c r="E14" s="7">
        <f>IFERROR(_xlfn.MINIFS(Datos!$G$2:$G$36333,Datos!$E$2:$E$36333,$A14,Datos!$D$2:$D$36333,$B14,Datos!$F$2:$F$36333,"STANDBY"),"")</f>
        <v/>
      </c>
      <c r="F14" s="7">
        <f>IFERROR(ROUND(AVERAGEIFS(Datos!$G$2:$G$36333,Datos!$E$2:$E$36333,$A14,Datos!$D$2:$D$36333,$B14,Datos!$F$2:$F$36333,"SINGLE_RIDER"),1),"")</f>
        <v/>
      </c>
      <c r="G14" s="7">
        <f>COUNTIFS(Datos!$E$2:$E$36333,$A14,Datos!$D$2:$D$36333,$B14,Datos!$F$2:$F$36333,"STANDBY")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IFERROR(ROUND(AVERAGEIFS(Datos!$G$2:$G$36333,Datos!$E$2:$E$36333,$A15,Datos!$D$2:$D$36333,$B15,Datos!$F$2:$F$36333,"STANDBY"),1),"")</f>
        <v/>
      </c>
      <c r="D15" s="5">
        <f>IFERROR(_xlfn.MAXIFS(Datos!$G$2:$G$36333,Datos!$E$2:$E$36333,$A15,Datos!$D$2:$D$36333,$B15,Datos!$F$2:$F$36333,"STANDBY"),"")</f>
        <v/>
      </c>
      <c r="E15" s="5">
        <f>IFERROR(_xlfn.MINIFS(Datos!$G$2:$G$36333,Datos!$E$2:$E$36333,$A15,Datos!$D$2:$D$36333,$B15,Datos!$F$2:$F$36333,"STANDBY"),"")</f>
        <v/>
      </c>
      <c r="F15" s="5">
        <f>IFERROR(ROUND(AVERAGEIFS(Datos!$G$2:$G$36333,Datos!$E$2:$E$36333,$A15,Datos!$D$2:$D$36333,$B15,Datos!$F$2:$F$36333,"SINGLE_RIDER"),1),"")</f>
        <v/>
      </c>
      <c r="G15" s="5">
        <f>COUNTIFS(Datos!$E$2:$E$36333,$A15,Datos!$D$2:$D$36333,$B15,Datos!$F$2:$F$36333,"STANDBY")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IFERROR(ROUND(AVERAGEIFS(Datos!$G$2:$G$36333,Datos!$E$2:$E$36333,$A16,Datos!$D$2:$D$36333,$B16,Datos!$F$2:$F$36333,"STANDBY"),1),"")</f>
        <v/>
      </c>
      <c r="D16" s="7">
        <f>IFERROR(_xlfn.MAXIFS(Datos!$G$2:$G$36333,Datos!$E$2:$E$36333,$A16,Datos!$D$2:$D$36333,$B16,Datos!$F$2:$F$36333,"STANDBY"),"")</f>
        <v/>
      </c>
      <c r="E16" s="7">
        <f>IFERROR(_xlfn.MINIFS(Datos!$G$2:$G$36333,Datos!$E$2:$E$36333,$A16,Datos!$D$2:$D$36333,$B16,Datos!$F$2:$F$36333,"STANDBY"),"")</f>
        <v/>
      </c>
      <c r="F16" s="7">
        <f>IFERROR(ROUND(AVERAGEIFS(Datos!$G$2:$G$36333,Datos!$E$2:$E$36333,$A16,Datos!$D$2:$D$36333,$B16,Datos!$F$2:$F$36333,"SINGLE_RIDER"),1),"")</f>
        <v/>
      </c>
      <c r="G16" s="7">
        <f>COUNTIFS(Datos!$E$2:$E$36333,$A16,Datos!$D$2:$D$36333,$B16,Datos!$F$2:$F$36333,"STANDBY")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IFERROR(ROUND(AVERAGEIFS(Datos!$G$2:$G$36333,Datos!$E$2:$E$36333,$A17,Datos!$D$2:$D$36333,$B17,Datos!$F$2:$F$36333,"STANDBY"),1),"")</f>
        <v/>
      </c>
      <c r="D17" s="5">
        <f>IFERROR(_xlfn.MAXIFS(Datos!$G$2:$G$36333,Datos!$E$2:$E$36333,$A17,Datos!$D$2:$D$36333,$B17,Datos!$F$2:$F$36333,"STANDBY"),"")</f>
        <v/>
      </c>
      <c r="E17" s="5">
        <f>IFERROR(_xlfn.MINIFS(Datos!$G$2:$G$36333,Datos!$E$2:$E$36333,$A17,Datos!$D$2:$D$36333,$B17,Datos!$F$2:$F$36333,"STANDBY"),"")</f>
        <v/>
      </c>
      <c r="F17" s="5">
        <f>IFERROR(ROUND(AVERAGEIFS(Datos!$G$2:$G$36333,Datos!$E$2:$E$36333,$A17,Datos!$D$2:$D$36333,$B17,Datos!$F$2:$F$36333,"SINGLE_RIDER"),1),"")</f>
        <v/>
      </c>
      <c r="G17" s="5">
        <f>COUNTIFS(Datos!$E$2:$E$36333,$A17,Datos!$D$2:$D$36333,$B17,Datos!$F$2:$F$36333,"STANDBY")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IFERROR(ROUND(AVERAGEIFS(Datos!$G$2:$G$36333,Datos!$E$2:$E$36333,$A18,Datos!$D$2:$D$36333,$B18,Datos!$F$2:$F$36333,"STANDBY"),1),"")</f>
        <v/>
      </c>
      <c r="D18" s="7">
        <f>IFERROR(_xlfn.MAXIFS(Datos!$G$2:$G$36333,Datos!$E$2:$E$36333,$A18,Datos!$D$2:$D$36333,$B18,Datos!$F$2:$F$36333,"STANDBY"),"")</f>
        <v/>
      </c>
      <c r="E18" s="7">
        <f>IFERROR(_xlfn.MINIFS(Datos!$G$2:$G$36333,Datos!$E$2:$E$36333,$A18,Datos!$D$2:$D$36333,$B18,Datos!$F$2:$F$36333,"STANDBY"),"")</f>
        <v/>
      </c>
      <c r="F18" s="7">
        <f>IFERROR(ROUND(AVERAGEIFS(Datos!$G$2:$G$36333,Datos!$E$2:$E$36333,$A18,Datos!$D$2:$D$36333,$B18,Datos!$F$2:$F$36333,"SINGLE_RIDER"),1),"")</f>
        <v/>
      </c>
      <c r="G18" s="7">
        <f>COUNTIFS(Datos!$E$2:$E$36333,$A18,Datos!$D$2:$D$36333,$B18,Datos!$F$2:$F$36333,"STANDBY")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IFERROR(ROUND(AVERAGEIFS(Datos!$G$2:$G$36333,Datos!$E$2:$E$36333,$A19,Datos!$D$2:$D$36333,$B19,Datos!$F$2:$F$36333,"STANDBY"),1),"")</f>
        <v/>
      </c>
      <c r="D19" s="5">
        <f>IFERROR(_xlfn.MAXIFS(Datos!$G$2:$G$36333,Datos!$E$2:$E$36333,$A19,Datos!$D$2:$D$36333,$B19,Datos!$F$2:$F$36333,"STANDBY"),"")</f>
        <v/>
      </c>
      <c r="E19" s="5">
        <f>IFERROR(_xlfn.MINIFS(Datos!$G$2:$G$36333,Datos!$E$2:$E$36333,$A19,Datos!$D$2:$D$36333,$B19,Datos!$F$2:$F$36333,"STANDBY"),"")</f>
        <v/>
      </c>
      <c r="F19" s="5">
        <f>IFERROR(ROUND(AVERAGEIFS(Datos!$G$2:$G$36333,Datos!$E$2:$E$36333,$A19,Datos!$D$2:$D$36333,$B19,Datos!$F$2:$F$36333,"SINGLE_RIDER"),1),"")</f>
        <v/>
      </c>
      <c r="G19" s="5">
        <f>COUNTIFS(Datos!$E$2:$E$36333,$A19,Datos!$D$2:$D$36333,$B19,Datos!$F$2:$F$36333,"STANDBY")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IFERROR(ROUND(AVERAGEIFS(Datos!$G$2:$G$36333,Datos!$E$2:$E$36333,$A20,Datos!$D$2:$D$36333,$B20,Datos!$F$2:$F$36333,"STANDBY"),1),"")</f>
        <v/>
      </c>
      <c r="D20" s="7">
        <f>IFERROR(_xlfn.MAXIFS(Datos!$G$2:$G$36333,Datos!$E$2:$E$36333,$A20,Datos!$D$2:$D$36333,$B20,Datos!$F$2:$F$36333,"STANDBY"),"")</f>
        <v/>
      </c>
      <c r="E20" s="7">
        <f>IFERROR(_xlfn.MINIFS(Datos!$G$2:$G$36333,Datos!$E$2:$E$36333,$A20,Datos!$D$2:$D$36333,$B20,Datos!$F$2:$F$36333,"STANDBY"),"")</f>
        <v/>
      </c>
      <c r="F20" s="7">
        <f>IFERROR(ROUND(AVERAGEIFS(Datos!$G$2:$G$36333,Datos!$E$2:$E$36333,$A20,Datos!$D$2:$D$36333,$B20,Datos!$F$2:$F$36333,"SINGLE_RIDER"),1),"")</f>
        <v/>
      </c>
      <c r="G20" s="7">
        <f>COUNTIFS(Datos!$E$2:$E$36333,$A20,Datos!$D$2:$D$36333,$B20,Datos!$F$2:$F$36333,"STANDBY")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IFERROR(ROUND(AVERAGEIFS(Datos!$G$2:$G$36333,Datos!$E$2:$E$36333,$A21,Datos!$D$2:$D$36333,$B21,Datos!$F$2:$F$36333,"STANDBY"),1),"")</f>
        <v/>
      </c>
      <c r="D21" s="5">
        <f>IFERROR(_xlfn.MAXIFS(Datos!$G$2:$G$36333,Datos!$E$2:$E$36333,$A21,Datos!$D$2:$D$36333,$B21,Datos!$F$2:$F$36333,"STANDBY"),"")</f>
        <v/>
      </c>
      <c r="E21" s="5">
        <f>IFERROR(_xlfn.MINIFS(Datos!$G$2:$G$36333,Datos!$E$2:$E$36333,$A21,Datos!$D$2:$D$36333,$B21,Datos!$F$2:$F$36333,"STANDBY"),"")</f>
        <v/>
      </c>
      <c r="F21" s="5">
        <f>IFERROR(ROUND(AVERAGEIFS(Datos!$G$2:$G$36333,Datos!$E$2:$E$36333,$A21,Datos!$D$2:$D$36333,$B21,Datos!$F$2:$F$36333,"SINGLE_RIDER"),1),"")</f>
        <v/>
      </c>
      <c r="G21" s="5">
        <f>COUNTIFS(Datos!$E$2:$E$36333,$A21,Datos!$D$2:$D$36333,$B21,Datos!$F$2:$F$36333,"STANDBY")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IFERROR(ROUND(AVERAGEIFS(Datos!$G$2:$G$36333,Datos!$E$2:$E$36333,$A22,Datos!$D$2:$D$36333,$B22,Datos!$F$2:$F$36333,"STANDBY"),1),"")</f>
        <v/>
      </c>
      <c r="D22" s="7">
        <f>IFERROR(_xlfn.MAXIFS(Datos!$G$2:$G$36333,Datos!$E$2:$E$36333,$A22,Datos!$D$2:$D$36333,$B22,Datos!$F$2:$F$36333,"STANDBY"),"")</f>
        <v/>
      </c>
      <c r="E22" s="7">
        <f>IFERROR(_xlfn.MINIFS(Datos!$G$2:$G$36333,Datos!$E$2:$E$36333,$A22,Datos!$D$2:$D$36333,$B22,Datos!$F$2:$F$36333,"STANDBY"),"")</f>
        <v/>
      </c>
      <c r="F22" s="7">
        <f>IFERROR(ROUND(AVERAGEIFS(Datos!$G$2:$G$36333,Datos!$E$2:$E$36333,$A22,Datos!$D$2:$D$36333,$B22,Datos!$F$2:$F$36333,"SINGLE_RIDER"),1),"")</f>
        <v/>
      </c>
      <c r="G22" s="7">
        <f>COUNTIFS(Datos!$E$2:$E$36333,$A22,Datos!$D$2:$D$36333,$B22,Datos!$F$2:$F$36333,"STANDBY")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IFERROR(ROUND(AVERAGEIFS(Datos!$G$2:$G$36333,Datos!$E$2:$E$36333,$A23,Datos!$D$2:$D$36333,$B23,Datos!$F$2:$F$36333,"STANDBY"),1),"")</f>
        <v/>
      </c>
      <c r="D23" s="5">
        <f>IFERROR(_xlfn.MAXIFS(Datos!$G$2:$G$36333,Datos!$E$2:$E$36333,$A23,Datos!$D$2:$D$36333,$B23,Datos!$F$2:$F$36333,"STANDBY"),"")</f>
        <v/>
      </c>
      <c r="E23" s="5">
        <f>IFERROR(_xlfn.MINIFS(Datos!$G$2:$G$36333,Datos!$E$2:$E$36333,$A23,Datos!$D$2:$D$36333,$B23,Datos!$F$2:$F$36333,"STANDBY"),"")</f>
        <v/>
      </c>
      <c r="F23" s="5">
        <f>IFERROR(ROUND(AVERAGEIFS(Datos!$G$2:$G$36333,Datos!$E$2:$E$36333,$A23,Datos!$D$2:$D$36333,$B23,Datos!$F$2:$F$36333,"SINGLE_RIDER"),1),"")</f>
        <v/>
      </c>
      <c r="G23" s="5">
        <f>COUNTIFS(Datos!$E$2:$E$36333,$A23,Datos!$D$2:$D$36333,$B23,Datos!$F$2:$F$36333,"STANDBY")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IFERROR(ROUND(AVERAGEIFS(Datos!$G$2:$G$36333,Datos!$E$2:$E$36333,$A24,Datos!$D$2:$D$36333,$B24,Datos!$F$2:$F$36333,"STANDBY"),1),"")</f>
        <v/>
      </c>
      <c r="D24" s="7">
        <f>IFERROR(_xlfn.MAXIFS(Datos!$G$2:$G$36333,Datos!$E$2:$E$36333,$A24,Datos!$D$2:$D$36333,$B24,Datos!$F$2:$F$36333,"STANDBY"),"")</f>
        <v/>
      </c>
      <c r="E24" s="7">
        <f>IFERROR(_xlfn.MINIFS(Datos!$G$2:$G$36333,Datos!$E$2:$E$36333,$A24,Datos!$D$2:$D$36333,$B24,Datos!$F$2:$F$36333,"STANDBY"),"")</f>
        <v/>
      </c>
      <c r="F24" s="7">
        <f>IFERROR(ROUND(AVERAGEIFS(Datos!$G$2:$G$36333,Datos!$E$2:$E$36333,$A24,Datos!$D$2:$D$36333,$B24,Datos!$F$2:$F$36333,"SINGLE_RIDER"),1),"")</f>
        <v/>
      </c>
      <c r="G24" s="7">
        <f>COUNTIFS(Datos!$E$2:$E$36333,$A24,Datos!$D$2:$D$36333,$B24,Datos!$F$2:$F$36333,"STANDBY")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IFERROR(ROUND(AVERAGEIFS(Datos!$G$2:$G$36333,Datos!$E$2:$E$36333,$A25,Datos!$D$2:$D$36333,$B25,Datos!$F$2:$F$36333,"STANDBY"),1),"")</f>
        <v/>
      </c>
      <c r="D25" s="5">
        <f>IFERROR(_xlfn.MAXIFS(Datos!$G$2:$G$36333,Datos!$E$2:$E$36333,$A25,Datos!$D$2:$D$36333,$B25,Datos!$F$2:$F$36333,"STANDBY"),"")</f>
        <v/>
      </c>
      <c r="E25" s="5">
        <f>IFERROR(_xlfn.MINIFS(Datos!$G$2:$G$36333,Datos!$E$2:$E$36333,$A25,Datos!$D$2:$D$36333,$B25,Datos!$F$2:$F$36333,"STANDBY"),"")</f>
        <v/>
      </c>
      <c r="F25" s="5">
        <f>IFERROR(ROUND(AVERAGEIFS(Datos!$G$2:$G$36333,Datos!$E$2:$E$36333,$A25,Datos!$D$2:$D$36333,$B25,Datos!$F$2:$F$36333,"SINGLE_RIDER"),1),"")</f>
        <v/>
      </c>
      <c r="G25" s="5">
        <f>COUNTIFS(Datos!$E$2:$E$36333,$A25,Datos!$D$2:$D$36333,$B25,Datos!$F$2:$F$36333,"STANDBY")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IFERROR(ROUND(AVERAGEIFS(Datos!$G$2:$G$36333,Datos!$E$2:$E$36333,$A26,Datos!$D$2:$D$36333,$B26,Datos!$F$2:$F$36333,"STANDBY"),1),"")</f>
        <v/>
      </c>
      <c r="D26" s="7">
        <f>IFERROR(_xlfn.MAXIFS(Datos!$G$2:$G$36333,Datos!$E$2:$E$36333,$A26,Datos!$D$2:$D$36333,$B26,Datos!$F$2:$F$36333,"STANDBY"),"")</f>
        <v/>
      </c>
      <c r="E26" s="7">
        <f>IFERROR(_xlfn.MINIFS(Datos!$G$2:$G$36333,Datos!$E$2:$E$36333,$A26,Datos!$D$2:$D$36333,$B26,Datos!$F$2:$F$36333,"STANDBY"),"")</f>
        <v/>
      </c>
      <c r="F26" s="7">
        <f>IFERROR(ROUND(AVERAGEIFS(Datos!$G$2:$G$36333,Datos!$E$2:$E$36333,$A26,Datos!$D$2:$D$36333,$B26,Datos!$F$2:$F$36333,"SINGLE_RIDER"),1),"")</f>
        <v/>
      </c>
      <c r="G26" s="7">
        <f>COUNTIFS(Datos!$E$2:$E$36333,$A26,Datos!$D$2:$D$36333,$B26,Datos!$F$2:$F$36333,"STANDBY")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IFERROR(ROUND(AVERAGEIFS(Datos!$G$2:$G$36333,Datos!$E$2:$E$36333,$A27,Datos!$D$2:$D$36333,$B27,Datos!$F$2:$F$36333,"STANDBY"),1),"")</f>
        <v/>
      </c>
      <c r="D27" s="5">
        <f>IFERROR(_xlfn.MAXIFS(Datos!$G$2:$G$36333,Datos!$E$2:$E$36333,$A27,Datos!$D$2:$D$36333,$B27,Datos!$F$2:$F$36333,"STANDBY"),"")</f>
        <v/>
      </c>
      <c r="E27" s="5">
        <f>IFERROR(_xlfn.MINIFS(Datos!$G$2:$G$36333,Datos!$E$2:$E$36333,$A27,Datos!$D$2:$D$36333,$B27,Datos!$F$2:$F$36333,"STANDBY"),"")</f>
        <v/>
      </c>
      <c r="F27" s="5">
        <f>IFERROR(ROUND(AVERAGEIFS(Datos!$G$2:$G$36333,Datos!$E$2:$E$36333,$A27,Datos!$D$2:$D$36333,$B27,Datos!$F$2:$F$36333,"SINGLE_RIDER"),1),"")</f>
        <v/>
      </c>
      <c r="G27" s="5">
        <f>COUNTIFS(Datos!$E$2:$E$36333,$A27,Datos!$D$2:$D$36333,$B27,Datos!$F$2:$F$36333,"STANDBY")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IFERROR(ROUND(AVERAGEIFS(Datos!$G$2:$G$36333,Datos!$E$2:$E$36333,$A28,Datos!$D$2:$D$36333,$B28,Datos!$F$2:$F$36333,"STANDBY"),1),"")</f>
        <v/>
      </c>
      <c r="D28" s="7">
        <f>IFERROR(_xlfn.MAXIFS(Datos!$G$2:$G$36333,Datos!$E$2:$E$36333,$A28,Datos!$D$2:$D$36333,$B28,Datos!$F$2:$F$36333,"STANDBY"),"")</f>
        <v/>
      </c>
      <c r="E28" s="7">
        <f>IFERROR(_xlfn.MINIFS(Datos!$G$2:$G$36333,Datos!$E$2:$E$36333,$A28,Datos!$D$2:$D$36333,$B28,Datos!$F$2:$F$36333,"STANDBY"),"")</f>
        <v/>
      </c>
      <c r="F28" s="7">
        <f>IFERROR(ROUND(AVERAGEIFS(Datos!$G$2:$G$36333,Datos!$E$2:$E$36333,$A28,Datos!$D$2:$D$36333,$B28,Datos!$F$2:$F$36333,"SINGLE_RIDER"),1),"")</f>
        <v/>
      </c>
      <c r="G28" s="7">
        <f>COUNTIFS(Datos!$E$2:$E$36333,$A28,Datos!$D$2:$D$36333,$B28,Datos!$F$2:$F$36333,"STANDBY")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IFERROR(ROUND(AVERAGEIFS(Datos!$G$2:$G$36333,Datos!$E$2:$E$36333,$A29,Datos!$D$2:$D$36333,$B29,Datos!$F$2:$F$36333,"STANDBY"),1),"")</f>
        <v/>
      </c>
      <c r="D29" s="5">
        <f>IFERROR(_xlfn.MAXIFS(Datos!$G$2:$G$36333,Datos!$E$2:$E$36333,$A29,Datos!$D$2:$D$36333,$B29,Datos!$F$2:$F$36333,"STANDBY"),"")</f>
        <v/>
      </c>
      <c r="E29" s="5">
        <f>IFERROR(_xlfn.MINIFS(Datos!$G$2:$G$36333,Datos!$E$2:$E$36333,$A29,Datos!$D$2:$D$36333,$B29,Datos!$F$2:$F$36333,"STANDBY"),"")</f>
        <v/>
      </c>
      <c r="F29" s="5">
        <f>IFERROR(ROUND(AVERAGEIFS(Datos!$G$2:$G$36333,Datos!$E$2:$E$36333,$A29,Datos!$D$2:$D$36333,$B29,Datos!$F$2:$F$36333,"SINGLE_RIDER"),1),"")</f>
        <v/>
      </c>
      <c r="G29" s="5">
        <f>COUNTIFS(Datos!$E$2:$E$36333,$A29,Datos!$D$2:$D$36333,$B29,Datos!$F$2:$F$36333,"STANDBY")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IFERROR(ROUND(AVERAGEIFS(Datos!$G$2:$G$36333,Datos!$E$2:$E$36333,$A30,Datos!$D$2:$D$36333,$B30,Datos!$F$2:$F$36333,"STANDBY"),1),"")</f>
        <v/>
      </c>
      <c r="D30" s="7">
        <f>IFERROR(_xlfn.MAXIFS(Datos!$G$2:$G$36333,Datos!$E$2:$E$36333,$A30,Datos!$D$2:$D$36333,$B30,Datos!$F$2:$F$36333,"STANDBY"),"")</f>
        <v/>
      </c>
      <c r="E30" s="7">
        <f>IFERROR(_xlfn.MINIFS(Datos!$G$2:$G$36333,Datos!$E$2:$E$36333,$A30,Datos!$D$2:$D$36333,$B30,Datos!$F$2:$F$36333,"STANDBY"),"")</f>
        <v/>
      </c>
      <c r="F30" s="7">
        <f>IFERROR(ROUND(AVERAGEIFS(Datos!$G$2:$G$36333,Datos!$E$2:$E$36333,$A30,Datos!$D$2:$D$36333,$B30,Datos!$F$2:$F$36333,"SINGLE_RIDER"),1),"")</f>
        <v/>
      </c>
      <c r="G30" s="7">
        <f>COUNTIFS(Datos!$E$2:$E$36333,$A30,Datos!$D$2:$D$36333,$B30,Datos!$F$2:$F$36333,"STANDBY")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IFERROR(ROUND(AVERAGEIFS(Datos!$G$2:$G$36333,Datos!$E$2:$E$36333,$A31,Datos!$D$2:$D$36333,$B31,Datos!$F$2:$F$36333,"STANDBY"),1),"")</f>
        <v/>
      </c>
      <c r="D31" s="5">
        <f>IFERROR(_xlfn.MAXIFS(Datos!$G$2:$G$36333,Datos!$E$2:$E$36333,$A31,Datos!$D$2:$D$36333,$B31,Datos!$F$2:$F$36333,"STANDBY"),"")</f>
        <v/>
      </c>
      <c r="E31" s="5">
        <f>IFERROR(_xlfn.MINIFS(Datos!$G$2:$G$36333,Datos!$E$2:$E$36333,$A31,Datos!$D$2:$D$36333,$B31,Datos!$F$2:$F$36333,"STANDBY"),"")</f>
        <v/>
      </c>
      <c r="F31" s="5">
        <f>IFERROR(ROUND(AVERAGEIFS(Datos!$G$2:$G$36333,Datos!$E$2:$E$36333,$A31,Datos!$D$2:$D$36333,$B31,Datos!$F$2:$F$36333,"SINGLE_RIDER"),1),"")</f>
        <v/>
      </c>
      <c r="G31" s="5">
        <f>COUNTIFS(Datos!$E$2:$E$36333,$A31,Datos!$D$2:$D$36333,$B31,Datos!$F$2:$F$36333,"STANDBY")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IFERROR(ROUND(AVERAGEIFS(Datos!$G$2:$G$36333,Datos!$E$2:$E$36333,$A32,Datos!$D$2:$D$36333,$B32,Datos!$F$2:$F$36333,"STANDBY"),1),"")</f>
        <v/>
      </c>
      <c r="D32" s="7">
        <f>IFERROR(_xlfn.MAXIFS(Datos!$G$2:$G$36333,Datos!$E$2:$E$36333,$A32,Datos!$D$2:$D$36333,$B32,Datos!$F$2:$F$36333,"STANDBY"),"")</f>
        <v/>
      </c>
      <c r="E32" s="7">
        <f>IFERROR(_xlfn.MINIFS(Datos!$G$2:$G$36333,Datos!$E$2:$E$36333,$A32,Datos!$D$2:$D$36333,$B32,Datos!$F$2:$F$36333,"STANDBY"),"")</f>
        <v/>
      </c>
      <c r="F32" s="7">
        <f>IFERROR(ROUND(AVERAGEIFS(Datos!$G$2:$G$36333,Datos!$E$2:$E$36333,$A32,Datos!$D$2:$D$36333,$B32,Datos!$F$2:$F$36333,"SINGLE_RIDER"),1),"")</f>
        <v/>
      </c>
      <c r="G32" s="7">
        <f>COUNTIFS(Datos!$E$2:$E$36333,$A32,Datos!$D$2:$D$36333,$B32,Datos!$F$2:$F$36333,"STANDBY")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IFERROR(ROUND(AVERAGEIFS(Datos!$G$2:$G$36333,Datos!$E$2:$E$36333,$A33,Datos!$D$2:$D$36333,$B33,Datos!$F$2:$F$36333,"STANDBY"),1),"")</f>
        <v/>
      </c>
      <c r="D33" s="5">
        <f>IFERROR(_xlfn.MAXIFS(Datos!$G$2:$G$36333,Datos!$E$2:$E$36333,$A33,Datos!$D$2:$D$36333,$B33,Datos!$F$2:$F$36333,"STANDBY"),"")</f>
        <v/>
      </c>
      <c r="E33" s="5">
        <f>IFERROR(_xlfn.MINIFS(Datos!$G$2:$G$36333,Datos!$E$2:$E$36333,$A33,Datos!$D$2:$D$36333,$B33,Datos!$F$2:$F$36333,"STANDBY"),"")</f>
        <v/>
      </c>
      <c r="F33" s="5">
        <f>IFERROR(ROUND(AVERAGEIFS(Datos!$G$2:$G$36333,Datos!$E$2:$E$36333,$A33,Datos!$D$2:$D$36333,$B33,Datos!$F$2:$F$36333,"SINGLE_RIDER"),1),"")</f>
        <v/>
      </c>
      <c r="G33" s="5">
        <f>COUNTIFS(Datos!$E$2:$E$36333,$A33,Datos!$D$2:$D$36333,$B33,Datos!$F$2:$F$36333,"STANDBY")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IFERROR(ROUND(AVERAGEIFS(Datos!$G$2:$G$36333,Datos!$E$2:$E$36333,$A34,Datos!$D$2:$D$36333,$B34,Datos!$F$2:$F$36333,"STANDBY"),1),"")</f>
        <v/>
      </c>
      <c r="D34" s="7">
        <f>IFERROR(_xlfn.MAXIFS(Datos!$G$2:$G$36333,Datos!$E$2:$E$36333,$A34,Datos!$D$2:$D$36333,$B34,Datos!$F$2:$F$36333,"STANDBY"),"")</f>
        <v/>
      </c>
      <c r="E34" s="7">
        <f>IFERROR(_xlfn.MINIFS(Datos!$G$2:$G$36333,Datos!$E$2:$E$36333,$A34,Datos!$D$2:$D$36333,$B34,Datos!$F$2:$F$36333,"STANDBY"),"")</f>
        <v/>
      </c>
      <c r="F34" s="7">
        <f>IFERROR(ROUND(AVERAGEIFS(Datos!$G$2:$G$36333,Datos!$E$2:$E$36333,$A34,Datos!$D$2:$D$36333,$B34,Datos!$F$2:$F$36333,"SINGLE_RIDER"),1),"")</f>
        <v/>
      </c>
      <c r="G34" s="7">
        <f>COUNTIFS(Datos!$E$2:$E$36333,$A34,Datos!$D$2:$D$36333,$B34,Datos!$F$2:$F$36333,"STANDBY")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IFERROR(ROUND(AVERAGEIFS(Datos!$G$2:$G$36333,Datos!$E$2:$E$36333,$A35,Datos!$D$2:$D$36333,$B35,Datos!$F$2:$F$36333,"STANDBY"),1),"")</f>
        <v/>
      </c>
      <c r="D35" s="5">
        <f>IFERROR(_xlfn.MAXIFS(Datos!$G$2:$G$36333,Datos!$E$2:$E$36333,$A35,Datos!$D$2:$D$36333,$B35,Datos!$F$2:$F$36333,"STANDBY"),"")</f>
        <v/>
      </c>
      <c r="E35" s="5">
        <f>IFERROR(_xlfn.MINIFS(Datos!$G$2:$G$36333,Datos!$E$2:$E$36333,$A35,Datos!$D$2:$D$36333,$B35,Datos!$F$2:$F$36333,"STANDBY"),"")</f>
        <v/>
      </c>
      <c r="F35" s="5">
        <f>IFERROR(ROUND(AVERAGEIFS(Datos!$G$2:$G$36333,Datos!$E$2:$E$36333,$A35,Datos!$D$2:$D$36333,$B35,Datos!$F$2:$F$36333,"SINGLE_RIDER"),1),"")</f>
        <v/>
      </c>
      <c r="G35" s="5">
        <f>COUNTIFS(Datos!$E$2:$E$36333,$A35,Datos!$D$2:$D$36333,$B35,Datos!$F$2:$F$36333,"STANDBY")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IFERROR(ROUND(AVERAGEIFS(Datos!$G$2:$G$36333,Datos!$E$2:$E$36333,$A36,Datos!$D$2:$D$36333,$B36,Datos!$F$2:$F$36333,"STANDBY"),1),"")</f>
        <v/>
      </c>
      <c r="D36" s="7">
        <f>IFERROR(_xlfn.MAXIFS(Datos!$G$2:$G$36333,Datos!$E$2:$E$36333,$A36,Datos!$D$2:$D$36333,$B36,Datos!$F$2:$F$36333,"STANDBY"),"")</f>
        <v/>
      </c>
      <c r="E36" s="7">
        <f>IFERROR(_xlfn.MINIFS(Datos!$G$2:$G$36333,Datos!$E$2:$E$36333,$A36,Datos!$D$2:$D$36333,$B36,Datos!$F$2:$F$36333,"STANDBY"),"")</f>
        <v/>
      </c>
      <c r="F36" s="7">
        <f>IFERROR(ROUND(AVERAGEIFS(Datos!$G$2:$G$36333,Datos!$E$2:$E$36333,$A36,Datos!$D$2:$D$36333,$B36,Datos!$F$2:$F$36333,"SINGLE_RIDER"),1),"")</f>
        <v/>
      </c>
      <c r="G36" s="7">
        <f>COUNTIFS(Datos!$E$2:$E$36333,$A36,Datos!$D$2:$D$36333,$B36,Datos!$F$2:$F$36333,"STANDBY")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IFERROR(ROUND(AVERAGEIFS(Datos!$G$2:$G$36333,Datos!$E$2:$E$36333,$A37,Datos!$D$2:$D$36333,$B37,Datos!$F$2:$F$36333,"STANDBY"),1),"")</f>
        <v/>
      </c>
      <c r="D37" s="5">
        <f>IFERROR(_xlfn.MAXIFS(Datos!$G$2:$G$36333,Datos!$E$2:$E$36333,$A37,Datos!$D$2:$D$36333,$B37,Datos!$F$2:$F$36333,"STANDBY"),"")</f>
        <v/>
      </c>
      <c r="E37" s="5">
        <f>IFERROR(_xlfn.MINIFS(Datos!$G$2:$G$36333,Datos!$E$2:$E$36333,$A37,Datos!$D$2:$D$36333,$B37,Datos!$F$2:$F$36333,"STANDBY"),"")</f>
        <v/>
      </c>
      <c r="F37" s="5">
        <f>IFERROR(ROUND(AVERAGEIFS(Datos!$G$2:$G$36333,Datos!$E$2:$E$36333,$A37,Datos!$D$2:$D$36333,$B37,Datos!$F$2:$F$36333,"SINGLE_RIDER"),1),"")</f>
        <v/>
      </c>
      <c r="G37" s="5">
        <f>COUNTIFS(Datos!$E$2:$E$36333,$A37,Datos!$D$2:$D$36333,$B37,Datos!$F$2:$F$36333,"STANDBY")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IFERROR(ROUND(AVERAGEIFS(Datos!$G$2:$G$36333,Datos!$E$2:$E$36333,$A38,Datos!$D$2:$D$36333,$B38,Datos!$F$2:$F$36333,"STANDBY"),1),"")</f>
        <v/>
      </c>
      <c r="D38" s="7">
        <f>IFERROR(_xlfn.MAXIFS(Datos!$G$2:$G$36333,Datos!$E$2:$E$36333,$A38,Datos!$D$2:$D$36333,$B38,Datos!$F$2:$F$36333,"STANDBY"),"")</f>
        <v/>
      </c>
      <c r="E38" s="7">
        <f>IFERROR(_xlfn.MINIFS(Datos!$G$2:$G$36333,Datos!$E$2:$E$36333,$A38,Datos!$D$2:$D$36333,$B38,Datos!$F$2:$F$36333,"STANDBY"),"")</f>
        <v/>
      </c>
      <c r="F38" s="7">
        <f>IFERROR(ROUND(AVERAGEIFS(Datos!$G$2:$G$36333,Datos!$E$2:$E$36333,$A38,Datos!$D$2:$D$36333,$B38,Datos!$F$2:$F$36333,"SINGLE_RIDER"),1),"")</f>
        <v/>
      </c>
      <c r="G38" s="7">
        <f>COUNTIFS(Datos!$E$2:$E$36333,$A38,Datos!$D$2:$D$36333,$B38,Datos!$F$2:$F$36333,"STANDBY")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IFERROR(ROUND(AVERAGEIFS(Datos!$G$2:$G$36333,Datos!$E$2:$E$36333,$A39,Datos!$D$2:$D$36333,$B39,Datos!$F$2:$F$36333,"STANDBY"),1),"")</f>
        <v/>
      </c>
      <c r="D39" s="5">
        <f>IFERROR(_xlfn.MAXIFS(Datos!$G$2:$G$36333,Datos!$E$2:$E$36333,$A39,Datos!$D$2:$D$36333,$B39,Datos!$F$2:$F$36333,"STANDBY"),"")</f>
        <v/>
      </c>
      <c r="E39" s="5">
        <f>IFERROR(_xlfn.MINIFS(Datos!$G$2:$G$36333,Datos!$E$2:$E$36333,$A39,Datos!$D$2:$D$36333,$B39,Datos!$F$2:$F$36333,"STANDBY"),"")</f>
        <v/>
      </c>
      <c r="F39" s="5">
        <f>IFERROR(ROUND(AVERAGEIFS(Datos!$G$2:$G$36333,Datos!$E$2:$E$36333,$A39,Datos!$D$2:$D$36333,$B39,Datos!$F$2:$F$36333,"SINGLE_RIDER"),1),"")</f>
        <v/>
      </c>
      <c r="G39" s="5">
        <f>COUNTIFS(Datos!$E$2:$E$36333,$A39,Datos!$D$2:$D$36333,$B39,Datos!$F$2:$F$36333,"STANDBY")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IFERROR(ROUND(AVERAGEIFS(Datos!$G$2:$G$36333,Datos!$E$2:$E$36333,$A40,Datos!$D$2:$D$36333,$B40,Datos!$F$2:$F$36333,"STANDBY"),1),"")</f>
        <v/>
      </c>
      <c r="D40" s="7">
        <f>IFERROR(_xlfn.MAXIFS(Datos!$G$2:$G$36333,Datos!$E$2:$E$36333,$A40,Datos!$D$2:$D$36333,$B40,Datos!$F$2:$F$36333,"STANDBY"),"")</f>
        <v/>
      </c>
      <c r="E40" s="7">
        <f>IFERROR(_xlfn.MINIFS(Datos!$G$2:$G$36333,Datos!$E$2:$E$36333,$A40,Datos!$D$2:$D$36333,$B40,Datos!$F$2:$F$36333,"STANDBY"),"")</f>
        <v/>
      </c>
      <c r="F40" s="7">
        <f>IFERROR(ROUND(AVERAGEIFS(Datos!$G$2:$G$36333,Datos!$E$2:$E$36333,$A40,Datos!$D$2:$D$36333,$B40,Datos!$F$2:$F$36333,"SINGLE_RIDER"),1),"")</f>
        <v/>
      </c>
      <c r="G40" s="7">
        <f>COUNTIFS(Datos!$E$2:$E$36333,$A40,Datos!$D$2:$D$36333,$B40,Datos!$F$2:$F$36333,"STANDBY")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IFERROR(ROUND(AVERAGEIFS(Datos!$G$2:$G$36333,Datos!$E$2:$E$36333,$A41,Datos!$D$2:$D$36333,$B41,Datos!$F$2:$F$36333,"STANDBY"),1),"")</f>
        <v/>
      </c>
      <c r="D41" s="5">
        <f>IFERROR(_xlfn.MAXIFS(Datos!$G$2:$G$36333,Datos!$E$2:$E$36333,$A41,Datos!$D$2:$D$36333,$B41,Datos!$F$2:$F$36333,"STANDBY"),"")</f>
        <v/>
      </c>
      <c r="E41" s="5">
        <f>IFERROR(_xlfn.MINIFS(Datos!$G$2:$G$36333,Datos!$E$2:$E$36333,$A41,Datos!$D$2:$D$36333,$B41,Datos!$F$2:$F$36333,"STANDBY"),"")</f>
        <v/>
      </c>
      <c r="F41" s="5">
        <f>IFERROR(ROUND(AVERAGEIFS(Datos!$G$2:$G$36333,Datos!$E$2:$E$36333,$A41,Datos!$D$2:$D$36333,$B41,Datos!$F$2:$F$36333,"SINGLE_RIDER"),1),"")</f>
        <v/>
      </c>
      <c r="G41" s="5">
        <f>COUNTIFS(Datos!$E$2:$E$36333,$A41,Datos!$D$2:$D$36333,$B41,Datos!$F$2:$F$36333,"STANDBY")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IFERROR(ROUND(AVERAGEIFS(Datos!$G$2:$G$36333,Datos!$E$2:$E$36333,$A42,Datos!$D$2:$D$36333,$B42,Datos!$F$2:$F$36333,"STANDBY"),1),"")</f>
        <v/>
      </c>
      <c r="D42" s="7">
        <f>IFERROR(_xlfn.MAXIFS(Datos!$G$2:$G$36333,Datos!$E$2:$E$36333,$A42,Datos!$D$2:$D$36333,$B42,Datos!$F$2:$F$36333,"STANDBY"),"")</f>
        <v/>
      </c>
      <c r="E42" s="7">
        <f>IFERROR(_xlfn.MINIFS(Datos!$G$2:$G$36333,Datos!$E$2:$E$36333,$A42,Datos!$D$2:$D$36333,$B42,Datos!$F$2:$F$36333,"STANDBY"),"")</f>
        <v/>
      </c>
      <c r="F42" s="7">
        <f>IFERROR(ROUND(AVERAGEIFS(Datos!$G$2:$G$36333,Datos!$E$2:$E$36333,$A42,Datos!$D$2:$D$36333,$B42,Datos!$F$2:$F$36333,"SINGLE_RIDER"),1),"")</f>
        <v/>
      </c>
      <c r="G42" s="7">
        <f>COUNTIFS(Datos!$E$2:$E$36333,$A42,Datos!$D$2:$D$36333,$B42,Datos!$F$2:$F$36333,"STANDBY")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IFERROR(ROUND(AVERAGEIFS(Datos!$G$2:$G$36333,Datos!$E$2:$E$36333,$A43,Datos!$D$2:$D$36333,$B43,Datos!$F$2:$F$36333,"STANDBY"),1),"")</f>
        <v/>
      </c>
      <c r="D43" s="5">
        <f>IFERROR(_xlfn.MAXIFS(Datos!$G$2:$G$36333,Datos!$E$2:$E$36333,$A43,Datos!$D$2:$D$36333,$B43,Datos!$F$2:$F$36333,"STANDBY"),"")</f>
        <v/>
      </c>
      <c r="E43" s="5">
        <f>IFERROR(_xlfn.MINIFS(Datos!$G$2:$G$36333,Datos!$E$2:$E$36333,$A43,Datos!$D$2:$D$36333,$B43,Datos!$F$2:$F$36333,"STANDBY"),"")</f>
        <v/>
      </c>
      <c r="F43" s="5">
        <f>IFERROR(ROUND(AVERAGEIFS(Datos!$G$2:$G$36333,Datos!$E$2:$E$36333,$A43,Datos!$D$2:$D$36333,$B43,Datos!$F$2:$F$36333,"SINGLE_RIDER"),1),"")</f>
        <v/>
      </c>
      <c r="G43" s="5">
        <f>COUNTIFS(Datos!$E$2:$E$36333,$A43,Datos!$D$2:$D$36333,$B43,Datos!$F$2:$F$36333,"STANDBY")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IFERROR(ROUND(AVERAGEIFS(Datos!$G$2:$G$36333,Datos!$E$2:$E$36333,$A44,Datos!$D$2:$D$36333,$B44,Datos!$F$2:$F$36333,"STANDBY"),1),"")</f>
        <v/>
      </c>
      <c r="D44" s="7">
        <f>IFERROR(_xlfn.MAXIFS(Datos!$G$2:$G$36333,Datos!$E$2:$E$36333,$A44,Datos!$D$2:$D$36333,$B44,Datos!$F$2:$F$36333,"STANDBY"),"")</f>
        <v/>
      </c>
      <c r="E44" s="7">
        <f>IFERROR(_xlfn.MINIFS(Datos!$G$2:$G$36333,Datos!$E$2:$E$36333,$A44,Datos!$D$2:$D$36333,$B44,Datos!$F$2:$F$36333,"STANDBY"),"")</f>
        <v/>
      </c>
      <c r="F44" s="7">
        <f>IFERROR(ROUND(AVERAGEIFS(Datos!$G$2:$G$36333,Datos!$E$2:$E$36333,$A44,Datos!$D$2:$D$36333,$B44,Datos!$F$2:$F$36333,"SINGLE_RIDER"),1),"")</f>
        <v/>
      </c>
      <c r="G44" s="7">
        <f>COUNTIFS(Datos!$E$2:$E$36333,$A44,Datos!$D$2:$D$36333,$B44,Datos!$F$2:$F$36333,"STANDBY")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IFERROR(ROUND(AVERAGEIFS(Datos!$G$2:$G$36333,Datos!$E$2:$E$36333,$A45,Datos!$D$2:$D$36333,$B45,Datos!$F$2:$F$36333,"STANDBY"),1),"")</f>
        <v/>
      </c>
      <c r="D45" s="5">
        <f>IFERROR(_xlfn.MAXIFS(Datos!$G$2:$G$36333,Datos!$E$2:$E$36333,$A45,Datos!$D$2:$D$36333,$B45,Datos!$F$2:$F$36333,"STANDBY"),"")</f>
        <v/>
      </c>
      <c r="E45" s="5">
        <f>IFERROR(_xlfn.MINIFS(Datos!$G$2:$G$36333,Datos!$E$2:$E$36333,$A45,Datos!$D$2:$D$36333,$B45,Datos!$F$2:$F$36333,"STANDBY"),"")</f>
        <v/>
      </c>
      <c r="F45" s="5">
        <f>IFERROR(ROUND(AVERAGEIFS(Datos!$G$2:$G$36333,Datos!$E$2:$E$36333,$A45,Datos!$D$2:$D$36333,$B45,Datos!$F$2:$F$36333,"SINGLE_RIDER"),1),"")</f>
        <v/>
      </c>
      <c r="G45" s="5">
        <f>COUNTIFS(Datos!$E$2:$E$36333,$A45,Datos!$D$2:$D$36333,$B45,Datos!$F$2:$F$36333,"STANDBY")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IFERROR(ROUND(AVERAGEIFS(Datos!$G$2:$G$36333,Datos!$E$2:$E$36333,$A46,Datos!$D$2:$D$36333,$B46,Datos!$F$2:$F$36333,"STANDBY"),1),"")</f>
        <v/>
      </c>
      <c r="D46" s="7">
        <f>IFERROR(_xlfn.MAXIFS(Datos!$G$2:$G$36333,Datos!$E$2:$E$36333,$A46,Datos!$D$2:$D$36333,$B46,Datos!$F$2:$F$36333,"STANDBY"),"")</f>
        <v/>
      </c>
      <c r="E46" s="7">
        <f>IFERROR(_xlfn.MINIFS(Datos!$G$2:$G$36333,Datos!$E$2:$E$36333,$A46,Datos!$D$2:$D$36333,$B46,Datos!$F$2:$F$36333,"STANDBY"),"")</f>
        <v/>
      </c>
      <c r="F46" s="7">
        <f>IFERROR(ROUND(AVERAGEIFS(Datos!$G$2:$G$36333,Datos!$E$2:$E$36333,$A46,Datos!$D$2:$D$36333,$B46,Datos!$F$2:$F$36333,"SINGLE_RIDER"),1),"")</f>
        <v/>
      </c>
      <c r="G46" s="7">
        <f>COUNTIFS(Datos!$E$2:$E$36333,$A46,Datos!$D$2:$D$36333,$B46,Datos!$F$2:$F$36333,"STANDBY")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IFERROR(ROUND(AVERAGEIFS(Datos!$G$2:$G$36333,Datos!$E$2:$E$36333,$A47,Datos!$D$2:$D$36333,$B47,Datos!$F$2:$F$36333,"STANDBY"),1),"")</f>
        <v/>
      </c>
      <c r="D47" s="5">
        <f>IFERROR(_xlfn.MAXIFS(Datos!$G$2:$G$36333,Datos!$E$2:$E$36333,$A47,Datos!$D$2:$D$36333,$B47,Datos!$F$2:$F$36333,"STANDBY"),"")</f>
        <v/>
      </c>
      <c r="E47" s="5">
        <f>IFERROR(_xlfn.MINIFS(Datos!$G$2:$G$36333,Datos!$E$2:$E$36333,$A47,Datos!$D$2:$D$36333,$B47,Datos!$F$2:$F$36333,"STANDBY"),"")</f>
        <v/>
      </c>
      <c r="F47" s="5">
        <f>IFERROR(ROUND(AVERAGEIFS(Datos!$G$2:$G$36333,Datos!$E$2:$E$36333,$A47,Datos!$D$2:$D$36333,$B47,Datos!$F$2:$F$36333,"SINGLE_RIDER"),1),"")</f>
        <v/>
      </c>
      <c r="G47" s="5">
        <f>COUNTIFS(Datos!$E$2:$E$36333,$A47,Datos!$D$2:$D$36333,$B47,Datos!$F$2:$F$36333,"STANDBY")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IFERROR(ROUND(AVERAGEIFS(Datos!$G$2:$G$36333,Datos!$E$2:$E$36333,$A48,Datos!$D$2:$D$36333,$B48,Datos!$F$2:$F$36333,"STANDBY"),1),"")</f>
        <v/>
      </c>
      <c r="D48" s="7">
        <f>IFERROR(_xlfn.MAXIFS(Datos!$G$2:$G$36333,Datos!$E$2:$E$36333,$A48,Datos!$D$2:$D$36333,$B48,Datos!$F$2:$F$36333,"STANDBY"),"")</f>
        <v/>
      </c>
      <c r="E48" s="7">
        <f>IFERROR(_xlfn.MINIFS(Datos!$G$2:$G$36333,Datos!$E$2:$E$36333,$A48,Datos!$D$2:$D$36333,$B48,Datos!$F$2:$F$36333,"STANDBY"),"")</f>
        <v/>
      </c>
      <c r="F48" s="7">
        <f>IFERROR(ROUND(AVERAGEIFS(Datos!$G$2:$G$36333,Datos!$E$2:$E$36333,$A48,Datos!$D$2:$D$36333,$B48,Datos!$F$2:$F$36333,"SINGLE_RIDER"),1),"")</f>
        <v/>
      </c>
      <c r="G48" s="7">
        <f>COUNTIFS(Datos!$E$2:$E$36333,$A48,Datos!$D$2:$D$36333,$B48,Datos!$F$2:$F$36333,"STANDBY")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IFERROR(ROUND(AVERAGEIFS(Datos!$G$2:$G$36333,Datos!$E$2:$E$36333,$A49,Datos!$D$2:$D$36333,$B49,Datos!$F$2:$F$36333,"STANDBY"),1),"")</f>
        <v/>
      </c>
      <c r="D49" s="5">
        <f>IFERROR(_xlfn.MAXIFS(Datos!$G$2:$G$36333,Datos!$E$2:$E$36333,$A49,Datos!$D$2:$D$36333,$B49,Datos!$F$2:$F$36333,"STANDBY"),"")</f>
        <v/>
      </c>
      <c r="E49" s="5">
        <f>IFERROR(_xlfn.MINIFS(Datos!$G$2:$G$36333,Datos!$E$2:$E$36333,$A49,Datos!$D$2:$D$36333,$B49,Datos!$F$2:$F$36333,"STANDBY"),"")</f>
        <v/>
      </c>
      <c r="F49" s="5">
        <f>IFERROR(ROUND(AVERAGEIFS(Datos!$G$2:$G$36333,Datos!$E$2:$E$36333,$A49,Datos!$D$2:$D$36333,$B49,Datos!$F$2:$F$36333,"SINGLE_RIDER"),1),"")</f>
        <v/>
      </c>
      <c r="G49" s="5">
        <f>COUNTIFS(Datos!$E$2:$E$36333,$A49,Datos!$D$2:$D$36333,$B49,Datos!$F$2:$F$36333,"STANDBY")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IFERROR(ROUND(AVERAGEIFS(Datos!$G$2:$G$36333,Datos!$E$2:$E$36333,$A50,Datos!$D$2:$D$36333,$B50,Datos!$F$2:$F$36333,"STANDBY"),1),"")</f>
        <v/>
      </c>
      <c r="D50" s="7">
        <f>IFERROR(_xlfn.MAXIFS(Datos!$G$2:$G$36333,Datos!$E$2:$E$36333,$A50,Datos!$D$2:$D$36333,$B50,Datos!$F$2:$F$36333,"STANDBY"),"")</f>
        <v/>
      </c>
      <c r="E50" s="7">
        <f>IFERROR(_xlfn.MINIFS(Datos!$G$2:$G$36333,Datos!$E$2:$E$36333,$A50,Datos!$D$2:$D$36333,$B50,Datos!$F$2:$F$36333,"STANDBY"),"")</f>
        <v/>
      </c>
      <c r="F50" s="7">
        <f>IFERROR(ROUND(AVERAGEIFS(Datos!$G$2:$G$36333,Datos!$E$2:$E$36333,$A50,Datos!$D$2:$D$36333,$B50,Datos!$F$2:$F$36333,"SINGLE_RIDER"),1),"")</f>
        <v/>
      </c>
      <c r="G50" s="7">
        <f>COUNTIFS(Datos!$E$2:$E$36333,$A50,Datos!$D$2:$D$36333,$B50,Datos!$F$2:$F$36333,"STANDBY")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IFERROR(ROUND(AVERAGEIFS(Datos!$G$2:$G$36333,Datos!$E$2:$E$36333,$A51,Datos!$D$2:$D$36333,$B51,Datos!$F$2:$F$36333,"STANDBY"),1),"")</f>
        <v/>
      </c>
      <c r="D51" s="5">
        <f>IFERROR(_xlfn.MAXIFS(Datos!$G$2:$G$36333,Datos!$E$2:$E$36333,$A51,Datos!$D$2:$D$36333,$B51,Datos!$F$2:$F$36333,"STANDBY"),"")</f>
        <v/>
      </c>
      <c r="E51" s="5">
        <f>IFERROR(_xlfn.MINIFS(Datos!$G$2:$G$36333,Datos!$E$2:$E$36333,$A51,Datos!$D$2:$D$36333,$B51,Datos!$F$2:$F$36333,"STANDBY"),"")</f>
        <v/>
      </c>
      <c r="F51" s="5">
        <f>IFERROR(ROUND(AVERAGEIFS(Datos!$G$2:$G$36333,Datos!$E$2:$E$36333,$A51,Datos!$D$2:$D$36333,$B51,Datos!$F$2:$F$36333,"SINGLE_RIDER"),1),"")</f>
        <v/>
      </c>
      <c r="G51" s="5">
        <f>COUNTIFS(Datos!$E$2:$E$36333,$A51,Datos!$D$2:$D$36333,$B51,Datos!$F$2:$F$36333,"STANDBY")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IFERROR(ROUND(AVERAGEIFS(Datos!$G$2:$G$36333,Datos!$E$2:$E$36333,$A52,Datos!$D$2:$D$36333,$B52,Datos!$F$2:$F$36333,"STANDBY"),1),"")</f>
        <v/>
      </c>
      <c r="D52" s="7">
        <f>IFERROR(_xlfn.MAXIFS(Datos!$G$2:$G$36333,Datos!$E$2:$E$36333,$A52,Datos!$D$2:$D$36333,$B52,Datos!$F$2:$F$36333,"STANDBY"),"")</f>
        <v/>
      </c>
      <c r="E52" s="7">
        <f>IFERROR(_xlfn.MINIFS(Datos!$G$2:$G$36333,Datos!$E$2:$E$36333,$A52,Datos!$D$2:$D$36333,$B52,Datos!$F$2:$F$36333,"STANDBY"),"")</f>
        <v/>
      </c>
      <c r="F52" s="7">
        <f>IFERROR(ROUND(AVERAGEIFS(Datos!$G$2:$G$36333,Datos!$E$2:$E$36333,$A52,Datos!$D$2:$D$36333,$B52,Datos!$F$2:$F$36333,"SINGLE_RIDER"),1),"")</f>
        <v/>
      </c>
      <c r="G52" s="7">
        <f>COUNTIFS(Datos!$E$2:$E$36333,$A52,Datos!$D$2:$D$36333,$B52,Datos!$F$2:$F$36333,"STANDBY")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IFERROR(ROUND(AVERAGEIFS(Datos!$G$2:$G$36333,Datos!$E$2:$E$36333,$A53,Datos!$D$2:$D$36333,$B53,Datos!$F$2:$F$36333,"STANDBY"),1),"")</f>
        <v/>
      </c>
      <c r="D53" s="5">
        <f>IFERROR(_xlfn.MAXIFS(Datos!$G$2:$G$36333,Datos!$E$2:$E$36333,$A53,Datos!$D$2:$D$36333,$B53,Datos!$F$2:$F$36333,"STANDBY"),"")</f>
        <v/>
      </c>
      <c r="E53" s="5">
        <f>IFERROR(_xlfn.MINIFS(Datos!$G$2:$G$36333,Datos!$E$2:$E$36333,$A53,Datos!$D$2:$D$36333,$B53,Datos!$F$2:$F$36333,"STANDBY"),"")</f>
        <v/>
      </c>
      <c r="F53" s="5">
        <f>IFERROR(ROUND(AVERAGEIFS(Datos!$G$2:$G$36333,Datos!$E$2:$E$36333,$A53,Datos!$D$2:$D$36333,$B53,Datos!$F$2:$F$36333,"SINGLE_RIDER"),1),"")</f>
        <v/>
      </c>
      <c r="G53" s="5">
        <f>COUNTIFS(Datos!$E$2:$E$36333,$A53,Datos!$D$2:$D$36333,$B53,Datos!$F$2:$F$36333,"STANDBY")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IFERROR(ROUND(AVERAGEIFS(Datos!$G$2:$G$36333,Datos!$E$2:$E$36333,$A54,Datos!$D$2:$D$36333,$B54,Datos!$F$2:$F$36333,"STANDBY"),1),"")</f>
        <v/>
      </c>
      <c r="D54" s="7">
        <f>IFERROR(_xlfn.MAXIFS(Datos!$G$2:$G$36333,Datos!$E$2:$E$36333,$A54,Datos!$D$2:$D$36333,$B54,Datos!$F$2:$F$36333,"STANDBY"),"")</f>
        <v/>
      </c>
      <c r="E54" s="7">
        <f>IFERROR(_xlfn.MINIFS(Datos!$G$2:$G$36333,Datos!$E$2:$E$36333,$A54,Datos!$D$2:$D$36333,$B54,Datos!$F$2:$F$36333,"STANDBY"),"")</f>
        <v/>
      </c>
      <c r="F54" s="7">
        <f>IFERROR(ROUND(AVERAGEIFS(Datos!$G$2:$G$36333,Datos!$E$2:$E$36333,$A54,Datos!$D$2:$D$36333,$B54,Datos!$F$2:$F$36333,"SINGLE_RIDER"),1),"")</f>
        <v/>
      </c>
      <c r="G54" s="7">
        <f>COUNTIFS(Datos!$E$2:$E$36333,$A54,Datos!$D$2:$D$36333,$B54,Datos!$F$2:$F$36333,"STANDBY")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IFERROR(ROUND(AVERAGEIFS(Datos!$G$2:$G$36333,Datos!$E$2:$E$36333,$A55,Datos!$D$2:$D$36333,$B55,Datos!$F$2:$F$36333,"STANDBY"),1),"")</f>
        <v/>
      </c>
      <c r="D55" s="5">
        <f>IFERROR(_xlfn.MAXIFS(Datos!$G$2:$G$36333,Datos!$E$2:$E$36333,$A55,Datos!$D$2:$D$36333,$B55,Datos!$F$2:$F$36333,"STANDBY"),"")</f>
        <v/>
      </c>
      <c r="E55" s="5">
        <f>IFERROR(_xlfn.MINIFS(Datos!$G$2:$G$36333,Datos!$E$2:$E$36333,$A55,Datos!$D$2:$D$36333,$B55,Datos!$F$2:$F$36333,"STANDBY"),"")</f>
        <v/>
      </c>
      <c r="F55" s="5">
        <f>IFERROR(ROUND(AVERAGEIFS(Datos!$G$2:$G$36333,Datos!$E$2:$E$36333,$A55,Datos!$D$2:$D$36333,$B55,Datos!$F$2:$F$36333,"SINGLE_RIDER"),1),"")</f>
        <v/>
      </c>
      <c r="G55" s="5">
        <f>COUNTIFS(Datos!$E$2:$E$36333,$A55,Datos!$D$2:$D$36333,$B55,Datos!$F$2:$F$36333,"STANDBY")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IFERROR(ROUND(AVERAGEIFS(Datos!$G$2:$G$36333,Datos!$E$2:$E$36333,$A56,Datos!$D$2:$D$36333,$B56,Datos!$F$2:$F$36333,"STANDBY"),1),"")</f>
        <v/>
      </c>
      <c r="D56" s="7">
        <f>IFERROR(_xlfn.MAXIFS(Datos!$G$2:$G$36333,Datos!$E$2:$E$36333,$A56,Datos!$D$2:$D$36333,$B56,Datos!$F$2:$F$36333,"STANDBY"),"")</f>
        <v/>
      </c>
      <c r="E56" s="7">
        <f>IFERROR(_xlfn.MINIFS(Datos!$G$2:$G$36333,Datos!$E$2:$E$36333,$A56,Datos!$D$2:$D$36333,$B56,Datos!$F$2:$F$36333,"STANDBY"),"")</f>
        <v/>
      </c>
      <c r="F56" s="7">
        <f>IFERROR(ROUND(AVERAGEIFS(Datos!$G$2:$G$36333,Datos!$E$2:$E$36333,$A56,Datos!$D$2:$D$36333,$B56,Datos!$F$2:$F$36333,"SINGLE_RIDER"),1),"")</f>
        <v/>
      </c>
      <c r="G56" s="7">
        <f>COUNTIFS(Datos!$E$2:$E$36333,$A56,Datos!$D$2:$D$36333,$B56,Datos!$F$2:$F$36333,"STANDBY")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IFERROR(ROUND(AVERAGEIFS(Datos!$G$2:$G$36333,Datos!$E$2:$E$36333,$A57,Datos!$D$2:$D$36333,$B57,Datos!$F$2:$F$36333,"STANDBY"),1),"")</f>
        <v/>
      </c>
      <c r="D57" s="5">
        <f>IFERROR(_xlfn.MAXIFS(Datos!$G$2:$G$36333,Datos!$E$2:$E$36333,$A57,Datos!$D$2:$D$36333,$B57,Datos!$F$2:$F$36333,"STANDBY"),"")</f>
        <v/>
      </c>
      <c r="E57" s="5">
        <f>IFERROR(_xlfn.MINIFS(Datos!$G$2:$G$36333,Datos!$E$2:$E$36333,$A57,Datos!$D$2:$D$36333,$B57,Datos!$F$2:$F$36333,"STANDBY"),"")</f>
        <v/>
      </c>
      <c r="F57" s="5">
        <f>IFERROR(ROUND(AVERAGEIFS(Datos!$G$2:$G$36333,Datos!$E$2:$E$36333,$A57,Datos!$D$2:$D$36333,$B57,Datos!$F$2:$F$36333,"SINGLE_RIDER"),1),"")</f>
        <v/>
      </c>
      <c r="G57" s="5">
        <f>COUNTIFS(Datos!$E$2:$E$36333,$A57,Datos!$D$2:$D$36333,$B57,Datos!$F$2:$F$36333,"STANDBY")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IFERROR(ROUND(AVERAGEIFS(Datos!$G$2:$G$36333,Datos!$E$2:$E$36333,$A58,Datos!$D$2:$D$36333,$B58,Datos!$F$2:$F$36333,"STANDBY"),1),"")</f>
        <v/>
      </c>
      <c r="D58" s="7">
        <f>IFERROR(_xlfn.MAXIFS(Datos!$G$2:$G$36333,Datos!$E$2:$E$36333,$A58,Datos!$D$2:$D$36333,$B58,Datos!$F$2:$F$36333,"STANDBY"),"")</f>
        <v/>
      </c>
      <c r="E58" s="7">
        <f>IFERROR(_xlfn.MINIFS(Datos!$G$2:$G$36333,Datos!$E$2:$E$36333,$A58,Datos!$D$2:$D$36333,$B58,Datos!$F$2:$F$36333,"STANDBY"),"")</f>
        <v/>
      </c>
      <c r="F58" s="7">
        <f>IFERROR(ROUND(AVERAGEIFS(Datos!$G$2:$G$36333,Datos!$E$2:$E$36333,$A58,Datos!$D$2:$D$36333,$B58,Datos!$F$2:$F$36333,"SINGLE_RIDER"),1),"")</f>
        <v/>
      </c>
      <c r="G58" s="7">
        <f>COUNTIFS(Datos!$E$2:$E$36333,$A58,Datos!$D$2:$D$36333,$B58,Datos!$F$2:$F$36333,"STANDBY")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IFERROR(ROUND(AVERAGEIFS(Datos!$G$2:$G$36333,Datos!$E$2:$E$36333,$A59,Datos!$D$2:$D$36333,$B59,Datos!$F$2:$F$36333,"STANDBY"),1),"")</f>
        <v/>
      </c>
      <c r="D59" s="5">
        <f>IFERROR(_xlfn.MAXIFS(Datos!$G$2:$G$36333,Datos!$E$2:$E$36333,$A59,Datos!$D$2:$D$36333,$B59,Datos!$F$2:$F$36333,"STANDBY"),"")</f>
        <v/>
      </c>
      <c r="E59" s="5">
        <f>IFERROR(_xlfn.MINIFS(Datos!$G$2:$G$36333,Datos!$E$2:$E$36333,$A59,Datos!$D$2:$D$36333,$B59,Datos!$F$2:$F$36333,"STANDBY"),"")</f>
        <v/>
      </c>
      <c r="F59" s="5">
        <f>IFERROR(ROUND(AVERAGEIFS(Datos!$G$2:$G$36333,Datos!$E$2:$E$36333,$A59,Datos!$D$2:$D$36333,$B59,Datos!$F$2:$F$36333,"SINGLE_RIDER"),1),"")</f>
        <v/>
      </c>
      <c r="G59" s="5">
        <f>COUNTIFS(Datos!$E$2:$E$36333,$A59,Datos!$D$2:$D$36333,$B59,Datos!$F$2:$F$36333,"STANDBY")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IFERROR(ROUND(AVERAGEIFS(Datos!$G$2:$G$36333,Datos!$E$2:$E$36333,$A60,Datos!$D$2:$D$36333,$B60,Datos!$F$2:$F$36333,"STANDBY"),1),"")</f>
        <v/>
      </c>
      <c r="D60" s="7">
        <f>IFERROR(_xlfn.MAXIFS(Datos!$G$2:$G$36333,Datos!$E$2:$E$36333,$A60,Datos!$D$2:$D$36333,$B60,Datos!$F$2:$F$36333,"STANDBY"),"")</f>
        <v/>
      </c>
      <c r="E60" s="7">
        <f>IFERROR(_xlfn.MINIFS(Datos!$G$2:$G$36333,Datos!$E$2:$E$36333,$A60,Datos!$D$2:$D$36333,$B60,Datos!$F$2:$F$36333,"STANDBY"),"")</f>
        <v/>
      </c>
      <c r="F60" s="7">
        <f>IFERROR(ROUND(AVERAGEIFS(Datos!$G$2:$G$36333,Datos!$E$2:$E$36333,$A60,Datos!$D$2:$D$36333,$B60,Datos!$F$2:$F$36333,"SINGLE_RIDER"),1),"")</f>
        <v/>
      </c>
      <c r="G60" s="7">
        <f>COUNTIFS(Datos!$E$2:$E$36333,$A60,Datos!$D$2:$D$36333,$B60,Datos!$F$2:$F$36333,"STANDBY")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IFERROR(ROUND(AVERAGEIFS(Datos!$G$2:$G$36333,Datos!$E$2:$E$36333,$A61,Datos!$D$2:$D$36333,$B61,Datos!$F$2:$F$36333,"STANDBY"),1),"")</f>
        <v/>
      </c>
      <c r="D61" s="5">
        <f>IFERROR(_xlfn.MAXIFS(Datos!$G$2:$G$36333,Datos!$E$2:$E$36333,$A61,Datos!$D$2:$D$36333,$B61,Datos!$F$2:$F$36333,"STANDBY"),"")</f>
        <v/>
      </c>
      <c r="E61" s="5">
        <f>IFERROR(_xlfn.MINIFS(Datos!$G$2:$G$36333,Datos!$E$2:$E$36333,$A61,Datos!$D$2:$D$36333,$B61,Datos!$F$2:$F$36333,"STANDBY"),"")</f>
        <v/>
      </c>
      <c r="F61" s="5">
        <f>IFERROR(ROUND(AVERAGEIFS(Datos!$G$2:$G$36333,Datos!$E$2:$E$36333,$A61,Datos!$D$2:$D$36333,$B61,Datos!$F$2:$F$36333,"SINGLE_RIDER"),1),"")</f>
        <v/>
      </c>
      <c r="G61" s="5">
        <f>COUNTIFS(Datos!$E$2:$E$36333,$A61,Datos!$D$2:$D$36333,$B61,Datos!$F$2:$F$36333,"STANDBY")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IFERROR(ROUND(AVERAGEIFS(Datos!$G$2:$G$36333,Datos!$E$2:$E$36333,$A62,Datos!$D$2:$D$36333,$B62,Datos!$F$2:$F$36333,"STANDBY"),1),"")</f>
        <v/>
      </c>
      <c r="D62" s="7">
        <f>IFERROR(_xlfn.MAXIFS(Datos!$G$2:$G$36333,Datos!$E$2:$E$36333,$A62,Datos!$D$2:$D$36333,$B62,Datos!$F$2:$F$36333,"STANDBY"),"")</f>
        <v/>
      </c>
      <c r="E62" s="7">
        <f>IFERROR(_xlfn.MINIFS(Datos!$G$2:$G$36333,Datos!$E$2:$E$36333,$A62,Datos!$D$2:$D$36333,$B62,Datos!$F$2:$F$36333,"STANDBY"),"")</f>
        <v/>
      </c>
      <c r="F62" s="7">
        <f>IFERROR(ROUND(AVERAGEIFS(Datos!$G$2:$G$36333,Datos!$E$2:$E$36333,$A62,Datos!$D$2:$D$36333,$B62,Datos!$F$2:$F$36333,"SINGLE_RIDER"),1),"")</f>
        <v/>
      </c>
      <c r="G62" s="7">
        <f>COUNTIFS(Datos!$E$2:$E$36333,$A62,Datos!$D$2:$D$36333,$B62,Datos!$F$2:$F$36333,"STANDBY")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IFERROR(ROUND(AVERAGEIFS(Datos!$G$2:$G$36333,Datos!$E$2:$E$36333,$A63,Datos!$D$2:$D$36333,$B63,Datos!$F$2:$F$36333,"STANDBY"),1),"")</f>
        <v/>
      </c>
      <c r="D63" s="5">
        <f>IFERROR(_xlfn.MAXIFS(Datos!$G$2:$G$36333,Datos!$E$2:$E$36333,$A63,Datos!$D$2:$D$36333,$B63,Datos!$F$2:$F$36333,"STANDBY"),"")</f>
        <v/>
      </c>
      <c r="E63" s="5">
        <f>IFERROR(_xlfn.MINIFS(Datos!$G$2:$G$36333,Datos!$E$2:$E$36333,$A63,Datos!$D$2:$D$36333,$B63,Datos!$F$2:$F$36333,"STANDBY"),"")</f>
        <v/>
      </c>
      <c r="F63" s="5">
        <f>IFERROR(ROUND(AVERAGEIFS(Datos!$G$2:$G$36333,Datos!$E$2:$E$36333,$A63,Datos!$D$2:$D$36333,$B63,Datos!$F$2:$F$36333,"SINGLE_RIDER"),1),"")</f>
        <v/>
      </c>
      <c r="G63" s="5">
        <f>COUNTIFS(Datos!$E$2:$E$36333,$A63,Datos!$D$2:$D$36333,$B63,Datos!$F$2:$F$36333,"STANDBY")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IFERROR(ROUND(AVERAGEIFS(Datos!$G$2:$G$36333,Datos!$E$2:$E$36333,$A64,Datos!$D$2:$D$36333,$B64,Datos!$F$2:$F$36333,"STANDBY"),1),"")</f>
        <v/>
      </c>
      <c r="D64" s="7">
        <f>IFERROR(_xlfn.MAXIFS(Datos!$G$2:$G$36333,Datos!$E$2:$E$36333,$A64,Datos!$D$2:$D$36333,$B64,Datos!$F$2:$F$36333,"STANDBY"),"")</f>
        <v/>
      </c>
      <c r="E64" s="7">
        <f>IFERROR(_xlfn.MINIFS(Datos!$G$2:$G$36333,Datos!$E$2:$E$36333,$A64,Datos!$D$2:$D$36333,$B64,Datos!$F$2:$F$36333,"STANDBY"),"")</f>
        <v/>
      </c>
      <c r="F64" s="7">
        <f>IFERROR(ROUND(AVERAGEIFS(Datos!$G$2:$G$36333,Datos!$E$2:$E$36333,$A64,Datos!$D$2:$D$36333,$B64,Datos!$F$2:$F$36333,"SINGLE_RIDER"),1),"")</f>
        <v/>
      </c>
      <c r="G64" s="7">
        <f>COUNTIFS(Datos!$E$2:$E$36333,$A64,Datos!$D$2:$D$36333,$B64,Datos!$F$2:$F$36333,"STANDBY")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IFERROR(ROUND(AVERAGEIFS(Datos!$G$2:$G$36333,Datos!$E$2:$E$36333,$A65,Datos!$D$2:$D$36333,$B65,Datos!$F$2:$F$36333,"STANDBY"),1),"")</f>
        <v/>
      </c>
      <c r="D65" s="5">
        <f>IFERROR(_xlfn.MAXIFS(Datos!$G$2:$G$36333,Datos!$E$2:$E$36333,$A65,Datos!$D$2:$D$36333,$B65,Datos!$F$2:$F$36333,"STANDBY"),"")</f>
        <v/>
      </c>
      <c r="E65" s="5">
        <f>IFERROR(_xlfn.MINIFS(Datos!$G$2:$G$36333,Datos!$E$2:$E$36333,$A65,Datos!$D$2:$D$36333,$B65,Datos!$F$2:$F$36333,"STANDBY"),"")</f>
        <v/>
      </c>
      <c r="F65" s="5">
        <f>IFERROR(ROUND(AVERAGEIFS(Datos!$G$2:$G$36333,Datos!$E$2:$E$36333,$A65,Datos!$D$2:$D$36333,$B65,Datos!$F$2:$F$36333,"SINGLE_RIDER"),1),"")</f>
        <v/>
      </c>
      <c r="G65" s="5">
        <f>COUNTIFS(Datos!$E$2:$E$36333,$A65,Datos!$D$2:$D$36333,$B65,Datos!$F$2:$F$36333,"STANDBY")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3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  <row r="35466">
      <c r="A35466" s="8" t="inlineStr">
        <is>
          <t>2026-08-07</t>
        </is>
      </c>
      <c r="B35466" s="8" t="n">
        <v>19</v>
      </c>
      <c r="C35466" s="8" t="n">
        <v>15</v>
      </c>
      <c r="D35466" s="8" t="inlineStr">
        <is>
          <t>Disneyland Park</t>
        </is>
      </c>
      <c r="E35466" s="8" t="inlineStr">
        <is>
          <t>Adventure Isle</t>
        </is>
      </c>
      <c r="F35466" s="8" t="inlineStr">
        <is>
          <t>STANDBY</t>
        </is>
      </c>
      <c r="G35466" s="8" t="n">
        <v>0</v>
      </c>
      <c r="H35466" s="8" t="inlineStr">
        <is>
          <t>OPERATING</t>
        </is>
      </c>
    </row>
    <row r="35467">
      <c r="A35467" s="8" t="inlineStr">
        <is>
          <t>2026-08-07</t>
        </is>
      </c>
      <c r="B35467" s="8" t="n">
        <v>19</v>
      </c>
      <c r="C35467" s="8" t="n">
        <v>15</v>
      </c>
      <c r="D35467" s="8" t="inlineStr">
        <is>
          <t>Disneyland Park</t>
        </is>
      </c>
      <c r="E35467" s="8" t="inlineStr">
        <is>
          <t>Indiana Jones and the Temple of Peril Single Rider</t>
        </is>
      </c>
      <c r="F35467" s="8" t="inlineStr">
        <is>
          <t>STANDBY</t>
        </is>
      </c>
      <c r="G35467" s="8" t="n">
        <v>5</v>
      </c>
      <c r="H35467" s="8" t="inlineStr">
        <is>
          <t>OPERATING</t>
        </is>
      </c>
    </row>
    <row r="35468">
      <c r="A35468" s="8" t="inlineStr">
        <is>
          <t>2026-08-07</t>
        </is>
      </c>
      <c r="B35468" s="8" t="n">
        <v>19</v>
      </c>
      <c r="C35468" s="8" t="n">
        <v>15</v>
      </c>
      <c r="D35468" s="8" t="inlineStr">
        <is>
          <t>Disneyland Park</t>
        </is>
      </c>
      <c r="E35468" s="8" t="inlineStr">
        <is>
          <t>Indiana Jones™ and the Temple of Peril</t>
        </is>
      </c>
      <c r="F35468" s="8" t="inlineStr">
        <is>
          <t>STANDBY</t>
        </is>
      </c>
      <c r="G35468" s="8" t="n">
        <v>5</v>
      </c>
      <c r="H35468" s="8" t="inlineStr">
        <is>
          <t>OPERATING</t>
        </is>
      </c>
    </row>
    <row r="35469">
      <c r="A35469" s="8" t="inlineStr">
        <is>
          <t>2026-08-07</t>
        </is>
      </c>
      <c r="B35469" s="8" t="n">
        <v>19</v>
      </c>
      <c r="C35469" s="8" t="n">
        <v>15</v>
      </c>
      <c r="D35469" s="8" t="inlineStr">
        <is>
          <t>Disneyland Park</t>
        </is>
      </c>
      <c r="E35469" s="8" t="inlineStr">
        <is>
          <t>La Cabane des Robinson</t>
        </is>
      </c>
      <c r="F35469" s="8" t="inlineStr">
        <is>
          <t>STANDBY</t>
        </is>
      </c>
      <c r="G35469" s="8" t="n">
        <v>5</v>
      </c>
      <c r="H35469" s="8" t="inlineStr">
        <is>
          <t>OPERATING</t>
        </is>
      </c>
    </row>
    <row r="35470">
      <c r="A35470" s="8" t="inlineStr">
        <is>
          <t>2026-08-07</t>
        </is>
      </c>
      <c r="B35470" s="8" t="n">
        <v>19</v>
      </c>
      <c r="C35470" s="8" t="n">
        <v>15</v>
      </c>
      <c r="D35470" s="8" t="inlineStr">
        <is>
          <t>Disneyland Park</t>
        </is>
      </c>
      <c r="E35470" s="8" t="inlineStr">
        <is>
          <t>Le Passage Enchanté d'Aladdin</t>
        </is>
      </c>
      <c r="F35470" s="8" t="inlineStr">
        <is>
          <t>STANDBY</t>
        </is>
      </c>
      <c r="G35470" s="8" t="n">
        <v>0</v>
      </c>
      <c r="H35470" s="8" t="inlineStr">
        <is>
          <t>OPERATING</t>
        </is>
      </c>
    </row>
    <row r="35471">
      <c r="A35471" s="8" t="inlineStr">
        <is>
          <t>2026-08-07</t>
        </is>
      </c>
      <c r="B35471" s="8" t="n">
        <v>19</v>
      </c>
      <c r="C35471" s="8" t="n">
        <v>15</v>
      </c>
      <c r="D35471" s="8" t="inlineStr">
        <is>
          <t>Disneyland Park</t>
        </is>
      </c>
      <c r="E35471" s="8" t="inlineStr">
        <is>
          <t>Pirate Galleon</t>
        </is>
      </c>
      <c r="F35471" s="8" t="inlineStr">
        <is>
          <t>STANDBY</t>
        </is>
      </c>
      <c r="G35471" s="8" t="n">
        <v>0</v>
      </c>
      <c r="H35471" s="8" t="inlineStr">
        <is>
          <t>CLOSED</t>
        </is>
      </c>
    </row>
    <row r="35472">
      <c r="A35472" s="8" t="inlineStr">
        <is>
          <t>2026-08-07</t>
        </is>
      </c>
      <c r="B35472" s="8" t="n">
        <v>19</v>
      </c>
      <c r="C35472" s="8" t="n">
        <v>15</v>
      </c>
      <c r="D35472" s="8" t="inlineStr">
        <is>
          <t>Disneyland Park</t>
        </is>
      </c>
      <c r="E35472" s="8" t="inlineStr">
        <is>
          <t>Pirates of the Caribbean</t>
        </is>
      </c>
      <c r="F35472" s="8" t="inlineStr">
        <is>
          <t>STANDBY</t>
        </is>
      </c>
      <c r="G35472" s="8" t="n">
        <v>5</v>
      </c>
      <c r="H35472" s="8" t="inlineStr">
        <is>
          <t>OPERATING</t>
        </is>
      </c>
    </row>
    <row r="35473">
      <c r="A35473" s="8" t="inlineStr">
        <is>
          <t>2026-08-07</t>
        </is>
      </c>
      <c r="B35473" s="8" t="n">
        <v>19</v>
      </c>
      <c r="C35473" s="8" t="n">
        <v>15</v>
      </c>
      <c r="D35473" s="8" t="inlineStr">
        <is>
          <t>Disneyland Park</t>
        </is>
      </c>
      <c r="E35473" s="8" t="inlineStr">
        <is>
          <t>Pirates' Beach</t>
        </is>
      </c>
      <c r="F35473" s="8" t="inlineStr">
        <is>
          <t>STANDBY</t>
        </is>
      </c>
      <c r="G35473" s="8" t="n">
        <v>0</v>
      </c>
      <c r="H35473" s="8" t="inlineStr">
        <is>
          <t>OPERATING</t>
        </is>
      </c>
    </row>
    <row r="35474">
      <c r="A35474" s="8" t="inlineStr">
        <is>
          <t>2026-08-07</t>
        </is>
      </c>
      <c r="B35474" s="8" t="n">
        <v>19</v>
      </c>
      <c r="C35474" s="8" t="n">
        <v>15</v>
      </c>
      <c r="D35474" s="8" t="inlineStr">
        <is>
          <t>Disneyland Park</t>
        </is>
      </c>
      <c r="E35474" s="8" t="inlineStr">
        <is>
          <t>Autopia, presented by Avis</t>
        </is>
      </c>
      <c r="F35474" s="8" t="inlineStr">
        <is>
          <t>STANDBY</t>
        </is>
      </c>
      <c r="G35474" s="8" t="n">
        <v>35</v>
      </c>
      <c r="H35474" s="8" t="inlineStr">
        <is>
          <t>OPERATING</t>
        </is>
      </c>
    </row>
    <row r="35475">
      <c r="A35475" s="8" t="inlineStr">
        <is>
          <t>2026-08-07</t>
        </is>
      </c>
      <c r="B35475" s="8" t="n">
        <v>19</v>
      </c>
      <c r="C35475" s="8" t="n">
        <v>15</v>
      </c>
      <c r="D35475" s="8" t="inlineStr">
        <is>
          <t>Disneyland Park</t>
        </is>
      </c>
      <c r="E35475" s="8" t="inlineStr">
        <is>
          <t>Buzz Lightyear Laser Blast</t>
        </is>
      </c>
      <c r="F35475" s="8" t="inlineStr">
        <is>
          <t>STANDBY</t>
        </is>
      </c>
      <c r="G35475" s="8" t="n">
        <v>40</v>
      </c>
      <c r="H35475" s="8" t="inlineStr">
        <is>
          <t>OPERATING</t>
        </is>
      </c>
    </row>
    <row r="35476">
      <c r="A35476" s="8" t="inlineStr">
        <is>
          <t>2026-08-07</t>
        </is>
      </c>
      <c r="B35476" s="8" t="n">
        <v>19</v>
      </c>
      <c r="C35476" s="8" t="n">
        <v>15</v>
      </c>
      <c r="D35476" s="8" t="inlineStr">
        <is>
          <t>Disneyland Park</t>
        </is>
      </c>
      <c r="E35476" s="8" t="inlineStr">
        <is>
          <t>Disneyland Railroad Discoveryland Station</t>
        </is>
      </c>
      <c r="F35476" s="8" t="inlineStr">
        <is>
          <t>STANDBY</t>
        </is>
      </c>
      <c r="G35476" s="8" t="n">
        <v>0</v>
      </c>
      <c r="H35476" s="8" t="inlineStr">
        <is>
          <t>CLOSED</t>
        </is>
      </c>
    </row>
    <row r="35477">
      <c r="A35477" s="8" t="inlineStr">
        <is>
          <t>2026-08-07</t>
        </is>
      </c>
      <c r="B35477" s="8" t="n">
        <v>19</v>
      </c>
      <c r="C35477" s="8" t="n">
        <v>15</v>
      </c>
      <c r="D35477" s="8" t="inlineStr">
        <is>
          <t>Disneyland Park</t>
        </is>
      </c>
      <c r="E35477" s="8" t="inlineStr">
        <is>
          <t>Les Mystères du Nautilus</t>
        </is>
      </c>
      <c r="F35477" s="8" t="inlineStr">
        <is>
          <t>STANDBY</t>
        </is>
      </c>
      <c r="G35477" s="8" t="n">
        <v>5</v>
      </c>
      <c r="H35477" s="8" t="inlineStr">
        <is>
          <t>OPERATING</t>
        </is>
      </c>
    </row>
    <row r="35478">
      <c r="A35478" s="8" t="inlineStr">
        <is>
          <t>2026-08-07</t>
        </is>
      </c>
      <c r="B35478" s="8" t="n">
        <v>19</v>
      </c>
      <c r="C35478" s="8" t="n">
        <v>15</v>
      </c>
      <c r="D35478" s="8" t="inlineStr">
        <is>
          <t>Disneyland Park</t>
        </is>
      </c>
      <c r="E35478" s="8" t="inlineStr">
        <is>
          <t>Mickey’s PhilharMagic</t>
        </is>
      </c>
      <c r="F35478" s="8" t="inlineStr">
        <is>
          <t>STANDBY</t>
        </is>
      </c>
      <c r="G35478" s="8" t="n">
        <v>0</v>
      </c>
      <c r="H35478" s="8" t="inlineStr">
        <is>
          <t>CLOSED</t>
        </is>
      </c>
    </row>
    <row r="35479">
      <c r="A35479" s="8" t="inlineStr">
        <is>
          <t>2026-08-07</t>
        </is>
      </c>
      <c r="B35479" s="8" t="n">
        <v>19</v>
      </c>
      <c r="C35479" s="8" t="n">
        <v>15</v>
      </c>
      <c r="D35479" s="8" t="inlineStr">
        <is>
          <t>Disneyland Park</t>
        </is>
      </c>
      <c r="E35479" s="8" t="inlineStr">
        <is>
          <t>Orbitron®</t>
        </is>
      </c>
      <c r="F35479" s="8" t="inlineStr">
        <is>
          <t>STANDBY</t>
        </is>
      </c>
      <c r="G35479" s="8" t="n">
        <v>40</v>
      </c>
      <c r="H35479" s="8" t="inlineStr">
        <is>
          <t>OPERATING</t>
        </is>
      </c>
    </row>
    <row r="35480">
      <c r="A35480" s="8" t="inlineStr">
        <is>
          <t>2026-08-07</t>
        </is>
      </c>
      <c r="B35480" s="8" t="n">
        <v>19</v>
      </c>
      <c r="C35480" s="8" t="n">
        <v>15</v>
      </c>
      <c r="D35480" s="8" t="inlineStr">
        <is>
          <t>Disneyland Park</t>
        </is>
      </c>
      <c r="E35480" s="8" t="inlineStr">
        <is>
          <t>Star Tours: The Adventures Continue*</t>
        </is>
      </c>
      <c r="F35480" s="8" t="inlineStr">
        <is>
          <t>STANDBY</t>
        </is>
      </c>
      <c r="G35480" s="8" t="n">
        <v>5</v>
      </c>
      <c r="H35480" s="8" t="inlineStr">
        <is>
          <t>OPERATING</t>
        </is>
      </c>
    </row>
    <row r="35481">
      <c r="A35481" s="8" t="inlineStr">
        <is>
          <t>2026-08-07</t>
        </is>
      </c>
      <c r="B35481" s="8" t="n">
        <v>19</v>
      </c>
      <c r="C35481" s="8" t="n">
        <v>15</v>
      </c>
      <c r="D35481" s="8" t="inlineStr">
        <is>
          <t>Disneyland Park</t>
        </is>
      </c>
      <c r="E35481" s="8" t="inlineStr">
        <is>
          <t>Star Wars Hyperspace Mountain</t>
        </is>
      </c>
      <c r="F35481" s="8" t="inlineStr">
        <is>
          <t>STANDBY</t>
        </is>
      </c>
      <c r="G35481" s="8" t="n">
        <v>30</v>
      </c>
      <c r="H35481" s="8" t="inlineStr">
        <is>
          <t>OPERATING</t>
        </is>
      </c>
    </row>
    <row r="35482">
      <c r="A35482" s="8" t="inlineStr">
        <is>
          <t>2026-08-07</t>
        </is>
      </c>
      <c r="B35482" s="8" t="n">
        <v>19</v>
      </c>
      <c r="C35482" s="8" t="n">
        <v>15</v>
      </c>
      <c r="D35482" s="8" t="inlineStr">
        <is>
          <t>Disneyland Park</t>
        </is>
      </c>
      <c r="E35482" s="8" t="inlineStr">
        <is>
          <t>Star Wars Hyperspace Mountain Single Rider</t>
        </is>
      </c>
      <c r="F35482" s="8" t="inlineStr">
        <is>
          <t>STANDBY</t>
        </is>
      </c>
      <c r="G35482" s="8" t="n">
        <v>0</v>
      </c>
      <c r="H35482" s="8" t="inlineStr">
        <is>
          <t>OPERATING</t>
        </is>
      </c>
    </row>
    <row r="35483">
      <c r="A35483" s="8" t="inlineStr">
        <is>
          <t>2026-08-07</t>
        </is>
      </c>
      <c r="B35483" s="8" t="n">
        <v>19</v>
      </c>
      <c r="C35483" s="8" t="n">
        <v>15</v>
      </c>
      <c r="D35483" s="8" t="inlineStr">
        <is>
          <t>Disneyland Park</t>
        </is>
      </c>
      <c r="E35483" s="8" t="inlineStr">
        <is>
          <t>Welcome to Starport: A Star Wars Encounter</t>
        </is>
      </c>
      <c r="F35483" s="8" t="inlineStr">
        <is>
          <t>STANDBY</t>
        </is>
      </c>
      <c r="G35483" s="8" t="n">
        <v>0</v>
      </c>
      <c r="H35483" s="8" t="inlineStr">
        <is>
          <t>CLOSED</t>
        </is>
      </c>
    </row>
    <row r="35484">
      <c r="A35484" s="8" t="inlineStr">
        <is>
          <t>2026-08-07</t>
        </is>
      </c>
      <c r="B35484" s="8" t="n">
        <v>19</v>
      </c>
      <c r="C35484" s="8" t="n">
        <v>15</v>
      </c>
      <c r="D35484" s="8" t="inlineStr">
        <is>
          <t>Disneyland Park</t>
        </is>
      </c>
      <c r="E35484" s="8" t="inlineStr">
        <is>
          <t>"it's a small world"</t>
        </is>
      </c>
      <c r="F35484" s="8" t="inlineStr">
        <is>
          <t>STANDBY</t>
        </is>
      </c>
      <c r="G35484" s="8" t="n">
        <v>5</v>
      </c>
      <c r="H35484" s="8" t="inlineStr">
        <is>
          <t>OPERATING</t>
        </is>
      </c>
    </row>
    <row r="35485">
      <c r="A35485" s="8" t="inlineStr">
        <is>
          <t>2026-08-07</t>
        </is>
      </c>
      <c r="B35485" s="8" t="n">
        <v>19</v>
      </c>
      <c r="C35485" s="8" t="n">
        <v>15</v>
      </c>
      <c r="D35485" s="8" t="inlineStr">
        <is>
          <t>Disneyland Park</t>
        </is>
      </c>
      <c r="E35485" s="8" t="inlineStr">
        <is>
          <t>Alice's Curious Labyrinth</t>
        </is>
      </c>
      <c r="F35485" s="8" t="inlineStr">
        <is>
          <t>STANDBY</t>
        </is>
      </c>
      <c r="G35485" s="8" t="n">
        <v>5</v>
      </c>
      <c r="H35485" s="8" t="inlineStr">
        <is>
          <t>OPERATING</t>
        </is>
      </c>
    </row>
    <row r="35486">
      <c r="A35486" s="8" t="inlineStr">
        <is>
          <t>2026-08-07</t>
        </is>
      </c>
      <c r="B35486" s="8" t="n">
        <v>19</v>
      </c>
      <c r="C35486" s="8" t="n">
        <v>15</v>
      </c>
      <c r="D35486" s="8" t="inlineStr">
        <is>
          <t>Disneyland Park</t>
        </is>
      </c>
      <c r="E35486" s="8" t="inlineStr">
        <is>
          <t>Blanche-Neige et les Sept Nains®</t>
        </is>
      </c>
      <c r="F35486" s="8" t="inlineStr">
        <is>
          <t>STANDBY</t>
        </is>
      </c>
      <c r="G35486" s="8" t="n">
        <v>20</v>
      </c>
      <c r="H35486" s="8" t="inlineStr">
        <is>
          <t>OPERATING</t>
        </is>
      </c>
    </row>
    <row r="35487">
      <c r="A35487" s="8" t="inlineStr">
        <is>
          <t>2026-08-07</t>
        </is>
      </c>
      <c r="B35487" s="8" t="n">
        <v>19</v>
      </c>
      <c r="C35487" s="8" t="n">
        <v>15</v>
      </c>
      <c r="D35487" s="8" t="inlineStr">
        <is>
          <t>Disneyland Park</t>
        </is>
      </c>
      <c r="E35487" s="8" t="inlineStr">
        <is>
          <t>Casey Jr. – le Petit Train du Cirque</t>
        </is>
      </c>
      <c r="F35487" s="8" t="inlineStr">
        <is>
          <t>STANDBY</t>
        </is>
      </c>
      <c r="G35487" s="8" t="n">
        <v>5</v>
      </c>
      <c r="H35487" s="8" t="inlineStr">
        <is>
          <t>OPERATING</t>
        </is>
      </c>
    </row>
    <row r="35488">
      <c r="A35488" s="8" t="inlineStr">
        <is>
          <t>2026-08-07</t>
        </is>
      </c>
      <c r="B35488" s="8" t="n">
        <v>19</v>
      </c>
      <c r="C35488" s="8" t="n">
        <v>15</v>
      </c>
      <c r="D35488" s="8" t="inlineStr">
        <is>
          <t>Disneyland Park</t>
        </is>
      </c>
      <c r="E35488" s="8" t="inlineStr">
        <is>
          <t>Disneyland Railroad Fantasyland Station</t>
        </is>
      </c>
      <c r="F35488" s="8" t="inlineStr">
        <is>
          <t>STANDBY</t>
        </is>
      </c>
      <c r="G35488" s="8" t="n">
        <v>0</v>
      </c>
      <c r="H35488" s="8" t="inlineStr">
        <is>
          <t>CLOSED</t>
        </is>
      </c>
    </row>
    <row r="35489">
      <c r="A35489" s="8" t="inlineStr">
        <is>
          <t>2026-08-07</t>
        </is>
      </c>
      <c r="B35489" s="8" t="n">
        <v>19</v>
      </c>
      <c r="C35489" s="8" t="n">
        <v>15</v>
      </c>
      <c r="D35489" s="8" t="inlineStr">
        <is>
          <t>Disneyland Park</t>
        </is>
      </c>
      <c r="E35489" s="8" t="inlineStr">
        <is>
          <t>Disneyland Railroad Main Street Station</t>
        </is>
      </c>
      <c r="F35489" s="8" t="inlineStr">
        <is>
          <t>STANDBY</t>
        </is>
      </c>
      <c r="G35489" s="8" t="n">
        <v>20</v>
      </c>
      <c r="H35489" s="8" t="inlineStr">
        <is>
          <t>OPERATING</t>
        </is>
      </c>
    </row>
    <row r="35490">
      <c r="A35490" s="8" t="inlineStr">
        <is>
          <t>2026-08-07</t>
        </is>
      </c>
      <c r="B35490" s="8" t="n">
        <v>19</v>
      </c>
      <c r="C35490" s="8" t="n">
        <v>15</v>
      </c>
      <c r="D35490" s="8" t="inlineStr">
        <is>
          <t>Disneyland Park</t>
        </is>
      </c>
      <c r="E35490" s="8" t="inlineStr">
        <is>
          <t>Dumbo the Flying Elephant</t>
        </is>
      </c>
      <c r="F35490" s="8" t="inlineStr">
        <is>
          <t>STANDBY</t>
        </is>
      </c>
      <c r="G35490" s="8" t="n">
        <v>30</v>
      </c>
      <c r="H35490" s="8" t="inlineStr">
        <is>
          <t>OPERATING</t>
        </is>
      </c>
    </row>
    <row r="35491">
      <c r="A35491" s="8" t="inlineStr">
        <is>
          <t>2026-08-07</t>
        </is>
      </c>
      <c r="B35491" s="8" t="n">
        <v>19</v>
      </c>
      <c r="C35491" s="8" t="n">
        <v>15</v>
      </c>
      <c r="D35491" s="8" t="inlineStr">
        <is>
          <t>Disneyland Park</t>
        </is>
      </c>
      <c r="E35491" s="8" t="inlineStr">
        <is>
          <t>La Tanière du Dragon</t>
        </is>
      </c>
      <c r="F35491" s="8" t="inlineStr">
        <is>
          <t>STANDBY</t>
        </is>
      </c>
      <c r="G35491" s="8" t="n">
        <v>0</v>
      </c>
      <c r="H35491" s="8" t="inlineStr">
        <is>
          <t>OPERATING</t>
        </is>
      </c>
    </row>
    <row r="35492">
      <c r="A35492" s="8" t="inlineStr">
        <is>
          <t>2026-08-07</t>
        </is>
      </c>
      <c r="B35492" s="8" t="n">
        <v>19</v>
      </c>
      <c r="C35492" s="8" t="n">
        <v>15</v>
      </c>
      <c r="D35492" s="8" t="inlineStr">
        <is>
          <t>Disneyland Park</t>
        </is>
      </c>
      <c r="E35492" s="8" t="inlineStr">
        <is>
          <t>Le Carrousel de Lancelot</t>
        </is>
      </c>
      <c r="F35492" s="8" t="inlineStr">
        <is>
          <t>STANDBY</t>
        </is>
      </c>
      <c r="G35492" s="8" t="n">
        <v>10</v>
      </c>
      <c r="H35492" s="8" t="inlineStr">
        <is>
          <t>OPERATING</t>
        </is>
      </c>
    </row>
    <row r="35493">
      <c r="A35493" s="8" t="inlineStr">
        <is>
          <t>2026-08-07</t>
        </is>
      </c>
      <c r="B35493" s="8" t="n">
        <v>19</v>
      </c>
      <c r="C35493" s="8" t="n">
        <v>15</v>
      </c>
      <c r="D35493" s="8" t="inlineStr">
        <is>
          <t>Disneyland Park</t>
        </is>
      </c>
      <c r="E35493" s="8" t="inlineStr">
        <is>
          <t>Le Pays des Contes de Fées, presented by Vittel</t>
        </is>
      </c>
      <c r="F35493" s="8" t="inlineStr">
        <is>
          <t>STANDBY</t>
        </is>
      </c>
      <c r="G35493" s="8" t="n">
        <v>5</v>
      </c>
      <c r="H35493" s="8" t="inlineStr">
        <is>
          <t>OPERATING</t>
        </is>
      </c>
    </row>
    <row r="35494">
      <c r="A35494" s="8" t="inlineStr">
        <is>
          <t>2026-08-07</t>
        </is>
      </c>
      <c r="B35494" s="8" t="n">
        <v>19</v>
      </c>
      <c r="C35494" s="8" t="n">
        <v>15</v>
      </c>
      <c r="D35494" s="8" t="inlineStr">
        <is>
          <t>Disneyland Park</t>
        </is>
      </c>
      <c r="E35494" s="8" t="inlineStr">
        <is>
          <t>Les Voyages de Pinocchio</t>
        </is>
      </c>
      <c r="F35494" s="8" t="inlineStr">
        <is>
          <t>STANDBY</t>
        </is>
      </c>
      <c r="G35494" s="8" t="n">
        <v>0</v>
      </c>
      <c r="H35494" s="8" t="inlineStr">
        <is>
          <t>CLOSED</t>
        </is>
      </c>
    </row>
    <row r="35495">
      <c r="A35495" s="8" t="inlineStr">
        <is>
          <t>2026-08-07</t>
        </is>
      </c>
      <c r="B35495" s="8" t="n">
        <v>19</v>
      </c>
      <c r="C35495" s="8" t="n">
        <v>15</v>
      </c>
      <c r="D35495" s="8" t="inlineStr">
        <is>
          <t>Disneyland Park</t>
        </is>
      </c>
      <c r="E35495" s="8" t="inlineStr">
        <is>
          <t>Mad Hatter's Tea Cups</t>
        </is>
      </c>
      <c r="F35495" s="8" t="inlineStr">
        <is>
          <t>STANDBY</t>
        </is>
      </c>
      <c r="G35495" s="8" t="n">
        <v>10</v>
      </c>
      <c r="H35495" s="8" t="inlineStr">
        <is>
          <t>OPERATING</t>
        </is>
      </c>
    </row>
    <row r="35496">
      <c r="A35496" s="8" t="inlineStr">
        <is>
          <t>2026-08-07</t>
        </is>
      </c>
      <c r="B35496" s="8" t="n">
        <v>19</v>
      </c>
      <c r="C35496" s="8" t="n">
        <v>15</v>
      </c>
      <c r="D35496" s="8" t="inlineStr">
        <is>
          <t>Disneyland Park</t>
        </is>
      </c>
      <c r="E35496" s="8" t="inlineStr">
        <is>
          <t>Meet Mickey Mouse</t>
        </is>
      </c>
      <c r="F35496" s="8" t="inlineStr">
        <is>
          <t>STANDBY</t>
        </is>
      </c>
      <c r="G35496" s="8" t="n">
        <v>0</v>
      </c>
      <c r="H35496" s="8" t="inlineStr">
        <is>
          <t>CLOSED</t>
        </is>
      </c>
    </row>
    <row r="35497">
      <c r="A35497" s="8" t="inlineStr">
        <is>
          <t>2026-08-07</t>
        </is>
      </c>
      <c r="B35497" s="8" t="n">
        <v>19</v>
      </c>
      <c r="C35497" s="8" t="n">
        <v>15</v>
      </c>
      <c r="D35497" s="8" t="inlineStr">
        <is>
          <t>Disneyland Park</t>
        </is>
      </c>
      <c r="E35497" s="8" t="inlineStr">
        <is>
          <t>Peter Pan's Flight</t>
        </is>
      </c>
      <c r="F35497" s="8" t="inlineStr">
        <is>
          <t>STANDBY</t>
        </is>
      </c>
      <c r="G35497" s="8" t="n">
        <v>55</v>
      </c>
      <c r="H35497" s="8" t="inlineStr">
        <is>
          <t>OPERATING</t>
        </is>
      </c>
    </row>
    <row r="35498">
      <c r="A35498" s="8" t="inlineStr">
        <is>
          <t>2026-08-07</t>
        </is>
      </c>
      <c r="B35498" s="8" t="n">
        <v>19</v>
      </c>
      <c r="C35498" s="8" t="n">
        <v>15</v>
      </c>
      <c r="D35498" s="8" t="inlineStr">
        <is>
          <t>Disneyland Park</t>
        </is>
      </c>
      <c r="E35498" s="8" t="inlineStr">
        <is>
          <t>Princess Pavilion</t>
        </is>
      </c>
      <c r="F35498" s="8" t="inlineStr">
        <is>
          <t>STANDBY</t>
        </is>
      </c>
      <c r="G35498" s="8" t="n">
        <v>0</v>
      </c>
      <c r="H35498" s="8" t="inlineStr">
        <is>
          <t>CLOSED</t>
        </is>
      </c>
    </row>
    <row r="35499">
      <c r="A35499" s="8" t="inlineStr">
        <is>
          <t>2026-08-07</t>
        </is>
      </c>
      <c r="B35499" s="8" t="n">
        <v>19</v>
      </c>
      <c r="C35499" s="8" t="n">
        <v>15</v>
      </c>
      <c r="D35499" s="8" t="inlineStr">
        <is>
          <t>Disneyland Park</t>
        </is>
      </c>
      <c r="E35499" s="8" t="inlineStr">
        <is>
          <t>Big Thunder Mountain</t>
        </is>
      </c>
      <c r="F35499" s="8" t="inlineStr">
        <is>
          <t>STANDBY</t>
        </is>
      </c>
      <c r="G35499" s="8" t="n">
        <v>45</v>
      </c>
      <c r="H35499" s="8" t="inlineStr">
        <is>
          <t>OPERATING</t>
        </is>
      </c>
    </row>
    <row r="35500">
      <c r="A35500" s="8" t="inlineStr">
        <is>
          <t>2026-08-07</t>
        </is>
      </c>
      <c r="B35500" s="8" t="n">
        <v>19</v>
      </c>
      <c r="C35500" s="8" t="n">
        <v>15</v>
      </c>
      <c r="D35500" s="8" t="inlineStr">
        <is>
          <t>Disneyland Park</t>
        </is>
      </c>
      <c r="E35500" s="8" t="inlineStr">
        <is>
          <t>Disneyland Railroad Frontierland Depot</t>
        </is>
      </c>
      <c r="F35500" s="8" t="inlineStr">
        <is>
          <t>STANDBY</t>
        </is>
      </c>
      <c r="G35500" s="8" t="n">
        <v>10</v>
      </c>
      <c r="H35500" s="8" t="inlineStr">
        <is>
          <t>OPERATING</t>
        </is>
      </c>
    </row>
    <row r="35501">
      <c r="A35501" s="8" t="inlineStr">
        <is>
          <t>2026-08-07</t>
        </is>
      </c>
      <c r="B35501" s="8" t="n">
        <v>19</v>
      </c>
      <c r="C35501" s="8" t="n">
        <v>15</v>
      </c>
      <c r="D35501" s="8" t="inlineStr">
        <is>
          <t>Disneyland Park</t>
        </is>
      </c>
      <c r="E35501" s="8" t="inlineStr">
        <is>
          <t>Frontierland Playground</t>
        </is>
      </c>
      <c r="F35501" s="8" t="inlineStr">
        <is>
          <t>STANDBY</t>
        </is>
      </c>
      <c r="G35501" s="8" t="n">
        <v>0</v>
      </c>
      <c r="H35501" s="8" t="inlineStr">
        <is>
          <t>OPERATING</t>
        </is>
      </c>
    </row>
    <row r="35502">
      <c r="A35502" s="8" t="inlineStr">
        <is>
          <t>2026-08-07</t>
        </is>
      </c>
      <c r="B35502" s="8" t="n">
        <v>19</v>
      </c>
      <c r="C35502" s="8" t="n">
        <v>15</v>
      </c>
      <c r="D35502" s="8" t="inlineStr">
        <is>
          <t>Disneyland Park</t>
        </is>
      </c>
      <c r="E35502" s="8" t="inlineStr">
        <is>
          <t>Phantom Manor</t>
        </is>
      </c>
      <c r="F35502" s="8" t="inlineStr">
        <is>
          <t>STANDBY</t>
        </is>
      </c>
      <c r="G35502" s="8" t="n">
        <v>5</v>
      </c>
      <c r="H35502" s="8" t="inlineStr">
        <is>
          <t>OPERATING</t>
        </is>
      </c>
    </row>
    <row r="35503">
      <c r="A35503" s="8" t="inlineStr">
        <is>
          <t>2026-08-07</t>
        </is>
      </c>
      <c r="B35503" s="8" t="n">
        <v>19</v>
      </c>
      <c r="C35503" s="8" t="n">
        <v>15</v>
      </c>
      <c r="D35503" s="8" t="inlineStr">
        <is>
          <t>Disneyland Park</t>
        </is>
      </c>
      <c r="E35503" s="8" t="inlineStr">
        <is>
          <t>River Rogue Keelboats</t>
        </is>
      </c>
      <c r="F35503" s="8" t="inlineStr">
        <is>
          <t>STANDBY</t>
        </is>
      </c>
      <c r="G35503" s="8" t="n">
        <v>0</v>
      </c>
      <c r="H35503" s="8" t="inlineStr">
        <is>
          <t>CLOSED</t>
        </is>
      </c>
    </row>
    <row r="35504">
      <c r="A35504" s="8" t="inlineStr">
        <is>
          <t>2026-08-07</t>
        </is>
      </c>
      <c r="B35504" s="8" t="n">
        <v>19</v>
      </c>
      <c r="C35504" s="8" t="n">
        <v>15</v>
      </c>
      <c r="D35504" s="8" t="inlineStr">
        <is>
          <t>Disneyland Park</t>
        </is>
      </c>
      <c r="E35504" s="8" t="inlineStr">
        <is>
          <t>Rustler Roundup Shootin' Gallery</t>
        </is>
      </c>
      <c r="F35504" s="8" t="inlineStr">
        <is>
          <t>STANDBY</t>
        </is>
      </c>
      <c r="G35504" s="8" t="n">
        <v>0</v>
      </c>
      <c r="H35504" s="8" t="inlineStr">
        <is>
          <t>OPERATING</t>
        </is>
      </c>
    </row>
    <row r="35505">
      <c r="A35505" s="8" t="inlineStr">
        <is>
          <t>2026-08-07</t>
        </is>
      </c>
      <c r="B35505" s="8" t="n">
        <v>19</v>
      </c>
      <c r="C35505" s="8" t="n">
        <v>15</v>
      </c>
      <c r="D35505" s="8" t="inlineStr">
        <is>
          <t>Disneyland Park</t>
        </is>
      </c>
      <c r="E35505" s="8" t="inlineStr">
        <is>
          <t>Thunder Mesa Riverboat Landing</t>
        </is>
      </c>
      <c r="F35505" s="8" t="inlineStr">
        <is>
          <t>STANDBY</t>
        </is>
      </c>
      <c r="G35505" s="8" t="n">
        <v>0</v>
      </c>
      <c r="H35505" s="8" t="inlineStr">
        <is>
          <t>CLOSED</t>
        </is>
      </c>
    </row>
    <row r="35506">
      <c r="A35506" s="8" t="inlineStr">
        <is>
          <t>2026-08-07</t>
        </is>
      </c>
      <c r="B35506" s="8" t="n">
        <v>19</v>
      </c>
      <c r="C35506" s="8" t="n">
        <v>15</v>
      </c>
      <c r="D35506" s="8" t="inlineStr">
        <is>
          <t>Disneyland Park</t>
        </is>
      </c>
      <c r="E35506" s="8" t="inlineStr">
        <is>
          <t>Disneyland Railroad Main Street Station</t>
        </is>
      </c>
      <c r="F35506" s="8" t="inlineStr">
        <is>
          <t>STANDBY</t>
        </is>
      </c>
      <c r="G35506" s="8" t="n">
        <v>0</v>
      </c>
      <c r="H35506" s="8" t="inlineStr">
        <is>
          <t>OPERATING</t>
        </is>
      </c>
    </row>
    <row r="35507">
      <c r="A35507" s="8" t="inlineStr">
        <is>
          <t>2026-08-07</t>
        </is>
      </c>
      <c r="B35507" s="8" t="n">
        <v>19</v>
      </c>
      <c r="C35507" s="8" t="n">
        <v>15</v>
      </c>
      <c r="D35507" s="8" t="inlineStr">
        <is>
          <t>Disneyland Park</t>
        </is>
      </c>
      <c r="E35507" s="8" t="inlineStr">
        <is>
          <t>Main Street Vehicles</t>
        </is>
      </c>
      <c r="F35507" s="8" t="inlineStr">
        <is>
          <t>STANDBY</t>
        </is>
      </c>
      <c r="G35507" s="8" t="n">
        <v>0</v>
      </c>
      <c r="H35507" s="8" t="inlineStr">
        <is>
          <t>CLOSED</t>
        </is>
      </c>
    </row>
    <row r="35508">
      <c r="A35508" s="8" t="inlineStr">
        <is>
          <t>2026-08-07</t>
        </is>
      </c>
      <c r="B35508" s="8" t="n">
        <v>19</v>
      </c>
      <c r="C35508" s="8" t="n">
        <v>15</v>
      </c>
      <c r="D35508" s="8" t="inlineStr">
        <is>
          <t>Disney Adventure World</t>
        </is>
      </c>
      <c r="E35508" s="8" t="inlineStr">
        <is>
          <t>Avengers Assemble: Flight Force</t>
        </is>
      </c>
      <c r="F35508" s="8" t="inlineStr">
        <is>
          <t>STANDBY</t>
        </is>
      </c>
      <c r="G35508" s="8" t="n">
        <v>15</v>
      </c>
      <c r="H35508" s="8" t="inlineStr">
        <is>
          <t>OPERATING</t>
        </is>
      </c>
    </row>
    <row r="35509">
      <c r="A35509" s="8" t="inlineStr">
        <is>
          <t>2026-08-07</t>
        </is>
      </c>
      <c r="B35509" s="8" t="n">
        <v>19</v>
      </c>
      <c r="C35509" s="8" t="n">
        <v>15</v>
      </c>
      <c r="D35509" s="8" t="inlineStr">
        <is>
          <t>Disney Adventure World</t>
        </is>
      </c>
      <c r="E35509" s="8" t="inlineStr">
        <is>
          <t>Avengers Assemble: Flight Force Single Rider</t>
        </is>
      </c>
      <c r="F35509" s="8" t="inlineStr">
        <is>
          <t>STANDBY</t>
        </is>
      </c>
      <c r="G35509" s="8" t="n">
        <v>10</v>
      </c>
      <c r="H35509" s="8" t="inlineStr">
        <is>
          <t>OPERATING</t>
        </is>
      </c>
    </row>
    <row r="35510">
      <c r="A35510" s="8" t="inlineStr">
        <is>
          <t>2026-08-07</t>
        </is>
      </c>
      <c r="B35510" s="8" t="n">
        <v>19</v>
      </c>
      <c r="C35510" s="8" t="n">
        <v>15</v>
      </c>
      <c r="D35510" s="8" t="inlineStr">
        <is>
          <t>Disney Adventure World</t>
        </is>
      </c>
      <c r="E35510" s="8" t="inlineStr">
        <is>
          <t>Spider-Man W.E.B. Adventure</t>
        </is>
      </c>
      <c r="F35510" s="8" t="inlineStr">
        <is>
          <t>STANDBY</t>
        </is>
      </c>
      <c r="G35510" s="8" t="n">
        <v>35</v>
      </c>
      <c r="H35510" s="8" t="inlineStr">
        <is>
          <t>OPERATING</t>
        </is>
      </c>
    </row>
    <row r="35511">
      <c r="A35511" s="8" t="inlineStr">
        <is>
          <t>2026-08-07</t>
        </is>
      </c>
      <c r="B35511" s="8" t="n">
        <v>19</v>
      </c>
      <c r="C35511" s="8" t="n">
        <v>15</v>
      </c>
      <c r="D35511" s="8" t="inlineStr">
        <is>
          <t>Disney Adventure World</t>
        </is>
      </c>
      <c r="E35511" s="8" t="inlineStr">
        <is>
          <t>Spider-Man W.E.B. Adventure Single Rider</t>
        </is>
      </c>
      <c r="F35511" s="8" t="inlineStr">
        <is>
          <t>STANDBY</t>
        </is>
      </c>
      <c r="G35511" s="8" t="n">
        <v>25</v>
      </c>
      <c r="H35511" s="8" t="inlineStr">
        <is>
          <t>OPERATING</t>
        </is>
      </c>
    </row>
    <row r="35512">
      <c r="A35512" s="8" t="inlineStr">
        <is>
          <t>2026-08-07</t>
        </is>
      </c>
      <c r="B35512" s="8" t="n">
        <v>19</v>
      </c>
      <c r="C35512" s="8" t="n">
        <v>15</v>
      </c>
      <c r="D35512" s="8" t="inlineStr">
        <is>
          <t>Disney Adventure World</t>
        </is>
      </c>
      <c r="E35512" s="8" t="inlineStr">
        <is>
          <t>The Twilight Zone Tower of Terror</t>
        </is>
      </c>
      <c r="F35512" s="8" t="inlineStr">
        <is>
          <t>STANDBY</t>
        </is>
      </c>
      <c r="G35512" s="8" t="n">
        <v>20</v>
      </c>
      <c r="H35512" s="8" t="inlineStr">
        <is>
          <t>OPERATING</t>
        </is>
      </c>
    </row>
    <row r="35513">
      <c r="A35513" s="8" t="inlineStr">
        <is>
          <t>2026-08-07</t>
        </is>
      </c>
      <c r="B35513" s="8" t="n">
        <v>19</v>
      </c>
      <c r="C35513" s="8" t="n">
        <v>15</v>
      </c>
      <c r="D35513" s="8" t="inlineStr">
        <is>
          <t>Disney Adventure World</t>
        </is>
      </c>
      <c r="E35513" s="8" t="inlineStr">
        <is>
          <t>Cars Quatre Roues Rallye</t>
        </is>
      </c>
      <c r="F35513" s="8" t="inlineStr">
        <is>
          <t>STANDBY</t>
        </is>
      </c>
      <c r="G35513" s="8" t="n">
        <v>5</v>
      </c>
      <c r="H35513" s="8" t="inlineStr">
        <is>
          <t>OPERATING</t>
        </is>
      </c>
    </row>
    <row r="35514">
      <c r="A35514" s="8" t="inlineStr">
        <is>
          <t>2026-08-07</t>
        </is>
      </c>
      <c r="B35514" s="8" t="n">
        <v>19</v>
      </c>
      <c r="C35514" s="8" t="n">
        <v>15</v>
      </c>
      <c r="D35514" s="8" t="inlineStr">
        <is>
          <t>Disney Adventure World</t>
        </is>
      </c>
      <c r="E35514" s="8" t="inlineStr">
        <is>
          <t>Cars ROAD TRIP</t>
        </is>
      </c>
      <c r="F35514" s="8" t="inlineStr">
        <is>
          <t>STANDBY</t>
        </is>
      </c>
      <c r="G35514" s="8" t="n">
        <v>5</v>
      </c>
      <c r="H35514" s="8" t="inlineStr">
        <is>
          <t>OPERATING</t>
        </is>
      </c>
    </row>
    <row r="35515">
      <c r="A35515" s="8" t="inlineStr">
        <is>
          <t>2026-08-07</t>
        </is>
      </c>
      <c r="B35515" s="8" t="n">
        <v>19</v>
      </c>
      <c r="C35515" s="8" t="n">
        <v>15</v>
      </c>
      <c r="D35515" s="8" t="inlineStr">
        <is>
          <t>Disney Adventure World</t>
        </is>
      </c>
      <c r="E35515" s="8" t="inlineStr">
        <is>
          <t>Crush's Coaster</t>
        </is>
      </c>
      <c r="F35515" s="8" t="inlineStr">
        <is>
          <t>STANDBY</t>
        </is>
      </c>
      <c r="G35515" s="8" t="n">
        <v>80</v>
      </c>
      <c r="H35515" s="8" t="inlineStr">
        <is>
          <t>OPERATING</t>
        </is>
      </c>
    </row>
    <row r="35516">
      <c r="A35516" s="8" t="inlineStr">
        <is>
          <t>2026-08-07</t>
        </is>
      </c>
      <c r="B35516" s="8" t="n">
        <v>19</v>
      </c>
      <c r="C35516" s="8" t="n">
        <v>15</v>
      </c>
      <c r="D35516" s="8" t="inlineStr">
        <is>
          <t>Disney Adventure World</t>
        </is>
      </c>
      <c r="E35516" s="8" t="inlineStr">
        <is>
          <t>Crush's Coaster Single Rider</t>
        </is>
      </c>
      <c r="F35516" s="8" t="inlineStr">
        <is>
          <t>STANDBY</t>
        </is>
      </c>
      <c r="G35516" s="8" t="n">
        <v>75</v>
      </c>
      <c r="H35516" s="8" t="inlineStr">
        <is>
          <t>OPERATING</t>
        </is>
      </c>
    </row>
    <row r="35517">
      <c r="A35517" s="8" t="inlineStr">
        <is>
          <t>2026-08-07</t>
        </is>
      </c>
      <c r="B35517" s="8" t="n">
        <v>19</v>
      </c>
      <c r="C35517" s="8" t="n">
        <v>15</v>
      </c>
      <c r="D35517" s="8" t="inlineStr">
        <is>
          <t>Disney Adventure World</t>
        </is>
      </c>
      <c r="E35517" s="8" t="inlineStr">
        <is>
          <t>Les Tapis Volants - Flying Carpets Over Agrabah®</t>
        </is>
      </c>
      <c r="F35517" s="8" t="inlineStr">
        <is>
          <t>STANDBY</t>
        </is>
      </c>
      <c r="G35517" s="8" t="n">
        <v>10</v>
      </c>
      <c r="H35517" s="8" t="inlineStr">
        <is>
          <t>OPERATING</t>
        </is>
      </c>
    </row>
    <row r="35518">
      <c r="A35518" s="8" t="inlineStr">
        <is>
          <t>2026-08-07</t>
        </is>
      </c>
      <c r="B35518" s="8" t="n">
        <v>19</v>
      </c>
      <c r="C35518" s="8" t="n">
        <v>15</v>
      </c>
      <c r="D35518" s="8" t="inlineStr">
        <is>
          <t>Disney Adventure World</t>
        </is>
      </c>
      <c r="E35518" s="8" t="inlineStr">
        <is>
          <t>Ratatouille : L’Aventure Totalement Toquée de Rémy​</t>
        </is>
      </c>
      <c r="F35518" s="8" t="inlineStr">
        <is>
          <t>STANDBY</t>
        </is>
      </c>
      <c r="G35518" s="8" t="n">
        <v>40</v>
      </c>
      <c r="H35518" s="8" t="inlineStr">
        <is>
          <t>OPERATING</t>
        </is>
      </c>
    </row>
    <row r="35519">
      <c r="A35519" s="8" t="inlineStr">
        <is>
          <t>2026-08-07</t>
        </is>
      </c>
      <c r="B35519" s="8" t="n">
        <v>19</v>
      </c>
      <c r="C35519" s="8" t="n">
        <v>15</v>
      </c>
      <c r="D35519" s="8" t="inlineStr">
        <is>
          <t>Disney Adventure World</t>
        </is>
      </c>
      <c r="E35519" s="8" t="inlineStr">
        <is>
          <t>Ratatouille: The Adventure Single Rider</t>
        </is>
      </c>
      <c r="F35519" s="8" t="inlineStr">
        <is>
          <t>STANDBY</t>
        </is>
      </c>
      <c r="G35519" s="8" t="n">
        <v>15</v>
      </c>
      <c r="H35519" s="8" t="inlineStr">
        <is>
          <t>OPERATING</t>
        </is>
      </c>
    </row>
    <row r="35520">
      <c r="A35520" s="8" t="inlineStr">
        <is>
          <t>2026-08-07</t>
        </is>
      </c>
      <c r="B35520" s="8" t="n">
        <v>19</v>
      </c>
      <c r="C35520" s="8" t="n">
        <v>15</v>
      </c>
      <c r="D35520" s="8" t="inlineStr">
        <is>
          <t>Disney Adventure World</t>
        </is>
      </c>
      <c r="E35520" s="8" t="inlineStr">
        <is>
          <t>RC Racer</t>
        </is>
      </c>
      <c r="F35520" s="8" t="inlineStr">
        <is>
          <t>STANDBY</t>
        </is>
      </c>
      <c r="G35520" s="8" t="n">
        <v>30</v>
      </c>
      <c r="H35520" s="8" t="inlineStr">
        <is>
          <t>OPERATING</t>
        </is>
      </c>
    </row>
    <row r="35521">
      <c r="A35521" s="8" t="inlineStr">
        <is>
          <t>2026-08-07</t>
        </is>
      </c>
      <c r="B35521" s="8" t="n">
        <v>19</v>
      </c>
      <c r="C35521" s="8" t="n">
        <v>15</v>
      </c>
      <c r="D35521" s="8" t="inlineStr">
        <is>
          <t>Disney Adventure World</t>
        </is>
      </c>
      <c r="E35521" s="8" t="inlineStr">
        <is>
          <t>RC Racer Single Rider</t>
        </is>
      </c>
      <c r="F35521" s="8" t="inlineStr">
        <is>
          <t>STANDBY</t>
        </is>
      </c>
      <c r="G35521" s="8" t="n">
        <v>25</v>
      </c>
      <c r="H35521" s="8" t="inlineStr">
        <is>
          <t>OPERATING</t>
        </is>
      </c>
    </row>
    <row r="35522">
      <c r="A35522" s="8" t="inlineStr">
        <is>
          <t>2026-08-07</t>
        </is>
      </c>
      <c r="B35522" s="8" t="n">
        <v>19</v>
      </c>
      <c r="C35522" s="8" t="n">
        <v>15</v>
      </c>
      <c r="D35522" s="8" t="inlineStr">
        <is>
          <t>Disney Adventure World</t>
        </is>
      </c>
      <c r="E35522" s="8" t="inlineStr">
        <is>
          <t>Slinky® Dog Zigzag Spin</t>
        </is>
      </c>
      <c r="F35522" s="8" t="inlineStr">
        <is>
          <t>STANDBY</t>
        </is>
      </c>
      <c r="G35522" s="8" t="n">
        <v>10</v>
      </c>
      <c r="H35522" s="8" t="inlineStr">
        <is>
          <t>OPERATING</t>
        </is>
      </c>
    </row>
    <row r="35523">
      <c r="A35523" s="8" t="inlineStr">
        <is>
          <t>2026-08-07</t>
        </is>
      </c>
      <c r="B35523" s="8" t="n">
        <v>19</v>
      </c>
      <c r="C35523" s="8" t="n">
        <v>15</v>
      </c>
      <c r="D35523" s="8" t="inlineStr">
        <is>
          <t>Disney Adventure World</t>
        </is>
      </c>
      <c r="E35523" s="8" t="inlineStr">
        <is>
          <t>Toy Soldiers Parachute Drop</t>
        </is>
      </c>
      <c r="F35523" s="8" t="inlineStr">
        <is>
          <t>STANDBY</t>
        </is>
      </c>
      <c r="G35523" s="8" t="n">
        <v>35</v>
      </c>
      <c r="H35523" s="8" t="inlineStr">
        <is>
          <t>OPERATING</t>
        </is>
      </c>
    </row>
    <row r="35524">
      <c r="A35524" s="8" t="inlineStr">
        <is>
          <t>2026-08-07</t>
        </is>
      </c>
      <c r="B35524" s="8" t="n">
        <v>19</v>
      </c>
      <c r="C35524" s="8" t="n">
        <v>15</v>
      </c>
      <c r="D35524" s="8" t="inlineStr">
        <is>
          <t>Disney Adventure World</t>
        </is>
      </c>
      <c r="E35524" s="8" t="inlineStr">
        <is>
          <t>Toy Soldiers Parachute Drop Single Rider</t>
        </is>
      </c>
      <c r="F35524" s="8" t="inlineStr">
        <is>
          <t>STANDBY</t>
        </is>
      </c>
      <c r="G35524" s="8" t="n">
        <v>10</v>
      </c>
      <c r="H35524" s="8" t="inlineStr">
        <is>
          <t>OPERATING</t>
        </is>
      </c>
    </row>
    <row r="35525">
      <c r="A35525" s="8" t="inlineStr">
        <is>
          <t>2026-08-07</t>
        </is>
      </c>
      <c r="B35525" s="8" t="n">
        <v>19</v>
      </c>
      <c r="C35525" s="8" t="n">
        <v>15</v>
      </c>
      <c r="D35525" s="8" t="inlineStr">
        <is>
          <t>Disney Adventure World</t>
        </is>
      </c>
      <c r="E35525" s="8" t="inlineStr">
        <is>
          <t>Entry to World of Frozen</t>
        </is>
      </c>
      <c r="F35525" s="8" t="inlineStr">
        <is>
          <t>STANDBY</t>
        </is>
      </c>
      <c r="G35525" s="8" t="n">
        <v>0</v>
      </c>
      <c r="H35525" s="8" t="inlineStr">
        <is>
          <t>OPERATING</t>
        </is>
      </c>
    </row>
    <row r="35526">
      <c r="A35526" s="8" t="inlineStr">
        <is>
          <t>2026-08-07</t>
        </is>
      </c>
      <c r="B35526" s="8" t="n">
        <v>19</v>
      </c>
      <c r="C35526" s="8" t="n">
        <v>15</v>
      </c>
      <c r="D35526" s="8" t="inlineStr">
        <is>
          <t>Disney Adventure World</t>
        </is>
      </c>
      <c r="E35526" s="8" t="inlineStr">
        <is>
          <t>Frozen Ever After</t>
        </is>
      </c>
      <c r="F35526" s="8" t="inlineStr">
        <is>
          <t>STANDBY</t>
        </is>
      </c>
      <c r="G35526" s="8" t="n">
        <v>0</v>
      </c>
      <c r="H35526" s="8" t="inlineStr">
        <is>
          <t>CLOSED</t>
        </is>
      </c>
    </row>
    <row r="35527">
      <c r="A35527" s="8" t="inlineStr">
        <is>
          <t>2026-08-07</t>
        </is>
      </c>
      <c r="B35527" s="8" t="n">
        <v>19</v>
      </c>
      <c r="C35527" s="8" t="n">
        <v>15</v>
      </c>
      <c r="D35527" s="8" t="inlineStr">
        <is>
          <t>Disney Adventure World</t>
        </is>
      </c>
      <c r="E35527" s="8" t="inlineStr">
        <is>
          <t>Raiponce Tangled Spin</t>
        </is>
      </c>
      <c r="F35527" s="8" t="inlineStr">
        <is>
          <t>STANDBY</t>
        </is>
      </c>
      <c r="G35527" s="8" t="n">
        <v>5</v>
      </c>
      <c r="H35527" s="8" t="inlineStr">
        <is>
          <t>OPERATING</t>
        </is>
      </c>
    </row>
    <row r="35528">
      <c r="A35528" s="8" t="inlineStr">
        <is>
          <t>2026-08-07</t>
        </is>
      </c>
      <c r="B35528" s="8" t="n">
        <v>19</v>
      </c>
      <c r="C35528" s="8" t="n">
        <v>31</v>
      </c>
      <c r="D35528" s="8" t="inlineStr">
        <is>
          <t>Disneyland Park</t>
        </is>
      </c>
      <c r="E35528" s="8" t="inlineStr">
        <is>
          <t>Adventure Isle</t>
        </is>
      </c>
      <c r="F35528" s="8" t="inlineStr">
        <is>
          <t>STANDBY</t>
        </is>
      </c>
      <c r="G35528" s="8" t="n">
        <v>0</v>
      </c>
      <c r="H35528" s="8" t="inlineStr">
        <is>
          <t>OPERATING</t>
        </is>
      </c>
    </row>
    <row r="35529">
      <c r="A35529" s="8" t="inlineStr">
        <is>
          <t>2026-08-07</t>
        </is>
      </c>
      <c r="B35529" s="8" t="n">
        <v>19</v>
      </c>
      <c r="C35529" s="8" t="n">
        <v>31</v>
      </c>
      <c r="D35529" s="8" t="inlineStr">
        <is>
          <t>Disneyland Park</t>
        </is>
      </c>
      <c r="E35529" s="8" t="inlineStr">
        <is>
          <t>Indiana Jones and the Temple of Peril Single Rider</t>
        </is>
      </c>
      <c r="F35529" s="8" t="inlineStr">
        <is>
          <t>STANDBY</t>
        </is>
      </c>
      <c r="G35529" s="8" t="n">
        <v>5</v>
      </c>
      <c r="H35529" s="8" t="inlineStr">
        <is>
          <t>OPERATING</t>
        </is>
      </c>
    </row>
    <row r="35530">
      <c r="A35530" s="8" t="inlineStr">
        <is>
          <t>2026-08-07</t>
        </is>
      </c>
      <c r="B35530" s="8" t="n">
        <v>19</v>
      </c>
      <c r="C35530" s="8" t="n">
        <v>31</v>
      </c>
      <c r="D35530" s="8" t="inlineStr">
        <is>
          <t>Disneyland Park</t>
        </is>
      </c>
      <c r="E35530" s="8" t="inlineStr">
        <is>
          <t>Indiana Jones™ and the Temple of Peril</t>
        </is>
      </c>
      <c r="F35530" s="8" t="inlineStr">
        <is>
          <t>STANDBY</t>
        </is>
      </c>
      <c r="G35530" s="8" t="n">
        <v>5</v>
      </c>
      <c r="H35530" s="8" t="inlineStr">
        <is>
          <t>OPERATING</t>
        </is>
      </c>
    </row>
    <row r="35531">
      <c r="A35531" s="8" t="inlineStr">
        <is>
          <t>2026-08-07</t>
        </is>
      </c>
      <c r="B35531" s="8" t="n">
        <v>19</v>
      </c>
      <c r="C35531" s="8" t="n">
        <v>31</v>
      </c>
      <c r="D35531" s="8" t="inlineStr">
        <is>
          <t>Disneyland Park</t>
        </is>
      </c>
      <c r="E35531" s="8" t="inlineStr">
        <is>
          <t>La Cabane des Robinson</t>
        </is>
      </c>
      <c r="F35531" s="8" t="inlineStr">
        <is>
          <t>STANDBY</t>
        </is>
      </c>
      <c r="G35531" s="8" t="n">
        <v>5</v>
      </c>
      <c r="H35531" s="8" t="inlineStr">
        <is>
          <t>OPERATING</t>
        </is>
      </c>
    </row>
    <row r="35532">
      <c r="A35532" s="8" t="inlineStr">
        <is>
          <t>2026-08-07</t>
        </is>
      </c>
      <c r="B35532" s="8" t="n">
        <v>19</v>
      </c>
      <c r="C35532" s="8" t="n">
        <v>31</v>
      </c>
      <c r="D35532" s="8" t="inlineStr">
        <is>
          <t>Disneyland Park</t>
        </is>
      </c>
      <c r="E35532" s="8" t="inlineStr">
        <is>
          <t>Le Passage Enchanté d'Aladdin</t>
        </is>
      </c>
      <c r="F35532" s="8" t="inlineStr">
        <is>
          <t>STANDBY</t>
        </is>
      </c>
      <c r="G35532" s="8" t="n">
        <v>0</v>
      </c>
      <c r="H35532" s="8" t="inlineStr">
        <is>
          <t>OPERATING</t>
        </is>
      </c>
    </row>
    <row r="35533">
      <c r="A35533" s="8" t="inlineStr">
        <is>
          <t>2026-08-07</t>
        </is>
      </c>
      <c r="B35533" s="8" t="n">
        <v>19</v>
      </c>
      <c r="C35533" s="8" t="n">
        <v>31</v>
      </c>
      <c r="D35533" s="8" t="inlineStr">
        <is>
          <t>Disneyland Park</t>
        </is>
      </c>
      <c r="E35533" s="8" t="inlineStr">
        <is>
          <t>Pirate Galleon</t>
        </is>
      </c>
      <c r="F35533" s="8" t="inlineStr">
        <is>
          <t>STANDBY</t>
        </is>
      </c>
      <c r="G35533" s="8" t="n">
        <v>0</v>
      </c>
      <c r="H35533" s="8" t="inlineStr">
        <is>
          <t>CLOSED</t>
        </is>
      </c>
    </row>
    <row r="35534">
      <c r="A35534" s="8" t="inlineStr">
        <is>
          <t>2026-08-07</t>
        </is>
      </c>
      <c r="B35534" s="8" t="n">
        <v>19</v>
      </c>
      <c r="C35534" s="8" t="n">
        <v>31</v>
      </c>
      <c r="D35534" s="8" t="inlineStr">
        <is>
          <t>Disneyland Park</t>
        </is>
      </c>
      <c r="E35534" s="8" t="inlineStr">
        <is>
          <t>Pirates of the Caribbean</t>
        </is>
      </c>
      <c r="F35534" s="8" t="inlineStr">
        <is>
          <t>STANDBY</t>
        </is>
      </c>
      <c r="G35534" s="8" t="n">
        <v>5</v>
      </c>
      <c r="H35534" s="8" t="inlineStr">
        <is>
          <t>OPERATING</t>
        </is>
      </c>
    </row>
    <row r="35535">
      <c r="A35535" s="8" t="inlineStr">
        <is>
          <t>2026-08-07</t>
        </is>
      </c>
      <c r="B35535" s="8" t="n">
        <v>19</v>
      </c>
      <c r="C35535" s="8" t="n">
        <v>31</v>
      </c>
      <c r="D35535" s="8" t="inlineStr">
        <is>
          <t>Disneyland Park</t>
        </is>
      </c>
      <c r="E35535" s="8" t="inlineStr">
        <is>
          <t>Pirates' Beach</t>
        </is>
      </c>
      <c r="F35535" s="8" t="inlineStr">
        <is>
          <t>STANDBY</t>
        </is>
      </c>
      <c r="G35535" s="8" t="n">
        <v>0</v>
      </c>
      <c r="H35535" s="8" t="inlineStr">
        <is>
          <t>OPERATING</t>
        </is>
      </c>
    </row>
    <row r="35536">
      <c r="A35536" s="8" t="inlineStr">
        <is>
          <t>2026-08-07</t>
        </is>
      </c>
      <c r="B35536" s="8" t="n">
        <v>19</v>
      </c>
      <c r="C35536" s="8" t="n">
        <v>31</v>
      </c>
      <c r="D35536" s="8" t="inlineStr">
        <is>
          <t>Disneyland Park</t>
        </is>
      </c>
      <c r="E35536" s="8" t="inlineStr">
        <is>
          <t>Autopia, presented by Avis</t>
        </is>
      </c>
      <c r="F35536" s="8" t="inlineStr">
        <is>
          <t>STANDBY</t>
        </is>
      </c>
      <c r="G35536" s="8" t="n">
        <v>30</v>
      </c>
      <c r="H35536" s="8" t="inlineStr">
        <is>
          <t>OPERATING</t>
        </is>
      </c>
    </row>
    <row r="35537">
      <c r="A35537" s="8" t="inlineStr">
        <is>
          <t>2026-08-07</t>
        </is>
      </c>
      <c r="B35537" s="8" t="n">
        <v>19</v>
      </c>
      <c r="C35537" s="8" t="n">
        <v>31</v>
      </c>
      <c r="D35537" s="8" t="inlineStr">
        <is>
          <t>Disneyland Park</t>
        </is>
      </c>
      <c r="E35537" s="8" t="inlineStr">
        <is>
          <t>Buzz Lightyear Laser Blast</t>
        </is>
      </c>
      <c r="F35537" s="8" t="inlineStr">
        <is>
          <t>STANDBY</t>
        </is>
      </c>
      <c r="G35537" s="8" t="n">
        <v>35</v>
      </c>
      <c r="H35537" s="8" t="inlineStr">
        <is>
          <t>OPERATING</t>
        </is>
      </c>
    </row>
    <row r="35538">
      <c r="A35538" s="8" t="inlineStr">
        <is>
          <t>2026-08-07</t>
        </is>
      </c>
      <c r="B35538" s="8" t="n">
        <v>19</v>
      </c>
      <c r="C35538" s="8" t="n">
        <v>31</v>
      </c>
      <c r="D35538" s="8" t="inlineStr">
        <is>
          <t>Disneyland Park</t>
        </is>
      </c>
      <c r="E35538" s="8" t="inlineStr">
        <is>
          <t>Disneyland Railroad Discoveryland Station</t>
        </is>
      </c>
      <c r="F35538" s="8" t="inlineStr">
        <is>
          <t>STANDBY</t>
        </is>
      </c>
      <c r="G35538" s="8" t="n">
        <v>0</v>
      </c>
      <c r="H35538" s="8" t="inlineStr">
        <is>
          <t>CLOSED</t>
        </is>
      </c>
    </row>
    <row r="35539">
      <c r="A35539" s="8" t="inlineStr">
        <is>
          <t>2026-08-07</t>
        </is>
      </c>
      <c r="B35539" s="8" t="n">
        <v>19</v>
      </c>
      <c r="C35539" s="8" t="n">
        <v>31</v>
      </c>
      <c r="D35539" s="8" t="inlineStr">
        <is>
          <t>Disneyland Park</t>
        </is>
      </c>
      <c r="E35539" s="8" t="inlineStr">
        <is>
          <t>Les Mystères du Nautilus</t>
        </is>
      </c>
      <c r="F35539" s="8" t="inlineStr">
        <is>
          <t>STANDBY</t>
        </is>
      </c>
      <c r="G35539" s="8" t="n">
        <v>5</v>
      </c>
      <c r="H35539" s="8" t="inlineStr">
        <is>
          <t>OPERATING</t>
        </is>
      </c>
    </row>
    <row r="35540">
      <c r="A35540" s="8" t="inlineStr">
        <is>
          <t>2026-08-07</t>
        </is>
      </c>
      <c r="B35540" s="8" t="n">
        <v>19</v>
      </c>
      <c r="C35540" s="8" t="n">
        <v>31</v>
      </c>
      <c r="D35540" s="8" t="inlineStr">
        <is>
          <t>Disneyland Park</t>
        </is>
      </c>
      <c r="E35540" s="8" t="inlineStr">
        <is>
          <t>Mickey’s PhilharMagic</t>
        </is>
      </c>
      <c r="F35540" s="8" t="inlineStr">
        <is>
          <t>STANDBY</t>
        </is>
      </c>
      <c r="G35540" s="8" t="n">
        <v>0</v>
      </c>
      <c r="H35540" s="8" t="inlineStr">
        <is>
          <t>CLOSED</t>
        </is>
      </c>
    </row>
    <row r="35541">
      <c r="A35541" s="8" t="inlineStr">
        <is>
          <t>2026-08-07</t>
        </is>
      </c>
      <c r="B35541" s="8" t="n">
        <v>19</v>
      </c>
      <c r="C35541" s="8" t="n">
        <v>31</v>
      </c>
      <c r="D35541" s="8" t="inlineStr">
        <is>
          <t>Disneyland Park</t>
        </is>
      </c>
      <c r="E35541" s="8" t="inlineStr">
        <is>
          <t>Orbitron®</t>
        </is>
      </c>
      <c r="F35541" s="8" t="inlineStr">
        <is>
          <t>STANDBY</t>
        </is>
      </c>
      <c r="G35541" s="8" t="n">
        <v>35</v>
      </c>
      <c r="H35541" s="8" t="inlineStr">
        <is>
          <t>OPERATING</t>
        </is>
      </c>
    </row>
    <row r="35542">
      <c r="A35542" s="8" t="inlineStr">
        <is>
          <t>2026-08-07</t>
        </is>
      </c>
      <c r="B35542" s="8" t="n">
        <v>19</v>
      </c>
      <c r="C35542" s="8" t="n">
        <v>31</v>
      </c>
      <c r="D35542" s="8" t="inlineStr">
        <is>
          <t>Disneyland Park</t>
        </is>
      </c>
      <c r="E35542" s="8" t="inlineStr">
        <is>
          <t>Star Tours: The Adventures Continue*</t>
        </is>
      </c>
      <c r="F35542" s="8" t="inlineStr">
        <is>
          <t>STANDBY</t>
        </is>
      </c>
      <c r="G35542" s="8" t="n">
        <v>5</v>
      </c>
      <c r="H35542" s="8" t="inlineStr">
        <is>
          <t>OPERATING</t>
        </is>
      </c>
    </row>
    <row r="35543">
      <c r="A35543" s="8" t="inlineStr">
        <is>
          <t>2026-08-07</t>
        </is>
      </c>
      <c r="B35543" s="8" t="n">
        <v>19</v>
      </c>
      <c r="C35543" s="8" t="n">
        <v>31</v>
      </c>
      <c r="D35543" s="8" t="inlineStr">
        <is>
          <t>Disneyland Park</t>
        </is>
      </c>
      <c r="E35543" s="8" t="inlineStr">
        <is>
          <t>Star Wars Hyperspace Mountain</t>
        </is>
      </c>
      <c r="F35543" s="8" t="inlineStr">
        <is>
          <t>STANDBY</t>
        </is>
      </c>
      <c r="G35543" s="8" t="n">
        <v>15</v>
      </c>
      <c r="H35543" s="8" t="inlineStr">
        <is>
          <t>OPERATING</t>
        </is>
      </c>
    </row>
    <row r="35544">
      <c r="A35544" s="8" t="inlineStr">
        <is>
          <t>2026-08-07</t>
        </is>
      </c>
      <c r="B35544" s="8" t="n">
        <v>19</v>
      </c>
      <c r="C35544" s="8" t="n">
        <v>31</v>
      </c>
      <c r="D35544" s="8" t="inlineStr">
        <is>
          <t>Disneyland Park</t>
        </is>
      </c>
      <c r="E35544" s="8" t="inlineStr">
        <is>
          <t>Star Wars Hyperspace Mountain Single Rider</t>
        </is>
      </c>
      <c r="F35544" s="8" t="inlineStr">
        <is>
          <t>STANDBY</t>
        </is>
      </c>
      <c r="G35544" s="8" t="n">
        <v>0</v>
      </c>
      <c r="H35544" s="8" t="inlineStr">
        <is>
          <t>OPERATING</t>
        </is>
      </c>
    </row>
    <row r="35545">
      <c r="A35545" s="8" t="inlineStr">
        <is>
          <t>2026-08-07</t>
        </is>
      </c>
      <c r="B35545" s="8" t="n">
        <v>19</v>
      </c>
      <c r="C35545" s="8" t="n">
        <v>31</v>
      </c>
      <c r="D35545" s="8" t="inlineStr">
        <is>
          <t>Disneyland Park</t>
        </is>
      </c>
      <c r="E35545" s="8" t="inlineStr">
        <is>
          <t>Welcome to Starport: A Star Wars Encounter</t>
        </is>
      </c>
      <c r="F35545" s="8" t="inlineStr">
        <is>
          <t>STANDBY</t>
        </is>
      </c>
      <c r="G35545" s="8" t="n">
        <v>0</v>
      </c>
      <c r="H35545" s="8" t="inlineStr">
        <is>
          <t>CLOSED</t>
        </is>
      </c>
    </row>
    <row r="35546">
      <c r="A35546" s="8" t="inlineStr">
        <is>
          <t>2026-08-07</t>
        </is>
      </c>
      <c r="B35546" s="8" t="n">
        <v>19</v>
      </c>
      <c r="C35546" s="8" t="n">
        <v>31</v>
      </c>
      <c r="D35546" s="8" t="inlineStr">
        <is>
          <t>Disneyland Park</t>
        </is>
      </c>
      <c r="E35546" s="8" t="inlineStr">
        <is>
          <t>"it's a small world"</t>
        </is>
      </c>
      <c r="F35546" s="8" t="inlineStr">
        <is>
          <t>STANDBY</t>
        </is>
      </c>
      <c r="G35546" s="8" t="n">
        <v>5</v>
      </c>
      <c r="H35546" s="8" t="inlineStr">
        <is>
          <t>OPERATING</t>
        </is>
      </c>
    </row>
    <row r="35547">
      <c r="A35547" s="8" t="inlineStr">
        <is>
          <t>2026-08-07</t>
        </is>
      </c>
      <c r="B35547" s="8" t="n">
        <v>19</v>
      </c>
      <c r="C35547" s="8" t="n">
        <v>31</v>
      </c>
      <c r="D35547" s="8" t="inlineStr">
        <is>
          <t>Disneyland Park</t>
        </is>
      </c>
      <c r="E35547" s="8" t="inlineStr">
        <is>
          <t>Alice's Curious Labyrinth</t>
        </is>
      </c>
      <c r="F35547" s="8" t="inlineStr">
        <is>
          <t>STANDBY</t>
        </is>
      </c>
      <c r="G35547" s="8" t="n">
        <v>5</v>
      </c>
      <c r="H35547" s="8" t="inlineStr">
        <is>
          <t>OPERATING</t>
        </is>
      </c>
    </row>
    <row r="35548">
      <c r="A35548" s="8" t="inlineStr">
        <is>
          <t>2026-08-07</t>
        </is>
      </c>
      <c r="B35548" s="8" t="n">
        <v>19</v>
      </c>
      <c r="C35548" s="8" t="n">
        <v>31</v>
      </c>
      <c r="D35548" s="8" t="inlineStr">
        <is>
          <t>Disneyland Park</t>
        </is>
      </c>
      <c r="E35548" s="8" t="inlineStr">
        <is>
          <t>Blanche-Neige et les Sept Nains®</t>
        </is>
      </c>
      <c r="F35548" s="8" t="inlineStr">
        <is>
          <t>STANDBY</t>
        </is>
      </c>
      <c r="G35548" s="8" t="n">
        <v>20</v>
      </c>
      <c r="H35548" s="8" t="inlineStr">
        <is>
          <t>OPERATING</t>
        </is>
      </c>
    </row>
    <row r="35549">
      <c r="A35549" s="8" t="inlineStr">
        <is>
          <t>2026-08-07</t>
        </is>
      </c>
      <c r="B35549" s="8" t="n">
        <v>19</v>
      </c>
      <c r="C35549" s="8" t="n">
        <v>31</v>
      </c>
      <c r="D35549" s="8" t="inlineStr">
        <is>
          <t>Disneyland Park</t>
        </is>
      </c>
      <c r="E35549" s="8" t="inlineStr">
        <is>
          <t>Casey Jr. – le Petit Train du Cirque</t>
        </is>
      </c>
      <c r="F35549" s="8" t="inlineStr">
        <is>
          <t>STANDBY</t>
        </is>
      </c>
      <c r="G35549" s="8" t="n">
        <v>5</v>
      </c>
      <c r="H35549" s="8" t="inlineStr">
        <is>
          <t>OPERATING</t>
        </is>
      </c>
    </row>
    <row r="35550">
      <c r="A35550" s="8" t="inlineStr">
        <is>
          <t>2026-08-07</t>
        </is>
      </c>
      <c r="B35550" s="8" t="n">
        <v>19</v>
      </c>
      <c r="C35550" s="8" t="n">
        <v>31</v>
      </c>
      <c r="D35550" s="8" t="inlineStr">
        <is>
          <t>Disneyland Park</t>
        </is>
      </c>
      <c r="E35550" s="8" t="inlineStr">
        <is>
          <t>Disneyland Railroad Fantasyland Station</t>
        </is>
      </c>
      <c r="F35550" s="8" t="inlineStr">
        <is>
          <t>STANDBY</t>
        </is>
      </c>
      <c r="G35550" s="8" t="n">
        <v>0</v>
      </c>
      <c r="H35550" s="8" t="inlineStr">
        <is>
          <t>CLOSED</t>
        </is>
      </c>
    </row>
    <row r="35551">
      <c r="A35551" s="8" t="inlineStr">
        <is>
          <t>2026-08-07</t>
        </is>
      </c>
      <c r="B35551" s="8" t="n">
        <v>19</v>
      </c>
      <c r="C35551" s="8" t="n">
        <v>31</v>
      </c>
      <c r="D35551" s="8" t="inlineStr">
        <is>
          <t>Disneyland Park</t>
        </is>
      </c>
      <c r="E35551" s="8" t="inlineStr">
        <is>
          <t>Disneyland Railroad Main Street Station</t>
        </is>
      </c>
      <c r="F35551" s="8" t="inlineStr">
        <is>
          <t>STANDBY</t>
        </is>
      </c>
      <c r="G35551" s="8" t="n">
        <v>30</v>
      </c>
      <c r="H35551" s="8" t="inlineStr">
        <is>
          <t>OPERATING</t>
        </is>
      </c>
    </row>
    <row r="35552">
      <c r="A35552" s="8" t="inlineStr">
        <is>
          <t>2026-08-07</t>
        </is>
      </c>
      <c r="B35552" s="8" t="n">
        <v>19</v>
      </c>
      <c r="C35552" s="8" t="n">
        <v>31</v>
      </c>
      <c r="D35552" s="8" t="inlineStr">
        <is>
          <t>Disneyland Park</t>
        </is>
      </c>
      <c r="E35552" s="8" t="inlineStr">
        <is>
          <t>Dumbo the Flying Elephant</t>
        </is>
      </c>
      <c r="F35552" s="8" t="inlineStr">
        <is>
          <t>STANDBY</t>
        </is>
      </c>
      <c r="G35552" s="8" t="n">
        <v>30</v>
      </c>
      <c r="H35552" s="8" t="inlineStr">
        <is>
          <t>OPERATING</t>
        </is>
      </c>
    </row>
    <row r="35553">
      <c r="A35553" s="8" t="inlineStr">
        <is>
          <t>2026-08-07</t>
        </is>
      </c>
      <c r="B35553" s="8" t="n">
        <v>19</v>
      </c>
      <c r="C35553" s="8" t="n">
        <v>31</v>
      </c>
      <c r="D35553" s="8" t="inlineStr">
        <is>
          <t>Disneyland Park</t>
        </is>
      </c>
      <c r="E35553" s="8" t="inlineStr">
        <is>
          <t>La Tanière du Dragon</t>
        </is>
      </c>
      <c r="F35553" s="8" t="inlineStr">
        <is>
          <t>STANDBY</t>
        </is>
      </c>
      <c r="G35553" s="8" t="n">
        <v>0</v>
      </c>
      <c r="H35553" s="8" t="inlineStr">
        <is>
          <t>OPERATING</t>
        </is>
      </c>
    </row>
    <row r="35554">
      <c r="A35554" s="8" t="inlineStr">
        <is>
          <t>2026-08-07</t>
        </is>
      </c>
      <c r="B35554" s="8" t="n">
        <v>19</v>
      </c>
      <c r="C35554" s="8" t="n">
        <v>31</v>
      </c>
      <c r="D35554" s="8" t="inlineStr">
        <is>
          <t>Disneyland Park</t>
        </is>
      </c>
      <c r="E35554" s="8" t="inlineStr">
        <is>
          <t>Le Carrousel de Lancelot</t>
        </is>
      </c>
      <c r="F35554" s="8" t="inlineStr">
        <is>
          <t>STANDBY</t>
        </is>
      </c>
      <c r="G35554" s="8" t="n">
        <v>10</v>
      </c>
      <c r="H35554" s="8" t="inlineStr">
        <is>
          <t>OPERATING</t>
        </is>
      </c>
    </row>
    <row r="35555">
      <c r="A35555" s="8" t="inlineStr">
        <is>
          <t>2026-08-07</t>
        </is>
      </c>
      <c r="B35555" s="8" t="n">
        <v>19</v>
      </c>
      <c r="C35555" s="8" t="n">
        <v>31</v>
      </c>
      <c r="D35555" s="8" t="inlineStr">
        <is>
          <t>Disneyland Park</t>
        </is>
      </c>
      <c r="E35555" s="8" t="inlineStr">
        <is>
          <t>Le Pays des Contes de Fées, presented by Vittel</t>
        </is>
      </c>
      <c r="F35555" s="8" t="inlineStr">
        <is>
          <t>STANDBY</t>
        </is>
      </c>
      <c r="G35555" s="8" t="n">
        <v>5</v>
      </c>
      <c r="H35555" s="8" t="inlineStr">
        <is>
          <t>OPERATING</t>
        </is>
      </c>
    </row>
    <row r="35556">
      <c r="A35556" s="8" t="inlineStr">
        <is>
          <t>2026-08-07</t>
        </is>
      </c>
      <c r="B35556" s="8" t="n">
        <v>19</v>
      </c>
      <c r="C35556" s="8" t="n">
        <v>31</v>
      </c>
      <c r="D35556" s="8" t="inlineStr">
        <is>
          <t>Disneyland Park</t>
        </is>
      </c>
      <c r="E35556" s="8" t="inlineStr">
        <is>
          <t>Les Voyages de Pinocchio</t>
        </is>
      </c>
      <c r="F35556" s="8" t="inlineStr">
        <is>
          <t>STANDBY</t>
        </is>
      </c>
      <c r="G35556" s="8" t="n">
        <v>20</v>
      </c>
      <c r="H35556" s="8" t="inlineStr">
        <is>
          <t>OPERATING</t>
        </is>
      </c>
    </row>
    <row r="35557">
      <c r="A35557" s="8" t="inlineStr">
        <is>
          <t>2026-08-07</t>
        </is>
      </c>
      <c r="B35557" s="8" t="n">
        <v>19</v>
      </c>
      <c r="C35557" s="8" t="n">
        <v>31</v>
      </c>
      <c r="D35557" s="8" t="inlineStr">
        <is>
          <t>Disneyland Park</t>
        </is>
      </c>
      <c r="E35557" s="8" t="inlineStr">
        <is>
          <t>Mad Hatter's Tea Cups</t>
        </is>
      </c>
      <c r="F35557" s="8" t="inlineStr">
        <is>
          <t>STANDBY</t>
        </is>
      </c>
      <c r="G35557" s="8" t="n">
        <v>10</v>
      </c>
      <c r="H35557" s="8" t="inlineStr">
        <is>
          <t>OPERATING</t>
        </is>
      </c>
    </row>
    <row r="35558">
      <c r="A35558" s="8" t="inlineStr">
        <is>
          <t>2026-08-07</t>
        </is>
      </c>
      <c r="B35558" s="8" t="n">
        <v>19</v>
      </c>
      <c r="C35558" s="8" t="n">
        <v>31</v>
      </c>
      <c r="D35558" s="8" t="inlineStr">
        <is>
          <t>Disneyland Park</t>
        </is>
      </c>
      <c r="E35558" s="8" t="inlineStr">
        <is>
          <t>Meet Mickey Mouse</t>
        </is>
      </c>
      <c r="F35558" s="8" t="inlineStr">
        <is>
          <t>STANDBY</t>
        </is>
      </c>
      <c r="G35558" s="8" t="n">
        <v>0</v>
      </c>
      <c r="H35558" s="8" t="inlineStr">
        <is>
          <t>CLOSED</t>
        </is>
      </c>
    </row>
    <row r="35559">
      <c r="A35559" s="8" t="inlineStr">
        <is>
          <t>2026-08-07</t>
        </is>
      </c>
      <c r="B35559" s="8" t="n">
        <v>19</v>
      </c>
      <c r="C35559" s="8" t="n">
        <v>31</v>
      </c>
      <c r="D35559" s="8" t="inlineStr">
        <is>
          <t>Disneyland Park</t>
        </is>
      </c>
      <c r="E35559" s="8" t="inlineStr">
        <is>
          <t>Peter Pan's Flight</t>
        </is>
      </c>
      <c r="F35559" s="8" t="inlineStr">
        <is>
          <t>STANDBY</t>
        </is>
      </c>
      <c r="G35559" s="8" t="n">
        <v>60</v>
      </c>
      <c r="H35559" s="8" t="inlineStr">
        <is>
          <t>OPERATING</t>
        </is>
      </c>
    </row>
    <row r="35560">
      <c r="A35560" s="8" t="inlineStr">
        <is>
          <t>2026-08-07</t>
        </is>
      </c>
      <c r="B35560" s="8" t="n">
        <v>19</v>
      </c>
      <c r="C35560" s="8" t="n">
        <v>31</v>
      </c>
      <c r="D35560" s="8" t="inlineStr">
        <is>
          <t>Disneyland Park</t>
        </is>
      </c>
      <c r="E35560" s="8" t="inlineStr">
        <is>
          <t>Princess Pavilion</t>
        </is>
      </c>
      <c r="F35560" s="8" t="inlineStr">
        <is>
          <t>STANDBY</t>
        </is>
      </c>
      <c r="G35560" s="8" t="n">
        <v>0</v>
      </c>
      <c r="H35560" s="8" t="inlineStr">
        <is>
          <t>CLOSED</t>
        </is>
      </c>
    </row>
    <row r="35561">
      <c r="A35561" s="8" t="inlineStr">
        <is>
          <t>2026-08-07</t>
        </is>
      </c>
      <c r="B35561" s="8" t="n">
        <v>19</v>
      </c>
      <c r="C35561" s="8" t="n">
        <v>31</v>
      </c>
      <c r="D35561" s="8" t="inlineStr">
        <is>
          <t>Disneyland Park</t>
        </is>
      </c>
      <c r="E35561" s="8" t="inlineStr">
        <is>
          <t>Big Thunder Mountain</t>
        </is>
      </c>
      <c r="F35561" s="8" t="inlineStr">
        <is>
          <t>STANDBY</t>
        </is>
      </c>
      <c r="G35561" s="8" t="n">
        <v>45</v>
      </c>
      <c r="H35561" s="8" t="inlineStr">
        <is>
          <t>OPERATING</t>
        </is>
      </c>
    </row>
    <row r="35562">
      <c r="A35562" s="8" t="inlineStr">
        <is>
          <t>2026-08-07</t>
        </is>
      </c>
      <c r="B35562" s="8" t="n">
        <v>19</v>
      </c>
      <c r="C35562" s="8" t="n">
        <v>31</v>
      </c>
      <c r="D35562" s="8" t="inlineStr">
        <is>
          <t>Disneyland Park</t>
        </is>
      </c>
      <c r="E35562" s="8" t="inlineStr">
        <is>
          <t>Disneyland Railroad Frontierland Depot</t>
        </is>
      </c>
      <c r="F35562" s="8" t="inlineStr">
        <is>
          <t>STANDBY</t>
        </is>
      </c>
      <c r="G35562" s="8" t="n">
        <v>10</v>
      </c>
      <c r="H35562" s="8" t="inlineStr">
        <is>
          <t>OPERATING</t>
        </is>
      </c>
    </row>
    <row r="35563">
      <c r="A35563" s="8" t="inlineStr">
        <is>
          <t>2026-08-07</t>
        </is>
      </c>
      <c r="B35563" s="8" t="n">
        <v>19</v>
      </c>
      <c r="C35563" s="8" t="n">
        <v>31</v>
      </c>
      <c r="D35563" s="8" t="inlineStr">
        <is>
          <t>Disneyland Park</t>
        </is>
      </c>
      <c r="E35563" s="8" t="inlineStr">
        <is>
          <t>Frontierland Playground</t>
        </is>
      </c>
      <c r="F35563" s="8" t="inlineStr">
        <is>
          <t>STANDBY</t>
        </is>
      </c>
      <c r="G35563" s="8" t="n">
        <v>0</v>
      </c>
      <c r="H35563" s="8" t="inlineStr">
        <is>
          <t>OPERATING</t>
        </is>
      </c>
    </row>
    <row r="35564">
      <c r="A35564" s="8" t="inlineStr">
        <is>
          <t>2026-08-07</t>
        </is>
      </c>
      <c r="B35564" s="8" t="n">
        <v>19</v>
      </c>
      <c r="C35564" s="8" t="n">
        <v>31</v>
      </c>
      <c r="D35564" s="8" t="inlineStr">
        <is>
          <t>Disneyland Park</t>
        </is>
      </c>
      <c r="E35564" s="8" t="inlineStr">
        <is>
          <t>Phantom Manor</t>
        </is>
      </c>
      <c r="F35564" s="8" t="inlineStr">
        <is>
          <t>STANDBY</t>
        </is>
      </c>
      <c r="G35564" s="8" t="n">
        <v>5</v>
      </c>
      <c r="H35564" s="8" t="inlineStr">
        <is>
          <t>OPERATING</t>
        </is>
      </c>
    </row>
    <row r="35565">
      <c r="A35565" s="8" t="inlineStr">
        <is>
          <t>2026-08-07</t>
        </is>
      </c>
      <c r="B35565" s="8" t="n">
        <v>19</v>
      </c>
      <c r="C35565" s="8" t="n">
        <v>31</v>
      </c>
      <c r="D35565" s="8" t="inlineStr">
        <is>
          <t>Disneyland Park</t>
        </is>
      </c>
      <c r="E35565" s="8" t="inlineStr">
        <is>
          <t>River Rogue Keelboats</t>
        </is>
      </c>
      <c r="F35565" s="8" t="inlineStr">
        <is>
          <t>STANDBY</t>
        </is>
      </c>
      <c r="G35565" s="8" t="n">
        <v>0</v>
      </c>
      <c r="H35565" s="8" t="inlineStr">
        <is>
          <t>CLOSED</t>
        </is>
      </c>
    </row>
    <row r="35566">
      <c r="A35566" s="8" t="inlineStr">
        <is>
          <t>2026-08-07</t>
        </is>
      </c>
      <c r="B35566" s="8" t="n">
        <v>19</v>
      </c>
      <c r="C35566" s="8" t="n">
        <v>31</v>
      </c>
      <c r="D35566" s="8" t="inlineStr">
        <is>
          <t>Disneyland Park</t>
        </is>
      </c>
      <c r="E35566" s="8" t="inlineStr">
        <is>
          <t>Rustler Roundup Shootin' Gallery</t>
        </is>
      </c>
      <c r="F35566" s="8" t="inlineStr">
        <is>
          <t>STANDBY</t>
        </is>
      </c>
      <c r="G35566" s="8" t="n">
        <v>0</v>
      </c>
      <c r="H35566" s="8" t="inlineStr">
        <is>
          <t>OPERATING</t>
        </is>
      </c>
    </row>
    <row r="35567">
      <c r="A35567" s="8" t="inlineStr">
        <is>
          <t>2026-08-07</t>
        </is>
      </c>
      <c r="B35567" s="8" t="n">
        <v>19</v>
      </c>
      <c r="C35567" s="8" t="n">
        <v>31</v>
      </c>
      <c r="D35567" s="8" t="inlineStr">
        <is>
          <t>Disneyland Park</t>
        </is>
      </c>
      <c r="E35567" s="8" t="inlineStr">
        <is>
          <t>Thunder Mesa Riverboat Landing</t>
        </is>
      </c>
      <c r="F35567" s="8" t="inlineStr">
        <is>
          <t>STANDBY</t>
        </is>
      </c>
      <c r="G35567" s="8" t="n">
        <v>0</v>
      </c>
      <c r="H35567" s="8" t="inlineStr">
        <is>
          <t>CLOSED</t>
        </is>
      </c>
    </row>
    <row r="35568">
      <c r="A35568" s="8" t="inlineStr">
        <is>
          <t>2026-08-07</t>
        </is>
      </c>
      <c r="B35568" s="8" t="n">
        <v>19</v>
      </c>
      <c r="C35568" s="8" t="n">
        <v>31</v>
      </c>
      <c r="D35568" s="8" t="inlineStr">
        <is>
          <t>Disneyland Park</t>
        </is>
      </c>
      <c r="E35568" s="8" t="inlineStr">
        <is>
          <t>Disneyland Railroad Main Street Station</t>
        </is>
      </c>
      <c r="F35568" s="8" t="inlineStr">
        <is>
          <t>STANDBY</t>
        </is>
      </c>
      <c r="G35568" s="8" t="n">
        <v>0</v>
      </c>
      <c r="H35568" s="8" t="inlineStr">
        <is>
          <t>OPERATING</t>
        </is>
      </c>
    </row>
    <row r="35569">
      <c r="A35569" s="8" t="inlineStr">
        <is>
          <t>2026-08-07</t>
        </is>
      </c>
      <c r="B35569" s="8" t="n">
        <v>19</v>
      </c>
      <c r="C35569" s="8" t="n">
        <v>31</v>
      </c>
      <c r="D35569" s="8" t="inlineStr">
        <is>
          <t>Disneyland Park</t>
        </is>
      </c>
      <c r="E35569" s="8" t="inlineStr">
        <is>
          <t>Main Street Vehicles</t>
        </is>
      </c>
      <c r="F35569" s="8" t="inlineStr">
        <is>
          <t>STANDBY</t>
        </is>
      </c>
      <c r="G35569" s="8" t="n">
        <v>0</v>
      </c>
      <c r="H35569" s="8" t="inlineStr">
        <is>
          <t>CLOSED</t>
        </is>
      </c>
    </row>
    <row r="35570">
      <c r="A35570" s="8" t="inlineStr">
        <is>
          <t>2026-08-07</t>
        </is>
      </c>
      <c r="B35570" s="8" t="n">
        <v>19</v>
      </c>
      <c r="C35570" s="8" t="n">
        <v>31</v>
      </c>
      <c r="D35570" s="8" t="inlineStr">
        <is>
          <t>Disney Adventure World</t>
        </is>
      </c>
      <c r="E35570" s="8" t="inlineStr">
        <is>
          <t>Avengers Assemble: Flight Force</t>
        </is>
      </c>
      <c r="F35570" s="8" t="inlineStr">
        <is>
          <t>STANDBY</t>
        </is>
      </c>
      <c r="G35570" s="8" t="n">
        <v>15</v>
      </c>
      <c r="H35570" s="8" t="inlineStr">
        <is>
          <t>OPERATING</t>
        </is>
      </c>
    </row>
    <row r="35571">
      <c r="A35571" s="8" t="inlineStr">
        <is>
          <t>2026-08-07</t>
        </is>
      </c>
      <c r="B35571" s="8" t="n">
        <v>19</v>
      </c>
      <c r="C35571" s="8" t="n">
        <v>31</v>
      </c>
      <c r="D35571" s="8" t="inlineStr">
        <is>
          <t>Disney Adventure World</t>
        </is>
      </c>
      <c r="E35571" s="8" t="inlineStr">
        <is>
          <t>Avengers Assemble: Flight Force Single Rider</t>
        </is>
      </c>
      <c r="F35571" s="8" t="inlineStr">
        <is>
          <t>STANDBY</t>
        </is>
      </c>
      <c r="G35571" s="8" t="n">
        <v>10</v>
      </c>
      <c r="H35571" s="8" t="inlineStr">
        <is>
          <t>OPERATING</t>
        </is>
      </c>
    </row>
    <row r="35572">
      <c r="A35572" s="8" t="inlineStr">
        <is>
          <t>2026-08-07</t>
        </is>
      </c>
      <c r="B35572" s="8" t="n">
        <v>19</v>
      </c>
      <c r="C35572" s="8" t="n">
        <v>31</v>
      </c>
      <c r="D35572" s="8" t="inlineStr">
        <is>
          <t>Disney Adventure World</t>
        </is>
      </c>
      <c r="E35572" s="8" t="inlineStr">
        <is>
          <t>Spider-Man W.E.B. Adventure</t>
        </is>
      </c>
      <c r="F35572" s="8" t="inlineStr">
        <is>
          <t>STANDBY</t>
        </is>
      </c>
      <c r="G35572" s="8" t="n">
        <v>35</v>
      </c>
      <c r="H35572" s="8" t="inlineStr">
        <is>
          <t>OPERATING</t>
        </is>
      </c>
    </row>
    <row r="35573">
      <c r="A35573" s="8" t="inlineStr">
        <is>
          <t>2026-08-07</t>
        </is>
      </c>
      <c r="B35573" s="8" t="n">
        <v>19</v>
      </c>
      <c r="C35573" s="8" t="n">
        <v>31</v>
      </c>
      <c r="D35573" s="8" t="inlineStr">
        <is>
          <t>Disney Adventure World</t>
        </is>
      </c>
      <c r="E35573" s="8" t="inlineStr">
        <is>
          <t>Spider-Man W.E.B. Adventure Single Rider</t>
        </is>
      </c>
      <c r="F35573" s="8" t="inlineStr">
        <is>
          <t>STANDBY</t>
        </is>
      </c>
      <c r="G35573" s="8" t="n">
        <v>10</v>
      </c>
      <c r="H35573" s="8" t="inlineStr">
        <is>
          <t>OPERATING</t>
        </is>
      </c>
    </row>
    <row r="35574">
      <c r="A35574" s="8" t="inlineStr">
        <is>
          <t>2026-08-07</t>
        </is>
      </c>
      <c r="B35574" s="8" t="n">
        <v>19</v>
      </c>
      <c r="C35574" s="8" t="n">
        <v>31</v>
      </c>
      <c r="D35574" s="8" t="inlineStr">
        <is>
          <t>Disney Adventure World</t>
        </is>
      </c>
      <c r="E35574" s="8" t="inlineStr">
        <is>
          <t>The Twilight Zone Tower of Terror</t>
        </is>
      </c>
      <c r="F35574" s="8" t="inlineStr">
        <is>
          <t>STANDBY</t>
        </is>
      </c>
      <c r="G35574" s="8" t="n">
        <v>20</v>
      </c>
      <c r="H35574" s="8" t="inlineStr">
        <is>
          <t>OPERATING</t>
        </is>
      </c>
    </row>
    <row r="35575">
      <c r="A35575" s="8" t="inlineStr">
        <is>
          <t>2026-08-07</t>
        </is>
      </c>
      <c r="B35575" s="8" t="n">
        <v>19</v>
      </c>
      <c r="C35575" s="8" t="n">
        <v>31</v>
      </c>
      <c r="D35575" s="8" t="inlineStr">
        <is>
          <t>Disney Adventure World</t>
        </is>
      </c>
      <c r="E35575" s="8" t="inlineStr">
        <is>
          <t>Cars Quatre Roues Rallye</t>
        </is>
      </c>
      <c r="F35575" s="8" t="inlineStr">
        <is>
          <t>STANDBY</t>
        </is>
      </c>
      <c r="G35575" s="8" t="n">
        <v>10</v>
      </c>
      <c r="H35575" s="8" t="inlineStr">
        <is>
          <t>OPERATING</t>
        </is>
      </c>
    </row>
    <row r="35576">
      <c r="A35576" s="8" t="inlineStr">
        <is>
          <t>2026-08-07</t>
        </is>
      </c>
      <c r="B35576" s="8" t="n">
        <v>19</v>
      </c>
      <c r="C35576" s="8" t="n">
        <v>31</v>
      </c>
      <c r="D35576" s="8" t="inlineStr">
        <is>
          <t>Disney Adventure World</t>
        </is>
      </c>
      <c r="E35576" s="8" t="inlineStr">
        <is>
          <t>Cars ROAD TRIP</t>
        </is>
      </c>
      <c r="F35576" s="8" t="inlineStr">
        <is>
          <t>STANDBY</t>
        </is>
      </c>
      <c r="G35576" s="8" t="n">
        <v>5</v>
      </c>
      <c r="H35576" s="8" t="inlineStr">
        <is>
          <t>OPERATING</t>
        </is>
      </c>
    </row>
    <row r="35577">
      <c r="A35577" s="8" t="inlineStr">
        <is>
          <t>2026-08-07</t>
        </is>
      </c>
      <c r="B35577" s="8" t="n">
        <v>19</v>
      </c>
      <c r="C35577" s="8" t="n">
        <v>31</v>
      </c>
      <c r="D35577" s="8" t="inlineStr">
        <is>
          <t>Disney Adventure World</t>
        </is>
      </c>
      <c r="E35577" s="8" t="inlineStr">
        <is>
          <t>Crush's Coaster</t>
        </is>
      </c>
      <c r="F35577" s="8" t="inlineStr">
        <is>
          <t>STANDBY</t>
        </is>
      </c>
      <c r="G35577" s="8" t="n">
        <v>65</v>
      </c>
      <c r="H35577" s="8" t="inlineStr">
        <is>
          <t>OPERATING</t>
        </is>
      </c>
    </row>
    <row r="35578">
      <c r="A35578" s="8" t="inlineStr">
        <is>
          <t>2026-08-07</t>
        </is>
      </c>
      <c r="B35578" s="8" t="n">
        <v>19</v>
      </c>
      <c r="C35578" s="8" t="n">
        <v>31</v>
      </c>
      <c r="D35578" s="8" t="inlineStr">
        <is>
          <t>Disney Adventure World</t>
        </is>
      </c>
      <c r="E35578" s="8" t="inlineStr">
        <is>
          <t>Crush's Coaster Single Rider</t>
        </is>
      </c>
      <c r="F35578" s="8" t="inlineStr">
        <is>
          <t>STANDBY</t>
        </is>
      </c>
      <c r="G35578" s="8" t="n">
        <v>50</v>
      </c>
      <c r="H35578" s="8" t="inlineStr">
        <is>
          <t>OPERATING</t>
        </is>
      </c>
    </row>
    <row r="35579">
      <c r="A35579" s="8" t="inlineStr">
        <is>
          <t>2026-08-07</t>
        </is>
      </c>
      <c r="B35579" s="8" t="n">
        <v>19</v>
      </c>
      <c r="C35579" s="8" t="n">
        <v>31</v>
      </c>
      <c r="D35579" s="8" t="inlineStr">
        <is>
          <t>Disney Adventure World</t>
        </is>
      </c>
      <c r="E35579" s="8" t="inlineStr">
        <is>
          <t>Les Tapis Volants - Flying Carpets Over Agrabah®</t>
        </is>
      </c>
      <c r="F35579" s="8" t="inlineStr">
        <is>
          <t>STANDBY</t>
        </is>
      </c>
      <c r="G35579" s="8" t="n">
        <v>15</v>
      </c>
      <c r="H35579" s="8" t="inlineStr">
        <is>
          <t>OPERATING</t>
        </is>
      </c>
    </row>
    <row r="35580">
      <c r="A35580" s="8" t="inlineStr">
        <is>
          <t>2026-08-07</t>
        </is>
      </c>
      <c r="B35580" s="8" t="n">
        <v>19</v>
      </c>
      <c r="C35580" s="8" t="n">
        <v>31</v>
      </c>
      <c r="D35580" s="8" t="inlineStr">
        <is>
          <t>Disney Adventure World</t>
        </is>
      </c>
      <c r="E35580" s="8" t="inlineStr">
        <is>
          <t>Ratatouille : L’Aventure Totalement Toquée de Rémy​</t>
        </is>
      </c>
      <c r="F35580" s="8" t="inlineStr">
        <is>
          <t>STANDBY</t>
        </is>
      </c>
      <c r="G35580" s="8" t="n">
        <v>40</v>
      </c>
      <c r="H35580" s="8" t="inlineStr">
        <is>
          <t>OPERATING</t>
        </is>
      </c>
    </row>
    <row r="35581">
      <c r="A35581" s="8" t="inlineStr">
        <is>
          <t>2026-08-07</t>
        </is>
      </c>
      <c r="B35581" s="8" t="n">
        <v>19</v>
      </c>
      <c r="C35581" s="8" t="n">
        <v>31</v>
      </c>
      <c r="D35581" s="8" t="inlineStr">
        <is>
          <t>Disney Adventure World</t>
        </is>
      </c>
      <c r="E35581" s="8" t="inlineStr">
        <is>
          <t>Ratatouille: The Adventure Single Rider</t>
        </is>
      </c>
      <c r="F35581" s="8" t="inlineStr">
        <is>
          <t>STANDBY</t>
        </is>
      </c>
      <c r="G35581" s="8" t="n">
        <v>15</v>
      </c>
      <c r="H35581" s="8" t="inlineStr">
        <is>
          <t>OPERATING</t>
        </is>
      </c>
    </row>
    <row r="35582">
      <c r="A35582" s="8" t="inlineStr">
        <is>
          <t>2026-08-07</t>
        </is>
      </c>
      <c r="B35582" s="8" t="n">
        <v>19</v>
      </c>
      <c r="C35582" s="8" t="n">
        <v>31</v>
      </c>
      <c r="D35582" s="8" t="inlineStr">
        <is>
          <t>Disney Adventure World</t>
        </is>
      </c>
      <c r="E35582" s="8" t="inlineStr">
        <is>
          <t>RC Racer</t>
        </is>
      </c>
      <c r="F35582" s="8" t="inlineStr">
        <is>
          <t>STANDBY</t>
        </is>
      </c>
      <c r="G35582" s="8" t="n">
        <v>30</v>
      </c>
      <c r="H35582" s="8" t="inlineStr">
        <is>
          <t>OPERATING</t>
        </is>
      </c>
    </row>
    <row r="35583">
      <c r="A35583" s="8" t="inlineStr">
        <is>
          <t>2026-08-07</t>
        </is>
      </c>
      <c r="B35583" s="8" t="n">
        <v>19</v>
      </c>
      <c r="C35583" s="8" t="n">
        <v>31</v>
      </c>
      <c r="D35583" s="8" t="inlineStr">
        <is>
          <t>Disney Adventure World</t>
        </is>
      </c>
      <c r="E35583" s="8" t="inlineStr">
        <is>
          <t>RC Racer Single Rider</t>
        </is>
      </c>
      <c r="F35583" s="8" t="inlineStr">
        <is>
          <t>STANDBY</t>
        </is>
      </c>
      <c r="G35583" s="8" t="n">
        <v>25</v>
      </c>
      <c r="H35583" s="8" t="inlineStr">
        <is>
          <t>OPERATING</t>
        </is>
      </c>
    </row>
    <row r="35584">
      <c r="A35584" s="8" t="inlineStr">
        <is>
          <t>2026-08-07</t>
        </is>
      </c>
      <c r="B35584" s="8" t="n">
        <v>19</v>
      </c>
      <c r="C35584" s="8" t="n">
        <v>31</v>
      </c>
      <c r="D35584" s="8" t="inlineStr">
        <is>
          <t>Disney Adventure World</t>
        </is>
      </c>
      <c r="E35584" s="8" t="inlineStr">
        <is>
          <t>Slinky® Dog Zigzag Spin</t>
        </is>
      </c>
      <c r="F35584" s="8" t="inlineStr">
        <is>
          <t>STANDBY</t>
        </is>
      </c>
      <c r="G35584" s="8" t="n">
        <v>10</v>
      </c>
      <c r="H35584" s="8" t="inlineStr">
        <is>
          <t>OPERATING</t>
        </is>
      </c>
    </row>
    <row r="35585">
      <c r="A35585" s="8" t="inlineStr">
        <is>
          <t>2026-08-07</t>
        </is>
      </c>
      <c r="B35585" s="8" t="n">
        <v>19</v>
      </c>
      <c r="C35585" s="8" t="n">
        <v>31</v>
      </c>
      <c r="D35585" s="8" t="inlineStr">
        <is>
          <t>Disney Adventure World</t>
        </is>
      </c>
      <c r="E35585" s="8" t="inlineStr">
        <is>
          <t>Toy Soldiers Parachute Drop</t>
        </is>
      </c>
      <c r="F35585" s="8" t="inlineStr">
        <is>
          <t>STANDBY</t>
        </is>
      </c>
      <c r="G35585" s="8" t="n">
        <v>45</v>
      </c>
      <c r="H35585" s="8" t="inlineStr">
        <is>
          <t>OPERATING</t>
        </is>
      </c>
    </row>
    <row r="35586">
      <c r="A35586" s="8" t="inlineStr">
        <is>
          <t>2026-08-07</t>
        </is>
      </c>
      <c r="B35586" s="8" t="n">
        <v>19</v>
      </c>
      <c r="C35586" s="8" t="n">
        <v>31</v>
      </c>
      <c r="D35586" s="8" t="inlineStr">
        <is>
          <t>Disney Adventure World</t>
        </is>
      </c>
      <c r="E35586" s="8" t="inlineStr">
        <is>
          <t>Toy Soldiers Parachute Drop Single Rider</t>
        </is>
      </c>
      <c r="F35586" s="8" t="inlineStr">
        <is>
          <t>STANDBY</t>
        </is>
      </c>
      <c r="G35586" s="8" t="n">
        <v>20</v>
      </c>
      <c r="H35586" s="8" t="inlineStr">
        <is>
          <t>OPERATING</t>
        </is>
      </c>
    </row>
    <row r="35587">
      <c r="A35587" s="8" t="inlineStr">
        <is>
          <t>2026-08-07</t>
        </is>
      </c>
      <c r="B35587" s="8" t="n">
        <v>19</v>
      </c>
      <c r="C35587" s="8" t="n">
        <v>31</v>
      </c>
      <c r="D35587" s="8" t="inlineStr">
        <is>
          <t>Disney Adventure World</t>
        </is>
      </c>
      <c r="E35587" s="8" t="inlineStr">
        <is>
          <t>Entry to World of Frozen</t>
        </is>
      </c>
      <c r="F35587" s="8" t="inlineStr">
        <is>
          <t>STANDBY</t>
        </is>
      </c>
      <c r="G35587" s="8" t="n">
        <v>0</v>
      </c>
      <c r="H35587" s="8" t="inlineStr">
        <is>
          <t>OPERATING</t>
        </is>
      </c>
    </row>
    <row r="35588">
      <c r="A35588" s="8" t="inlineStr">
        <is>
          <t>2026-08-07</t>
        </is>
      </c>
      <c r="B35588" s="8" t="n">
        <v>19</v>
      </c>
      <c r="C35588" s="8" t="n">
        <v>31</v>
      </c>
      <c r="D35588" s="8" t="inlineStr">
        <is>
          <t>Disney Adventure World</t>
        </is>
      </c>
      <c r="E35588" s="8" t="inlineStr">
        <is>
          <t>Frozen Ever After</t>
        </is>
      </c>
      <c r="F35588" s="8" t="inlineStr">
        <is>
          <t>STANDBY</t>
        </is>
      </c>
      <c r="G35588" s="8" t="n">
        <v>0</v>
      </c>
      <c r="H35588" s="8" t="inlineStr">
        <is>
          <t>CLOSED</t>
        </is>
      </c>
    </row>
    <row r="35589">
      <c r="A35589" s="8" t="inlineStr">
        <is>
          <t>2026-08-07</t>
        </is>
      </c>
      <c r="B35589" s="8" t="n">
        <v>19</v>
      </c>
      <c r="C35589" s="8" t="n">
        <v>31</v>
      </c>
      <c r="D35589" s="8" t="inlineStr">
        <is>
          <t>Disney Adventure World</t>
        </is>
      </c>
      <c r="E35589" s="8" t="inlineStr">
        <is>
          <t>Raiponce Tangled Spin</t>
        </is>
      </c>
      <c r="F35589" s="8" t="inlineStr">
        <is>
          <t>STANDBY</t>
        </is>
      </c>
      <c r="G35589" s="8" t="n">
        <v>5</v>
      </c>
      <c r="H35589" s="8" t="inlineStr">
        <is>
          <t>OPERATING</t>
        </is>
      </c>
    </row>
    <row r="35590">
      <c r="A35590" s="8" t="inlineStr">
        <is>
          <t>2026-08-07</t>
        </is>
      </c>
      <c r="B35590" s="8" t="n">
        <v>19</v>
      </c>
      <c r="C35590" s="8" t="n">
        <v>45</v>
      </c>
      <c r="D35590" s="8" t="inlineStr">
        <is>
          <t>Disneyland Park</t>
        </is>
      </c>
      <c r="E35590" s="8" t="inlineStr">
        <is>
          <t>Adventure Isle</t>
        </is>
      </c>
      <c r="F35590" s="8" t="inlineStr">
        <is>
          <t>STANDBY</t>
        </is>
      </c>
      <c r="G35590" s="8" t="n">
        <v>0</v>
      </c>
      <c r="H35590" s="8" t="inlineStr">
        <is>
          <t>OPERATING</t>
        </is>
      </c>
    </row>
    <row r="35591">
      <c r="A35591" s="8" t="inlineStr">
        <is>
          <t>2026-08-07</t>
        </is>
      </c>
      <c r="B35591" s="8" t="n">
        <v>19</v>
      </c>
      <c r="C35591" s="8" t="n">
        <v>45</v>
      </c>
      <c r="D35591" s="8" t="inlineStr">
        <is>
          <t>Disneyland Park</t>
        </is>
      </c>
      <c r="E35591" s="8" t="inlineStr">
        <is>
          <t>Indiana Jones and the Temple of Peril Single Rider</t>
        </is>
      </c>
      <c r="F35591" s="8" t="inlineStr">
        <is>
          <t>STANDBY</t>
        </is>
      </c>
      <c r="G35591" s="8" t="n">
        <v>5</v>
      </c>
      <c r="H35591" s="8" t="inlineStr">
        <is>
          <t>OPERATING</t>
        </is>
      </c>
    </row>
    <row r="35592">
      <c r="A35592" s="8" t="inlineStr">
        <is>
          <t>2026-08-07</t>
        </is>
      </c>
      <c r="B35592" s="8" t="n">
        <v>19</v>
      </c>
      <c r="C35592" s="8" t="n">
        <v>45</v>
      </c>
      <c r="D35592" s="8" t="inlineStr">
        <is>
          <t>Disneyland Park</t>
        </is>
      </c>
      <c r="E35592" s="8" t="inlineStr">
        <is>
          <t>Indiana Jones™ and the Temple of Peril</t>
        </is>
      </c>
      <c r="F35592" s="8" t="inlineStr">
        <is>
          <t>STANDBY</t>
        </is>
      </c>
      <c r="G35592" s="8" t="n">
        <v>5</v>
      </c>
      <c r="H35592" s="8" t="inlineStr">
        <is>
          <t>OPERATING</t>
        </is>
      </c>
    </row>
    <row r="35593">
      <c r="A35593" s="8" t="inlineStr">
        <is>
          <t>2026-08-07</t>
        </is>
      </c>
      <c r="B35593" s="8" t="n">
        <v>19</v>
      </c>
      <c r="C35593" s="8" t="n">
        <v>45</v>
      </c>
      <c r="D35593" s="8" t="inlineStr">
        <is>
          <t>Disneyland Park</t>
        </is>
      </c>
      <c r="E35593" s="8" t="inlineStr">
        <is>
          <t>La Cabane des Robinson</t>
        </is>
      </c>
      <c r="F35593" s="8" t="inlineStr">
        <is>
          <t>STANDBY</t>
        </is>
      </c>
      <c r="G35593" s="8" t="n">
        <v>5</v>
      </c>
      <c r="H35593" s="8" t="inlineStr">
        <is>
          <t>OPERATING</t>
        </is>
      </c>
    </row>
    <row r="35594">
      <c r="A35594" s="8" t="inlineStr">
        <is>
          <t>2026-08-07</t>
        </is>
      </c>
      <c r="B35594" s="8" t="n">
        <v>19</v>
      </c>
      <c r="C35594" s="8" t="n">
        <v>45</v>
      </c>
      <c r="D35594" s="8" t="inlineStr">
        <is>
          <t>Disneyland Park</t>
        </is>
      </c>
      <c r="E35594" s="8" t="inlineStr">
        <is>
          <t>Le Passage Enchanté d'Aladdin</t>
        </is>
      </c>
      <c r="F35594" s="8" t="inlineStr">
        <is>
          <t>STANDBY</t>
        </is>
      </c>
      <c r="G35594" s="8" t="n">
        <v>0</v>
      </c>
      <c r="H35594" s="8" t="inlineStr">
        <is>
          <t>OPERATING</t>
        </is>
      </c>
    </row>
    <row r="35595">
      <c r="A35595" s="8" t="inlineStr">
        <is>
          <t>2026-08-07</t>
        </is>
      </c>
      <c r="B35595" s="8" t="n">
        <v>19</v>
      </c>
      <c r="C35595" s="8" t="n">
        <v>45</v>
      </c>
      <c r="D35595" s="8" t="inlineStr">
        <is>
          <t>Disneyland Park</t>
        </is>
      </c>
      <c r="E35595" s="8" t="inlineStr">
        <is>
          <t>Pirate Galleon</t>
        </is>
      </c>
      <c r="F35595" s="8" t="inlineStr">
        <is>
          <t>STANDBY</t>
        </is>
      </c>
      <c r="G35595" s="8" t="n">
        <v>0</v>
      </c>
      <c r="H35595" s="8" t="inlineStr">
        <is>
          <t>CLOSED</t>
        </is>
      </c>
    </row>
    <row r="35596">
      <c r="A35596" s="8" t="inlineStr">
        <is>
          <t>2026-08-07</t>
        </is>
      </c>
      <c r="B35596" s="8" t="n">
        <v>19</v>
      </c>
      <c r="C35596" s="8" t="n">
        <v>45</v>
      </c>
      <c r="D35596" s="8" t="inlineStr">
        <is>
          <t>Disneyland Park</t>
        </is>
      </c>
      <c r="E35596" s="8" t="inlineStr">
        <is>
          <t>Pirates of the Caribbean</t>
        </is>
      </c>
      <c r="F35596" s="8" t="inlineStr">
        <is>
          <t>STANDBY</t>
        </is>
      </c>
      <c r="G35596" s="8" t="n">
        <v>5</v>
      </c>
      <c r="H35596" s="8" t="inlineStr">
        <is>
          <t>OPERATING</t>
        </is>
      </c>
    </row>
    <row r="35597">
      <c r="A35597" s="8" t="inlineStr">
        <is>
          <t>2026-08-07</t>
        </is>
      </c>
      <c r="B35597" s="8" t="n">
        <v>19</v>
      </c>
      <c r="C35597" s="8" t="n">
        <v>45</v>
      </c>
      <c r="D35597" s="8" t="inlineStr">
        <is>
          <t>Disneyland Park</t>
        </is>
      </c>
      <c r="E35597" s="8" t="inlineStr">
        <is>
          <t>Pirates' Beach</t>
        </is>
      </c>
      <c r="F35597" s="8" t="inlineStr">
        <is>
          <t>STANDBY</t>
        </is>
      </c>
      <c r="G35597" s="8" t="n">
        <v>0</v>
      </c>
      <c r="H35597" s="8" t="inlineStr">
        <is>
          <t>OPERATING</t>
        </is>
      </c>
    </row>
    <row r="35598">
      <c r="A35598" s="8" t="inlineStr">
        <is>
          <t>2026-08-07</t>
        </is>
      </c>
      <c r="B35598" s="8" t="n">
        <v>19</v>
      </c>
      <c r="C35598" s="8" t="n">
        <v>45</v>
      </c>
      <c r="D35598" s="8" t="inlineStr">
        <is>
          <t>Disneyland Park</t>
        </is>
      </c>
      <c r="E35598" s="8" t="inlineStr">
        <is>
          <t>Autopia, presented by Avis</t>
        </is>
      </c>
      <c r="F35598" s="8" t="inlineStr">
        <is>
          <t>STANDBY</t>
        </is>
      </c>
      <c r="G35598" s="8" t="n">
        <v>40</v>
      </c>
      <c r="H35598" s="8" t="inlineStr">
        <is>
          <t>OPERATING</t>
        </is>
      </c>
    </row>
    <row r="35599">
      <c r="A35599" s="8" t="inlineStr">
        <is>
          <t>2026-08-07</t>
        </is>
      </c>
      <c r="B35599" s="8" t="n">
        <v>19</v>
      </c>
      <c r="C35599" s="8" t="n">
        <v>45</v>
      </c>
      <c r="D35599" s="8" t="inlineStr">
        <is>
          <t>Disneyland Park</t>
        </is>
      </c>
      <c r="E35599" s="8" t="inlineStr">
        <is>
          <t>Buzz Lightyear Laser Blast</t>
        </is>
      </c>
      <c r="F35599" s="8" t="inlineStr">
        <is>
          <t>STANDBY</t>
        </is>
      </c>
      <c r="G35599" s="8" t="n">
        <v>45</v>
      </c>
      <c r="H35599" s="8" t="inlineStr">
        <is>
          <t>OPERATING</t>
        </is>
      </c>
    </row>
    <row r="35600">
      <c r="A35600" s="8" t="inlineStr">
        <is>
          <t>2026-08-07</t>
        </is>
      </c>
      <c r="B35600" s="8" t="n">
        <v>19</v>
      </c>
      <c r="C35600" s="8" t="n">
        <v>45</v>
      </c>
      <c r="D35600" s="8" t="inlineStr">
        <is>
          <t>Disneyland Park</t>
        </is>
      </c>
      <c r="E35600" s="8" t="inlineStr">
        <is>
          <t>Disneyland Railroad Discoveryland Station</t>
        </is>
      </c>
      <c r="F35600" s="8" t="inlineStr">
        <is>
          <t>STANDBY</t>
        </is>
      </c>
      <c r="G35600" s="8" t="n">
        <v>0</v>
      </c>
      <c r="H35600" s="8" t="inlineStr">
        <is>
          <t>CLOSED</t>
        </is>
      </c>
    </row>
    <row r="35601">
      <c r="A35601" s="8" t="inlineStr">
        <is>
          <t>2026-08-07</t>
        </is>
      </c>
      <c r="B35601" s="8" t="n">
        <v>19</v>
      </c>
      <c r="C35601" s="8" t="n">
        <v>45</v>
      </c>
      <c r="D35601" s="8" t="inlineStr">
        <is>
          <t>Disneyland Park</t>
        </is>
      </c>
      <c r="E35601" s="8" t="inlineStr">
        <is>
          <t>Les Mystères du Nautilus</t>
        </is>
      </c>
      <c r="F35601" s="8" t="inlineStr">
        <is>
          <t>STANDBY</t>
        </is>
      </c>
      <c r="G35601" s="8" t="n">
        <v>5</v>
      </c>
      <c r="H35601" s="8" t="inlineStr">
        <is>
          <t>OPERATING</t>
        </is>
      </c>
    </row>
    <row r="35602">
      <c r="A35602" s="8" t="inlineStr">
        <is>
          <t>2026-08-07</t>
        </is>
      </c>
      <c r="B35602" s="8" t="n">
        <v>19</v>
      </c>
      <c r="C35602" s="8" t="n">
        <v>45</v>
      </c>
      <c r="D35602" s="8" t="inlineStr">
        <is>
          <t>Disneyland Park</t>
        </is>
      </c>
      <c r="E35602" s="8" t="inlineStr">
        <is>
          <t>Mickey’s PhilharMagic</t>
        </is>
      </c>
      <c r="F35602" s="8" t="inlineStr">
        <is>
          <t>STANDBY</t>
        </is>
      </c>
      <c r="G35602" s="8" t="n">
        <v>0</v>
      </c>
      <c r="H35602" s="8" t="inlineStr">
        <is>
          <t>CLOSED</t>
        </is>
      </c>
    </row>
    <row r="35603">
      <c r="A35603" s="8" t="inlineStr">
        <is>
          <t>2026-08-07</t>
        </is>
      </c>
      <c r="B35603" s="8" t="n">
        <v>19</v>
      </c>
      <c r="C35603" s="8" t="n">
        <v>45</v>
      </c>
      <c r="D35603" s="8" t="inlineStr">
        <is>
          <t>Disneyland Park</t>
        </is>
      </c>
      <c r="E35603" s="8" t="inlineStr">
        <is>
          <t>Orbitron®</t>
        </is>
      </c>
      <c r="F35603" s="8" t="inlineStr">
        <is>
          <t>STANDBY</t>
        </is>
      </c>
      <c r="G35603" s="8" t="n">
        <v>40</v>
      </c>
      <c r="H35603" s="8" t="inlineStr">
        <is>
          <t>OPERATING</t>
        </is>
      </c>
    </row>
    <row r="35604">
      <c r="A35604" s="8" t="inlineStr">
        <is>
          <t>2026-08-07</t>
        </is>
      </c>
      <c r="B35604" s="8" t="n">
        <v>19</v>
      </c>
      <c r="C35604" s="8" t="n">
        <v>45</v>
      </c>
      <c r="D35604" s="8" t="inlineStr">
        <is>
          <t>Disneyland Park</t>
        </is>
      </c>
      <c r="E35604" s="8" t="inlineStr">
        <is>
          <t>Star Tours: The Adventures Continue*</t>
        </is>
      </c>
      <c r="F35604" s="8" t="inlineStr">
        <is>
          <t>STANDBY</t>
        </is>
      </c>
      <c r="G35604" s="8" t="n">
        <v>5</v>
      </c>
      <c r="H35604" s="8" t="inlineStr">
        <is>
          <t>OPERATING</t>
        </is>
      </c>
    </row>
    <row r="35605">
      <c r="A35605" s="8" t="inlineStr">
        <is>
          <t>2026-08-07</t>
        </is>
      </c>
      <c r="B35605" s="8" t="n">
        <v>19</v>
      </c>
      <c r="C35605" s="8" t="n">
        <v>45</v>
      </c>
      <c r="D35605" s="8" t="inlineStr">
        <is>
          <t>Disneyland Park</t>
        </is>
      </c>
      <c r="E35605" s="8" t="inlineStr">
        <is>
          <t>Star Wars Hyperspace Mountain</t>
        </is>
      </c>
      <c r="F35605" s="8" t="inlineStr">
        <is>
          <t>STANDBY</t>
        </is>
      </c>
      <c r="G35605" s="8" t="n">
        <v>25</v>
      </c>
      <c r="H35605" s="8" t="inlineStr">
        <is>
          <t>OPERATING</t>
        </is>
      </c>
    </row>
    <row r="35606">
      <c r="A35606" s="8" t="inlineStr">
        <is>
          <t>2026-08-07</t>
        </is>
      </c>
      <c r="B35606" s="8" t="n">
        <v>19</v>
      </c>
      <c r="C35606" s="8" t="n">
        <v>45</v>
      </c>
      <c r="D35606" s="8" t="inlineStr">
        <is>
          <t>Disneyland Park</t>
        </is>
      </c>
      <c r="E35606" s="8" t="inlineStr">
        <is>
          <t>Star Wars Hyperspace Mountain Single Rider</t>
        </is>
      </c>
      <c r="F35606" s="8" t="inlineStr">
        <is>
          <t>STANDBY</t>
        </is>
      </c>
      <c r="G35606" s="8" t="n">
        <v>0</v>
      </c>
      <c r="H35606" s="8" t="inlineStr">
        <is>
          <t>OPERATING</t>
        </is>
      </c>
    </row>
    <row r="35607">
      <c r="A35607" s="8" t="inlineStr">
        <is>
          <t>2026-08-07</t>
        </is>
      </c>
      <c r="B35607" s="8" t="n">
        <v>19</v>
      </c>
      <c r="C35607" s="8" t="n">
        <v>45</v>
      </c>
      <c r="D35607" s="8" t="inlineStr">
        <is>
          <t>Disneyland Park</t>
        </is>
      </c>
      <c r="E35607" s="8" t="inlineStr">
        <is>
          <t>Welcome to Starport: A Star Wars Encounter</t>
        </is>
      </c>
      <c r="F35607" s="8" t="inlineStr">
        <is>
          <t>STANDBY</t>
        </is>
      </c>
      <c r="G35607" s="8" t="n">
        <v>0</v>
      </c>
      <c r="H35607" s="8" t="inlineStr">
        <is>
          <t>CLOSED</t>
        </is>
      </c>
    </row>
    <row r="35608">
      <c r="A35608" s="8" t="inlineStr">
        <is>
          <t>2026-08-07</t>
        </is>
      </c>
      <c r="B35608" s="8" t="n">
        <v>19</v>
      </c>
      <c r="C35608" s="8" t="n">
        <v>45</v>
      </c>
      <c r="D35608" s="8" t="inlineStr">
        <is>
          <t>Disneyland Park</t>
        </is>
      </c>
      <c r="E35608" s="8" t="inlineStr">
        <is>
          <t>"it's a small world"</t>
        </is>
      </c>
      <c r="F35608" s="8" t="inlineStr">
        <is>
          <t>STANDBY</t>
        </is>
      </c>
      <c r="G35608" s="8" t="n">
        <v>5</v>
      </c>
      <c r="H35608" s="8" t="inlineStr">
        <is>
          <t>OPERATING</t>
        </is>
      </c>
    </row>
    <row r="35609">
      <c r="A35609" s="8" t="inlineStr">
        <is>
          <t>2026-08-07</t>
        </is>
      </c>
      <c r="B35609" s="8" t="n">
        <v>19</v>
      </c>
      <c r="C35609" s="8" t="n">
        <v>45</v>
      </c>
      <c r="D35609" s="8" t="inlineStr">
        <is>
          <t>Disneyland Park</t>
        </is>
      </c>
      <c r="E35609" s="8" t="inlineStr">
        <is>
          <t>Alice's Curious Labyrinth</t>
        </is>
      </c>
      <c r="F35609" s="8" t="inlineStr">
        <is>
          <t>STANDBY</t>
        </is>
      </c>
      <c r="G35609" s="8" t="n">
        <v>5</v>
      </c>
      <c r="H35609" s="8" t="inlineStr">
        <is>
          <t>OPERATING</t>
        </is>
      </c>
    </row>
    <row r="35610">
      <c r="A35610" s="8" t="inlineStr">
        <is>
          <t>2026-08-07</t>
        </is>
      </c>
      <c r="B35610" s="8" t="n">
        <v>19</v>
      </c>
      <c r="C35610" s="8" t="n">
        <v>45</v>
      </c>
      <c r="D35610" s="8" t="inlineStr">
        <is>
          <t>Disneyland Park</t>
        </is>
      </c>
      <c r="E35610" s="8" t="inlineStr">
        <is>
          <t>Blanche-Neige et les Sept Nains®</t>
        </is>
      </c>
      <c r="F35610" s="8" t="inlineStr">
        <is>
          <t>STANDBY</t>
        </is>
      </c>
      <c r="G35610" s="8" t="n">
        <v>10</v>
      </c>
      <c r="H35610" s="8" t="inlineStr">
        <is>
          <t>OPERATING</t>
        </is>
      </c>
    </row>
    <row r="35611">
      <c r="A35611" s="8" t="inlineStr">
        <is>
          <t>2026-08-07</t>
        </is>
      </c>
      <c r="B35611" s="8" t="n">
        <v>19</v>
      </c>
      <c r="C35611" s="8" t="n">
        <v>45</v>
      </c>
      <c r="D35611" s="8" t="inlineStr">
        <is>
          <t>Disneyland Park</t>
        </is>
      </c>
      <c r="E35611" s="8" t="inlineStr">
        <is>
          <t>Casey Jr. – le Petit Train du Cirque</t>
        </is>
      </c>
      <c r="F35611" s="8" t="inlineStr">
        <is>
          <t>STANDBY</t>
        </is>
      </c>
      <c r="G35611" s="8" t="n">
        <v>5</v>
      </c>
      <c r="H35611" s="8" t="inlineStr">
        <is>
          <t>OPERATING</t>
        </is>
      </c>
    </row>
    <row r="35612">
      <c r="A35612" s="8" t="inlineStr">
        <is>
          <t>2026-08-07</t>
        </is>
      </c>
      <c r="B35612" s="8" t="n">
        <v>19</v>
      </c>
      <c r="C35612" s="8" t="n">
        <v>45</v>
      </c>
      <c r="D35612" s="8" t="inlineStr">
        <is>
          <t>Disneyland Park</t>
        </is>
      </c>
      <c r="E35612" s="8" t="inlineStr">
        <is>
          <t>Disneyland Railroad Fantasyland Station</t>
        </is>
      </c>
      <c r="F35612" s="8" t="inlineStr">
        <is>
          <t>STANDBY</t>
        </is>
      </c>
      <c r="G35612" s="8" t="n">
        <v>0</v>
      </c>
      <c r="H35612" s="8" t="inlineStr">
        <is>
          <t>CLOSED</t>
        </is>
      </c>
    </row>
    <row r="35613">
      <c r="A35613" s="8" t="inlineStr">
        <is>
          <t>2026-08-07</t>
        </is>
      </c>
      <c r="B35613" s="8" t="n">
        <v>19</v>
      </c>
      <c r="C35613" s="8" t="n">
        <v>45</v>
      </c>
      <c r="D35613" s="8" t="inlineStr">
        <is>
          <t>Disneyland Park</t>
        </is>
      </c>
      <c r="E35613" s="8" t="inlineStr">
        <is>
          <t>Disneyland Railroad Main Street Station</t>
        </is>
      </c>
      <c r="F35613" s="8" t="inlineStr">
        <is>
          <t>STANDBY</t>
        </is>
      </c>
      <c r="G35613" s="8" t="n">
        <v>0</v>
      </c>
      <c r="H35613" s="8" t="inlineStr">
        <is>
          <t>CLOSED</t>
        </is>
      </c>
    </row>
    <row r="35614">
      <c r="A35614" s="8" t="inlineStr">
        <is>
          <t>2026-08-07</t>
        </is>
      </c>
      <c r="B35614" s="8" t="n">
        <v>19</v>
      </c>
      <c r="C35614" s="8" t="n">
        <v>45</v>
      </c>
      <c r="D35614" s="8" t="inlineStr">
        <is>
          <t>Disneyland Park</t>
        </is>
      </c>
      <c r="E35614" s="8" t="inlineStr">
        <is>
          <t>Dumbo the Flying Elephant</t>
        </is>
      </c>
      <c r="F35614" s="8" t="inlineStr">
        <is>
          <t>STANDBY</t>
        </is>
      </c>
      <c r="G35614" s="8" t="n">
        <v>20</v>
      </c>
      <c r="H35614" s="8" t="inlineStr">
        <is>
          <t>OPERATING</t>
        </is>
      </c>
    </row>
    <row r="35615">
      <c r="A35615" s="8" t="inlineStr">
        <is>
          <t>2026-08-07</t>
        </is>
      </c>
      <c r="B35615" s="8" t="n">
        <v>19</v>
      </c>
      <c r="C35615" s="8" t="n">
        <v>45</v>
      </c>
      <c r="D35615" s="8" t="inlineStr">
        <is>
          <t>Disneyland Park</t>
        </is>
      </c>
      <c r="E35615" s="8" t="inlineStr">
        <is>
          <t>La Tanière du Dragon</t>
        </is>
      </c>
      <c r="F35615" s="8" t="inlineStr">
        <is>
          <t>STANDBY</t>
        </is>
      </c>
      <c r="G35615" s="8" t="n">
        <v>0</v>
      </c>
      <c r="H35615" s="8" t="inlineStr">
        <is>
          <t>OPERATING</t>
        </is>
      </c>
    </row>
    <row r="35616">
      <c r="A35616" s="8" t="inlineStr">
        <is>
          <t>2026-08-07</t>
        </is>
      </c>
      <c r="B35616" s="8" t="n">
        <v>19</v>
      </c>
      <c r="C35616" s="8" t="n">
        <v>45</v>
      </c>
      <c r="D35616" s="8" t="inlineStr">
        <is>
          <t>Disneyland Park</t>
        </is>
      </c>
      <c r="E35616" s="8" t="inlineStr">
        <is>
          <t>Le Carrousel de Lancelot</t>
        </is>
      </c>
      <c r="F35616" s="8" t="inlineStr">
        <is>
          <t>STANDBY</t>
        </is>
      </c>
      <c r="G35616" s="8" t="n">
        <v>10</v>
      </c>
      <c r="H35616" s="8" t="inlineStr">
        <is>
          <t>OPERATING</t>
        </is>
      </c>
    </row>
    <row r="35617">
      <c r="A35617" s="8" t="inlineStr">
        <is>
          <t>2026-08-07</t>
        </is>
      </c>
      <c r="B35617" s="8" t="n">
        <v>19</v>
      </c>
      <c r="C35617" s="8" t="n">
        <v>45</v>
      </c>
      <c r="D35617" s="8" t="inlineStr">
        <is>
          <t>Disneyland Park</t>
        </is>
      </c>
      <c r="E35617" s="8" t="inlineStr">
        <is>
          <t>Le Pays des Contes de Fées, presented by Vittel</t>
        </is>
      </c>
      <c r="F35617" s="8" t="inlineStr">
        <is>
          <t>STANDBY</t>
        </is>
      </c>
      <c r="G35617" s="8" t="n">
        <v>5</v>
      </c>
      <c r="H35617" s="8" t="inlineStr">
        <is>
          <t>OPERATING</t>
        </is>
      </c>
    </row>
    <row r="35618">
      <c r="A35618" s="8" t="inlineStr">
        <is>
          <t>2026-08-07</t>
        </is>
      </c>
      <c r="B35618" s="8" t="n">
        <v>19</v>
      </c>
      <c r="C35618" s="8" t="n">
        <v>45</v>
      </c>
      <c r="D35618" s="8" t="inlineStr">
        <is>
          <t>Disneyland Park</t>
        </is>
      </c>
      <c r="E35618" s="8" t="inlineStr">
        <is>
          <t>Les Voyages de Pinocchio</t>
        </is>
      </c>
      <c r="F35618" s="8" t="inlineStr">
        <is>
          <t>STANDBY</t>
        </is>
      </c>
      <c r="G35618" s="8" t="n">
        <v>10</v>
      </c>
      <c r="H35618" s="8" t="inlineStr">
        <is>
          <t>OPERATING</t>
        </is>
      </c>
    </row>
    <row r="35619">
      <c r="A35619" s="8" t="inlineStr">
        <is>
          <t>2026-08-07</t>
        </is>
      </c>
      <c r="B35619" s="8" t="n">
        <v>19</v>
      </c>
      <c r="C35619" s="8" t="n">
        <v>45</v>
      </c>
      <c r="D35619" s="8" t="inlineStr">
        <is>
          <t>Disneyland Park</t>
        </is>
      </c>
      <c r="E35619" s="8" t="inlineStr">
        <is>
          <t>Mad Hatter's Tea Cups</t>
        </is>
      </c>
      <c r="F35619" s="8" t="inlineStr">
        <is>
          <t>STANDBY</t>
        </is>
      </c>
      <c r="G35619" s="8" t="n">
        <v>10</v>
      </c>
      <c r="H35619" s="8" t="inlineStr">
        <is>
          <t>OPERATING</t>
        </is>
      </c>
    </row>
    <row r="35620">
      <c r="A35620" s="8" t="inlineStr">
        <is>
          <t>2026-08-07</t>
        </is>
      </c>
      <c r="B35620" s="8" t="n">
        <v>19</v>
      </c>
      <c r="C35620" s="8" t="n">
        <v>45</v>
      </c>
      <c r="D35620" s="8" t="inlineStr">
        <is>
          <t>Disneyland Park</t>
        </is>
      </c>
      <c r="E35620" s="8" t="inlineStr">
        <is>
          <t>Meet Mickey Mouse</t>
        </is>
      </c>
      <c r="F35620" s="8" t="inlineStr">
        <is>
          <t>STANDBY</t>
        </is>
      </c>
      <c r="G35620" s="8" t="n">
        <v>0</v>
      </c>
      <c r="H35620" s="8" t="inlineStr">
        <is>
          <t>CLOSED</t>
        </is>
      </c>
    </row>
    <row r="35621">
      <c r="A35621" s="8" t="inlineStr">
        <is>
          <t>2026-08-07</t>
        </is>
      </c>
      <c r="B35621" s="8" t="n">
        <v>19</v>
      </c>
      <c r="C35621" s="8" t="n">
        <v>45</v>
      </c>
      <c r="D35621" s="8" t="inlineStr">
        <is>
          <t>Disneyland Park</t>
        </is>
      </c>
      <c r="E35621" s="8" t="inlineStr">
        <is>
          <t>Peter Pan's Flight</t>
        </is>
      </c>
      <c r="F35621" s="8" t="inlineStr">
        <is>
          <t>STANDBY</t>
        </is>
      </c>
      <c r="G35621" s="8" t="n">
        <v>60</v>
      </c>
      <c r="H35621" s="8" t="inlineStr">
        <is>
          <t>OPERATING</t>
        </is>
      </c>
    </row>
    <row r="35622">
      <c r="A35622" s="8" t="inlineStr">
        <is>
          <t>2026-08-07</t>
        </is>
      </c>
      <c r="B35622" s="8" t="n">
        <v>19</v>
      </c>
      <c r="C35622" s="8" t="n">
        <v>45</v>
      </c>
      <c r="D35622" s="8" t="inlineStr">
        <is>
          <t>Disneyland Park</t>
        </is>
      </c>
      <c r="E35622" s="8" t="inlineStr">
        <is>
          <t>Princess Pavilion</t>
        </is>
      </c>
      <c r="F35622" s="8" t="inlineStr">
        <is>
          <t>STANDBY</t>
        </is>
      </c>
      <c r="G35622" s="8" t="n">
        <v>0</v>
      </c>
      <c r="H35622" s="8" t="inlineStr">
        <is>
          <t>CLOSED</t>
        </is>
      </c>
    </row>
    <row r="35623">
      <c r="A35623" s="8" t="inlineStr">
        <is>
          <t>2026-08-07</t>
        </is>
      </c>
      <c r="B35623" s="8" t="n">
        <v>19</v>
      </c>
      <c r="C35623" s="8" t="n">
        <v>45</v>
      </c>
      <c r="D35623" s="8" t="inlineStr">
        <is>
          <t>Disneyland Park</t>
        </is>
      </c>
      <c r="E35623" s="8" t="inlineStr">
        <is>
          <t>Big Thunder Mountain</t>
        </is>
      </c>
      <c r="F35623" s="8" t="inlineStr">
        <is>
          <t>STANDBY</t>
        </is>
      </c>
      <c r="G35623" s="8" t="n">
        <v>40</v>
      </c>
      <c r="H35623" s="8" t="inlineStr">
        <is>
          <t>OPERATING</t>
        </is>
      </c>
    </row>
    <row r="35624">
      <c r="A35624" s="8" t="inlineStr">
        <is>
          <t>2026-08-07</t>
        </is>
      </c>
      <c r="B35624" s="8" t="n">
        <v>19</v>
      </c>
      <c r="C35624" s="8" t="n">
        <v>45</v>
      </c>
      <c r="D35624" s="8" t="inlineStr">
        <is>
          <t>Disneyland Park</t>
        </is>
      </c>
      <c r="E35624" s="8" t="inlineStr">
        <is>
          <t>Disneyland Railroad Frontierland Depot</t>
        </is>
      </c>
      <c r="F35624" s="8" t="inlineStr">
        <is>
          <t>STANDBY</t>
        </is>
      </c>
      <c r="G35624" s="8" t="n">
        <v>0</v>
      </c>
      <c r="H35624" s="8" t="inlineStr">
        <is>
          <t>CLOSED</t>
        </is>
      </c>
    </row>
    <row r="35625">
      <c r="A35625" s="8" t="inlineStr">
        <is>
          <t>2026-08-07</t>
        </is>
      </c>
      <c r="B35625" s="8" t="n">
        <v>19</v>
      </c>
      <c r="C35625" s="8" t="n">
        <v>45</v>
      </c>
      <c r="D35625" s="8" t="inlineStr">
        <is>
          <t>Disneyland Park</t>
        </is>
      </c>
      <c r="E35625" s="8" t="inlineStr">
        <is>
          <t>Frontierland Playground</t>
        </is>
      </c>
      <c r="F35625" s="8" t="inlineStr">
        <is>
          <t>STANDBY</t>
        </is>
      </c>
      <c r="G35625" s="8" t="n">
        <v>0</v>
      </c>
      <c r="H35625" s="8" t="inlineStr">
        <is>
          <t>OPERATING</t>
        </is>
      </c>
    </row>
    <row r="35626">
      <c r="A35626" s="8" t="inlineStr">
        <is>
          <t>2026-08-07</t>
        </is>
      </c>
      <c r="B35626" s="8" t="n">
        <v>19</v>
      </c>
      <c r="C35626" s="8" t="n">
        <v>45</v>
      </c>
      <c r="D35626" s="8" t="inlineStr">
        <is>
          <t>Disneyland Park</t>
        </is>
      </c>
      <c r="E35626" s="8" t="inlineStr">
        <is>
          <t>Phantom Manor</t>
        </is>
      </c>
      <c r="F35626" s="8" t="inlineStr">
        <is>
          <t>STANDBY</t>
        </is>
      </c>
      <c r="G35626" s="8" t="n">
        <v>5</v>
      </c>
      <c r="H35626" s="8" t="inlineStr">
        <is>
          <t>OPERATING</t>
        </is>
      </c>
    </row>
    <row r="35627">
      <c r="A35627" s="8" t="inlineStr">
        <is>
          <t>2026-08-07</t>
        </is>
      </c>
      <c r="B35627" s="8" t="n">
        <v>19</v>
      </c>
      <c r="C35627" s="8" t="n">
        <v>45</v>
      </c>
      <c r="D35627" s="8" t="inlineStr">
        <is>
          <t>Disneyland Park</t>
        </is>
      </c>
      <c r="E35627" s="8" t="inlineStr">
        <is>
          <t>River Rogue Keelboats</t>
        </is>
      </c>
      <c r="F35627" s="8" t="inlineStr">
        <is>
          <t>STANDBY</t>
        </is>
      </c>
      <c r="G35627" s="8" t="n">
        <v>0</v>
      </c>
      <c r="H35627" s="8" t="inlineStr">
        <is>
          <t>CLOSED</t>
        </is>
      </c>
    </row>
    <row r="35628">
      <c r="A35628" s="8" t="inlineStr">
        <is>
          <t>2026-08-07</t>
        </is>
      </c>
      <c r="B35628" s="8" t="n">
        <v>19</v>
      </c>
      <c r="C35628" s="8" t="n">
        <v>45</v>
      </c>
      <c r="D35628" s="8" t="inlineStr">
        <is>
          <t>Disneyland Park</t>
        </is>
      </c>
      <c r="E35628" s="8" t="inlineStr">
        <is>
          <t>Rustler Roundup Shootin' Gallery</t>
        </is>
      </c>
      <c r="F35628" s="8" t="inlineStr">
        <is>
          <t>STANDBY</t>
        </is>
      </c>
      <c r="G35628" s="8" t="n">
        <v>0</v>
      </c>
      <c r="H35628" s="8" t="inlineStr">
        <is>
          <t>OPERATING</t>
        </is>
      </c>
    </row>
    <row r="35629">
      <c r="A35629" s="8" t="inlineStr">
        <is>
          <t>2026-08-07</t>
        </is>
      </c>
      <c r="B35629" s="8" t="n">
        <v>19</v>
      </c>
      <c r="C35629" s="8" t="n">
        <v>45</v>
      </c>
      <c r="D35629" s="8" t="inlineStr">
        <is>
          <t>Disneyland Park</t>
        </is>
      </c>
      <c r="E35629" s="8" t="inlineStr">
        <is>
          <t>Thunder Mesa Riverboat Landing</t>
        </is>
      </c>
      <c r="F35629" s="8" t="inlineStr">
        <is>
          <t>STANDBY</t>
        </is>
      </c>
      <c r="G35629" s="8" t="n">
        <v>0</v>
      </c>
      <c r="H35629" s="8" t="inlineStr">
        <is>
          <t>CLOSED</t>
        </is>
      </c>
    </row>
    <row r="35630">
      <c r="A35630" s="8" t="inlineStr">
        <is>
          <t>2026-08-07</t>
        </is>
      </c>
      <c r="B35630" s="8" t="n">
        <v>19</v>
      </c>
      <c r="C35630" s="8" t="n">
        <v>45</v>
      </c>
      <c r="D35630" s="8" t="inlineStr">
        <is>
          <t>Disneyland Park</t>
        </is>
      </c>
      <c r="E35630" s="8" t="inlineStr">
        <is>
          <t>Disneyland Railroad Main Street Station</t>
        </is>
      </c>
      <c r="F35630" s="8" t="inlineStr">
        <is>
          <t>STANDBY</t>
        </is>
      </c>
      <c r="G35630" s="8" t="n">
        <v>0</v>
      </c>
      <c r="H35630" s="8" t="inlineStr">
        <is>
          <t>CLOSED</t>
        </is>
      </c>
    </row>
    <row r="35631">
      <c r="A35631" s="8" t="inlineStr">
        <is>
          <t>2026-08-07</t>
        </is>
      </c>
      <c r="B35631" s="8" t="n">
        <v>19</v>
      </c>
      <c r="C35631" s="8" t="n">
        <v>45</v>
      </c>
      <c r="D35631" s="8" t="inlineStr">
        <is>
          <t>Disneyland Park</t>
        </is>
      </c>
      <c r="E35631" s="8" t="inlineStr">
        <is>
          <t>Main Street Vehicles</t>
        </is>
      </c>
      <c r="F35631" s="8" t="inlineStr">
        <is>
          <t>STANDBY</t>
        </is>
      </c>
      <c r="G35631" s="8" t="n">
        <v>0</v>
      </c>
      <c r="H35631" s="8" t="inlineStr">
        <is>
          <t>CLOSED</t>
        </is>
      </c>
    </row>
    <row r="35632">
      <c r="A35632" s="8" t="inlineStr">
        <is>
          <t>2026-08-07</t>
        </is>
      </c>
      <c r="B35632" s="8" t="n">
        <v>19</v>
      </c>
      <c r="C35632" s="8" t="n">
        <v>45</v>
      </c>
      <c r="D35632" s="8" t="inlineStr">
        <is>
          <t>Disney Adventure World</t>
        </is>
      </c>
      <c r="E35632" s="8" t="inlineStr">
        <is>
          <t>Avengers Assemble: Flight Force</t>
        </is>
      </c>
      <c r="F35632" s="8" t="inlineStr">
        <is>
          <t>STANDBY</t>
        </is>
      </c>
      <c r="G35632" s="8" t="n">
        <v>15</v>
      </c>
      <c r="H35632" s="8" t="inlineStr">
        <is>
          <t>OPERATING</t>
        </is>
      </c>
    </row>
    <row r="35633">
      <c r="A35633" s="8" t="inlineStr">
        <is>
          <t>2026-08-07</t>
        </is>
      </c>
      <c r="B35633" s="8" t="n">
        <v>19</v>
      </c>
      <c r="C35633" s="8" t="n">
        <v>45</v>
      </c>
      <c r="D35633" s="8" t="inlineStr">
        <is>
          <t>Disney Adventure World</t>
        </is>
      </c>
      <c r="E35633" s="8" t="inlineStr">
        <is>
          <t>Avengers Assemble: Flight Force Single Rider</t>
        </is>
      </c>
      <c r="F35633" s="8" t="inlineStr">
        <is>
          <t>STANDBY</t>
        </is>
      </c>
      <c r="G35633" s="8" t="n">
        <v>5</v>
      </c>
      <c r="H35633" s="8" t="inlineStr">
        <is>
          <t>OPERATING</t>
        </is>
      </c>
    </row>
    <row r="35634">
      <c r="A35634" s="8" t="inlineStr">
        <is>
          <t>2026-08-07</t>
        </is>
      </c>
      <c r="B35634" s="8" t="n">
        <v>19</v>
      </c>
      <c r="C35634" s="8" t="n">
        <v>45</v>
      </c>
      <c r="D35634" s="8" t="inlineStr">
        <is>
          <t>Disney Adventure World</t>
        </is>
      </c>
      <c r="E35634" s="8" t="inlineStr">
        <is>
          <t>Spider-Man W.E.B. Adventure</t>
        </is>
      </c>
      <c r="F35634" s="8" t="inlineStr">
        <is>
          <t>STANDBY</t>
        </is>
      </c>
      <c r="G35634" s="8" t="n">
        <v>35</v>
      </c>
      <c r="H35634" s="8" t="inlineStr">
        <is>
          <t>OPERATING</t>
        </is>
      </c>
    </row>
    <row r="35635">
      <c r="A35635" s="8" t="inlineStr">
        <is>
          <t>2026-08-07</t>
        </is>
      </c>
      <c r="B35635" s="8" t="n">
        <v>19</v>
      </c>
      <c r="C35635" s="8" t="n">
        <v>45</v>
      </c>
      <c r="D35635" s="8" t="inlineStr">
        <is>
          <t>Disney Adventure World</t>
        </is>
      </c>
      <c r="E35635" s="8" t="inlineStr">
        <is>
          <t>Spider-Man W.E.B. Adventure Single Rider</t>
        </is>
      </c>
      <c r="F35635" s="8" t="inlineStr">
        <is>
          <t>STANDBY</t>
        </is>
      </c>
      <c r="G35635" s="8" t="n">
        <v>10</v>
      </c>
      <c r="H35635" s="8" t="inlineStr">
        <is>
          <t>OPERATING</t>
        </is>
      </c>
    </row>
    <row r="35636">
      <c r="A35636" s="8" t="inlineStr">
        <is>
          <t>2026-08-07</t>
        </is>
      </c>
      <c r="B35636" s="8" t="n">
        <v>19</v>
      </c>
      <c r="C35636" s="8" t="n">
        <v>45</v>
      </c>
      <c r="D35636" s="8" t="inlineStr">
        <is>
          <t>Disney Adventure World</t>
        </is>
      </c>
      <c r="E35636" s="8" t="inlineStr">
        <is>
          <t>The Twilight Zone Tower of Terror</t>
        </is>
      </c>
      <c r="F35636" s="8" t="inlineStr">
        <is>
          <t>STANDBY</t>
        </is>
      </c>
      <c r="G35636" s="8" t="n">
        <v>35</v>
      </c>
      <c r="H35636" s="8" t="inlineStr">
        <is>
          <t>OPERATING</t>
        </is>
      </c>
    </row>
    <row r="35637">
      <c r="A35637" s="8" t="inlineStr">
        <is>
          <t>2026-08-07</t>
        </is>
      </c>
      <c r="B35637" s="8" t="n">
        <v>19</v>
      </c>
      <c r="C35637" s="8" t="n">
        <v>45</v>
      </c>
      <c r="D35637" s="8" t="inlineStr">
        <is>
          <t>Disney Adventure World</t>
        </is>
      </c>
      <c r="E35637" s="8" t="inlineStr">
        <is>
          <t>Cars Quatre Roues Rallye</t>
        </is>
      </c>
      <c r="F35637" s="8" t="inlineStr">
        <is>
          <t>STANDBY</t>
        </is>
      </c>
      <c r="G35637" s="8" t="n">
        <v>10</v>
      </c>
      <c r="H35637" s="8" t="inlineStr">
        <is>
          <t>OPERATING</t>
        </is>
      </c>
    </row>
    <row r="35638">
      <c r="A35638" s="8" t="inlineStr">
        <is>
          <t>2026-08-07</t>
        </is>
      </c>
      <c r="B35638" s="8" t="n">
        <v>19</v>
      </c>
      <c r="C35638" s="8" t="n">
        <v>45</v>
      </c>
      <c r="D35638" s="8" t="inlineStr">
        <is>
          <t>Disney Adventure World</t>
        </is>
      </c>
      <c r="E35638" s="8" t="inlineStr">
        <is>
          <t>Cars ROAD TRIP</t>
        </is>
      </c>
      <c r="F35638" s="8" t="inlineStr">
        <is>
          <t>STANDBY</t>
        </is>
      </c>
      <c r="G35638" s="8" t="n">
        <v>5</v>
      </c>
      <c r="H35638" s="8" t="inlineStr">
        <is>
          <t>OPERATING</t>
        </is>
      </c>
    </row>
    <row r="35639">
      <c r="A35639" s="8" t="inlineStr">
        <is>
          <t>2026-08-07</t>
        </is>
      </c>
      <c r="B35639" s="8" t="n">
        <v>19</v>
      </c>
      <c r="C35639" s="8" t="n">
        <v>45</v>
      </c>
      <c r="D35639" s="8" t="inlineStr">
        <is>
          <t>Disney Adventure World</t>
        </is>
      </c>
      <c r="E35639" s="8" t="inlineStr">
        <is>
          <t>Crush's Coaster</t>
        </is>
      </c>
      <c r="F35639" s="8" t="inlineStr">
        <is>
          <t>STANDBY</t>
        </is>
      </c>
      <c r="G35639" s="8" t="n">
        <v>85</v>
      </c>
      <c r="H35639" s="8" t="inlineStr">
        <is>
          <t>OPERATING</t>
        </is>
      </c>
    </row>
    <row r="35640">
      <c r="A35640" s="8" t="inlineStr">
        <is>
          <t>2026-08-07</t>
        </is>
      </c>
      <c r="B35640" s="8" t="n">
        <v>19</v>
      </c>
      <c r="C35640" s="8" t="n">
        <v>45</v>
      </c>
      <c r="D35640" s="8" t="inlineStr">
        <is>
          <t>Disney Adventure World</t>
        </is>
      </c>
      <c r="E35640" s="8" t="inlineStr">
        <is>
          <t>Crush's Coaster Single Rider</t>
        </is>
      </c>
      <c r="F35640" s="8" t="inlineStr">
        <is>
          <t>STANDBY</t>
        </is>
      </c>
      <c r="G35640" s="8" t="n">
        <v>60</v>
      </c>
      <c r="H35640" s="8" t="inlineStr">
        <is>
          <t>OPERATING</t>
        </is>
      </c>
    </row>
    <row r="35641">
      <c r="A35641" s="8" t="inlineStr">
        <is>
          <t>2026-08-07</t>
        </is>
      </c>
      <c r="B35641" s="8" t="n">
        <v>19</v>
      </c>
      <c r="C35641" s="8" t="n">
        <v>45</v>
      </c>
      <c r="D35641" s="8" t="inlineStr">
        <is>
          <t>Disney Adventure World</t>
        </is>
      </c>
      <c r="E35641" s="8" t="inlineStr">
        <is>
          <t>Les Tapis Volants - Flying Carpets Over Agrabah®</t>
        </is>
      </c>
      <c r="F35641" s="8" t="inlineStr">
        <is>
          <t>STANDBY</t>
        </is>
      </c>
      <c r="G35641" s="8" t="n">
        <v>5</v>
      </c>
      <c r="H35641" s="8" t="inlineStr">
        <is>
          <t>OPERATING</t>
        </is>
      </c>
    </row>
    <row r="35642">
      <c r="A35642" s="8" t="inlineStr">
        <is>
          <t>2026-08-07</t>
        </is>
      </c>
      <c r="B35642" s="8" t="n">
        <v>19</v>
      </c>
      <c r="C35642" s="8" t="n">
        <v>45</v>
      </c>
      <c r="D35642" s="8" t="inlineStr">
        <is>
          <t>Disney Adventure World</t>
        </is>
      </c>
      <c r="E35642" s="8" t="inlineStr">
        <is>
          <t>Ratatouille : L’Aventure Totalement Toquée de Rémy​</t>
        </is>
      </c>
      <c r="F35642" s="8" t="inlineStr">
        <is>
          <t>STANDBY</t>
        </is>
      </c>
      <c r="G35642" s="8" t="n">
        <v>40</v>
      </c>
      <c r="H35642" s="8" t="inlineStr">
        <is>
          <t>OPERATING</t>
        </is>
      </c>
    </row>
    <row r="35643">
      <c r="A35643" s="8" t="inlineStr">
        <is>
          <t>2026-08-07</t>
        </is>
      </c>
      <c r="B35643" s="8" t="n">
        <v>19</v>
      </c>
      <c r="C35643" s="8" t="n">
        <v>45</v>
      </c>
      <c r="D35643" s="8" t="inlineStr">
        <is>
          <t>Disney Adventure World</t>
        </is>
      </c>
      <c r="E35643" s="8" t="inlineStr">
        <is>
          <t>Ratatouille: The Adventure Single Rider</t>
        </is>
      </c>
      <c r="F35643" s="8" t="inlineStr">
        <is>
          <t>STANDBY</t>
        </is>
      </c>
      <c r="G35643" s="8" t="n">
        <v>15</v>
      </c>
      <c r="H35643" s="8" t="inlineStr">
        <is>
          <t>OPERATING</t>
        </is>
      </c>
    </row>
    <row r="35644">
      <c r="A35644" s="8" t="inlineStr">
        <is>
          <t>2026-08-07</t>
        </is>
      </c>
      <c r="B35644" s="8" t="n">
        <v>19</v>
      </c>
      <c r="C35644" s="8" t="n">
        <v>45</v>
      </c>
      <c r="D35644" s="8" t="inlineStr">
        <is>
          <t>Disney Adventure World</t>
        </is>
      </c>
      <c r="E35644" s="8" t="inlineStr">
        <is>
          <t>RC Racer</t>
        </is>
      </c>
      <c r="F35644" s="8" t="inlineStr">
        <is>
          <t>STANDBY</t>
        </is>
      </c>
      <c r="G35644" s="8" t="n">
        <v>40</v>
      </c>
      <c r="H35644" s="8" t="inlineStr">
        <is>
          <t>OPERATING</t>
        </is>
      </c>
    </row>
    <row r="35645">
      <c r="A35645" s="8" t="inlineStr">
        <is>
          <t>2026-08-07</t>
        </is>
      </c>
      <c r="B35645" s="8" t="n">
        <v>19</v>
      </c>
      <c r="C35645" s="8" t="n">
        <v>45</v>
      </c>
      <c r="D35645" s="8" t="inlineStr">
        <is>
          <t>Disney Adventure World</t>
        </is>
      </c>
      <c r="E35645" s="8" t="inlineStr">
        <is>
          <t>RC Racer Single Rider</t>
        </is>
      </c>
      <c r="F35645" s="8" t="inlineStr">
        <is>
          <t>STANDBY</t>
        </is>
      </c>
      <c r="G35645" s="8" t="n">
        <v>35</v>
      </c>
      <c r="H35645" s="8" t="inlineStr">
        <is>
          <t>OPERATING</t>
        </is>
      </c>
    </row>
    <row r="35646">
      <c r="A35646" s="8" t="inlineStr">
        <is>
          <t>2026-08-07</t>
        </is>
      </c>
      <c r="B35646" s="8" t="n">
        <v>19</v>
      </c>
      <c r="C35646" s="8" t="n">
        <v>45</v>
      </c>
      <c r="D35646" s="8" t="inlineStr">
        <is>
          <t>Disney Adventure World</t>
        </is>
      </c>
      <c r="E35646" s="8" t="inlineStr">
        <is>
          <t>Slinky® Dog Zigzag Spin</t>
        </is>
      </c>
      <c r="F35646" s="8" t="inlineStr">
        <is>
          <t>STANDBY</t>
        </is>
      </c>
      <c r="G35646" s="8" t="n">
        <v>10</v>
      </c>
      <c r="H35646" s="8" t="inlineStr">
        <is>
          <t>OPERATING</t>
        </is>
      </c>
    </row>
    <row r="35647">
      <c r="A35647" s="8" t="inlineStr">
        <is>
          <t>2026-08-07</t>
        </is>
      </c>
      <c r="B35647" s="8" t="n">
        <v>19</v>
      </c>
      <c r="C35647" s="8" t="n">
        <v>45</v>
      </c>
      <c r="D35647" s="8" t="inlineStr">
        <is>
          <t>Disney Adventure World</t>
        </is>
      </c>
      <c r="E35647" s="8" t="inlineStr">
        <is>
          <t>Toy Soldiers Parachute Drop</t>
        </is>
      </c>
      <c r="F35647" s="8" t="inlineStr">
        <is>
          <t>STANDBY</t>
        </is>
      </c>
      <c r="G35647" s="8" t="n">
        <v>45</v>
      </c>
      <c r="H35647" s="8" t="inlineStr">
        <is>
          <t>OPERATING</t>
        </is>
      </c>
    </row>
    <row r="35648">
      <c r="A35648" s="8" t="inlineStr">
        <is>
          <t>2026-08-07</t>
        </is>
      </c>
      <c r="B35648" s="8" t="n">
        <v>19</v>
      </c>
      <c r="C35648" s="8" t="n">
        <v>45</v>
      </c>
      <c r="D35648" s="8" t="inlineStr">
        <is>
          <t>Disney Adventure World</t>
        </is>
      </c>
      <c r="E35648" s="8" t="inlineStr">
        <is>
          <t>Toy Soldiers Parachute Drop Single Rider</t>
        </is>
      </c>
      <c r="F35648" s="8" t="inlineStr">
        <is>
          <t>STANDBY</t>
        </is>
      </c>
      <c r="G35648" s="8" t="n">
        <v>5</v>
      </c>
      <c r="H35648" s="8" t="inlineStr">
        <is>
          <t>OPERATING</t>
        </is>
      </c>
    </row>
    <row r="35649">
      <c r="A35649" s="8" t="inlineStr">
        <is>
          <t>2026-08-07</t>
        </is>
      </c>
      <c r="B35649" s="8" t="n">
        <v>19</v>
      </c>
      <c r="C35649" s="8" t="n">
        <v>45</v>
      </c>
      <c r="D35649" s="8" t="inlineStr">
        <is>
          <t>Disney Adventure World</t>
        </is>
      </c>
      <c r="E35649" s="8" t="inlineStr">
        <is>
          <t>Entry to World of Frozen</t>
        </is>
      </c>
      <c r="F35649" s="8" t="inlineStr">
        <is>
          <t>STANDBY</t>
        </is>
      </c>
      <c r="G35649" s="8" t="n">
        <v>0</v>
      </c>
      <c r="H35649" s="8" t="inlineStr">
        <is>
          <t>OPERATING</t>
        </is>
      </c>
    </row>
    <row r="35650">
      <c r="A35650" s="8" t="inlineStr">
        <is>
          <t>2026-08-07</t>
        </is>
      </c>
      <c r="B35650" s="8" t="n">
        <v>19</v>
      </c>
      <c r="C35650" s="8" t="n">
        <v>45</v>
      </c>
      <c r="D35650" s="8" t="inlineStr">
        <is>
          <t>Disney Adventure World</t>
        </is>
      </c>
      <c r="E35650" s="8" t="inlineStr">
        <is>
          <t>Frozen Ever After</t>
        </is>
      </c>
      <c r="F35650" s="8" t="inlineStr">
        <is>
          <t>STANDBY</t>
        </is>
      </c>
      <c r="G35650" s="8" t="n">
        <v>60</v>
      </c>
      <c r="H35650" s="8" t="inlineStr">
        <is>
          <t>OPERATING</t>
        </is>
      </c>
    </row>
    <row r="35651">
      <c r="A35651" s="8" t="inlineStr">
        <is>
          <t>2026-08-07</t>
        </is>
      </c>
      <c r="B35651" s="8" t="n">
        <v>19</v>
      </c>
      <c r="C35651" s="8" t="n">
        <v>45</v>
      </c>
      <c r="D35651" s="8" t="inlineStr">
        <is>
          <t>Disney Adventure World</t>
        </is>
      </c>
      <c r="E35651" s="8" t="inlineStr">
        <is>
          <t>Raiponce Tangled Spin</t>
        </is>
      </c>
      <c r="F35651" s="8" t="inlineStr">
        <is>
          <t>STANDBY</t>
        </is>
      </c>
      <c r="G35651" s="8" t="n">
        <v>5</v>
      </c>
      <c r="H35651" s="8" t="inlineStr">
        <is>
          <t>OPERATING</t>
        </is>
      </c>
    </row>
    <row r="35652">
      <c r="A35652" s="8" t="inlineStr">
        <is>
          <t>2026-08-07</t>
        </is>
      </c>
      <c r="B35652" s="8" t="n">
        <v>19</v>
      </c>
      <c r="C35652" s="8" t="n">
        <v>58</v>
      </c>
      <c r="D35652" s="8" t="inlineStr">
        <is>
          <t>Disneyland Park</t>
        </is>
      </c>
      <c r="E35652" s="8" t="inlineStr">
        <is>
          <t>Adventure Isle</t>
        </is>
      </c>
      <c r="F35652" s="8" t="inlineStr">
        <is>
          <t>STANDBY</t>
        </is>
      </c>
      <c r="G35652" s="8" t="n">
        <v>0</v>
      </c>
      <c r="H35652" s="8" t="inlineStr">
        <is>
          <t>OPERATING</t>
        </is>
      </c>
    </row>
    <row r="35653">
      <c r="A35653" s="8" t="inlineStr">
        <is>
          <t>2026-08-07</t>
        </is>
      </c>
      <c r="B35653" s="8" t="n">
        <v>19</v>
      </c>
      <c r="C35653" s="8" t="n">
        <v>58</v>
      </c>
      <c r="D35653" s="8" t="inlineStr">
        <is>
          <t>Disneyland Park</t>
        </is>
      </c>
      <c r="E35653" s="8" t="inlineStr">
        <is>
          <t>Indiana Jones and the Temple of Peril Single Rider</t>
        </is>
      </c>
      <c r="F35653" s="8" t="inlineStr">
        <is>
          <t>STANDBY</t>
        </is>
      </c>
      <c r="G35653" s="8" t="n">
        <v>0</v>
      </c>
      <c r="H35653" s="8" t="inlineStr">
        <is>
          <t>CLOSED</t>
        </is>
      </c>
    </row>
    <row r="35654">
      <c r="A35654" s="8" t="inlineStr">
        <is>
          <t>2026-08-07</t>
        </is>
      </c>
      <c r="B35654" s="8" t="n">
        <v>19</v>
      </c>
      <c r="C35654" s="8" t="n">
        <v>58</v>
      </c>
      <c r="D35654" s="8" t="inlineStr">
        <is>
          <t>Disneyland Park</t>
        </is>
      </c>
      <c r="E35654" s="8" t="inlineStr">
        <is>
          <t>Indiana Jones™ and the Temple of Peril</t>
        </is>
      </c>
      <c r="F35654" s="8" t="inlineStr">
        <is>
          <t>STANDBY</t>
        </is>
      </c>
      <c r="G35654" s="8" t="n">
        <v>0</v>
      </c>
      <c r="H35654" s="8" t="inlineStr">
        <is>
          <t>CLOSED</t>
        </is>
      </c>
    </row>
    <row r="35655">
      <c r="A35655" s="8" t="inlineStr">
        <is>
          <t>2026-08-07</t>
        </is>
      </c>
      <c r="B35655" s="8" t="n">
        <v>19</v>
      </c>
      <c r="C35655" s="8" t="n">
        <v>58</v>
      </c>
      <c r="D35655" s="8" t="inlineStr">
        <is>
          <t>Disneyland Park</t>
        </is>
      </c>
      <c r="E35655" s="8" t="inlineStr">
        <is>
          <t>La Cabane des Robinson</t>
        </is>
      </c>
      <c r="F35655" s="8" t="inlineStr">
        <is>
          <t>STANDBY</t>
        </is>
      </c>
      <c r="G35655" s="8" t="n">
        <v>5</v>
      </c>
      <c r="H35655" s="8" t="inlineStr">
        <is>
          <t>OPERATING</t>
        </is>
      </c>
    </row>
    <row r="35656">
      <c r="A35656" s="8" t="inlineStr">
        <is>
          <t>2026-08-07</t>
        </is>
      </c>
      <c r="B35656" s="8" t="n">
        <v>19</v>
      </c>
      <c r="C35656" s="8" t="n">
        <v>58</v>
      </c>
      <c r="D35656" s="8" t="inlineStr">
        <is>
          <t>Disneyland Park</t>
        </is>
      </c>
      <c r="E35656" s="8" t="inlineStr">
        <is>
          <t>Le Passage Enchanté d'Aladdin</t>
        </is>
      </c>
      <c r="F35656" s="8" t="inlineStr">
        <is>
          <t>STANDBY</t>
        </is>
      </c>
      <c r="G35656" s="8" t="n">
        <v>0</v>
      </c>
      <c r="H35656" s="8" t="inlineStr">
        <is>
          <t>OPERATING</t>
        </is>
      </c>
    </row>
    <row r="35657">
      <c r="A35657" s="8" t="inlineStr">
        <is>
          <t>2026-08-07</t>
        </is>
      </c>
      <c r="B35657" s="8" t="n">
        <v>19</v>
      </c>
      <c r="C35657" s="8" t="n">
        <v>58</v>
      </c>
      <c r="D35657" s="8" t="inlineStr">
        <is>
          <t>Disneyland Park</t>
        </is>
      </c>
      <c r="E35657" s="8" t="inlineStr">
        <is>
          <t>Pirate Galleon</t>
        </is>
      </c>
      <c r="F35657" s="8" t="inlineStr">
        <is>
          <t>STANDBY</t>
        </is>
      </c>
      <c r="G35657" s="8" t="n">
        <v>0</v>
      </c>
      <c r="H35657" s="8" t="inlineStr">
        <is>
          <t>CLOSED</t>
        </is>
      </c>
    </row>
    <row r="35658">
      <c r="A35658" s="8" t="inlineStr">
        <is>
          <t>2026-08-07</t>
        </is>
      </c>
      <c r="B35658" s="8" t="n">
        <v>19</v>
      </c>
      <c r="C35658" s="8" t="n">
        <v>58</v>
      </c>
      <c r="D35658" s="8" t="inlineStr">
        <is>
          <t>Disneyland Park</t>
        </is>
      </c>
      <c r="E35658" s="8" t="inlineStr">
        <is>
          <t>Pirates of the Caribbean</t>
        </is>
      </c>
      <c r="F35658" s="8" t="inlineStr">
        <is>
          <t>STANDBY</t>
        </is>
      </c>
      <c r="G35658" s="8" t="n">
        <v>5</v>
      </c>
      <c r="H35658" s="8" t="inlineStr">
        <is>
          <t>OPERATING</t>
        </is>
      </c>
    </row>
    <row r="35659">
      <c r="A35659" s="8" t="inlineStr">
        <is>
          <t>2026-08-07</t>
        </is>
      </c>
      <c r="B35659" s="8" t="n">
        <v>19</v>
      </c>
      <c r="C35659" s="8" t="n">
        <v>58</v>
      </c>
      <c r="D35659" s="8" t="inlineStr">
        <is>
          <t>Disneyland Park</t>
        </is>
      </c>
      <c r="E35659" s="8" t="inlineStr">
        <is>
          <t>Pirates' Beach</t>
        </is>
      </c>
      <c r="F35659" s="8" t="inlineStr">
        <is>
          <t>STANDBY</t>
        </is>
      </c>
      <c r="G35659" s="8" t="n">
        <v>0</v>
      </c>
      <c r="H35659" s="8" t="inlineStr">
        <is>
          <t>OPERATING</t>
        </is>
      </c>
    </row>
    <row r="35660">
      <c r="A35660" s="8" t="inlineStr">
        <is>
          <t>2026-08-07</t>
        </is>
      </c>
      <c r="B35660" s="8" t="n">
        <v>19</v>
      </c>
      <c r="C35660" s="8" t="n">
        <v>58</v>
      </c>
      <c r="D35660" s="8" t="inlineStr">
        <is>
          <t>Disneyland Park</t>
        </is>
      </c>
      <c r="E35660" s="8" t="inlineStr">
        <is>
          <t>Autopia, presented by Avis</t>
        </is>
      </c>
      <c r="F35660" s="8" t="inlineStr">
        <is>
          <t>STANDBY</t>
        </is>
      </c>
      <c r="G35660" s="8" t="n">
        <v>40</v>
      </c>
      <c r="H35660" s="8" t="inlineStr">
        <is>
          <t>OPERATING</t>
        </is>
      </c>
    </row>
    <row r="35661">
      <c r="A35661" s="8" t="inlineStr">
        <is>
          <t>2026-08-07</t>
        </is>
      </c>
      <c r="B35661" s="8" t="n">
        <v>19</v>
      </c>
      <c r="C35661" s="8" t="n">
        <v>58</v>
      </c>
      <c r="D35661" s="8" t="inlineStr">
        <is>
          <t>Disneyland Park</t>
        </is>
      </c>
      <c r="E35661" s="8" t="inlineStr">
        <is>
          <t>Buzz Lightyear Laser Blast</t>
        </is>
      </c>
      <c r="F35661" s="8" t="inlineStr">
        <is>
          <t>STANDBY</t>
        </is>
      </c>
      <c r="G35661" s="8" t="n">
        <v>45</v>
      </c>
      <c r="H35661" s="8" t="inlineStr">
        <is>
          <t>OPERATING</t>
        </is>
      </c>
    </row>
    <row r="35662">
      <c r="A35662" s="8" t="inlineStr">
        <is>
          <t>2026-08-07</t>
        </is>
      </c>
      <c r="B35662" s="8" t="n">
        <v>19</v>
      </c>
      <c r="C35662" s="8" t="n">
        <v>58</v>
      </c>
      <c r="D35662" s="8" t="inlineStr">
        <is>
          <t>Disneyland Park</t>
        </is>
      </c>
      <c r="E35662" s="8" t="inlineStr">
        <is>
          <t>Disneyland Railroad Discoveryland Station</t>
        </is>
      </c>
      <c r="F35662" s="8" t="inlineStr">
        <is>
          <t>STANDBY</t>
        </is>
      </c>
      <c r="G35662" s="8" t="n">
        <v>0</v>
      </c>
      <c r="H35662" s="8" t="inlineStr">
        <is>
          <t>CLOSED</t>
        </is>
      </c>
    </row>
    <row r="35663">
      <c r="A35663" s="8" t="inlineStr">
        <is>
          <t>2026-08-07</t>
        </is>
      </c>
      <c r="B35663" s="8" t="n">
        <v>19</v>
      </c>
      <c r="C35663" s="8" t="n">
        <v>58</v>
      </c>
      <c r="D35663" s="8" t="inlineStr">
        <is>
          <t>Disneyland Park</t>
        </is>
      </c>
      <c r="E35663" s="8" t="inlineStr">
        <is>
          <t>Les Mystères du Nautilus</t>
        </is>
      </c>
      <c r="F35663" s="8" t="inlineStr">
        <is>
          <t>STANDBY</t>
        </is>
      </c>
      <c r="G35663" s="8" t="n">
        <v>5</v>
      </c>
      <c r="H35663" s="8" t="inlineStr">
        <is>
          <t>OPERATING</t>
        </is>
      </c>
    </row>
    <row r="35664">
      <c r="A35664" s="8" t="inlineStr">
        <is>
          <t>2026-08-07</t>
        </is>
      </c>
      <c r="B35664" s="8" t="n">
        <v>19</v>
      </c>
      <c r="C35664" s="8" t="n">
        <v>58</v>
      </c>
      <c r="D35664" s="8" t="inlineStr">
        <is>
          <t>Disneyland Park</t>
        </is>
      </c>
      <c r="E35664" s="8" t="inlineStr">
        <is>
          <t>Mickey’s PhilharMagic</t>
        </is>
      </c>
      <c r="F35664" s="8" t="inlineStr">
        <is>
          <t>STANDBY</t>
        </is>
      </c>
      <c r="G35664" s="8" t="n">
        <v>0</v>
      </c>
      <c r="H35664" s="8" t="inlineStr">
        <is>
          <t>CLOSED</t>
        </is>
      </c>
    </row>
    <row r="35665">
      <c r="A35665" s="8" t="inlineStr">
        <is>
          <t>2026-08-07</t>
        </is>
      </c>
      <c r="B35665" s="8" t="n">
        <v>19</v>
      </c>
      <c r="C35665" s="8" t="n">
        <v>58</v>
      </c>
      <c r="D35665" s="8" t="inlineStr">
        <is>
          <t>Disneyland Park</t>
        </is>
      </c>
      <c r="E35665" s="8" t="inlineStr">
        <is>
          <t>Orbitron®</t>
        </is>
      </c>
      <c r="F35665" s="8" t="inlineStr">
        <is>
          <t>STANDBY</t>
        </is>
      </c>
      <c r="G35665" s="8" t="n">
        <v>40</v>
      </c>
      <c r="H35665" s="8" t="inlineStr">
        <is>
          <t>OPERATING</t>
        </is>
      </c>
    </row>
    <row r="35666">
      <c r="A35666" s="8" t="inlineStr">
        <is>
          <t>2026-08-07</t>
        </is>
      </c>
      <c r="B35666" s="8" t="n">
        <v>19</v>
      </c>
      <c r="C35666" s="8" t="n">
        <v>58</v>
      </c>
      <c r="D35666" s="8" t="inlineStr">
        <is>
          <t>Disneyland Park</t>
        </is>
      </c>
      <c r="E35666" s="8" t="inlineStr">
        <is>
          <t>Star Tours: The Adventures Continue*</t>
        </is>
      </c>
      <c r="F35666" s="8" t="inlineStr">
        <is>
          <t>STANDBY</t>
        </is>
      </c>
      <c r="G35666" s="8" t="n">
        <v>5</v>
      </c>
      <c r="H35666" s="8" t="inlineStr">
        <is>
          <t>OPERATING</t>
        </is>
      </c>
    </row>
    <row r="35667">
      <c r="A35667" s="8" t="inlineStr">
        <is>
          <t>2026-08-07</t>
        </is>
      </c>
      <c r="B35667" s="8" t="n">
        <v>19</v>
      </c>
      <c r="C35667" s="8" t="n">
        <v>58</v>
      </c>
      <c r="D35667" s="8" t="inlineStr">
        <is>
          <t>Disneyland Park</t>
        </is>
      </c>
      <c r="E35667" s="8" t="inlineStr">
        <is>
          <t>Star Wars Hyperspace Mountain</t>
        </is>
      </c>
      <c r="F35667" s="8" t="inlineStr">
        <is>
          <t>STANDBY</t>
        </is>
      </c>
      <c r="G35667" s="8" t="n">
        <v>25</v>
      </c>
      <c r="H35667" s="8" t="inlineStr">
        <is>
          <t>OPERATING</t>
        </is>
      </c>
    </row>
    <row r="35668">
      <c r="A35668" s="8" t="inlineStr">
        <is>
          <t>2026-08-07</t>
        </is>
      </c>
      <c r="B35668" s="8" t="n">
        <v>19</v>
      </c>
      <c r="C35668" s="8" t="n">
        <v>58</v>
      </c>
      <c r="D35668" s="8" t="inlineStr">
        <is>
          <t>Disneyland Park</t>
        </is>
      </c>
      <c r="E35668" s="8" t="inlineStr">
        <is>
          <t>Star Wars Hyperspace Mountain Single Rider</t>
        </is>
      </c>
      <c r="F35668" s="8" t="inlineStr">
        <is>
          <t>STANDBY</t>
        </is>
      </c>
      <c r="G35668" s="8" t="n">
        <v>0</v>
      </c>
      <c r="H35668" s="8" t="inlineStr">
        <is>
          <t>OPERATING</t>
        </is>
      </c>
    </row>
    <row r="35669">
      <c r="A35669" s="8" t="inlineStr">
        <is>
          <t>2026-08-07</t>
        </is>
      </c>
      <c r="B35669" s="8" t="n">
        <v>19</v>
      </c>
      <c r="C35669" s="8" t="n">
        <v>58</v>
      </c>
      <c r="D35669" s="8" t="inlineStr">
        <is>
          <t>Disneyland Park</t>
        </is>
      </c>
      <c r="E35669" s="8" t="inlineStr">
        <is>
          <t>Welcome to Starport: A Star Wars Encounter</t>
        </is>
      </c>
      <c r="F35669" s="8" t="inlineStr">
        <is>
          <t>STANDBY</t>
        </is>
      </c>
      <c r="G35669" s="8" t="n">
        <v>0</v>
      </c>
      <c r="H35669" s="8" t="inlineStr">
        <is>
          <t>CLOSED</t>
        </is>
      </c>
    </row>
    <row r="35670">
      <c r="A35670" s="8" t="inlineStr">
        <is>
          <t>2026-08-07</t>
        </is>
      </c>
      <c r="B35670" s="8" t="n">
        <v>19</v>
      </c>
      <c r="C35670" s="8" t="n">
        <v>58</v>
      </c>
      <c r="D35670" s="8" t="inlineStr">
        <is>
          <t>Disneyland Park</t>
        </is>
      </c>
      <c r="E35670" s="8" t="inlineStr">
        <is>
          <t>"it's a small world"</t>
        </is>
      </c>
      <c r="F35670" s="8" t="inlineStr">
        <is>
          <t>STANDBY</t>
        </is>
      </c>
      <c r="G35670" s="8" t="n">
        <v>5</v>
      </c>
      <c r="H35670" s="8" t="inlineStr">
        <is>
          <t>OPERATING</t>
        </is>
      </c>
    </row>
    <row r="35671">
      <c r="A35671" s="8" t="inlineStr">
        <is>
          <t>2026-08-07</t>
        </is>
      </c>
      <c r="B35671" s="8" t="n">
        <v>19</v>
      </c>
      <c r="C35671" s="8" t="n">
        <v>58</v>
      </c>
      <c r="D35671" s="8" t="inlineStr">
        <is>
          <t>Disneyland Park</t>
        </is>
      </c>
      <c r="E35671" s="8" t="inlineStr">
        <is>
          <t>Alice's Curious Labyrinth</t>
        </is>
      </c>
      <c r="F35671" s="8" t="inlineStr">
        <is>
          <t>STANDBY</t>
        </is>
      </c>
      <c r="G35671" s="8" t="n">
        <v>5</v>
      </c>
      <c r="H35671" s="8" t="inlineStr">
        <is>
          <t>OPERATING</t>
        </is>
      </c>
    </row>
    <row r="35672">
      <c r="A35672" s="8" t="inlineStr">
        <is>
          <t>2026-08-07</t>
        </is>
      </c>
      <c r="B35672" s="8" t="n">
        <v>19</v>
      </c>
      <c r="C35672" s="8" t="n">
        <v>58</v>
      </c>
      <c r="D35672" s="8" t="inlineStr">
        <is>
          <t>Disneyland Park</t>
        </is>
      </c>
      <c r="E35672" s="8" t="inlineStr">
        <is>
          <t>Blanche-Neige et les Sept Nains®</t>
        </is>
      </c>
      <c r="F35672" s="8" t="inlineStr">
        <is>
          <t>STANDBY</t>
        </is>
      </c>
      <c r="G35672" s="8" t="n">
        <v>15</v>
      </c>
      <c r="H35672" s="8" t="inlineStr">
        <is>
          <t>OPERATING</t>
        </is>
      </c>
    </row>
    <row r="35673">
      <c r="A35673" s="8" t="inlineStr">
        <is>
          <t>2026-08-07</t>
        </is>
      </c>
      <c r="B35673" s="8" t="n">
        <v>19</v>
      </c>
      <c r="C35673" s="8" t="n">
        <v>58</v>
      </c>
      <c r="D35673" s="8" t="inlineStr">
        <is>
          <t>Disneyland Park</t>
        </is>
      </c>
      <c r="E35673" s="8" t="inlineStr">
        <is>
          <t>Casey Jr. – le Petit Train du Cirque</t>
        </is>
      </c>
      <c r="F35673" s="8" t="inlineStr">
        <is>
          <t>STANDBY</t>
        </is>
      </c>
      <c r="G35673" s="8" t="n">
        <v>5</v>
      </c>
      <c r="H35673" s="8" t="inlineStr">
        <is>
          <t>OPERATING</t>
        </is>
      </c>
    </row>
    <row r="35674">
      <c r="A35674" s="8" t="inlineStr">
        <is>
          <t>2026-08-07</t>
        </is>
      </c>
      <c r="B35674" s="8" t="n">
        <v>19</v>
      </c>
      <c r="C35674" s="8" t="n">
        <v>58</v>
      </c>
      <c r="D35674" s="8" t="inlineStr">
        <is>
          <t>Disneyland Park</t>
        </is>
      </c>
      <c r="E35674" s="8" t="inlineStr">
        <is>
          <t>Disneyland Railroad Fantasyland Station</t>
        </is>
      </c>
      <c r="F35674" s="8" t="inlineStr">
        <is>
          <t>STANDBY</t>
        </is>
      </c>
      <c r="G35674" s="8" t="n">
        <v>0</v>
      </c>
      <c r="H35674" s="8" t="inlineStr">
        <is>
          <t>CLOSED</t>
        </is>
      </c>
    </row>
    <row r="35675">
      <c r="A35675" s="8" t="inlineStr">
        <is>
          <t>2026-08-07</t>
        </is>
      </c>
      <c r="B35675" s="8" t="n">
        <v>19</v>
      </c>
      <c r="C35675" s="8" t="n">
        <v>58</v>
      </c>
      <c r="D35675" s="8" t="inlineStr">
        <is>
          <t>Disneyland Park</t>
        </is>
      </c>
      <c r="E35675" s="8" t="inlineStr">
        <is>
          <t>Disneyland Railroad Main Street Station</t>
        </is>
      </c>
      <c r="F35675" s="8" t="inlineStr">
        <is>
          <t>STANDBY</t>
        </is>
      </c>
      <c r="G35675" s="8" t="n">
        <v>0</v>
      </c>
      <c r="H35675" s="8" t="inlineStr">
        <is>
          <t>CLOSED</t>
        </is>
      </c>
    </row>
    <row r="35676">
      <c r="A35676" s="8" t="inlineStr">
        <is>
          <t>2026-08-07</t>
        </is>
      </c>
      <c r="B35676" s="8" t="n">
        <v>19</v>
      </c>
      <c r="C35676" s="8" t="n">
        <v>58</v>
      </c>
      <c r="D35676" s="8" t="inlineStr">
        <is>
          <t>Disneyland Park</t>
        </is>
      </c>
      <c r="E35676" s="8" t="inlineStr">
        <is>
          <t>Dumbo the Flying Elephant</t>
        </is>
      </c>
      <c r="F35676" s="8" t="inlineStr">
        <is>
          <t>STANDBY</t>
        </is>
      </c>
      <c r="G35676" s="8" t="n">
        <v>20</v>
      </c>
      <c r="H35676" s="8" t="inlineStr">
        <is>
          <t>OPERATING</t>
        </is>
      </c>
    </row>
    <row r="35677">
      <c r="A35677" s="8" t="inlineStr">
        <is>
          <t>2026-08-07</t>
        </is>
      </c>
      <c r="B35677" s="8" t="n">
        <v>19</v>
      </c>
      <c r="C35677" s="8" t="n">
        <v>58</v>
      </c>
      <c r="D35677" s="8" t="inlineStr">
        <is>
          <t>Disneyland Park</t>
        </is>
      </c>
      <c r="E35677" s="8" t="inlineStr">
        <is>
          <t>La Tanière du Dragon</t>
        </is>
      </c>
      <c r="F35677" s="8" t="inlineStr">
        <is>
          <t>STANDBY</t>
        </is>
      </c>
      <c r="G35677" s="8" t="n">
        <v>0</v>
      </c>
      <c r="H35677" s="8" t="inlineStr">
        <is>
          <t>OPERATING</t>
        </is>
      </c>
    </row>
    <row r="35678">
      <c r="A35678" s="8" t="inlineStr">
        <is>
          <t>2026-08-07</t>
        </is>
      </c>
      <c r="B35678" s="8" t="n">
        <v>19</v>
      </c>
      <c r="C35678" s="8" t="n">
        <v>58</v>
      </c>
      <c r="D35678" s="8" t="inlineStr">
        <is>
          <t>Disneyland Park</t>
        </is>
      </c>
      <c r="E35678" s="8" t="inlineStr">
        <is>
          <t>Le Carrousel de Lancelot</t>
        </is>
      </c>
      <c r="F35678" s="8" t="inlineStr">
        <is>
          <t>STANDBY</t>
        </is>
      </c>
      <c r="G35678" s="8" t="n">
        <v>10</v>
      </c>
      <c r="H35678" s="8" t="inlineStr">
        <is>
          <t>OPERATING</t>
        </is>
      </c>
    </row>
    <row r="35679">
      <c r="A35679" s="8" t="inlineStr">
        <is>
          <t>2026-08-07</t>
        </is>
      </c>
      <c r="B35679" s="8" t="n">
        <v>19</v>
      </c>
      <c r="C35679" s="8" t="n">
        <v>58</v>
      </c>
      <c r="D35679" s="8" t="inlineStr">
        <is>
          <t>Disneyland Park</t>
        </is>
      </c>
      <c r="E35679" s="8" t="inlineStr">
        <is>
          <t>Le Pays des Contes de Fées, presented by Vittel</t>
        </is>
      </c>
      <c r="F35679" s="8" t="inlineStr">
        <is>
          <t>STANDBY</t>
        </is>
      </c>
      <c r="G35679" s="8" t="n">
        <v>5</v>
      </c>
      <c r="H35679" s="8" t="inlineStr">
        <is>
          <t>OPERATING</t>
        </is>
      </c>
    </row>
    <row r="35680">
      <c r="A35680" s="8" t="inlineStr">
        <is>
          <t>2026-08-07</t>
        </is>
      </c>
      <c r="B35680" s="8" t="n">
        <v>19</v>
      </c>
      <c r="C35680" s="8" t="n">
        <v>58</v>
      </c>
      <c r="D35680" s="8" t="inlineStr">
        <is>
          <t>Disneyland Park</t>
        </is>
      </c>
      <c r="E35680" s="8" t="inlineStr">
        <is>
          <t>Les Voyages de Pinocchio</t>
        </is>
      </c>
      <c r="F35680" s="8" t="inlineStr">
        <is>
          <t>STANDBY</t>
        </is>
      </c>
      <c r="G35680" s="8" t="n">
        <v>15</v>
      </c>
      <c r="H35680" s="8" t="inlineStr">
        <is>
          <t>OPERATING</t>
        </is>
      </c>
    </row>
    <row r="35681">
      <c r="A35681" s="8" t="inlineStr">
        <is>
          <t>2026-08-07</t>
        </is>
      </c>
      <c r="B35681" s="8" t="n">
        <v>19</v>
      </c>
      <c r="C35681" s="8" t="n">
        <v>58</v>
      </c>
      <c r="D35681" s="8" t="inlineStr">
        <is>
          <t>Disneyland Park</t>
        </is>
      </c>
      <c r="E35681" s="8" t="inlineStr">
        <is>
          <t>Mad Hatter's Tea Cups</t>
        </is>
      </c>
      <c r="F35681" s="8" t="inlineStr">
        <is>
          <t>STANDBY</t>
        </is>
      </c>
      <c r="G35681" s="8" t="n">
        <v>10</v>
      </c>
      <c r="H35681" s="8" t="inlineStr">
        <is>
          <t>OPERATING</t>
        </is>
      </c>
    </row>
    <row r="35682">
      <c r="A35682" s="8" t="inlineStr">
        <is>
          <t>2026-08-07</t>
        </is>
      </c>
      <c r="B35682" s="8" t="n">
        <v>19</v>
      </c>
      <c r="C35682" s="8" t="n">
        <v>58</v>
      </c>
      <c r="D35682" s="8" t="inlineStr">
        <is>
          <t>Disneyland Park</t>
        </is>
      </c>
      <c r="E35682" s="8" t="inlineStr">
        <is>
          <t>Meet Mickey Mouse</t>
        </is>
      </c>
      <c r="F35682" s="8" t="inlineStr">
        <is>
          <t>STANDBY</t>
        </is>
      </c>
      <c r="G35682" s="8" t="n">
        <v>0</v>
      </c>
      <c r="H35682" s="8" t="inlineStr">
        <is>
          <t>CLOSED</t>
        </is>
      </c>
    </row>
    <row r="35683">
      <c r="A35683" s="8" t="inlineStr">
        <is>
          <t>2026-08-07</t>
        </is>
      </c>
      <c r="B35683" s="8" t="n">
        <v>19</v>
      </c>
      <c r="C35683" s="8" t="n">
        <v>58</v>
      </c>
      <c r="D35683" s="8" t="inlineStr">
        <is>
          <t>Disneyland Park</t>
        </is>
      </c>
      <c r="E35683" s="8" t="inlineStr">
        <is>
          <t>Peter Pan's Flight</t>
        </is>
      </c>
      <c r="F35683" s="8" t="inlineStr">
        <is>
          <t>STANDBY</t>
        </is>
      </c>
      <c r="G35683" s="8" t="n">
        <v>60</v>
      </c>
      <c r="H35683" s="8" t="inlineStr">
        <is>
          <t>OPERATING</t>
        </is>
      </c>
    </row>
    <row r="35684">
      <c r="A35684" s="8" t="inlineStr">
        <is>
          <t>2026-08-07</t>
        </is>
      </c>
      <c r="B35684" s="8" t="n">
        <v>19</v>
      </c>
      <c r="C35684" s="8" t="n">
        <v>58</v>
      </c>
      <c r="D35684" s="8" t="inlineStr">
        <is>
          <t>Disneyland Park</t>
        </is>
      </c>
      <c r="E35684" s="8" t="inlineStr">
        <is>
          <t>Princess Pavilion</t>
        </is>
      </c>
      <c r="F35684" s="8" t="inlineStr">
        <is>
          <t>STANDBY</t>
        </is>
      </c>
      <c r="G35684" s="8" t="n">
        <v>0</v>
      </c>
      <c r="H35684" s="8" t="inlineStr">
        <is>
          <t>CLOSED</t>
        </is>
      </c>
    </row>
    <row r="35685">
      <c r="A35685" s="8" t="inlineStr">
        <is>
          <t>2026-08-07</t>
        </is>
      </c>
      <c r="B35685" s="8" t="n">
        <v>19</v>
      </c>
      <c r="C35685" s="8" t="n">
        <v>58</v>
      </c>
      <c r="D35685" s="8" t="inlineStr">
        <is>
          <t>Disneyland Park</t>
        </is>
      </c>
      <c r="E35685" s="8" t="inlineStr">
        <is>
          <t>Big Thunder Mountain</t>
        </is>
      </c>
      <c r="F35685" s="8" t="inlineStr">
        <is>
          <t>STANDBY</t>
        </is>
      </c>
      <c r="G35685" s="8" t="n">
        <v>40</v>
      </c>
      <c r="H35685" s="8" t="inlineStr">
        <is>
          <t>OPERATING</t>
        </is>
      </c>
    </row>
    <row r="35686">
      <c r="A35686" s="8" t="inlineStr">
        <is>
          <t>2026-08-07</t>
        </is>
      </c>
      <c r="B35686" s="8" t="n">
        <v>19</v>
      </c>
      <c r="C35686" s="8" t="n">
        <v>58</v>
      </c>
      <c r="D35686" s="8" t="inlineStr">
        <is>
          <t>Disneyland Park</t>
        </is>
      </c>
      <c r="E35686" s="8" t="inlineStr">
        <is>
          <t>Disneyland Railroad Frontierland Depot</t>
        </is>
      </c>
      <c r="F35686" s="8" t="inlineStr">
        <is>
          <t>STANDBY</t>
        </is>
      </c>
      <c r="G35686" s="8" t="n">
        <v>0</v>
      </c>
      <c r="H35686" s="8" t="inlineStr">
        <is>
          <t>CLOSED</t>
        </is>
      </c>
    </row>
    <row r="35687">
      <c r="A35687" s="8" t="inlineStr">
        <is>
          <t>2026-08-07</t>
        </is>
      </c>
      <c r="B35687" s="8" t="n">
        <v>19</v>
      </c>
      <c r="C35687" s="8" t="n">
        <v>58</v>
      </c>
      <c r="D35687" s="8" t="inlineStr">
        <is>
          <t>Disneyland Park</t>
        </is>
      </c>
      <c r="E35687" s="8" t="inlineStr">
        <is>
          <t>Frontierland Playground</t>
        </is>
      </c>
      <c r="F35687" s="8" t="inlineStr">
        <is>
          <t>STANDBY</t>
        </is>
      </c>
      <c r="G35687" s="8" t="n">
        <v>0</v>
      </c>
      <c r="H35687" s="8" t="inlineStr">
        <is>
          <t>OPERATING</t>
        </is>
      </c>
    </row>
    <row r="35688">
      <c r="A35688" s="8" t="inlineStr">
        <is>
          <t>2026-08-07</t>
        </is>
      </c>
      <c r="B35688" s="8" t="n">
        <v>19</v>
      </c>
      <c r="C35688" s="8" t="n">
        <v>58</v>
      </c>
      <c r="D35688" s="8" t="inlineStr">
        <is>
          <t>Disneyland Park</t>
        </is>
      </c>
      <c r="E35688" s="8" t="inlineStr">
        <is>
          <t>Phantom Manor</t>
        </is>
      </c>
      <c r="F35688" s="8" t="inlineStr">
        <is>
          <t>STANDBY</t>
        </is>
      </c>
      <c r="G35688" s="8" t="n">
        <v>5</v>
      </c>
      <c r="H35688" s="8" t="inlineStr">
        <is>
          <t>OPERATING</t>
        </is>
      </c>
    </row>
    <row r="35689">
      <c r="A35689" s="8" t="inlineStr">
        <is>
          <t>2026-08-07</t>
        </is>
      </c>
      <c r="B35689" s="8" t="n">
        <v>19</v>
      </c>
      <c r="C35689" s="8" t="n">
        <v>58</v>
      </c>
      <c r="D35689" s="8" t="inlineStr">
        <is>
          <t>Disneyland Park</t>
        </is>
      </c>
      <c r="E35689" s="8" t="inlineStr">
        <is>
          <t>River Rogue Keelboats</t>
        </is>
      </c>
      <c r="F35689" s="8" t="inlineStr">
        <is>
          <t>STANDBY</t>
        </is>
      </c>
      <c r="G35689" s="8" t="n">
        <v>0</v>
      </c>
      <c r="H35689" s="8" t="inlineStr">
        <is>
          <t>CLOSED</t>
        </is>
      </c>
    </row>
    <row r="35690">
      <c r="A35690" s="8" t="inlineStr">
        <is>
          <t>2026-08-07</t>
        </is>
      </c>
      <c r="B35690" s="8" t="n">
        <v>19</v>
      </c>
      <c r="C35690" s="8" t="n">
        <v>58</v>
      </c>
      <c r="D35690" s="8" t="inlineStr">
        <is>
          <t>Disneyland Park</t>
        </is>
      </c>
      <c r="E35690" s="8" t="inlineStr">
        <is>
          <t>Rustler Roundup Shootin' Gallery</t>
        </is>
      </c>
      <c r="F35690" s="8" t="inlineStr">
        <is>
          <t>STANDBY</t>
        </is>
      </c>
      <c r="G35690" s="8" t="n">
        <v>0</v>
      </c>
      <c r="H35690" s="8" t="inlineStr">
        <is>
          <t>OPERATING</t>
        </is>
      </c>
    </row>
    <row r="35691">
      <c r="A35691" s="8" t="inlineStr">
        <is>
          <t>2026-08-07</t>
        </is>
      </c>
      <c r="B35691" s="8" t="n">
        <v>19</v>
      </c>
      <c r="C35691" s="8" t="n">
        <v>58</v>
      </c>
      <c r="D35691" s="8" t="inlineStr">
        <is>
          <t>Disneyland Park</t>
        </is>
      </c>
      <c r="E35691" s="8" t="inlineStr">
        <is>
          <t>Thunder Mesa Riverboat Landing</t>
        </is>
      </c>
      <c r="F35691" s="8" t="inlineStr">
        <is>
          <t>STANDBY</t>
        </is>
      </c>
      <c r="G35691" s="8" t="n">
        <v>0</v>
      </c>
      <c r="H35691" s="8" t="inlineStr">
        <is>
          <t>CLOSED</t>
        </is>
      </c>
    </row>
    <row r="35692">
      <c r="A35692" s="8" t="inlineStr">
        <is>
          <t>2026-08-07</t>
        </is>
      </c>
      <c r="B35692" s="8" t="n">
        <v>19</v>
      </c>
      <c r="C35692" s="8" t="n">
        <v>58</v>
      </c>
      <c r="D35692" s="8" t="inlineStr">
        <is>
          <t>Disneyland Park</t>
        </is>
      </c>
      <c r="E35692" s="8" t="inlineStr">
        <is>
          <t>Disneyland Railroad Main Street Station</t>
        </is>
      </c>
      <c r="F35692" s="8" t="inlineStr">
        <is>
          <t>STANDBY</t>
        </is>
      </c>
      <c r="G35692" s="8" t="n">
        <v>0</v>
      </c>
      <c r="H35692" s="8" t="inlineStr">
        <is>
          <t>CLOSED</t>
        </is>
      </c>
    </row>
    <row r="35693">
      <c r="A35693" s="8" t="inlineStr">
        <is>
          <t>2026-08-07</t>
        </is>
      </c>
      <c r="B35693" s="8" t="n">
        <v>19</v>
      </c>
      <c r="C35693" s="8" t="n">
        <v>58</v>
      </c>
      <c r="D35693" s="8" t="inlineStr">
        <is>
          <t>Disneyland Park</t>
        </is>
      </c>
      <c r="E35693" s="8" t="inlineStr">
        <is>
          <t>Main Street Vehicles</t>
        </is>
      </c>
      <c r="F35693" s="8" t="inlineStr">
        <is>
          <t>STANDBY</t>
        </is>
      </c>
      <c r="G35693" s="8" t="n">
        <v>0</v>
      </c>
      <c r="H35693" s="8" t="inlineStr">
        <is>
          <t>CLOSED</t>
        </is>
      </c>
    </row>
    <row r="35694">
      <c r="A35694" s="8" t="inlineStr">
        <is>
          <t>2026-08-07</t>
        </is>
      </c>
      <c r="B35694" s="8" t="n">
        <v>19</v>
      </c>
      <c r="C35694" s="8" t="n">
        <v>58</v>
      </c>
      <c r="D35694" s="8" t="inlineStr">
        <is>
          <t>Disney Adventure World</t>
        </is>
      </c>
      <c r="E35694" s="8" t="inlineStr">
        <is>
          <t>Avengers Assemble: Flight Force</t>
        </is>
      </c>
      <c r="F35694" s="8" t="inlineStr">
        <is>
          <t>STANDBY</t>
        </is>
      </c>
      <c r="G35694" s="8" t="n">
        <v>5</v>
      </c>
      <c r="H35694" s="8" t="inlineStr">
        <is>
          <t>OPERATING</t>
        </is>
      </c>
    </row>
    <row r="35695">
      <c r="A35695" s="8" t="inlineStr">
        <is>
          <t>2026-08-07</t>
        </is>
      </c>
      <c r="B35695" s="8" t="n">
        <v>19</v>
      </c>
      <c r="C35695" s="8" t="n">
        <v>58</v>
      </c>
      <c r="D35695" s="8" t="inlineStr">
        <is>
          <t>Disney Adventure World</t>
        </is>
      </c>
      <c r="E35695" s="8" t="inlineStr">
        <is>
          <t>Avengers Assemble: Flight Force Single Rider</t>
        </is>
      </c>
      <c r="F35695" s="8" t="inlineStr">
        <is>
          <t>STANDBY</t>
        </is>
      </c>
      <c r="G35695" s="8" t="n">
        <v>5</v>
      </c>
      <c r="H35695" s="8" t="inlineStr">
        <is>
          <t>OPERATING</t>
        </is>
      </c>
    </row>
    <row r="35696">
      <c r="A35696" s="8" t="inlineStr">
        <is>
          <t>2026-08-07</t>
        </is>
      </c>
      <c r="B35696" s="8" t="n">
        <v>19</v>
      </c>
      <c r="C35696" s="8" t="n">
        <v>58</v>
      </c>
      <c r="D35696" s="8" t="inlineStr">
        <is>
          <t>Disney Adventure World</t>
        </is>
      </c>
      <c r="E35696" s="8" t="inlineStr">
        <is>
          <t>Spider-Man W.E.B. Adventure</t>
        </is>
      </c>
      <c r="F35696" s="8" t="inlineStr">
        <is>
          <t>STANDBY</t>
        </is>
      </c>
      <c r="G35696" s="8" t="n">
        <v>30</v>
      </c>
      <c r="H35696" s="8" t="inlineStr">
        <is>
          <t>OPERATING</t>
        </is>
      </c>
    </row>
    <row r="35697">
      <c r="A35697" s="8" t="inlineStr">
        <is>
          <t>2026-08-07</t>
        </is>
      </c>
      <c r="B35697" s="8" t="n">
        <v>19</v>
      </c>
      <c r="C35697" s="8" t="n">
        <v>58</v>
      </c>
      <c r="D35697" s="8" t="inlineStr">
        <is>
          <t>Disney Adventure World</t>
        </is>
      </c>
      <c r="E35697" s="8" t="inlineStr">
        <is>
          <t>Spider-Man W.E.B. Adventure Single Rider</t>
        </is>
      </c>
      <c r="F35697" s="8" t="inlineStr">
        <is>
          <t>STANDBY</t>
        </is>
      </c>
      <c r="G35697" s="8" t="n">
        <v>10</v>
      </c>
      <c r="H35697" s="8" t="inlineStr">
        <is>
          <t>OPERATING</t>
        </is>
      </c>
    </row>
    <row r="35698">
      <c r="A35698" s="8" t="inlineStr">
        <is>
          <t>2026-08-07</t>
        </is>
      </c>
      <c r="B35698" s="8" t="n">
        <v>19</v>
      </c>
      <c r="C35698" s="8" t="n">
        <v>58</v>
      </c>
      <c r="D35698" s="8" t="inlineStr">
        <is>
          <t>Disney Adventure World</t>
        </is>
      </c>
      <c r="E35698" s="8" t="inlineStr">
        <is>
          <t>The Twilight Zone Tower of Terror</t>
        </is>
      </c>
      <c r="F35698" s="8" t="inlineStr">
        <is>
          <t>STANDBY</t>
        </is>
      </c>
      <c r="G35698" s="8" t="n">
        <v>30</v>
      </c>
      <c r="H35698" s="8" t="inlineStr">
        <is>
          <t>OPERATING</t>
        </is>
      </c>
    </row>
    <row r="35699">
      <c r="A35699" s="8" t="inlineStr">
        <is>
          <t>2026-08-07</t>
        </is>
      </c>
      <c r="B35699" s="8" t="n">
        <v>19</v>
      </c>
      <c r="C35699" s="8" t="n">
        <v>58</v>
      </c>
      <c r="D35699" s="8" t="inlineStr">
        <is>
          <t>Disney Adventure World</t>
        </is>
      </c>
      <c r="E35699" s="8" t="inlineStr">
        <is>
          <t>Cars Quatre Roues Rallye</t>
        </is>
      </c>
      <c r="F35699" s="8" t="inlineStr">
        <is>
          <t>STANDBY</t>
        </is>
      </c>
      <c r="G35699" s="8" t="n">
        <v>10</v>
      </c>
      <c r="H35699" s="8" t="inlineStr">
        <is>
          <t>OPERATING</t>
        </is>
      </c>
    </row>
    <row r="35700">
      <c r="A35700" s="8" t="inlineStr">
        <is>
          <t>2026-08-07</t>
        </is>
      </c>
      <c r="B35700" s="8" t="n">
        <v>19</v>
      </c>
      <c r="C35700" s="8" t="n">
        <v>58</v>
      </c>
      <c r="D35700" s="8" t="inlineStr">
        <is>
          <t>Disney Adventure World</t>
        </is>
      </c>
      <c r="E35700" s="8" t="inlineStr">
        <is>
          <t>Cars ROAD TRIP</t>
        </is>
      </c>
      <c r="F35700" s="8" t="inlineStr">
        <is>
          <t>STANDBY</t>
        </is>
      </c>
      <c r="G35700" s="8" t="n">
        <v>5</v>
      </c>
      <c r="H35700" s="8" t="inlineStr">
        <is>
          <t>OPERATING</t>
        </is>
      </c>
    </row>
    <row r="35701">
      <c r="A35701" s="8" t="inlineStr">
        <is>
          <t>2026-08-07</t>
        </is>
      </c>
      <c r="B35701" s="8" t="n">
        <v>19</v>
      </c>
      <c r="C35701" s="8" t="n">
        <v>58</v>
      </c>
      <c r="D35701" s="8" t="inlineStr">
        <is>
          <t>Disney Adventure World</t>
        </is>
      </c>
      <c r="E35701" s="8" t="inlineStr">
        <is>
          <t>Crush's Coaster</t>
        </is>
      </c>
      <c r="F35701" s="8" t="inlineStr">
        <is>
          <t>STANDBY</t>
        </is>
      </c>
      <c r="G35701" s="8" t="n">
        <v>70</v>
      </c>
      <c r="H35701" s="8" t="inlineStr">
        <is>
          <t>OPERATING</t>
        </is>
      </c>
    </row>
    <row r="35702">
      <c r="A35702" s="8" t="inlineStr">
        <is>
          <t>2026-08-07</t>
        </is>
      </c>
      <c r="B35702" s="8" t="n">
        <v>19</v>
      </c>
      <c r="C35702" s="8" t="n">
        <v>58</v>
      </c>
      <c r="D35702" s="8" t="inlineStr">
        <is>
          <t>Disney Adventure World</t>
        </is>
      </c>
      <c r="E35702" s="8" t="inlineStr">
        <is>
          <t>Crush's Coaster Single Rider</t>
        </is>
      </c>
      <c r="F35702" s="8" t="inlineStr">
        <is>
          <t>STANDBY</t>
        </is>
      </c>
      <c r="G35702" s="8" t="n">
        <v>65</v>
      </c>
      <c r="H35702" s="8" t="inlineStr">
        <is>
          <t>OPERATING</t>
        </is>
      </c>
    </row>
    <row r="35703">
      <c r="A35703" s="8" t="inlineStr">
        <is>
          <t>2026-08-07</t>
        </is>
      </c>
      <c r="B35703" s="8" t="n">
        <v>19</v>
      </c>
      <c r="C35703" s="8" t="n">
        <v>58</v>
      </c>
      <c r="D35703" s="8" t="inlineStr">
        <is>
          <t>Disney Adventure World</t>
        </is>
      </c>
      <c r="E35703" s="8" t="inlineStr">
        <is>
          <t>Les Tapis Volants - Flying Carpets Over Agrabah®</t>
        </is>
      </c>
      <c r="F35703" s="8" t="inlineStr">
        <is>
          <t>STANDBY</t>
        </is>
      </c>
      <c r="G35703" s="8" t="n">
        <v>5</v>
      </c>
      <c r="H35703" s="8" t="inlineStr">
        <is>
          <t>OPERATING</t>
        </is>
      </c>
    </row>
    <row r="35704">
      <c r="A35704" s="8" t="inlineStr">
        <is>
          <t>2026-08-07</t>
        </is>
      </c>
      <c r="B35704" s="8" t="n">
        <v>19</v>
      </c>
      <c r="C35704" s="8" t="n">
        <v>58</v>
      </c>
      <c r="D35704" s="8" t="inlineStr">
        <is>
          <t>Disney Adventure World</t>
        </is>
      </c>
      <c r="E35704" s="8" t="inlineStr">
        <is>
          <t>Ratatouille : L’Aventure Totalement Toquée de Rémy​</t>
        </is>
      </c>
      <c r="F35704" s="8" t="inlineStr">
        <is>
          <t>STANDBY</t>
        </is>
      </c>
      <c r="G35704" s="8" t="n">
        <v>50</v>
      </c>
      <c r="H35704" s="8" t="inlineStr">
        <is>
          <t>OPERATING</t>
        </is>
      </c>
    </row>
    <row r="35705">
      <c r="A35705" s="8" t="inlineStr">
        <is>
          <t>2026-08-07</t>
        </is>
      </c>
      <c r="B35705" s="8" t="n">
        <v>19</v>
      </c>
      <c r="C35705" s="8" t="n">
        <v>58</v>
      </c>
      <c r="D35705" s="8" t="inlineStr">
        <is>
          <t>Disney Adventure World</t>
        </is>
      </c>
      <c r="E35705" s="8" t="inlineStr">
        <is>
          <t>Ratatouille: The Adventure Single Rider</t>
        </is>
      </c>
      <c r="F35705" s="8" t="inlineStr">
        <is>
          <t>STANDBY</t>
        </is>
      </c>
      <c r="G35705" s="8" t="n">
        <v>20</v>
      </c>
      <c r="H35705" s="8" t="inlineStr">
        <is>
          <t>OPERATING</t>
        </is>
      </c>
    </row>
    <row r="35706">
      <c r="A35706" s="8" t="inlineStr">
        <is>
          <t>2026-08-07</t>
        </is>
      </c>
      <c r="B35706" s="8" t="n">
        <v>19</v>
      </c>
      <c r="C35706" s="8" t="n">
        <v>58</v>
      </c>
      <c r="D35706" s="8" t="inlineStr">
        <is>
          <t>Disney Adventure World</t>
        </is>
      </c>
      <c r="E35706" s="8" t="inlineStr">
        <is>
          <t>RC Racer</t>
        </is>
      </c>
      <c r="F35706" s="8" t="inlineStr">
        <is>
          <t>STANDBY</t>
        </is>
      </c>
      <c r="G35706" s="8" t="n">
        <v>40</v>
      </c>
      <c r="H35706" s="8" t="inlineStr">
        <is>
          <t>OPERATING</t>
        </is>
      </c>
    </row>
    <row r="35707">
      <c r="A35707" s="8" t="inlineStr">
        <is>
          <t>2026-08-07</t>
        </is>
      </c>
      <c r="B35707" s="8" t="n">
        <v>19</v>
      </c>
      <c r="C35707" s="8" t="n">
        <v>58</v>
      </c>
      <c r="D35707" s="8" t="inlineStr">
        <is>
          <t>Disney Adventure World</t>
        </is>
      </c>
      <c r="E35707" s="8" t="inlineStr">
        <is>
          <t>RC Racer Single Rider</t>
        </is>
      </c>
      <c r="F35707" s="8" t="inlineStr">
        <is>
          <t>STANDBY</t>
        </is>
      </c>
      <c r="G35707" s="8" t="n">
        <v>35</v>
      </c>
      <c r="H35707" s="8" t="inlineStr">
        <is>
          <t>OPERATING</t>
        </is>
      </c>
    </row>
    <row r="35708">
      <c r="A35708" s="8" t="inlineStr">
        <is>
          <t>2026-08-07</t>
        </is>
      </c>
      <c r="B35708" s="8" t="n">
        <v>19</v>
      </c>
      <c r="C35708" s="8" t="n">
        <v>58</v>
      </c>
      <c r="D35708" s="8" t="inlineStr">
        <is>
          <t>Disney Adventure World</t>
        </is>
      </c>
      <c r="E35708" s="8" t="inlineStr">
        <is>
          <t>Slinky® Dog Zigzag Spin</t>
        </is>
      </c>
      <c r="F35708" s="8" t="inlineStr">
        <is>
          <t>STANDBY</t>
        </is>
      </c>
      <c r="G35708" s="8" t="n">
        <v>10</v>
      </c>
      <c r="H35708" s="8" t="inlineStr">
        <is>
          <t>OPERATING</t>
        </is>
      </c>
    </row>
    <row r="35709">
      <c r="A35709" s="8" t="inlineStr">
        <is>
          <t>2026-08-07</t>
        </is>
      </c>
      <c r="B35709" s="8" t="n">
        <v>19</v>
      </c>
      <c r="C35709" s="8" t="n">
        <v>58</v>
      </c>
      <c r="D35709" s="8" t="inlineStr">
        <is>
          <t>Disney Adventure World</t>
        </is>
      </c>
      <c r="E35709" s="8" t="inlineStr">
        <is>
          <t>Toy Soldiers Parachute Drop</t>
        </is>
      </c>
      <c r="F35709" s="8" t="inlineStr">
        <is>
          <t>STANDBY</t>
        </is>
      </c>
      <c r="G35709" s="8" t="n">
        <v>40</v>
      </c>
      <c r="H35709" s="8" t="inlineStr">
        <is>
          <t>OPERATING</t>
        </is>
      </c>
    </row>
    <row r="35710">
      <c r="A35710" s="8" t="inlineStr">
        <is>
          <t>2026-08-07</t>
        </is>
      </c>
      <c r="B35710" s="8" t="n">
        <v>19</v>
      </c>
      <c r="C35710" s="8" t="n">
        <v>58</v>
      </c>
      <c r="D35710" s="8" t="inlineStr">
        <is>
          <t>Disney Adventure World</t>
        </is>
      </c>
      <c r="E35710" s="8" t="inlineStr">
        <is>
          <t>Toy Soldiers Parachute Drop Single Rider</t>
        </is>
      </c>
      <c r="F35710" s="8" t="inlineStr">
        <is>
          <t>STANDBY</t>
        </is>
      </c>
      <c r="G35710" s="8" t="n">
        <v>20</v>
      </c>
      <c r="H35710" s="8" t="inlineStr">
        <is>
          <t>OPERATING</t>
        </is>
      </c>
    </row>
    <row r="35711">
      <c r="A35711" s="8" t="inlineStr">
        <is>
          <t>2026-08-07</t>
        </is>
      </c>
      <c r="B35711" s="8" t="n">
        <v>19</v>
      </c>
      <c r="C35711" s="8" t="n">
        <v>58</v>
      </c>
      <c r="D35711" s="8" t="inlineStr">
        <is>
          <t>Disney Adventure World</t>
        </is>
      </c>
      <c r="E35711" s="8" t="inlineStr">
        <is>
          <t>Entry to World of Frozen</t>
        </is>
      </c>
      <c r="F35711" s="8" t="inlineStr">
        <is>
          <t>STANDBY</t>
        </is>
      </c>
      <c r="G35711" s="8" t="n">
        <v>0</v>
      </c>
      <c r="H35711" s="8" t="inlineStr">
        <is>
          <t>OPERATING</t>
        </is>
      </c>
    </row>
    <row r="35712">
      <c r="A35712" s="8" t="inlineStr">
        <is>
          <t>2026-08-07</t>
        </is>
      </c>
      <c r="B35712" s="8" t="n">
        <v>19</v>
      </c>
      <c r="C35712" s="8" t="n">
        <v>58</v>
      </c>
      <c r="D35712" s="8" t="inlineStr">
        <is>
          <t>Disney Adventure World</t>
        </is>
      </c>
      <c r="E35712" s="8" t="inlineStr">
        <is>
          <t>Frozen Ever After</t>
        </is>
      </c>
      <c r="F35712" s="8" t="inlineStr">
        <is>
          <t>STANDBY</t>
        </is>
      </c>
      <c r="G35712" s="8" t="n">
        <v>45</v>
      </c>
      <c r="H35712" s="8" t="inlineStr">
        <is>
          <t>OPERATING</t>
        </is>
      </c>
    </row>
    <row r="35713">
      <c r="A35713" s="8" t="inlineStr">
        <is>
          <t>2026-08-07</t>
        </is>
      </c>
      <c r="B35713" s="8" t="n">
        <v>19</v>
      </c>
      <c r="C35713" s="8" t="n">
        <v>58</v>
      </c>
      <c r="D35713" s="8" t="inlineStr">
        <is>
          <t>Disney Adventure World</t>
        </is>
      </c>
      <c r="E35713" s="8" t="inlineStr">
        <is>
          <t>Raiponce Tangled Spin</t>
        </is>
      </c>
      <c r="F35713" s="8" t="inlineStr">
        <is>
          <t>STANDBY</t>
        </is>
      </c>
      <c r="G35713" s="8" t="n">
        <v>5</v>
      </c>
      <c r="H35713" s="8" t="inlineStr">
        <is>
          <t>OPERATING</t>
        </is>
      </c>
    </row>
    <row r="35714">
      <c r="A35714" s="8" t="inlineStr">
        <is>
          <t>2026-08-07</t>
        </is>
      </c>
      <c r="B35714" s="8" t="n">
        <v>20</v>
      </c>
      <c r="C35714" s="8" t="n">
        <v>1</v>
      </c>
      <c r="D35714" s="8" t="inlineStr">
        <is>
          <t>Disneyland Park</t>
        </is>
      </c>
      <c r="E35714" s="8" t="inlineStr">
        <is>
          <t>Adventure Isle</t>
        </is>
      </c>
      <c r="F35714" s="8" t="inlineStr">
        <is>
          <t>STANDBY</t>
        </is>
      </c>
      <c r="G35714" s="8" t="n">
        <v>0</v>
      </c>
      <c r="H35714" s="8" t="inlineStr">
        <is>
          <t>OPERATING</t>
        </is>
      </c>
    </row>
    <row r="35715">
      <c r="A35715" s="8" t="inlineStr">
        <is>
          <t>2026-08-07</t>
        </is>
      </c>
      <c r="B35715" s="8" t="n">
        <v>20</v>
      </c>
      <c r="C35715" s="8" t="n">
        <v>1</v>
      </c>
      <c r="D35715" s="8" t="inlineStr">
        <is>
          <t>Disneyland Park</t>
        </is>
      </c>
      <c r="E35715" s="8" t="inlineStr">
        <is>
          <t>Indiana Jones and the Temple of Peril Single Rider</t>
        </is>
      </c>
      <c r="F35715" s="8" t="inlineStr">
        <is>
          <t>STANDBY</t>
        </is>
      </c>
      <c r="G35715" s="8" t="n">
        <v>0</v>
      </c>
      <c r="H35715" s="8" t="inlineStr">
        <is>
          <t>CLOSED</t>
        </is>
      </c>
    </row>
    <row r="35716">
      <c r="A35716" s="8" t="inlineStr">
        <is>
          <t>2026-08-07</t>
        </is>
      </c>
      <c r="B35716" s="8" t="n">
        <v>20</v>
      </c>
      <c r="C35716" s="8" t="n">
        <v>1</v>
      </c>
      <c r="D35716" s="8" t="inlineStr">
        <is>
          <t>Disneyland Park</t>
        </is>
      </c>
      <c r="E35716" s="8" t="inlineStr">
        <is>
          <t>Indiana Jones™ and the Temple of Peril</t>
        </is>
      </c>
      <c r="F35716" s="8" t="inlineStr">
        <is>
          <t>STANDBY</t>
        </is>
      </c>
      <c r="G35716" s="8" t="n">
        <v>0</v>
      </c>
      <c r="H35716" s="8" t="inlineStr">
        <is>
          <t>CLOSED</t>
        </is>
      </c>
    </row>
    <row r="35717">
      <c r="A35717" s="8" t="inlineStr">
        <is>
          <t>2026-08-07</t>
        </is>
      </c>
      <c r="B35717" s="8" t="n">
        <v>20</v>
      </c>
      <c r="C35717" s="8" t="n">
        <v>1</v>
      </c>
      <c r="D35717" s="8" t="inlineStr">
        <is>
          <t>Disneyland Park</t>
        </is>
      </c>
      <c r="E35717" s="8" t="inlineStr">
        <is>
          <t>La Cabane des Robinson</t>
        </is>
      </c>
      <c r="F35717" s="8" t="inlineStr">
        <is>
          <t>STANDBY</t>
        </is>
      </c>
      <c r="G35717" s="8" t="n">
        <v>5</v>
      </c>
      <c r="H35717" s="8" t="inlineStr">
        <is>
          <t>OPERATING</t>
        </is>
      </c>
    </row>
    <row r="35718">
      <c r="A35718" s="8" t="inlineStr">
        <is>
          <t>2026-08-07</t>
        </is>
      </c>
      <c r="B35718" s="8" t="n">
        <v>20</v>
      </c>
      <c r="C35718" s="8" t="n">
        <v>1</v>
      </c>
      <c r="D35718" s="8" t="inlineStr">
        <is>
          <t>Disneyland Park</t>
        </is>
      </c>
      <c r="E35718" s="8" t="inlineStr">
        <is>
          <t>Le Passage Enchanté d'Aladdin</t>
        </is>
      </c>
      <c r="F35718" s="8" t="inlineStr">
        <is>
          <t>STANDBY</t>
        </is>
      </c>
      <c r="G35718" s="8" t="n">
        <v>0</v>
      </c>
      <c r="H35718" s="8" t="inlineStr">
        <is>
          <t>OPERATING</t>
        </is>
      </c>
    </row>
    <row r="35719">
      <c r="A35719" s="8" t="inlineStr">
        <is>
          <t>2026-08-07</t>
        </is>
      </c>
      <c r="B35719" s="8" t="n">
        <v>20</v>
      </c>
      <c r="C35719" s="8" t="n">
        <v>1</v>
      </c>
      <c r="D35719" s="8" t="inlineStr">
        <is>
          <t>Disneyland Park</t>
        </is>
      </c>
      <c r="E35719" s="8" t="inlineStr">
        <is>
          <t>Pirate Galleon</t>
        </is>
      </c>
      <c r="F35719" s="8" t="inlineStr">
        <is>
          <t>STANDBY</t>
        </is>
      </c>
      <c r="G35719" s="8" t="n">
        <v>0</v>
      </c>
      <c r="H35719" s="8" t="inlineStr">
        <is>
          <t>CLOSED</t>
        </is>
      </c>
    </row>
    <row r="35720">
      <c r="A35720" s="8" t="inlineStr">
        <is>
          <t>2026-08-07</t>
        </is>
      </c>
      <c r="B35720" s="8" t="n">
        <v>20</v>
      </c>
      <c r="C35720" s="8" t="n">
        <v>1</v>
      </c>
      <c r="D35720" s="8" t="inlineStr">
        <is>
          <t>Disneyland Park</t>
        </is>
      </c>
      <c r="E35720" s="8" t="inlineStr">
        <is>
          <t>Pirates of the Caribbean</t>
        </is>
      </c>
      <c r="F35720" s="8" t="inlineStr">
        <is>
          <t>STANDBY</t>
        </is>
      </c>
      <c r="G35720" s="8" t="n">
        <v>5</v>
      </c>
      <c r="H35720" s="8" t="inlineStr">
        <is>
          <t>OPERATING</t>
        </is>
      </c>
    </row>
    <row r="35721">
      <c r="A35721" s="8" t="inlineStr">
        <is>
          <t>2026-08-07</t>
        </is>
      </c>
      <c r="B35721" s="8" t="n">
        <v>20</v>
      </c>
      <c r="C35721" s="8" t="n">
        <v>1</v>
      </c>
      <c r="D35721" s="8" t="inlineStr">
        <is>
          <t>Disneyland Park</t>
        </is>
      </c>
      <c r="E35721" s="8" t="inlineStr">
        <is>
          <t>Pirates' Beach</t>
        </is>
      </c>
      <c r="F35721" s="8" t="inlineStr">
        <is>
          <t>STANDBY</t>
        </is>
      </c>
      <c r="G35721" s="8" t="n">
        <v>0</v>
      </c>
      <c r="H35721" s="8" t="inlineStr">
        <is>
          <t>OPERATING</t>
        </is>
      </c>
    </row>
    <row r="35722">
      <c r="A35722" s="8" t="inlineStr">
        <is>
          <t>2026-08-07</t>
        </is>
      </c>
      <c r="B35722" s="8" t="n">
        <v>20</v>
      </c>
      <c r="C35722" s="8" t="n">
        <v>1</v>
      </c>
      <c r="D35722" s="8" t="inlineStr">
        <is>
          <t>Disneyland Park</t>
        </is>
      </c>
      <c r="E35722" s="8" t="inlineStr">
        <is>
          <t>Autopia, presented by Avis</t>
        </is>
      </c>
      <c r="F35722" s="8" t="inlineStr">
        <is>
          <t>STANDBY</t>
        </is>
      </c>
      <c r="G35722" s="8" t="n">
        <v>40</v>
      </c>
      <c r="H35722" s="8" t="inlineStr">
        <is>
          <t>OPERATING</t>
        </is>
      </c>
    </row>
    <row r="35723">
      <c r="A35723" s="8" t="inlineStr">
        <is>
          <t>2026-08-07</t>
        </is>
      </c>
      <c r="B35723" s="8" t="n">
        <v>20</v>
      </c>
      <c r="C35723" s="8" t="n">
        <v>1</v>
      </c>
      <c r="D35723" s="8" t="inlineStr">
        <is>
          <t>Disneyland Park</t>
        </is>
      </c>
      <c r="E35723" s="8" t="inlineStr">
        <is>
          <t>Buzz Lightyear Laser Blast</t>
        </is>
      </c>
      <c r="F35723" s="8" t="inlineStr">
        <is>
          <t>STANDBY</t>
        </is>
      </c>
      <c r="G35723" s="8" t="n">
        <v>45</v>
      </c>
      <c r="H35723" s="8" t="inlineStr">
        <is>
          <t>OPERATING</t>
        </is>
      </c>
    </row>
    <row r="35724">
      <c r="A35724" s="8" t="inlineStr">
        <is>
          <t>2026-08-07</t>
        </is>
      </c>
      <c r="B35724" s="8" t="n">
        <v>20</v>
      </c>
      <c r="C35724" s="8" t="n">
        <v>1</v>
      </c>
      <c r="D35724" s="8" t="inlineStr">
        <is>
          <t>Disneyland Park</t>
        </is>
      </c>
      <c r="E35724" s="8" t="inlineStr">
        <is>
          <t>Disneyland Railroad Discoveryland Station</t>
        </is>
      </c>
      <c r="F35724" s="8" t="inlineStr">
        <is>
          <t>STANDBY</t>
        </is>
      </c>
      <c r="G35724" s="8" t="n">
        <v>0</v>
      </c>
      <c r="H35724" s="8" t="inlineStr">
        <is>
          <t>CLOSED</t>
        </is>
      </c>
    </row>
    <row r="35725">
      <c r="A35725" s="8" t="inlineStr">
        <is>
          <t>2026-08-07</t>
        </is>
      </c>
      <c r="B35725" s="8" t="n">
        <v>20</v>
      </c>
      <c r="C35725" s="8" t="n">
        <v>1</v>
      </c>
      <c r="D35725" s="8" t="inlineStr">
        <is>
          <t>Disneyland Park</t>
        </is>
      </c>
      <c r="E35725" s="8" t="inlineStr">
        <is>
          <t>Les Mystères du Nautilus</t>
        </is>
      </c>
      <c r="F35725" s="8" t="inlineStr">
        <is>
          <t>STANDBY</t>
        </is>
      </c>
      <c r="G35725" s="8" t="n">
        <v>5</v>
      </c>
      <c r="H35725" s="8" t="inlineStr">
        <is>
          <t>OPERATING</t>
        </is>
      </c>
    </row>
    <row r="35726">
      <c r="A35726" s="8" t="inlineStr">
        <is>
          <t>2026-08-07</t>
        </is>
      </c>
      <c r="B35726" s="8" t="n">
        <v>20</v>
      </c>
      <c r="C35726" s="8" t="n">
        <v>1</v>
      </c>
      <c r="D35726" s="8" t="inlineStr">
        <is>
          <t>Disneyland Park</t>
        </is>
      </c>
      <c r="E35726" s="8" t="inlineStr">
        <is>
          <t>Mickey’s PhilharMagic</t>
        </is>
      </c>
      <c r="F35726" s="8" t="inlineStr">
        <is>
          <t>STANDBY</t>
        </is>
      </c>
      <c r="G35726" s="8" t="n">
        <v>0</v>
      </c>
      <c r="H35726" s="8" t="inlineStr">
        <is>
          <t>CLOSED</t>
        </is>
      </c>
    </row>
    <row r="35727">
      <c r="A35727" s="8" t="inlineStr">
        <is>
          <t>2026-08-07</t>
        </is>
      </c>
      <c r="B35727" s="8" t="n">
        <v>20</v>
      </c>
      <c r="C35727" s="8" t="n">
        <v>1</v>
      </c>
      <c r="D35727" s="8" t="inlineStr">
        <is>
          <t>Disneyland Park</t>
        </is>
      </c>
      <c r="E35727" s="8" t="inlineStr">
        <is>
          <t>Orbitron®</t>
        </is>
      </c>
      <c r="F35727" s="8" t="inlineStr">
        <is>
          <t>STANDBY</t>
        </is>
      </c>
      <c r="G35727" s="8" t="n">
        <v>40</v>
      </c>
      <c r="H35727" s="8" t="inlineStr">
        <is>
          <t>OPERATING</t>
        </is>
      </c>
    </row>
    <row r="35728">
      <c r="A35728" s="8" t="inlineStr">
        <is>
          <t>2026-08-07</t>
        </is>
      </c>
      <c r="B35728" s="8" t="n">
        <v>20</v>
      </c>
      <c r="C35728" s="8" t="n">
        <v>1</v>
      </c>
      <c r="D35728" s="8" t="inlineStr">
        <is>
          <t>Disneyland Park</t>
        </is>
      </c>
      <c r="E35728" s="8" t="inlineStr">
        <is>
          <t>Star Tours: The Adventures Continue*</t>
        </is>
      </c>
      <c r="F35728" s="8" t="inlineStr">
        <is>
          <t>STANDBY</t>
        </is>
      </c>
      <c r="G35728" s="8" t="n">
        <v>5</v>
      </c>
      <c r="H35728" s="8" t="inlineStr">
        <is>
          <t>OPERATING</t>
        </is>
      </c>
    </row>
    <row r="35729">
      <c r="A35729" s="8" t="inlineStr">
        <is>
          <t>2026-08-07</t>
        </is>
      </c>
      <c r="B35729" s="8" t="n">
        <v>20</v>
      </c>
      <c r="C35729" s="8" t="n">
        <v>1</v>
      </c>
      <c r="D35729" s="8" t="inlineStr">
        <is>
          <t>Disneyland Park</t>
        </is>
      </c>
      <c r="E35729" s="8" t="inlineStr">
        <is>
          <t>Star Wars Hyperspace Mountain</t>
        </is>
      </c>
      <c r="F35729" s="8" t="inlineStr">
        <is>
          <t>STANDBY</t>
        </is>
      </c>
      <c r="G35729" s="8" t="n">
        <v>20</v>
      </c>
      <c r="H35729" s="8" t="inlineStr">
        <is>
          <t>OPERATING</t>
        </is>
      </c>
    </row>
    <row r="35730">
      <c r="A35730" s="8" t="inlineStr">
        <is>
          <t>2026-08-07</t>
        </is>
      </c>
      <c r="B35730" s="8" t="n">
        <v>20</v>
      </c>
      <c r="C35730" s="8" t="n">
        <v>1</v>
      </c>
      <c r="D35730" s="8" t="inlineStr">
        <is>
          <t>Disneyland Park</t>
        </is>
      </c>
      <c r="E35730" s="8" t="inlineStr">
        <is>
          <t>Star Wars Hyperspace Mountain Single Rider</t>
        </is>
      </c>
      <c r="F35730" s="8" t="inlineStr">
        <is>
          <t>STANDBY</t>
        </is>
      </c>
      <c r="G35730" s="8" t="n">
        <v>0</v>
      </c>
      <c r="H35730" s="8" t="inlineStr">
        <is>
          <t>OPERATING</t>
        </is>
      </c>
    </row>
    <row r="35731">
      <c r="A35731" s="8" t="inlineStr">
        <is>
          <t>2026-08-07</t>
        </is>
      </c>
      <c r="B35731" s="8" t="n">
        <v>20</v>
      </c>
      <c r="C35731" s="8" t="n">
        <v>1</v>
      </c>
      <c r="D35731" s="8" t="inlineStr">
        <is>
          <t>Disneyland Park</t>
        </is>
      </c>
      <c r="E35731" s="8" t="inlineStr">
        <is>
          <t>Welcome to Starport: A Star Wars Encounter</t>
        </is>
      </c>
      <c r="F35731" s="8" t="inlineStr">
        <is>
          <t>STANDBY</t>
        </is>
      </c>
      <c r="G35731" s="8" t="n">
        <v>0</v>
      </c>
      <c r="H35731" s="8" t="inlineStr">
        <is>
          <t>CLOSED</t>
        </is>
      </c>
    </row>
    <row r="35732">
      <c r="A35732" s="8" t="inlineStr">
        <is>
          <t>2026-08-07</t>
        </is>
      </c>
      <c r="B35732" s="8" t="n">
        <v>20</v>
      </c>
      <c r="C35732" s="8" t="n">
        <v>1</v>
      </c>
      <c r="D35732" s="8" t="inlineStr">
        <is>
          <t>Disneyland Park</t>
        </is>
      </c>
      <c r="E35732" s="8" t="inlineStr">
        <is>
          <t>"it's a small world"</t>
        </is>
      </c>
      <c r="F35732" s="8" t="inlineStr">
        <is>
          <t>STANDBY</t>
        </is>
      </c>
      <c r="G35732" s="8" t="n">
        <v>5</v>
      </c>
      <c r="H35732" s="8" t="inlineStr">
        <is>
          <t>OPERATING</t>
        </is>
      </c>
    </row>
    <row r="35733">
      <c r="A35733" s="8" t="inlineStr">
        <is>
          <t>2026-08-07</t>
        </is>
      </c>
      <c r="B35733" s="8" t="n">
        <v>20</v>
      </c>
      <c r="C35733" s="8" t="n">
        <v>1</v>
      </c>
      <c r="D35733" s="8" t="inlineStr">
        <is>
          <t>Disneyland Park</t>
        </is>
      </c>
      <c r="E35733" s="8" t="inlineStr">
        <is>
          <t>Alice's Curious Labyrinth</t>
        </is>
      </c>
      <c r="F35733" s="8" t="inlineStr">
        <is>
          <t>STANDBY</t>
        </is>
      </c>
      <c r="G35733" s="8" t="n">
        <v>5</v>
      </c>
      <c r="H35733" s="8" t="inlineStr">
        <is>
          <t>OPERATING</t>
        </is>
      </c>
    </row>
    <row r="35734">
      <c r="A35734" s="8" t="inlineStr">
        <is>
          <t>2026-08-07</t>
        </is>
      </c>
      <c r="B35734" s="8" t="n">
        <v>20</v>
      </c>
      <c r="C35734" s="8" t="n">
        <v>1</v>
      </c>
      <c r="D35734" s="8" t="inlineStr">
        <is>
          <t>Disneyland Park</t>
        </is>
      </c>
      <c r="E35734" s="8" t="inlineStr">
        <is>
          <t>Blanche-Neige et les Sept Nains®</t>
        </is>
      </c>
      <c r="F35734" s="8" t="inlineStr">
        <is>
          <t>STANDBY</t>
        </is>
      </c>
      <c r="G35734" s="8" t="n">
        <v>15</v>
      </c>
      <c r="H35734" s="8" t="inlineStr">
        <is>
          <t>OPERATING</t>
        </is>
      </c>
    </row>
    <row r="35735">
      <c r="A35735" s="8" t="inlineStr">
        <is>
          <t>2026-08-07</t>
        </is>
      </c>
      <c r="B35735" s="8" t="n">
        <v>20</v>
      </c>
      <c r="C35735" s="8" t="n">
        <v>1</v>
      </c>
      <c r="D35735" s="8" t="inlineStr">
        <is>
          <t>Disneyland Park</t>
        </is>
      </c>
      <c r="E35735" s="8" t="inlineStr">
        <is>
          <t>Casey Jr. – le Petit Train du Cirque</t>
        </is>
      </c>
      <c r="F35735" s="8" t="inlineStr">
        <is>
          <t>STANDBY</t>
        </is>
      </c>
      <c r="G35735" s="8" t="n">
        <v>5</v>
      </c>
      <c r="H35735" s="8" t="inlineStr">
        <is>
          <t>OPERATING</t>
        </is>
      </c>
    </row>
    <row r="35736">
      <c r="A35736" s="8" t="inlineStr">
        <is>
          <t>2026-08-07</t>
        </is>
      </c>
      <c r="B35736" s="8" t="n">
        <v>20</v>
      </c>
      <c r="C35736" s="8" t="n">
        <v>1</v>
      </c>
      <c r="D35736" s="8" t="inlineStr">
        <is>
          <t>Disneyland Park</t>
        </is>
      </c>
      <c r="E35736" s="8" t="inlineStr">
        <is>
          <t>Disneyland Railroad Fantasyland Station</t>
        </is>
      </c>
      <c r="F35736" s="8" t="inlineStr">
        <is>
          <t>STANDBY</t>
        </is>
      </c>
      <c r="G35736" s="8" t="n">
        <v>0</v>
      </c>
      <c r="H35736" s="8" t="inlineStr">
        <is>
          <t>CLOSED</t>
        </is>
      </c>
    </row>
    <row r="35737">
      <c r="A35737" s="8" t="inlineStr">
        <is>
          <t>2026-08-07</t>
        </is>
      </c>
      <c r="B35737" s="8" t="n">
        <v>20</v>
      </c>
      <c r="C35737" s="8" t="n">
        <v>1</v>
      </c>
      <c r="D35737" s="8" t="inlineStr">
        <is>
          <t>Disneyland Park</t>
        </is>
      </c>
      <c r="E35737" s="8" t="inlineStr">
        <is>
          <t>Disneyland Railroad Main Street Station</t>
        </is>
      </c>
      <c r="F35737" s="8" t="inlineStr">
        <is>
          <t>STANDBY</t>
        </is>
      </c>
      <c r="G35737" s="8" t="n">
        <v>0</v>
      </c>
      <c r="H35737" s="8" t="inlineStr">
        <is>
          <t>CLOSED</t>
        </is>
      </c>
    </row>
    <row r="35738">
      <c r="A35738" s="8" t="inlineStr">
        <is>
          <t>2026-08-07</t>
        </is>
      </c>
      <c r="B35738" s="8" t="n">
        <v>20</v>
      </c>
      <c r="C35738" s="8" t="n">
        <v>1</v>
      </c>
      <c r="D35738" s="8" t="inlineStr">
        <is>
          <t>Disneyland Park</t>
        </is>
      </c>
      <c r="E35738" s="8" t="inlineStr">
        <is>
          <t>Dumbo the Flying Elephant</t>
        </is>
      </c>
      <c r="F35738" s="8" t="inlineStr">
        <is>
          <t>STANDBY</t>
        </is>
      </c>
      <c r="G35738" s="8" t="n">
        <v>20</v>
      </c>
      <c r="H35738" s="8" t="inlineStr">
        <is>
          <t>OPERATING</t>
        </is>
      </c>
    </row>
    <row r="35739">
      <c r="A35739" s="8" t="inlineStr">
        <is>
          <t>2026-08-07</t>
        </is>
      </c>
      <c r="B35739" s="8" t="n">
        <v>20</v>
      </c>
      <c r="C35739" s="8" t="n">
        <v>1</v>
      </c>
      <c r="D35739" s="8" t="inlineStr">
        <is>
          <t>Disneyland Park</t>
        </is>
      </c>
      <c r="E35739" s="8" t="inlineStr">
        <is>
          <t>La Tanière du Dragon</t>
        </is>
      </c>
      <c r="F35739" s="8" t="inlineStr">
        <is>
          <t>STANDBY</t>
        </is>
      </c>
      <c r="G35739" s="8" t="n">
        <v>0</v>
      </c>
      <c r="H35739" s="8" t="inlineStr">
        <is>
          <t>OPERATING</t>
        </is>
      </c>
    </row>
    <row r="35740">
      <c r="A35740" s="8" t="inlineStr">
        <is>
          <t>2026-08-07</t>
        </is>
      </c>
      <c r="B35740" s="8" t="n">
        <v>20</v>
      </c>
      <c r="C35740" s="8" t="n">
        <v>1</v>
      </c>
      <c r="D35740" s="8" t="inlineStr">
        <is>
          <t>Disneyland Park</t>
        </is>
      </c>
      <c r="E35740" s="8" t="inlineStr">
        <is>
          <t>Le Carrousel de Lancelot</t>
        </is>
      </c>
      <c r="F35740" s="8" t="inlineStr">
        <is>
          <t>STANDBY</t>
        </is>
      </c>
      <c r="G35740" s="8" t="n">
        <v>10</v>
      </c>
      <c r="H35740" s="8" t="inlineStr">
        <is>
          <t>OPERATING</t>
        </is>
      </c>
    </row>
    <row r="35741">
      <c r="A35741" s="8" t="inlineStr">
        <is>
          <t>2026-08-07</t>
        </is>
      </c>
      <c r="B35741" s="8" t="n">
        <v>20</v>
      </c>
      <c r="C35741" s="8" t="n">
        <v>1</v>
      </c>
      <c r="D35741" s="8" t="inlineStr">
        <is>
          <t>Disneyland Park</t>
        </is>
      </c>
      <c r="E35741" s="8" t="inlineStr">
        <is>
          <t>Le Pays des Contes de Fées, presented by Vittel</t>
        </is>
      </c>
      <c r="F35741" s="8" t="inlineStr">
        <is>
          <t>STANDBY</t>
        </is>
      </c>
      <c r="G35741" s="8" t="n">
        <v>5</v>
      </c>
      <c r="H35741" s="8" t="inlineStr">
        <is>
          <t>OPERATING</t>
        </is>
      </c>
    </row>
    <row r="35742">
      <c r="A35742" s="8" t="inlineStr">
        <is>
          <t>2026-08-07</t>
        </is>
      </c>
      <c r="B35742" s="8" t="n">
        <v>20</v>
      </c>
      <c r="C35742" s="8" t="n">
        <v>1</v>
      </c>
      <c r="D35742" s="8" t="inlineStr">
        <is>
          <t>Disneyland Park</t>
        </is>
      </c>
      <c r="E35742" s="8" t="inlineStr">
        <is>
          <t>Les Voyages de Pinocchio</t>
        </is>
      </c>
      <c r="F35742" s="8" t="inlineStr">
        <is>
          <t>STANDBY</t>
        </is>
      </c>
      <c r="G35742" s="8" t="n">
        <v>20</v>
      </c>
      <c r="H35742" s="8" t="inlineStr">
        <is>
          <t>OPERATING</t>
        </is>
      </c>
    </row>
    <row r="35743">
      <c r="A35743" s="8" t="inlineStr">
        <is>
          <t>2026-08-07</t>
        </is>
      </c>
      <c r="B35743" s="8" t="n">
        <v>20</v>
      </c>
      <c r="C35743" s="8" t="n">
        <v>1</v>
      </c>
      <c r="D35743" s="8" t="inlineStr">
        <is>
          <t>Disneyland Park</t>
        </is>
      </c>
      <c r="E35743" s="8" t="inlineStr">
        <is>
          <t>Mad Hatter's Tea Cups</t>
        </is>
      </c>
      <c r="F35743" s="8" t="inlineStr">
        <is>
          <t>STANDBY</t>
        </is>
      </c>
      <c r="G35743" s="8" t="n">
        <v>10</v>
      </c>
      <c r="H35743" s="8" t="inlineStr">
        <is>
          <t>OPERATING</t>
        </is>
      </c>
    </row>
    <row r="35744">
      <c r="A35744" s="8" t="inlineStr">
        <is>
          <t>2026-08-07</t>
        </is>
      </c>
      <c r="B35744" s="8" t="n">
        <v>20</v>
      </c>
      <c r="C35744" s="8" t="n">
        <v>1</v>
      </c>
      <c r="D35744" s="8" t="inlineStr">
        <is>
          <t>Disneyland Park</t>
        </is>
      </c>
      <c r="E35744" s="8" t="inlineStr">
        <is>
          <t>Meet Mickey Mouse</t>
        </is>
      </c>
      <c r="F35744" s="8" t="inlineStr">
        <is>
          <t>STANDBY</t>
        </is>
      </c>
      <c r="G35744" s="8" t="n">
        <v>0</v>
      </c>
      <c r="H35744" s="8" t="inlineStr">
        <is>
          <t>CLOSED</t>
        </is>
      </c>
    </row>
    <row r="35745">
      <c r="A35745" s="8" t="inlineStr">
        <is>
          <t>2026-08-07</t>
        </is>
      </c>
      <c r="B35745" s="8" t="n">
        <v>20</v>
      </c>
      <c r="C35745" s="8" t="n">
        <v>1</v>
      </c>
      <c r="D35745" s="8" t="inlineStr">
        <is>
          <t>Disneyland Park</t>
        </is>
      </c>
      <c r="E35745" s="8" t="inlineStr">
        <is>
          <t>Peter Pan's Flight</t>
        </is>
      </c>
      <c r="F35745" s="8" t="inlineStr">
        <is>
          <t>STANDBY</t>
        </is>
      </c>
      <c r="G35745" s="8" t="n">
        <v>50</v>
      </c>
      <c r="H35745" s="8" t="inlineStr">
        <is>
          <t>OPERATING</t>
        </is>
      </c>
    </row>
    <row r="35746">
      <c r="A35746" s="8" t="inlineStr">
        <is>
          <t>2026-08-07</t>
        </is>
      </c>
      <c r="B35746" s="8" t="n">
        <v>20</v>
      </c>
      <c r="C35746" s="8" t="n">
        <v>1</v>
      </c>
      <c r="D35746" s="8" t="inlineStr">
        <is>
          <t>Disneyland Park</t>
        </is>
      </c>
      <c r="E35746" s="8" t="inlineStr">
        <is>
          <t>Princess Pavilion</t>
        </is>
      </c>
      <c r="F35746" s="8" t="inlineStr">
        <is>
          <t>STANDBY</t>
        </is>
      </c>
      <c r="G35746" s="8" t="n">
        <v>0</v>
      </c>
      <c r="H35746" s="8" t="inlineStr">
        <is>
          <t>CLOSED</t>
        </is>
      </c>
    </row>
    <row r="35747">
      <c r="A35747" s="8" t="inlineStr">
        <is>
          <t>2026-08-07</t>
        </is>
      </c>
      <c r="B35747" s="8" t="n">
        <v>20</v>
      </c>
      <c r="C35747" s="8" t="n">
        <v>1</v>
      </c>
      <c r="D35747" s="8" t="inlineStr">
        <is>
          <t>Disneyland Park</t>
        </is>
      </c>
      <c r="E35747" s="8" t="inlineStr">
        <is>
          <t>Big Thunder Mountain</t>
        </is>
      </c>
      <c r="F35747" s="8" t="inlineStr">
        <is>
          <t>STANDBY</t>
        </is>
      </c>
      <c r="G35747" s="8" t="n">
        <v>45</v>
      </c>
      <c r="H35747" s="8" t="inlineStr">
        <is>
          <t>OPERATING</t>
        </is>
      </c>
    </row>
    <row r="35748">
      <c r="A35748" s="8" t="inlineStr">
        <is>
          <t>2026-08-07</t>
        </is>
      </c>
      <c r="B35748" s="8" t="n">
        <v>20</v>
      </c>
      <c r="C35748" s="8" t="n">
        <v>1</v>
      </c>
      <c r="D35748" s="8" t="inlineStr">
        <is>
          <t>Disneyland Park</t>
        </is>
      </c>
      <c r="E35748" s="8" t="inlineStr">
        <is>
          <t>Disneyland Railroad Frontierland Depot</t>
        </is>
      </c>
      <c r="F35748" s="8" t="inlineStr">
        <is>
          <t>STANDBY</t>
        </is>
      </c>
      <c r="G35748" s="8" t="n">
        <v>0</v>
      </c>
      <c r="H35748" s="8" t="inlineStr">
        <is>
          <t>CLOSED</t>
        </is>
      </c>
    </row>
    <row r="35749">
      <c r="A35749" s="8" t="inlineStr">
        <is>
          <t>2026-08-07</t>
        </is>
      </c>
      <c r="B35749" s="8" t="n">
        <v>20</v>
      </c>
      <c r="C35749" s="8" t="n">
        <v>1</v>
      </c>
      <c r="D35749" s="8" t="inlineStr">
        <is>
          <t>Disneyland Park</t>
        </is>
      </c>
      <c r="E35749" s="8" t="inlineStr">
        <is>
          <t>Frontierland Playground</t>
        </is>
      </c>
      <c r="F35749" s="8" t="inlineStr">
        <is>
          <t>STANDBY</t>
        </is>
      </c>
      <c r="G35749" s="8" t="n">
        <v>0</v>
      </c>
      <c r="H35749" s="8" t="inlineStr">
        <is>
          <t>OPERATING</t>
        </is>
      </c>
    </row>
    <row r="35750">
      <c r="A35750" s="8" t="inlineStr">
        <is>
          <t>2026-08-07</t>
        </is>
      </c>
      <c r="B35750" s="8" t="n">
        <v>20</v>
      </c>
      <c r="C35750" s="8" t="n">
        <v>1</v>
      </c>
      <c r="D35750" s="8" t="inlineStr">
        <is>
          <t>Disneyland Park</t>
        </is>
      </c>
      <c r="E35750" s="8" t="inlineStr">
        <is>
          <t>Phantom Manor</t>
        </is>
      </c>
      <c r="F35750" s="8" t="inlineStr">
        <is>
          <t>STANDBY</t>
        </is>
      </c>
      <c r="G35750" s="8" t="n">
        <v>5</v>
      </c>
      <c r="H35750" s="8" t="inlineStr">
        <is>
          <t>OPERATING</t>
        </is>
      </c>
    </row>
    <row r="35751">
      <c r="A35751" s="8" t="inlineStr">
        <is>
          <t>2026-08-07</t>
        </is>
      </c>
      <c r="B35751" s="8" t="n">
        <v>20</v>
      </c>
      <c r="C35751" s="8" t="n">
        <v>1</v>
      </c>
      <c r="D35751" s="8" t="inlineStr">
        <is>
          <t>Disneyland Park</t>
        </is>
      </c>
      <c r="E35751" s="8" t="inlineStr">
        <is>
          <t>River Rogue Keelboats</t>
        </is>
      </c>
      <c r="F35751" s="8" t="inlineStr">
        <is>
          <t>STANDBY</t>
        </is>
      </c>
      <c r="G35751" s="8" t="n">
        <v>0</v>
      </c>
      <c r="H35751" s="8" t="inlineStr">
        <is>
          <t>CLOSED</t>
        </is>
      </c>
    </row>
    <row r="35752">
      <c r="A35752" s="8" t="inlineStr">
        <is>
          <t>2026-08-07</t>
        </is>
      </c>
      <c r="B35752" s="8" t="n">
        <v>20</v>
      </c>
      <c r="C35752" s="8" t="n">
        <v>1</v>
      </c>
      <c r="D35752" s="8" t="inlineStr">
        <is>
          <t>Disneyland Park</t>
        </is>
      </c>
      <c r="E35752" s="8" t="inlineStr">
        <is>
          <t>Rustler Roundup Shootin' Gallery</t>
        </is>
      </c>
      <c r="F35752" s="8" t="inlineStr">
        <is>
          <t>STANDBY</t>
        </is>
      </c>
      <c r="G35752" s="8" t="n">
        <v>0</v>
      </c>
      <c r="H35752" s="8" t="inlineStr">
        <is>
          <t>OPERATING</t>
        </is>
      </c>
    </row>
    <row r="35753">
      <c r="A35753" s="8" t="inlineStr">
        <is>
          <t>2026-08-07</t>
        </is>
      </c>
      <c r="B35753" s="8" t="n">
        <v>20</v>
      </c>
      <c r="C35753" s="8" t="n">
        <v>1</v>
      </c>
      <c r="D35753" s="8" t="inlineStr">
        <is>
          <t>Disneyland Park</t>
        </is>
      </c>
      <c r="E35753" s="8" t="inlineStr">
        <is>
          <t>Thunder Mesa Riverboat Landing</t>
        </is>
      </c>
      <c r="F35753" s="8" t="inlineStr">
        <is>
          <t>STANDBY</t>
        </is>
      </c>
      <c r="G35753" s="8" t="n">
        <v>0</v>
      </c>
      <c r="H35753" s="8" t="inlineStr">
        <is>
          <t>CLOSED</t>
        </is>
      </c>
    </row>
    <row r="35754">
      <c r="A35754" s="8" t="inlineStr">
        <is>
          <t>2026-08-07</t>
        </is>
      </c>
      <c r="B35754" s="8" t="n">
        <v>20</v>
      </c>
      <c r="C35754" s="8" t="n">
        <v>1</v>
      </c>
      <c r="D35754" s="8" t="inlineStr">
        <is>
          <t>Disneyland Park</t>
        </is>
      </c>
      <c r="E35754" s="8" t="inlineStr">
        <is>
          <t>Disneyland Railroad Main Street Station</t>
        </is>
      </c>
      <c r="F35754" s="8" t="inlineStr">
        <is>
          <t>STANDBY</t>
        </is>
      </c>
      <c r="G35754" s="8" t="n">
        <v>0</v>
      </c>
      <c r="H35754" s="8" t="inlineStr">
        <is>
          <t>CLOSED</t>
        </is>
      </c>
    </row>
    <row r="35755">
      <c r="A35755" s="8" t="inlineStr">
        <is>
          <t>2026-08-07</t>
        </is>
      </c>
      <c r="B35755" s="8" t="n">
        <v>20</v>
      </c>
      <c r="C35755" s="8" t="n">
        <v>1</v>
      </c>
      <c r="D35755" s="8" t="inlineStr">
        <is>
          <t>Disneyland Park</t>
        </is>
      </c>
      <c r="E35755" s="8" t="inlineStr">
        <is>
          <t>Main Street Vehicles</t>
        </is>
      </c>
      <c r="F35755" s="8" t="inlineStr">
        <is>
          <t>STANDBY</t>
        </is>
      </c>
      <c r="G35755" s="8" t="n">
        <v>0</v>
      </c>
      <c r="H35755" s="8" t="inlineStr">
        <is>
          <t>CLOSED</t>
        </is>
      </c>
    </row>
    <row r="35756">
      <c r="A35756" s="8" t="inlineStr">
        <is>
          <t>2026-08-07</t>
        </is>
      </c>
      <c r="B35756" s="8" t="n">
        <v>20</v>
      </c>
      <c r="C35756" s="8" t="n">
        <v>1</v>
      </c>
      <c r="D35756" s="8" t="inlineStr">
        <is>
          <t>Disney Adventure World</t>
        </is>
      </c>
      <c r="E35756" s="8" t="inlineStr">
        <is>
          <t>Avengers Assemble: Flight Force</t>
        </is>
      </c>
      <c r="F35756" s="8" t="inlineStr">
        <is>
          <t>STANDBY</t>
        </is>
      </c>
      <c r="G35756" s="8" t="n">
        <v>5</v>
      </c>
      <c r="H35756" s="8" t="inlineStr">
        <is>
          <t>OPERATING</t>
        </is>
      </c>
    </row>
    <row r="35757">
      <c r="A35757" s="8" t="inlineStr">
        <is>
          <t>2026-08-07</t>
        </is>
      </c>
      <c r="B35757" s="8" t="n">
        <v>20</v>
      </c>
      <c r="C35757" s="8" t="n">
        <v>1</v>
      </c>
      <c r="D35757" s="8" t="inlineStr">
        <is>
          <t>Disney Adventure World</t>
        </is>
      </c>
      <c r="E35757" s="8" t="inlineStr">
        <is>
          <t>Avengers Assemble: Flight Force Single Rider</t>
        </is>
      </c>
      <c r="F35757" s="8" t="inlineStr">
        <is>
          <t>STANDBY</t>
        </is>
      </c>
      <c r="G35757" s="8" t="n">
        <v>5</v>
      </c>
      <c r="H35757" s="8" t="inlineStr">
        <is>
          <t>OPERATING</t>
        </is>
      </c>
    </row>
    <row r="35758">
      <c r="A35758" s="8" t="inlineStr">
        <is>
          <t>2026-08-07</t>
        </is>
      </c>
      <c r="B35758" s="8" t="n">
        <v>20</v>
      </c>
      <c r="C35758" s="8" t="n">
        <v>1</v>
      </c>
      <c r="D35758" s="8" t="inlineStr">
        <is>
          <t>Disney Adventure World</t>
        </is>
      </c>
      <c r="E35758" s="8" t="inlineStr">
        <is>
          <t>Spider-Man W.E.B. Adventure</t>
        </is>
      </c>
      <c r="F35758" s="8" t="inlineStr">
        <is>
          <t>STANDBY</t>
        </is>
      </c>
      <c r="G35758" s="8" t="n">
        <v>30</v>
      </c>
      <c r="H35758" s="8" t="inlineStr">
        <is>
          <t>OPERATING</t>
        </is>
      </c>
    </row>
    <row r="35759">
      <c r="A35759" s="8" t="inlineStr">
        <is>
          <t>2026-08-07</t>
        </is>
      </c>
      <c r="B35759" s="8" t="n">
        <v>20</v>
      </c>
      <c r="C35759" s="8" t="n">
        <v>1</v>
      </c>
      <c r="D35759" s="8" t="inlineStr">
        <is>
          <t>Disney Adventure World</t>
        </is>
      </c>
      <c r="E35759" s="8" t="inlineStr">
        <is>
          <t>Spider-Man W.E.B. Adventure Single Rider</t>
        </is>
      </c>
      <c r="F35759" s="8" t="inlineStr">
        <is>
          <t>STANDBY</t>
        </is>
      </c>
      <c r="G35759" s="8" t="n">
        <v>10</v>
      </c>
      <c r="H35759" s="8" t="inlineStr">
        <is>
          <t>OPERATING</t>
        </is>
      </c>
    </row>
    <row r="35760">
      <c r="A35760" s="8" t="inlineStr">
        <is>
          <t>2026-08-07</t>
        </is>
      </c>
      <c r="B35760" s="8" t="n">
        <v>20</v>
      </c>
      <c r="C35760" s="8" t="n">
        <v>1</v>
      </c>
      <c r="D35760" s="8" t="inlineStr">
        <is>
          <t>Disney Adventure World</t>
        </is>
      </c>
      <c r="E35760" s="8" t="inlineStr">
        <is>
          <t>The Twilight Zone Tower of Terror</t>
        </is>
      </c>
      <c r="F35760" s="8" t="inlineStr">
        <is>
          <t>STANDBY</t>
        </is>
      </c>
      <c r="G35760" s="8" t="n">
        <v>40</v>
      </c>
      <c r="H35760" s="8" t="inlineStr">
        <is>
          <t>OPERATING</t>
        </is>
      </c>
    </row>
    <row r="35761">
      <c r="A35761" s="8" t="inlineStr">
        <is>
          <t>2026-08-07</t>
        </is>
      </c>
      <c r="B35761" s="8" t="n">
        <v>20</v>
      </c>
      <c r="C35761" s="8" t="n">
        <v>1</v>
      </c>
      <c r="D35761" s="8" t="inlineStr">
        <is>
          <t>Disney Adventure World</t>
        </is>
      </c>
      <c r="E35761" s="8" t="inlineStr">
        <is>
          <t>Cars Quatre Roues Rallye</t>
        </is>
      </c>
      <c r="F35761" s="8" t="inlineStr">
        <is>
          <t>STANDBY</t>
        </is>
      </c>
      <c r="G35761" s="8" t="n">
        <v>10</v>
      </c>
      <c r="H35761" s="8" t="inlineStr">
        <is>
          <t>OPERATING</t>
        </is>
      </c>
    </row>
    <row r="35762">
      <c r="A35762" s="8" t="inlineStr">
        <is>
          <t>2026-08-07</t>
        </is>
      </c>
      <c r="B35762" s="8" t="n">
        <v>20</v>
      </c>
      <c r="C35762" s="8" t="n">
        <v>1</v>
      </c>
      <c r="D35762" s="8" t="inlineStr">
        <is>
          <t>Disney Adventure World</t>
        </is>
      </c>
      <c r="E35762" s="8" t="inlineStr">
        <is>
          <t>Cars ROAD TRIP</t>
        </is>
      </c>
      <c r="F35762" s="8" t="inlineStr">
        <is>
          <t>STANDBY</t>
        </is>
      </c>
      <c r="G35762" s="8" t="n">
        <v>5</v>
      </c>
      <c r="H35762" s="8" t="inlineStr">
        <is>
          <t>OPERATING</t>
        </is>
      </c>
    </row>
    <row r="35763">
      <c r="A35763" s="8" t="inlineStr">
        <is>
          <t>2026-08-07</t>
        </is>
      </c>
      <c r="B35763" s="8" t="n">
        <v>20</v>
      </c>
      <c r="C35763" s="8" t="n">
        <v>1</v>
      </c>
      <c r="D35763" s="8" t="inlineStr">
        <is>
          <t>Disney Adventure World</t>
        </is>
      </c>
      <c r="E35763" s="8" t="inlineStr">
        <is>
          <t>Crush's Coaster</t>
        </is>
      </c>
      <c r="F35763" s="8" t="inlineStr">
        <is>
          <t>STANDBY</t>
        </is>
      </c>
      <c r="G35763" s="8" t="n">
        <v>70</v>
      </c>
      <c r="H35763" s="8" t="inlineStr">
        <is>
          <t>OPERATING</t>
        </is>
      </c>
    </row>
    <row r="35764">
      <c r="A35764" s="8" t="inlineStr">
        <is>
          <t>2026-08-07</t>
        </is>
      </c>
      <c r="B35764" s="8" t="n">
        <v>20</v>
      </c>
      <c r="C35764" s="8" t="n">
        <v>1</v>
      </c>
      <c r="D35764" s="8" t="inlineStr">
        <is>
          <t>Disney Adventure World</t>
        </is>
      </c>
      <c r="E35764" s="8" t="inlineStr">
        <is>
          <t>Crush's Coaster Single Rider</t>
        </is>
      </c>
      <c r="F35764" s="8" t="inlineStr">
        <is>
          <t>STANDBY</t>
        </is>
      </c>
      <c r="G35764" s="8" t="n">
        <v>65</v>
      </c>
      <c r="H35764" s="8" t="inlineStr">
        <is>
          <t>OPERATING</t>
        </is>
      </c>
    </row>
    <row r="35765">
      <c r="A35765" s="8" t="inlineStr">
        <is>
          <t>2026-08-07</t>
        </is>
      </c>
      <c r="B35765" s="8" t="n">
        <v>20</v>
      </c>
      <c r="C35765" s="8" t="n">
        <v>1</v>
      </c>
      <c r="D35765" s="8" t="inlineStr">
        <is>
          <t>Disney Adventure World</t>
        </is>
      </c>
      <c r="E35765" s="8" t="inlineStr">
        <is>
          <t>Les Tapis Volants - Flying Carpets Over Agrabah®</t>
        </is>
      </c>
      <c r="F35765" s="8" t="inlineStr">
        <is>
          <t>STANDBY</t>
        </is>
      </c>
      <c r="G35765" s="8" t="n">
        <v>15</v>
      </c>
      <c r="H35765" s="8" t="inlineStr">
        <is>
          <t>OPERATING</t>
        </is>
      </c>
    </row>
    <row r="35766">
      <c r="A35766" s="8" t="inlineStr">
        <is>
          <t>2026-08-07</t>
        </is>
      </c>
      <c r="B35766" s="8" t="n">
        <v>20</v>
      </c>
      <c r="C35766" s="8" t="n">
        <v>1</v>
      </c>
      <c r="D35766" s="8" t="inlineStr">
        <is>
          <t>Disney Adventure World</t>
        </is>
      </c>
      <c r="E35766" s="8" t="inlineStr">
        <is>
          <t>Ratatouille : L’Aventure Totalement Toquée de Rémy​</t>
        </is>
      </c>
      <c r="F35766" s="8" t="inlineStr">
        <is>
          <t>STANDBY</t>
        </is>
      </c>
      <c r="G35766" s="8" t="n">
        <v>50</v>
      </c>
      <c r="H35766" s="8" t="inlineStr">
        <is>
          <t>OPERATING</t>
        </is>
      </c>
    </row>
    <row r="35767">
      <c r="A35767" s="8" t="inlineStr">
        <is>
          <t>2026-08-07</t>
        </is>
      </c>
      <c r="B35767" s="8" t="n">
        <v>20</v>
      </c>
      <c r="C35767" s="8" t="n">
        <v>1</v>
      </c>
      <c r="D35767" s="8" t="inlineStr">
        <is>
          <t>Disney Adventure World</t>
        </is>
      </c>
      <c r="E35767" s="8" t="inlineStr">
        <is>
          <t>Ratatouille: The Adventure Single Rider</t>
        </is>
      </c>
      <c r="F35767" s="8" t="inlineStr">
        <is>
          <t>STANDBY</t>
        </is>
      </c>
      <c r="G35767" s="8" t="n">
        <v>20</v>
      </c>
      <c r="H35767" s="8" t="inlineStr">
        <is>
          <t>OPERATING</t>
        </is>
      </c>
    </row>
    <row r="35768">
      <c r="A35768" s="8" t="inlineStr">
        <is>
          <t>2026-08-07</t>
        </is>
      </c>
      <c r="B35768" s="8" t="n">
        <v>20</v>
      </c>
      <c r="C35768" s="8" t="n">
        <v>1</v>
      </c>
      <c r="D35768" s="8" t="inlineStr">
        <is>
          <t>Disney Adventure World</t>
        </is>
      </c>
      <c r="E35768" s="8" t="inlineStr">
        <is>
          <t>RC Racer</t>
        </is>
      </c>
      <c r="F35768" s="8" t="inlineStr">
        <is>
          <t>STANDBY</t>
        </is>
      </c>
      <c r="G35768" s="8" t="n">
        <v>40</v>
      </c>
      <c r="H35768" s="8" t="inlineStr">
        <is>
          <t>OPERATING</t>
        </is>
      </c>
    </row>
    <row r="35769">
      <c r="A35769" s="8" t="inlineStr">
        <is>
          <t>2026-08-07</t>
        </is>
      </c>
      <c r="B35769" s="8" t="n">
        <v>20</v>
      </c>
      <c r="C35769" s="8" t="n">
        <v>1</v>
      </c>
      <c r="D35769" s="8" t="inlineStr">
        <is>
          <t>Disney Adventure World</t>
        </is>
      </c>
      <c r="E35769" s="8" t="inlineStr">
        <is>
          <t>RC Racer Single Rider</t>
        </is>
      </c>
      <c r="F35769" s="8" t="inlineStr">
        <is>
          <t>STANDBY</t>
        </is>
      </c>
      <c r="G35769" s="8" t="n">
        <v>35</v>
      </c>
      <c r="H35769" s="8" t="inlineStr">
        <is>
          <t>OPERATING</t>
        </is>
      </c>
    </row>
    <row r="35770">
      <c r="A35770" s="8" t="inlineStr">
        <is>
          <t>2026-08-07</t>
        </is>
      </c>
      <c r="B35770" s="8" t="n">
        <v>20</v>
      </c>
      <c r="C35770" s="8" t="n">
        <v>1</v>
      </c>
      <c r="D35770" s="8" t="inlineStr">
        <is>
          <t>Disney Adventure World</t>
        </is>
      </c>
      <c r="E35770" s="8" t="inlineStr">
        <is>
          <t>Slinky® Dog Zigzag Spin</t>
        </is>
      </c>
      <c r="F35770" s="8" t="inlineStr">
        <is>
          <t>STANDBY</t>
        </is>
      </c>
      <c r="G35770" s="8" t="n">
        <v>10</v>
      </c>
      <c r="H35770" s="8" t="inlineStr">
        <is>
          <t>OPERATING</t>
        </is>
      </c>
    </row>
    <row r="35771">
      <c r="A35771" s="8" t="inlineStr">
        <is>
          <t>2026-08-07</t>
        </is>
      </c>
      <c r="B35771" s="8" t="n">
        <v>20</v>
      </c>
      <c r="C35771" s="8" t="n">
        <v>1</v>
      </c>
      <c r="D35771" s="8" t="inlineStr">
        <is>
          <t>Disney Adventure World</t>
        </is>
      </c>
      <c r="E35771" s="8" t="inlineStr">
        <is>
          <t>Toy Soldiers Parachute Drop</t>
        </is>
      </c>
      <c r="F35771" s="8" t="inlineStr">
        <is>
          <t>STANDBY</t>
        </is>
      </c>
      <c r="G35771" s="8" t="n">
        <v>35</v>
      </c>
      <c r="H35771" s="8" t="inlineStr">
        <is>
          <t>OPERATING</t>
        </is>
      </c>
    </row>
    <row r="35772">
      <c r="A35772" s="8" t="inlineStr">
        <is>
          <t>2026-08-07</t>
        </is>
      </c>
      <c r="B35772" s="8" t="n">
        <v>20</v>
      </c>
      <c r="C35772" s="8" t="n">
        <v>1</v>
      </c>
      <c r="D35772" s="8" t="inlineStr">
        <is>
          <t>Disney Adventure World</t>
        </is>
      </c>
      <c r="E35772" s="8" t="inlineStr">
        <is>
          <t>Toy Soldiers Parachute Drop Single Rider</t>
        </is>
      </c>
      <c r="F35772" s="8" t="inlineStr">
        <is>
          <t>STANDBY</t>
        </is>
      </c>
      <c r="G35772" s="8" t="n">
        <v>20</v>
      </c>
      <c r="H35772" s="8" t="inlineStr">
        <is>
          <t>OPERATING</t>
        </is>
      </c>
    </row>
    <row r="35773">
      <c r="A35773" s="8" t="inlineStr">
        <is>
          <t>2026-08-07</t>
        </is>
      </c>
      <c r="B35773" s="8" t="n">
        <v>20</v>
      </c>
      <c r="C35773" s="8" t="n">
        <v>1</v>
      </c>
      <c r="D35773" s="8" t="inlineStr">
        <is>
          <t>Disney Adventure World</t>
        </is>
      </c>
      <c r="E35773" s="8" t="inlineStr">
        <is>
          <t>Entry to World of Frozen</t>
        </is>
      </c>
      <c r="F35773" s="8" t="inlineStr">
        <is>
          <t>STANDBY</t>
        </is>
      </c>
      <c r="G35773" s="8" t="n">
        <v>0</v>
      </c>
      <c r="H35773" s="8" t="inlineStr">
        <is>
          <t>OPERATING</t>
        </is>
      </c>
    </row>
    <row r="35774">
      <c r="A35774" s="8" t="inlineStr">
        <is>
          <t>2026-08-07</t>
        </is>
      </c>
      <c r="B35774" s="8" t="n">
        <v>20</v>
      </c>
      <c r="C35774" s="8" t="n">
        <v>1</v>
      </c>
      <c r="D35774" s="8" t="inlineStr">
        <is>
          <t>Disney Adventure World</t>
        </is>
      </c>
      <c r="E35774" s="8" t="inlineStr">
        <is>
          <t>Frozen Ever After</t>
        </is>
      </c>
      <c r="F35774" s="8" t="inlineStr">
        <is>
          <t>STANDBY</t>
        </is>
      </c>
      <c r="G35774" s="8" t="n">
        <v>45</v>
      </c>
      <c r="H35774" s="8" t="inlineStr">
        <is>
          <t>OPERATING</t>
        </is>
      </c>
    </row>
    <row r="35775">
      <c r="A35775" s="8" t="inlineStr">
        <is>
          <t>2026-08-07</t>
        </is>
      </c>
      <c r="B35775" s="8" t="n">
        <v>20</v>
      </c>
      <c r="C35775" s="8" t="n">
        <v>1</v>
      </c>
      <c r="D35775" s="8" t="inlineStr">
        <is>
          <t>Disney Adventure World</t>
        </is>
      </c>
      <c r="E35775" s="8" t="inlineStr">
        <is>
          <t>Raiponce Tangled Spin</t>
        </is>
      </c>
      <c r="F35775" s="8" t="inlineStr">
        <is>
          <t>STANDBY</t>
        </is>
      </c>
      <c r="G35775" s="8" t="n">
        <v>5</v>
      </c>
      <c r="H35775" s="8" t="inlineStr">
        <is>
          <t>OPERATING</t>
        </is>
      </c>
    </row>
    <row r="35776">
      <c r="A35776" s="8" t="inlineStr">
        <is>
          <t>2026-08-07</t>
        </is>
      </c>
      <c r="B35776" s="8" t="n">
        <v>20</v>
      </c>
      <c r="C35776" s="8" t="n">
        <v>15</v>
      </c>
      <c r="D35776" s="8" t="inlineStr">
        <is>
          <t>Disneyland Park</t>
        </is>
      </c>
      <c r="E35776" s="8" t="inlineStr">
        <is>
          <t>Adventure Isle</t>
        </is>
      </c>
      <c r="F35776" s="8" t="inlineStr">
        <is>
          <t>STANDBY</t>
        </is>
      </c>
      <c r="G35776" s="8" t="n">
        <v>0</v>
      </c>
      <c r="H35776" s="8" t="inlineStr">
        <is>
          <t>OPERATING</t>
        </is>
      </c>
    </row>
    <row r="35777">
      <c r="A35777" s="8" t="inlineStr">
        <is>
          <t>2026-08-07</t>
        </is>
      </c>
      <c r="B35777" s="8" t="n">
        <v>20</v>
      </c>
      <c r="C35777" s="8" t="n">
        <v>15</v>
      </c>
      <c r="D35777" s="8" t="inlineStr">
        <is>
          <t>Disneyland Park</t>
        </is>
      </c>
      <c r="E35777" s="8" t="inlineStr">
        <is>
          <t>Indiana Jones and the Temple of Peril Single Rider</t>
        </is>
      </c>
      <c r="F35777" s="8" t="inlineStr">
        <is>
          <t>STANDBY</t>
        </is>
      </c>
      <c r="G35777" s="8" t="n">
        <v>0</v>
      </c>
      <c r="H35777" s="8" t="inlineStr">
        <is>
          <t>CLOSED</t>
        </is>
      </c>
    </row>
    <row r="35778">
      <c r="A35778" s="8" t="inlineStr">
        <is>
          <t>2026-08-07</t>
        </is>
      </c>
      <c r="B35778" s="8" t="n">
        <v>20</v>
      </c>
      <c r="C35778" s="8" t="n">
        <v>15</v>
      </c>
      <c r="D35778" s="8" t="inlineStr">
        <is>
          <t>Disneyland Park</t>
        </is>
      </c>
      <c r="E35778" s="8" t="inlineStr">
        <is>
          <t>Indiana Jones™ and the Temple of Peril</t>
        </is>
      </c>
      <c r="F35778" s="8" t="inlineStr">
        <is>
          <t>STANDBY</t>
        </is>
      </c>
      <c r="G35778" s="8" t="n">
        <v>0</v>
      </c>
      <c r="H35778" s="8" t="inlineStr">
        <is>
          <t>CLOSED</t>
        </is>
      </c>
    </row>
    <row r="35779">
      <c r="A35779" s="8" t="inlineStr">
        <is>
          <t>2026-08-07</t>
        </is>
      </c>
      <c r="B35779" s="8" t="n">
        <v>20</v>
      </c>
      <c r="C35779" s="8" t="n">
        <v>15</v>
      </c>
      <c r="D35779" s="8" t="inlineStr">
        <is>
          <t>Disneyland Park</t>
        </is>
      </c>
      <c r="E35779" s="8" t="inlineStr">
        <is>
          <t>La Cabane des Robinson</t>
        </is>
      </c>
      <c r="F35779" s="8" t="inlineStr">
        <is>
          <t>STANDBY</t>
        </is>
      </c>
      <c r="G35779" s="8" t="n">
        <v>5</v>
      </c>
      <c r="H35779" s="8" t="inlineStr">
        <is>
          <t>OPERATING</t>
        </is>
      </c>
    </row>
    <row r="35780">
      <c r="A35780" s="8" t="inlineStr">
        <is>
          <t>2026-08-07</t>
        </is>
      </c>
      <c r="B35780" s="8" t="n">
        <v>20</v>
      </c>
      <c r="C35780" s="8" t="n">
        <v>15</v>
      </c>
      <c r="D35780" s="8" t="inlineStr">
        <is>
          <t>Disneyland Park</t>
        </is>
      </c>
      <c r="E35780" s="8" t="inlineStr">
        <is>
          <t>Le Passage Enchanté d'Aladdin</t>
        </is>
      </c>
      <c r="F35780" s="8" t="inlineStr">
        <is>
          <t>STANDBY</t>
        </is>
      </c>
      <c r="G35780" s="8" t="n">
        <v>0</v>
      </c>
      <c r="H35780" s="8" t="inlineStr">
        <is>
          <t>OPERATING</t>
        </is>
      </c>
    </row>
    <row r="35781">
      <c r="A35781" s="8" t="inlineStr">
        <is>
          <t>2026-08-07</t>
        </is>
      </c>
      <c r="B35781" s="8" t="n">
        <v>20</v>
      </c>
      <c r="C35781" s="8" t="n">
        <v>15</v>
      </c>
      <c r="D35781" s="8" t="inlineStr">
        <is>
          <t>Disneyland Park</t>
        </is>
      </c>
      <c r="E35781" s="8" t="inlineStr">
        <is>
          <t>Pirate Galleon</t>
        </is>
      </c>
      <c r="F35781" s="8" t="inlineStr">
        <is>
          <t>STANDBY</t>
        </is>
      </c>
      <c r="G35781" s="8" t="n">
        <v>0</v>
      </c>
      <c r="H35781" s="8" t="inlineStr">
        <is>
          <t>CLOSED</t>
        </is>
      </c>
    </row>
    <row r="35782">
      <c r="A35782" s="8" t="inlineStr">
        <is>
          <t>2026-08-07</t>
        </is>
      </c>
      <c r="B35782" s="8" t="n">
        <v>20</v>
      </c>
      <c r="C35782" s="8" t="n">
        <v>15</v>
      </c>
      <c r="D35782" s="8" t="inlineStr">
        <is>
          <t>Disneyland Park</t>
        </is>
      </c>
      <c r="E35782" s="8" t="inlineStr">
        <is>
          <t>Pirates of the Caribbean</t>
        </is>
      </c>
      <c r="F35782" s="8" t="inlineStr">
        <is>
          <t>STANDBY</t>
        </is>
      </c>
      <c r="G35782" s="8" t="n">
        <v>5</v>
      </c>
      <c r="H35782" s="8" t="inlineStr">
        <is>
          <t>OPERATING</t>
        </is>
      </c>
    </row>
    <row r="35783">
      <c r="A35783" s="8" t="inlineStr">
        <is>
          <t>2026-08-07</t>
        </is>
      </c>
      <c r="B35783" s="8" t="n">
        <v>20</v>
      </c>
      <c r="C35783" s="8" t="n">
        <v>15</v>
      </c>
      <c r="D35783" s="8" t="inlineStr">
        <is>
          <t>Disneyland Park</t>
        </is>
      </c>
      <c r="E35783" s="8" t="inlineStr">
        <is>
          <t>Pirates' Beach</t>
        </is>
      </c>
      <c r="F35783" s="8" t="inlineStr">
        <is>
          <t>STANDBY</t>
        </is>
      </c>
      <c r="G35783" s="8" t="n">
        <v>0</v>
      </c>
      <c r="H35783" s="8" t="inlineStr">
        <is>
          <t>OPERATING</t>
        </is>
      </c>
    </row>
    <row r="35784">
      <c r="A35784" s="8" t="inlineStr">
        <is>
          <t>2026-08-07</t>
        </is>
      </c>
      <c r="B35784" s="8" t="n">
        <v>20</v>
      </c>
      <c r="C35784" s="8" t="n">
        <v>15</v>
      </c>
      <c r="D35784" s="8" t="inlineStr">
        <is>
          <t>Disneyland Park</t>
        </is>
      </c>
      <c r="E35784" s="8" t="inlineStr">
        <is>
          <t>Autopia, presented by Avis</t>
        </is>
      </c>
      <c r="F35784" s="8" t="inlineStr">
        <is>
          <t>STANDBY</t>
        </is>
      </c>
      <c r="G35784" s="8" t="n">
        <v>35</v>
      </c>
      <c r="H35784" s="8" t="inlineStr">
        <is>
          <t>OPERATING</t>
        </is>
      </c>
    </row>
    <row r="35785">
      <c r="A35785" s="8" t="inlineStr">
        <is>
          <t>2026-08-07</t>
        </is>
      </c>
      <c r="B35785" s="8" t="n">
        <v>20</v>
      </c>
      <c r="C35785" s="8" t="n">
        <v>15</v>
      </c>
      <c r="D35785" s="8" t="inlineStr">
        <is>
          <t>Disneyland Park</t>
        </is>
      </c>
      <c r="E35785" s="8" t="inlineStr">
        <is>
          <t>Buzz Lightyear Laser Blast</t>
        </is>
      </c>
      <c r="F35785" s="8" t="inlineStr">
        <is>
          <t>STANDBY</t>
        </is>
      </c>
      <c r="G35785" s="8" t="n">
        <v>45</v>
      </c>
      <c r="H35785" s="8" t="inlineStr">
        <is>
          <t>OPERATING</t>
        </is>
      </c>
    </row>
    <row r="35786">
      <c r="A35786" s="8" t="inlineStr">
        <is>
          <t>2026-08-07</t>
        </is>
      </c>
      <c r="B35786" s="8" t="n">
        <v>20</v>
      </c>
      <c r="C35786" s="8" t="n">
        <v>15</v>
      </c>
      <c r="D35786" s="8" t="inlineStr">
        <is>
          <t>Disneyland Park</t>
        </is>
      </c>
      <c r="E35786" s="8" t="inlineStr">
        <is>
          <t>Disneyland Railroad Discoveryland Station</t>
        </is>
      </c>
      <c r="F35786" s="8" t="inlineStr">
        <is>
          <t>STANDBY</t>
        </is>
      </c>
      <c r="G35786" s="8" t="n">
        <v>0</v>
      </c>
      <c r="H35786" s="8" t="inlineStr">
        <is>
          <t>CLOSED</t>
        </is>
      </c>
    </row>
    <row r="35787">
      <c r="A35787" s="8" t="inlineStr">
        <is>
          <t>2026-08-07</t>
        </is>
      </c>
      <c r="B35787" s="8" t="n">
        <v>20</v>
      </c>
      <c r="C35787" s="8" t="n">
        <v>15</v>
      </c>
      <c r="D35787" s="8" t="inlineStr">
        <is>
          <t>Disneyland Park</t>
        </is>
      </c>
      <c r="E35787" s="8" t="inlineStr">
        <is>
          <t>Les Mystères du Nautilus</t>
        </is>
      </c>
      <c r="F35787" s="8" t="inlineStr">
        <is>
          <t>STANDBY</t>
        </is>
      </c>
      <c r="G35787" s="8" t="n">
        <v>5</v>
      </c>
      <c r="H35787" s="8" t="inlineStr">
        <is>
          <t>OPERATING</t>
        </is>
      </c>
    </row>
    <row r="35788">
      <c r="A35788" s="8" t="inlineStr">
        <is>
          <t>2026-08-07</t>
        </is>
      </c>
      <c r="B35788" s="8" t="n">
        <v>20</v>
      </c>
      <c r="C35788" s="8" t="n">
        <v>15</v>
      </c>
      <c r="D35788" s="8" t="inlineStr">
        <is>
          <t>Disneyland Park</t>
        </is>
      </c>
      <c r="E35788" s="8" t="inlineStr">
        <is>
          <t>Mickey’s PhilharMagic</t>
        </is>
      </c>
      <c r="F35788" s="8" t="inlineStr">
        <is>
          <t>STANDBY</t>
        </is>
      </c>
      <c r="G35788" s="8" t="n">
        <v>0</v>
      </c>
      <c r="H35788" s="8" t="inlineStr">
        <is>
          <t>CLOSED</t>
        </is>
      </c>
    </row>
    <row r="35789">
      <c r="A35789" s="8" t="inlineStr">
        <is>
          <t>2026-08-07</t>
        </is>
      </c>
      <c r="B35789" s="8" t="n">
        <v>20</v>
      </c>
      <c r="C35789" s="8" t="n">
        <v>15</v>
      </c>
      <c r="D35789" s="8" t="inlineStr">
        <is>
          <t>Disneyland Park</t>
        </is>
      </c>
      <c r="E35789" s="8" t="inlineStr">
        <is>
          <t>Orbitron®</t>
        </is>
      </c>
      <c r="F35789" s="8" t="inlineStr">
        <is>
          <t>STANDBY</t>
        </is>
      </c>
      <c r="G35789" s="8" t="n">
        <v>40</v>
      </c>
      <c r="H35789" s="8" t="inlineStr">
        <is>
          <t>OPERATING</t>
        </is>
      </c>
    </row>
    <row r="35790">
      <c r="A35790" s="8" t="inlineStr">
        <is>
          <t>2026-08-07</t>
        </is>
      </c>
      <c r="B35790" s="8" t="n">
        <v>20</v>
      </c>
      <c r="C35790" s="8" t="n">
        <v>15</v>
      </c>
      <c r="D35790" s="8" t="inlineStr">
        <is>
          <t>Disneyland Park</t>
        </is>
      </c>
      <c r="E35790" s="8" t="inlineStr">
        <is>
          <t>Star Tours: The Adventures Continue*</t>
        </is>
      </c>
      <c r="F35790" s="8" t="inlineStr">
        <is>
          <t>STANDBY</t>
        </is>
      </c>
      <c r="G35790" s="8" t="n">
        <v>5</v>
      </c>
      <c r="H35790" s="8" t="inlineStr">
        <is>
          <t>OPERATING</t>
        </is>
      </c>
    </row>
    <row r="35791">
      <c r="A35791" s="8" t="inlineStr">
        <is>
          <t>2026-08-07</t>
        </is>
      </c>
      <c r="B35791" s="8" t="n">
        <v>20</v>
      </c>
      <c r="C35791" s="8" t="n">
        <v>15</v>
      </c>
      <c r="D35791" s="8" t="inlineStr">
        <is>
          <t>Disneyland Park</t>
        </is>
      </c>
      <c r="E35791" s="8" t="inlineStr">
        <is>
          <t>Star Wars Hyperspace Mountain</t>
        </is>
      </c>
      <c r="F35791" s="8" t="inlineStr">
        <is>
          <t>STANDBY</t>
        </is>
      </c>
      <c r="G35791" s="8" t="n">
        <v>20</v>
      </c>
      <c r="H35791" s="8" t="inlineStr">
        <is>
          <t>OPERATING</t>
        </is>
      </c>
    </row>
    <row r="35792">
      <c r="A35792" s="8" t="inlineStr">
        <is>
          <t>2026-08-07</t>
        </is>
      </c>
      <c r="B35792" s="8" t="n">
        <v>20</v>
      </c>
      <c r="C35792" s="8" t="n">
        <v>15</v>
      </c>
      <c r="D35792" s="8" t="inlineStr">
        <is>
          <t>Disneyland Park</t>
        </is>
      </c>
      <c r="E35792" s="8" t="inlineStr">
        <is>
          <t>Star Wars Hyperspace Mountain Single Rider</t>
        </is>
      </c>
      <c r="F35792" s="8" t="inlineStr">
        <is>
          <t>STANDBY</t>
        </is>
      </c>
      <c r="G35792" s="8" t="n">
        <v>0</v>
      </c>
      <c r="H35792" s="8" t="inlineStr">
        <is>
          <t>OPERATING</t>
        </is>
      </c>
    </row>
    <row r="35793">
      <c r="A35793" s="8" t="inlineStr">
        <is>
          <t>2026-08-07</t>
        </is>
      </c>
      <c r="B35793" s="8" t="n">
        <v>20</v>
      </c>
      <c r="C35793" s="8" t="n">
        <v>15</v>
      </c>
      <c r="D35793" s="8" t="inlineStr">
        <is>
          <t>Disneyland Park</t>
        </is>
      </c>
      <c r="E35793" s="8" t="inlineStr">
        <is>
          <t>Welcome to Starport: A Star Wars Encounter</t>
        </is>
      </c>
      <c r="F35793" s="8" t="inlineStr">
        <is>
          <t>STANDBY</t>
        </is>
      </c>
      <c r="G35793" s="8" t="n">
        <v>0</v>
      </c>
      <c r="H35793" s="8" t="inlineStr">
        <is>
          <t>CLOSED</t>
        </is>
      </c>
    </row>
    <row r="35794">
      <c r="A35794" s="8" t="inlineStr">
        <is>
          <t>2026-08-07</t>
        </is>
      </c>
      <c r="B35794" s="8" t="n">
        <v>20</v>
      </c>
      <c r="C35794" s="8" t="n">
        <v>15</v>
      </c>
      <c r="D35794" s="8" t="inlineStr">
        <is>
          <t>Disneyland Park</t>
        </is>
      </c>
      <c r="E35794" s="8" t="inlineStr">
        <is>
          <t>"it's a small world"</t>
        </is>
      </c>
      <c r="F35794" s="8" t="inlineStr">
        <is>
          <t>STANDBY</t>
        </is>
      </c>
      <c r="G35794" s="8" t="n">
        <v>5</v>
      </c>
      <c r="H35794" s="8" t="inlineStr">
        <is>
          <t>OPERATING</t>
        </is>
      </c>
    </row>
    <row r="35795">
      <c r="A35795" s="8" t="inlineStr">
        <is>
          <t>2026-08-07</t>
        </is>
      </c>
      <c r="B35795" s="8" t="n">
        <v>20</v>
      </c>
      <c r="C35795" s="8" t="n">
        <v>15</v>
      </c>
      <c r="D35795" s="8" t="inlineStr">
        <is>
          <t>Disneyland Park</t>
        </is>
      </c>
      <c r="E35795" s="8" t="inlineStr">
        <is>
          <t>Alice's Curious Labyrinth</t>
        </is>
      </c>
      <c r="F35795" s="8" t="inlineStr">
        <is>
          <t>STANDBY</t>
        </is>
      </c>
      <c r="G35795" s="8" t="n">
        <v>5</v>
      </c>
      <c r="H35795" s="8" t="inlineStr">
        <is>
          <t>OPERATING</t>
        </is>
      </c>
    </row>
    <row r="35796">
      <c r="A35796" s="8" t="inlineStr">
        <is>
          <t>2026-08-07</t>
        </is>
      </c>
      <c r="B35796" s="8" t="n">
        <v>20</v>
      </c>
      <c r="C35796" s="8" t="n">
        <v>15</v>
      </c>
      <c r="D35796" s="8" t="inlineStr">
        <is>
          <t>Disneyland Park</t>
        </is>
      </c>
      <c r="E35796" s="8" t="inlineStr">
        <is>
          <t>Blanche-Neige et les Sept Nains®</t>
        </is>
      </c>
      <c r="F35796" s="8" t="inlineStr">
        <is>
          <t>STANDBY</t>
        </is>
      </c>
      <c r="G35796" s="8" t="n">
        <v>20</v>
      </c>
      <c r="H35796" s="8" t="inlineStr">
        <is>
          <t>OPERATING</t>
        </is>
      </c>
    </row>
    <row r="35797">
      <c r="A35797" s="8" t="inlineStr">
        <is>
          <t>2026-08-07</t>
        </is>
      </c>
      <c r="B35797" s="8" t="n">
        <v>20</v>
      </c>
      <c r="C35797" s="8" t="n">
        <v>15</v>
      </c>
      <c r="D35797" s="8" t="inlineStr">
        <is>
          <t>Disneyland Park</t>
        </is>
      </c>
      <c r="E35797" s="8" t="inlineStr">
        <is>
          <t>Casey Jr. – le Petit Train du Cirque</t>
        </is>
      </c>
      <c r="F35797" s="8" t="inlineStr">
        <is>
          <t>STANDBY</t>
        </is>
      </c>
      <c r="G35797" s="8" t="n">
        <v>5</v>
      </c>
      <c r="H35797" s="8" t="inlineStr">
        <is>
          <t>OPERATING</t>
        </is>
      </c>
    </row>
    <row r="35798">
      <c r="A35798" s="8" t="inlineStr">
        <is>
          <t>2026-08-07</t>
        </is>
      </c>
      <c r="B35798" s="8" t="n">
        <v>20</v>
      </c>
      <c r="C35798" s="8" t="n">
        <v>15</v>
      </c>
      <c r="D35798" s="8" t="inlineStr">
        <is>
          <t>Disneyland Park</t>
        </is>
      </c>
      <c r="E35798" s="8" t="inlineStr">
        <is>
          <t>Disneyland Railroad Fantasyland Station</t>
        </is>
      </c>
      <c r="F35798" s="8" t="inlineStr">
        <is>
          <t>STANDBY</t>
        </is>
      </c>
      <c r="G35798" s="8" t="n">
        <v>0</v>
      </c>
      <c r="H35798" s="8" t="inlineStr">
        <is>
          <t>CLOSED</t>
        </is>
      </c>
    </row>
    <row r="35799">
      <c r="A35799" s="8" t="inlineStr">
        <is>
          <t>2026-08-07</t>
        </is>
      </c>
      <c r="B35799" s="8" t="n">
        <v>20</v>
      </c>
      <c r="C35799" s="8" t="n">
        <v>15</v>
      </c>
      <c r="D35799" s="8" t="inlineStr">
        <is>
          <t>Disneyland Park</t>
        </is>
      </c>
      <c r="E35799" s="8" t="inlineStr">
        <is>
          <t>Disneyland Railroad Main Street Station</t>
        </is>
      </c>
      <c r="F35799" s="8" t="inlineStr">
        <is>
          <t>STANDBY</t>
        </is>
      </c>
      <c r="G35799" s="8" t="n">
        <v>0</v>
      </c>
      <c r="H35799" s="8" t="inlineStr">
        <is>
          <t>CLOSED</t>
        </is>
      </c>
    </row>
    <row r="35800">
      <c r="A35800" s="8" t="inlineStr">
        <is>
          <t>2026-08-07</t>
        </is>
      </c>
      <c r="B35800" s="8" t="n">
        <v>20</v>
      </c>
      <c r="C35800" s="8" t="n">
        <v>15</v>
      </c>
      <c r="D35800" s="8" t="inlineStr">
        <is>
          <t>Disneyland Park</t>
        </is>
      </c>
      <c r="E35800" s="8" t="inlineStr">
        <is>
          <t>Dumbo the Flying Elephant</t>
        </is>
      </c>
      <c r="F35800" s="8" t="inlineStr">
        <is>
          <t>STANDBY</t>
        </is>
      </c>
      <c r="G35800" s="8" t="n">
        <v>20</v>
      </c>
      <c r="H35800" s="8" t="inlineStr">
        <is>
          <t>OPERATING</t>
        </is>
      </c>
    </row>
    <row r="35801">
      <c r="A35801" s="8" t="inlineStr">
        <is>
          <t>2026-08-07</t>
        </is>
      </c>
      <c r="B35801" s="8" t="n">
        <v>20</v>
      </c>
      <c r="C35801" s="8" t="n">
        <v>15</v>
      </c>
      <c r="D35801" s="8" t="inlineStr">
        <is>
          <t>Disneyland Park</t>
        </is>
      </c>
      <c r="E35801" s="8" t="inlineStr">
        <is>
          <t>La Tanière du Dragon</t>
        </is>
      </c>
      <c r="F35801" s="8" t="inlineStr">
        <is>
          <t>STANDBY</t>
        </is>
      </c>
      <c r="G35801" s="8" t="n">
        <v>0</v>
      </c>
      <c r="H35801" s="8" t="inlineStr">
        <is>
          <t>OPERATING</t>
        </is>
      </c>
    </row>
    <row r="35802">
      <c r="A35802" s="8" t="inlineStr">
        <is>
          <t>2026-08-07</t>
        </is>
      </c>
      <c r="B35802" s="8" t="n">
        <v>20</v>
      </c>
      <c r="C35802" s="8" t="n">
        <v>15</v>
      </c>
      <c r="D35802" s="8" t="inlineStr">
        <is>
          <t>Disneyland Park</t>
        </is>
      </c>
      <c r="E35802" s="8" t="inlineStr">
        <is>
          <t>Le Carrousel de Lancelot</t>
        </is>
      </c>
      <c r="F35802" s="8" t="inlineStr">
        <is>
          <t>STANDBY</t>
        </is>
      </c>
      <c r="G35802" s="8" t="n">
        <v>10</v>
      </c>
      <c r="H35802" s="8" t="inlineStr">
        <is>
          <t>OPERATING</t>
        </is>
      </c>
    </row>
    <row r="35803">
      <c r="A35803" s="8" t="inlineStr">
        <is>
          <t>2026-08-07</t>
        </is>
      </c>
      <c r="B35803" s="8" t="n">
        <v>20</v>
      </c>
      <c r="C35803" s="8" t="n">
        <v>15</v>
      </c>
      <c r="D35803" s="8" t="inlineStr">
        <is>
          <t>Disneyland Park</t>
        </is>
      </c>
      <c r="E35803" s="8" t="inlineStr">
        <is>
          <t>Le Pays des Contes de Fées, presented by Vittel</t>
        </is>
      </c>
      <c r="F35803" s="8" t="inlineStr">
        <is>
          <t>STANDBY</t>
        </is>
      </c>
      <c r="G35803" s="8" t="n">
        <v>5</v>
      </c>
      <c r="H35803" s="8" t="inlineStr">
        <is>
          <t>OPERATING</t>
        </is>
      </c>
    </row>
    <row r="35804">
      <c r="A35804" s="8" t="inlineStr">
        <is>
          <t>2026-08-07</t>
        </is>
      </c>
      <c r="B35804" s="8" t="n">
        <v>20</v>
      </c>
      <c r="C35804" s="8" t="n">
        <v>15</v>
      </c>
      <c r="D35804" s="8" t="inlineStr">
        <is>
          <t>Disneyland Park</t>
        </is>
      </c>
      <c r="E35804" s="8" t="inlineStr">
        <is>
          <t>Les Voyages de Pinocchio</t>
        </is>
      </c>
      <c r="F35804" s="8" t="inlineStr">
        <is>
          <t>STANDBY</t>
        </is>
      </c>
      <c r="G35804" s="8" t="n">
        <v>20</v>
      </c>
      <c r="H35804" s="8" t="inlineStr">
        <is>
          <t>OPERATING</t>
        </is>
      </c>
    </row>
    <row r="35805">
      <c r="A35805" s="8" t="inlineStr">
        <is>
          <t>2026-08-07</t>
        </is>
      </c>
      <c r="B35805" s="8" t="n">
        <v>20</v>
      </c>
      <c r="C35805" s="8" t="n">
        <v>15</v>
      </c>
      <c r="D35805" s="8" t="inlineStr">
        <is>
          <t>Disneyland Park</t>
        </is>
      </c>
      <c r="E35805" s="8" t="inlineStr">
        <is>
          <t>Mad Hatter's Tea Cups</t>
        </is>
      </c>
      <c r="F35805" s="8" t="inlineStr">
        <is>
          <t>STANDBY</t>
        </is>
      </c>
      <c r="G35805" s="8" t="n">
        <v>10</v>
      </c>
      <c r="H35805" s="8" t="inlineStr">
        <is>
          <t>OPERATING</t>
        </is>
      </c>
    </row>
    <row r="35806">
      <c r="A35806" s="8" t="inlineStr">
        <is>
          <t>2026-08-07</t>
        </is>
      </c>
      <c r="B35806" s="8" t="n">
        <v>20</v>
      </c>
      <c r="C35806" s="8" t="n">
        <v>15</v>
      </c>
      <c r="D35806" s="8" t="inlineStr">
        <is>
          <t>Disneyland Park</t>
        </is>
      </c>
      <c r="E35806" s="8" t="inlineStr">
        <is>
          <t>Meet Mickey Mouse</t>
        </is>
      </c>
      <c r="F35806" s="8" t="inlineStr">
        <is>
          <t>STANDBY</t>
        </is>
      </c>
      <c r="G35806" s="8" t="n">
        <v>0</v>
      </c>
      <c r="H35806" s="8" t="inlineStr">
        <is>
          <t>CLOSED</t>
        </is>
      </c>
    </row>
    <row r="35807">
      <c r="A35807" s="8" t="inlineStr">
        <is>
          <t>2026-08-07</t>
        </is>
      </c>
      <c r="B35807" s="8" t="n">
        <v>20</v>
      </c>
      <c r="C35807" s="8" t="n">
        <v>15</v>
      </c>
      <c r="D35807" s="8" t="inlineStr">
        <is>
          <t>Disneyland Park</t>
        </is>
      </c>
      <c r="E35807" s="8" t="inlineStr">
        <is>
          <t>Peter Pan's Flight</t>
        </is>
      </c>
      <c r="F35807" s="8" t="inlineStr">
        <is>
          <t>STANDBY</t>
        </is>
      </c>
      <c r="G35807" s="8" t="n">
        <v>45</v>
      </c>
      <c r="H35807" s="8" t="inlineStr">
        <is>
          <t>OPERATING</t>
        </is>
      </c>
    </row>
    <row r="35808">
      <c r="A35808" s="8" t="inlineStr">
        <is>
          <t>2026-08-07</t>
        </is>
      </c>
      <c r="B35808" s="8" t="n">
        <v>20</v>
      </c>
      <c r="C35808" s="8" t="n">
        <v>15</v>
      </c>
      <c r="D35808" s="8" t="inlineStr">
        <is>
          <t>Disneyland Park</t>
        </is>
      </c>
      <c r="E35808" s="8" t="inlineStr">
        <is>
          <t>Princess Pavilion</t>
        </is>
      </c>
      <c r="F35808" s="8" t="inlineStr">
        <is>
          <t>STANDBY</t>
        </is>
      </c>
      <c r="G35808" s="8" t="n">
        <v>0</v>
      </c>
      <c r="H35808" s="8" t="inlineStr">
        <is>
          <t>CLOSED</t>
        </is>
      </c>
    </row>
    <row r="35809">
      <c r="A35809" s="8" t="inlineStr">
        <is>
          <t>2026-08-07</t>
        </is>
      </c>
      <c r="B35809" s="8" t="n">
        <v>20</v>
      </c>
      <c r="C35809" s="8" t="n">
        <v>15</v>
      </c>
      <c r="D35809" s="8" t="inlineStr">
        <is>
          <t>Disneyland Park</t>
        </is>
      </c>
      <c r="E35809" s="8" t="inlineStr">
        <is>
          <t>Big Thunder Mountain</t>
        </is>
      </c>
      <c r="F35809" s="8" t="inlineStr">
        <is>
          <t>STANDBY</t>
        </is>
      </c>
      <c r="G35809" s="8" t="n">
        <v>55</v>
      </c>
      <c r="H35809" s="8" t="inlineStr">
        <is>
          <t>OPERATING</t>
        </is>
      </c>
    </row>
    <row r="35810">
      <c r="A35810" s="8" t="inlineStr">
        <is>
          <t>2026-08-07</t>
        </is>
      </c>
      <c r="B35810" s="8" t="n">
        <v>20</v>
      </c>
      <c r="C35810" s="8" t="n">
        <v>15</v>
      </c>
      <c r="D35810" s="8" t="inlineStr">
        <is>
          <t>Disneyland Park</t>
        </is>
      </c>
      <c r="E35810" s="8" t="inlineStr">
        <is>
          <t>Disneyland Railroad Frontierland Depot</t>
        </is>
      </c>
      <c r="F35810" s="8" t="inlineStr">
        <is>
          <t>STANDBY</t>
        </is>
      </c>
      <c r="G35810" s="8" t="n">
        <v>0</v>
      </c>
      <c r="H35810" s="8" t="inlineStr">
        <is>
          <t>CLOSED</t>
        </is>
      </c>
    </row>
    <row r="35811">
      <c r="A35811" s="8" t="inlineStr">
        <is>
          <t>2026-08-07</t>
        </is>
      </c>
      <c r="B35811" s="8" t="n">
        <v>20</v>
      </c>
      <c r="C35811" s="8" t="n">
        <v>15</v>
      </c>
      <c r="D35811" s="8" t="inlineStr">
        <is>
          <t>Disneyland Park</t>
        </is>
      </c>
      <c r="E35811" s="8" t="inlineStr">
        <is>
          <t>Frontierland Playground</t>
        </is>
      </c>
      <c r="F35811" s="8" t="inlineStr">
        <is>
          <t>STANDBY</t>
        </is>
      </c>
      <c r="G35811" s="8" t="n">
        <v>0</v>
      </c>
      <c r="H35811" s="8" t="inlineStr">
        <is>
          <t>OPERATING</t>
        </is>
      </c>
    </row>
    <row r="35812">
      <c r="A35812" s="8" t="inlineStr">
        <is>
          <t>2026-08-07</t>
        </is>
      </c>
      <c r="B35812" s="8" t="n">
        <v>20</v>
      </c>
      <c r="C35812" s="8" t="n">
        <v>15</v>
      </c>
      <c r="D35812" s="8" t="inlineStr">
        <is>
          <t>Disneyland Park</t>
        </is>
      </c>
      <c r="E35812" s="8" t="inlineStr">
        <is>
          <t>Phantom Manor</t>
        </is>
      </c>
      <c r="F35812" s="8" t="inlineStr">
        <is>
          <t>STANDBY</t>
        </is>
      </c>
      <c r="G35812" s="8" t="n">
        <v>5</v>
      </c>
      <c r="H35812" s="8" t="inlineStr">
        <is>
          <t>OPERATING</t>
        </is>
      </c>
    </row>
    <row r="35813">
      <c r="A35813" s="8" t="inlineStr">
        <is>
          <t>2026-08-07</t>
        </is>
      </c>
      <c r="B35813" s="8" t="n">
        <v>20</v>
      </c>
      <c r="C35813" s="8" t="n">
        <v>15</v>
      </c>
      <c r="D35813" s="8" t="inlineStr">
        <is>
          <t>Disneyland Park</t>
        </is>
      </c>
      <c r="E35813" s="8" t="inlineStr">
        <is>
          <t>River Rogue Keelboats</t>
        </is>
      </c>
      <c r="F35813" s="8" t="inlineStr">
        <is>
          <t>STANDBY</t>
        </is>
      </c>
      <c r="G35813" s="8" t="n">
        <v>0</v>
      </c>
      <c r="H35813" s="8" t="inlineStr">
        <is>
          <t>CLOSED</t>
        </is>
      </c>
    </row>
    <row r="35814">
      <c r="A35814" s="8" t="inlineStr">
        <is>
          <t>2026-08-07</t>
        </is>
      </c>
      <c r="B35814" s="8" t="n">
        <v>20</v>
      </c>
      <c r="C35814" s="8" t="n">
        <v>15</v>
      </c>
      <c r="D35814" s="8" t="inlineStr">
        <is>
          <t>Disneyland Park</t>
        </is>
      </c>
      <c r="E35814" s="8" t="inlineStr">
        <is>
          <t>Rustler Roundup Shootin' Gallery</t>
        </is>
      </c>
      <c r="F35814" s="8" t="inlineStr">
        <is>
          <t>STANDBY</t>
        </is>
      </c>
      <c r="G35814" s="8" t="n">
        <v>0</v>
      </c>
      <c r="H35814" s="8" t="inlineStr">
        <is>
          <t>OPERATING</t>
        </is>
      </c>
    </row>
    <row r="35815">
      <c r="A35815" s="8" t="inlineStr">
        <is>
          <t>2026-08-07</t>
        </is>
      </c>
      <c r="B35815" s="8" t="n">
        <v>20</v>
      </c>
      <c r="C35815" s="8" t="n">
        <v>15</v>
      </c>
      <c r="D35815" s="8" t="inlineStr">
        <is>
          <t>Disneyland Park</t>
        </is>
      </c>
      <c r="E35815" s="8" t="inlineStr">
        <is>
          <t>Thunder Mesa Riverboat Landing</t>
        </is>
      </c>
      <c r="F35815" s="8" t="inlineStr">
        <is>
          <t>STANDBY</t>
        </is>
      </c>
      <c r="G35815" s="8" t="n">
        <v>0</v>
      </c>
      <c r="H35815" s="8" t="inlineStr">
        <is>
          <t>CLOSED</t>
        </is>
      </c>
    </row>
    <row r="35816">
      <c r="A35816" s="8" t="inlineStr">
        <is>
          <t>2026-08-07</t>
        </is>
      </c>
      <c r="B35816" s="8" t="n">
        <v>20</v>
      </c>
      <c r="C35816" s="8" t="n">
        <v>15</v>
      </c>
      <c r="D35816" s="8" t="inlineStr">
        <is>
          <t>Disneyland Park</t>
        </is>
      </c>
      <c r="E35816" s="8" t="inlineStr">
        <is>
          <t>Disneyland Railroad Main Street Station</t>
        </is>
      </c>
      <c r="F35816" s="8" t="inlineStr">
        <is>
          <t>STANDBY</t>
        </is>
      </c>
      <c r="G35816" s="8" t="n">
        <v>0</v>
      </c>
      <c r="H35816" s="8" t="inlineStr">
        <is>
          <t>CLOSED</t>
        </is>
      </c>
    </row>
    <row r="35817">
      <c r="A35817" s="8" t="inlineStr">
        <is>
          <t>2026-08-07</t>
        </is>
      </c>
      <c r="B35817" s="8" t="n">
        <v>20</v>
      </c>
      <c r="C35817" s="8" t="n">
        <v>15</v>
      </c>
      <c r="D35817" s="8" t="inlineStr">
        <is>
          <t>Disneyland Park</t>
        </is>
      </c>
      <c r="E35817" s="8" t="inlineStr">
        <is>
          <t>Main Street Vehicles</t>
        </is>
      </c>
      <c r="F35817" s="8" t="inlineStr">
        <is>
          <t>STANDBY</t>
        </is>
      </c>
      <c r="G35817" s="8" t="n">
        <v>0</v>
      </c>
      <c r="H35817" s="8" t="inlineStr">
        <is>
          <t>CLOSED</t>
        </is>
      </c>
    </row>
    <row r="35818">
      <c r="A35818" s="8" t="inlineStr">
        <is>
          <t>2026-08-07</t>
        </is>
      </c>
      <c r="B35818" s="8" t="n">
        <v>20</v>
      </c>
      <c r="C35818" s="8" t="n">
        <v>15</v>
      </c>
      <c r="D35818" s="8" t="inlineStr">
        <is>
          <t>Disney Adventure World</t>
        </is>
      </c>
      <c r="E35818" s="8" t="inlineStr">
        <is>
          <t>Avengers Assemble: Flight Force</t>
        </is>
      </c>
      <c r="F35818" s="8" t="inlineStr">
        <is>
          <t>STANDBY</t>
        </is>
      </c>
      <c r="G35818" s="8" t="n">
        <v>5</v>
      </c>
      <c r="H35818" s="8" t="inlineStr">
        <is>
          <t>OPERATING</t>
        </is>
      </c>
    </row>
    <row r="35819">
      <c r="A35819" s="8" t="inlineStr">
        <is>
          <t>2026-08-07</t>
        </is>
      </c>
      <c r="B35819" s="8" t="n">
        <v>20</v>
      </c>
      <c r="C35819" s="8" t="n">
        <v>15</v>
      </c>
      <c r="D35819" s="8" t="inlineStr">
        <is>
          <t>Disney Adventure World</t>
        </is>
      </c>
      <c r="E35819" s="8" t="inlineStr">
        <is>
          <t>Avengers Assemble: Flight Force Single Rider</t>
        </is>
      </c>
      <c r="F35819" s="8" t="inlineStr">
        <is>
          <t>STANDBY</t>
        </is>
      </c>
      <c r="G35819" s="8" t="n">
        <v>5</v>
      </c>
      <c r="H35819" s="8" t="inlineStr">
        <is>
          <t>OPERATING</t>
        </is>
      </c>
    </row>
    <row r="35820">
      <c r="A35820" s="8" t="inlineStr">
        <is>
          <t>2026-08-07</t>
        </is>
      </c>
      <c r="B35820" s="8" t="n">
        <v>20</v>
      </c>
      <c r="C35820" s="8" t="n">
        <v>15</v>
      </c>
      <c r="D35820" s="8" t="inlineStr">
        <is>
          <t>Disney Adventure World</t>
        </is>
      </c>
      <c r="E35820" s="8" t="inlineStr">
        <is>
          <t>Spider-Man W.E.B. Adventure</t>
        </is>
      </c>
      <c r="F35820" s="8" t="inlineStr">
        <is>
          <t>STANDBY</t>
        </is>
      </c>
      <c r="G35820" s="8" t="n">
        <v>35</v>
      </c>
      <c r="H35820" s="8" t="inlineStr">
        <is>
          <t>OPERATING</t>
        </is>
      </c>
    </row>
    <row r="35821">
      <c r="A35821" s="8" t="inlineStr">
        <is>
          <t>2026-08-07</t>
        </is>
      </c>
      <c r="B35821" s="8" t="n">
        <v>20</v>
      </c>
      <c r="C35821" s="8" t="n">
        <v>15</v>
      </c>
      <c r="D35821" s="8" t="inlineStr">
        <is>
          <t>Disney Adventure World</t>
        </is>
      </c>
      <c r="E35821" s="8" t="inlineStr">
        <is>
          <t>Spider-Man W.E.B. Adventure Single Rider</t>
        </is>
      </c>
      <c r="F35821" s="8" t="inlineStr">
        <is>
          <t>STANDBY</t>
        </is>
      </c>
      <c r="G35821" s="8" t="n">
        <v>30</v>
      </c>
      <c r="H35821" s="8" t="inlineStr">
        <is>
          <t>OPERATING</t>
        </is>
      </c>
    </row>
    <row r="35822">
      <c r="A35822" s="8" t="inlineStr">
        <is>
          <t>2026-08-07</t>
        </is>
      </c>
      <c r="B35822" s="8" t="n">
        <v>20</v>
      </c>
      <c r="C35822" s="8" t="n">
        <v>15</v>
      </c>
      <c r="D35822" s="8" t="inlineStr">
        <is>
          <t>Disney Adventure World</t>
        </is>
      </c>
      <c r="E35822" s="8" t="inlineStr">
        <is>
          <t>The Twilight Zone Tower of Terror</t>
        </is>
      </c>
      <c r="F35822" s="8" t="inlineStr">
        <is>
          <t>STANDBY</t>
        </is>
      </c>
      <c r="G35822" s="8" t="n">
        <v>40</v>
      </c>
      <c r="H35822" s="8" t="inlineStr">
        <is>
          <t>OPERATING</t>
        </is>
      </c>
    </row>
    <row r="35823">
      <c r="A35823" s="8" t="inlineStr">
        <is>
          <t>2026-08-07</t>
        </is>
      </c>
      <c r="B35823" s="8" t="n">
        <v>20</v>
      </c>
      <c r="C35823" s="8" t="n">
        <v>15</v>
      </c>
      <c r="D35823" s="8" t="inlineStr">
        <is>
          <t>Disney Adventure World</t>
        </is>
      </c>
      <c r="E35823" s="8" t="inlineStr">
        <is>
          <t>Cars Quatre Roues Rallye</t>
        </is>
      </c>
      <c r="F35823" s="8" t="inlineStr">
        <is>
          <t>STANDBY</t>
        </is>
      </c>
      <c r="G35823" s="8" t="n">
        <v>10</v>
      </c>
      <c r="H35823" s="8" t="inlineStr">
        <is>
          <t>OPERATING</t>
        </is>
      </c>
    </row>
    <row r="35824">
      <c r="A35824" s="8" t="inlineStr">
        <is>
          <t>2026-08-07</t>
        </is>
      </c>
      <c r="B35824" s="8" t="n">
        <v>20</v>
      </c>
      <c r="C35824" s="8" t="n">
        <v>15</v>
      </c>
      <c r="D35824" s="8" t="inlineStr">
        <is>
          <t>Disney Adventure World</t>
        </is>
      </c>
      <c r="E35824" s="8" t="inlineStr">
        <is>
          <t>Cars ROAD TRIP</t>
        </is>
      </c>
      <c r="F35824" s="8" t="inlineStr">
        <is>
          <t>STANDBY</t>
        </is>
      </c>
      <c r="G35824" s="8" t="n">
        <v>5</v>
      </c>
      <c r="H35824" s="8" t="inlineStr">
        <is>
          <t>OPERATING</t>
        </is>
      </c>
    </row>
    <row r="35825">
      <c r="A35825" s="8" t="inlineStr">
        <is>
          <t>2026-08-07</t>
        </is>
      </c>
      <c r="B35825" s="8" t="n">
        <v>20</v>
      </c>
      <c r="C35825" s="8" t="n">
        <v>15</v>
      </c>
      <c r="D35825" s="8" t="inlineStr">
        <is>
          <t>Disney Adventure World</t>
        </is>
      </c>
      <c r="E35825" s="8" t="inlineStr">
        <is>
          <t>Crush's Coaster</t>
        </is>
      </c>
      <c r="F35825" s="8" t="inlineStr">
        <is>
          <t>STANDBY</t>
        </is>
      </c>
      <c r="G35825" s="8" t="n">
        <v>75</v>
      </c>
      <c r="H35825" s="8" t="inlineStr">
        <is>
          <t>OPERATING</t>
        </is>
      </c>
    </row>
    <row r="35826">
      <c r="A35826" s="8" t="inlineStr">
        <is>
          <t>2026-08-07</t>
        </is>
      </c>
      <c r="B35826" s="8" t="n">
        <v>20</v>
      </c>
      <c r="C35826" s="8" t="n">
        <v>15</v>
      </c>
      <c r="D35826" s="8" t="inlineStr">
        <is>
          <t>Disney Adventure World</t>
        </is>
      </c>
      <c r="E35826" s="8" t="inlineStr">
        <is>
          <t>Crush's Coaster Single Rider</t>
        </is>
      </c>
      <c r="F35826" s="8" t="inlineStr">
        <is>
          <t>STANDBY</t>
        </is>
      </c>
      <c r="G35826" s="8" t="n">
        <v>45</v>
      </c>
      <c r="H35826" s="8" t="inlineStr">
        <is>
          <t>OPERATING</t>
        </is>
      </c>
    </row>
    <row r="35827">
      <c r="A35827" s="8" t="inlineStr">
        <is>
          <t>2026-08-07</t>
        </is>
      </c>
      <c r="B35827" s="8" t="n">
        <v>20</v>
      </c>
      <c r="C35827" s="8" t="n">
        <v>15</v>
      </c>
      <c r="D35827" s="8" t="inlineStr">
        <is>
          <t>Disney Adventure World</t>
        </is>
      </c>
      <c r="E35827" s="8" t="inlineStr">
        <is>
          <t>Les Tapis Volants - Flying Carpets Over Agrabah®</t>
        </is>
      </c>
      <c r="F35827" s="8" t="inlineStr">
        <is>
          <t>STANDBY</t>
        </is>
      </c>
      <c r="G35827" s="8" t="n">
        <v>5</v>
      </c>
      <c r="H35827" s="8" t="inlineStr">
        <is>
          <t>OPERATING</t>
        </is>
      </c>
    </row>
    <row r="35828">
      <c r="A35828" s="8" t="inlineStr">
        <is>
          <t>2026-08-07</t>
        </is>
      </c>
      <c r="B35828" s="8" t="n">
        <v>20</v>
      </c>
      <c r="C35828" s="8" t="n">
        <v>15</v>
      </c>
      <c r="D35828" s="8" t="inlineStr">
        <is>
          <t>Disney Adventure World</t>
        </is>
      </c>
      <c r="E35828" s="8" t="inlineStr">
        <is>
          <t>Ratatouille : L’Aventure Totalement Toquée de Rémy​</t>
        </is>
      </c>
      <c r="F35828" s="8" t="inlineStr">
        <is>
          <t>STANDBY</t>
        </is>
      </c>
      <c r="G35828" s="8" t="n">
        <v>40</v>
      </c>
      <c r="H35828" s="8" t="inlineStr">
        <is>
          <t>OPERATING</t>
        </is>
      </c>
    </row>
    <row r="35829">
      <c r="A35829" s="8" t="inlineStr">
        <is>
          <t>2026-08-07</t>
        </is>
      </c>
      <c r="B35829" s="8" t="n">
        <v>20</v>
      </c>
      <c r="C35829" s="8" t="n">
        <v>15</v>
      </c>
      <c r="D35829" s="8" t="inlineStr">
        <is>
          <t>Disney Adventure World</t>
        </is>
      </c>
      <c r="E35829" s="8" t="inlineStr">
        <is>
          <t>Ratatouille: The Adventure Single Rider</t>
        </is>
      </c>
      <c r="F35829" s="8" t="inlineStr">
        <is>
          <t>STANDBY</t>
        </is>
      </c>
      <c r="G35829" s="8" t="n">
        <v>10</v>
      </c>
      <c r="H35829" s="8" t="inlineStr">
        <is>
          <t>OPERATING</t>
        </is>
      </c>
    </row>
    <row r="35830">
      <c r="A35830" s="8" t="inlineStr">
        <is>
          <t>2026-08-07</t>
        </is>
      </c>
      <c r="B35830" s="8" t="n">
        <v>20</v>
      </c>
      <c r="C35830" s="8" t="n">
        <v>15</v>
      </c>
      <c r="D35830" s="8" t="inlineStr">
        <is>
          <t>Disney Adventure World</t>
        </is>
      </c>
      <c r="E35830" s="8" t="inlineStr">
        <is>
          <t>RC Racer</t>
        </is>
      </c>
      <c r="F35830" s="8" t="inlineStr">
        <is>
          <t>STANDBY</t>
        </is>
      </c>
      <c r="G35830" s="8" t="n">
        <v>40</v>
      </c>
      <c r="H35830" s="8" t="inlineStr">
        <is>
          <t>OPERATING</t>
        </is>
      </c>
    </row>
    <row r="35831">
      <c r="A35831" s="8" t="inlineStr">
        <is>
          <t>2026-08-07</t>
        </is>
      </c>
      <c r="B35831" s="8" t="n">
        <v>20</v>
      </c>
      <c r="C35831" s="8" t="n">
        <v>15</v>
      </c>
      <c r="D35831" s="8" t="inlineStr">
        <is>
          <t>Disney Adventure World</t>
        </is>
      </c>
      <c r="E35831" s="8" t="inlineStr">
        <is>
          <t>RC Racer Single Rider</t>
        </is>
      </c>
      <c r="F35831" s="8" t="inlineStr">
        <is>
          <t>STANDBY</t>
        </is>
      </c>
      <c r="G35831" s="8" t="n">
        <v>35</v>
      </c>
      <c r="H35831" s="8" t="inlineStr">
        <is>
          <t>OPERATING</t>
        </is>
      </c>
    </row>
    <row r="35832">
      <c r="A35832" s="8" t="inlineStr">
        <is>
          <t>2026-08-07</t>
        </is>
      </c>
      <c r="B35832" s="8" t="n">
        <v>20</v>
      </c>
      <c r="C35832" s="8" t="n">
        <v>15</v>
      </c>
      <c r="D35832" s="8" t="inlineStr">
        <is>
          <t>Disney Adventure World</t>
        </is>
      </c>
      <c r="E35832" s="8" t="inlineStr">
        <is>
          <t>Slinky® Dog Zigzag Spin</t>
        </is>
      </c>
      <c r="F35832" s="8" t="inlineStr">
        <is>
          <t>STANDBY</t>
        </is>
      </c>
      <c r="G35832" s="8" t="n">
        <v>10</v>
      </c>
      <c r="H35832" s="8" t="inlineStr">
        <is>
          <t>OPERATING</t>
        </is>
      </c>
    </row>
    <row r="35833">
      <c r="A35833" s="8" t="inlineStr">
        <is>
          <t>2026-08-07</t>
        </is>
      </c>
      <c r="B35833" s="8" t="n">
        <v>20</v>
      </c>
      <c r="C35833" s="8" t="n">
        <v>15</v>
      </c>
      <c r="D35833" s="8" t="inlineStr">
        <is>
          <t>Disney Adventure World</t>
        </is>
      </c>
      <c r="E35833" s="8" t="inlineStr">
        <is>
          <t>Toy Soldiers Parachute Drop</t>
        </is>
      </c>
      <c r="F35833" s="8" t="inlineStr">
        <is>
          <t>STANDBY</t>
        </is>
      </c>
      <c r="G35833" s="8" t="n">
        <v>35</v>
      </c>
      <c r="H35833" s="8" t="inlineStr">
        <is>
          <t>OPERATING</t>
        </is>
      </c>
    </row>
    <row r="35834">
      <c r="A35834" s="8" t="inlineStr">
        <is>
          <t>2026-08-07</t>
        </is>
      </c>
      <c r="B35834" s="8" t="n">
        <v>20</v>
      </c>
      <c r="C35834" s="8" t="n">
        <v>15</v>
      </c>
      <c r="D35834" s="8" t="inlineStr">
        <is>
          <t>Disney Adventure World</t>
        </is>
      </c>
      <c r="E35834" s="8" t="inlineStr">
        <is>
          <t>Toy Soldiers Parachute Drop Single Rider</t>
        </is>
      </c>
      <c r="F35834" s="8" t="inlineStr">
        <is>
          <t>STANDBY</t>
        </is>
      </c>
      <c r="G35834" s="8" t="n">
        <v>10</v>
      </c>
      <c r="H35834" s="8" t="inlineStr">
        <is>
          <t>OPERATING</t>
        </is>
      </c>
    </row>
    <row r="35835">
      <c r="A35835" s="8" t="inlineStr">
        <is>
          <t>2026-08-07</t>
        </is>
      </c>
      <c r="B35835" s="8" t="n">
        <v>20</v>
      </c>
      <c r="C35835" s="8" t="n">
        <v>15</v>
      </c>
      <c r="D35835" s="8" t="inlineStr">
        <is>
          <t>Disney Adventure World</t>
        </is>
      </c>
      <c r="E35835" s="8" t="inlineStr">
        <is>
          <t>Entry to World of Frozen</t>
        </is>
      </c>
      <c r="F35835" s="8" t="inlineStr">
        <is>
          <t>STANDBY</t>
        </is>
      </c>
      <c r="G35835" s="8" t="n">
        <v>0</v>
      </c>
      <c r="H35835" s="8" t="inlineStr">
        <is>
          <t>OPERATING</t>
        </is>
      </c>
    </row>
    <row r="35836">
      <c r="A35836" s="8" t="inlineStr">
        <is>
          <t>2026-08-07</t>
        </is>
      </c>
      <c r="B35836" s="8" t="n">
        <v>20</v>
      </c>
      <c r="C35836" s="8" t="n">
        <v>15</v>
      </c>
      <c r="D35836" s="8" t="inlineStr">
        <is>
          <t>Disney Adventure World</t>
        </is>
      </c>
      <c r="E35836" s="8" t="inlineStr">
        <is>
          <t>Frozen Ever After</t>
        </is>
      </c>
      <c r="F35836" s="8" t="inlineStr">
        <is>
          <t>STANDBY</t>
        </is>
      </c>
      <c r="G35836" s="8" t="n">
        <v>45</v>
      </c>
      <c r="H35836" s="8" t="inlineStr">
        <is>
          <t>OPERATING</t>
        </is>
      </c>
    </row>
    <row r="35837">
      <c r="A35837" s="8" t="inlineStr">
        <is>
          <t>2026-08-07</t>
        </is>
      </c>
      <c r="B35837" s="8" t="n">
        <v>20</v>
      </c>
      <c r="C35837" s="8" t="n">
        <v>15</v>
      </c>
      <c r="D35837" s="8" t="inlineStr">
        <is>
          <t>Disney Adventure World</t>
        </is>
      </c>
      <c r="E35837" s="8" t="inlineStr">
        <is>
          <t>Raiponce Tangled Spin</t>
        </is>
      </c>
      <c r="F35837" s="8" t="inlineStr">
        <is>
          <t>STANDBY</t>
        </is>
      </c>
      <c r="G35837" s="8" t="n">
        <v>5</v>
      </c>
      <c r="H35837" s="8" t="inlineStr">
        <is>
          <t>OPERATING</t>
        </is>
      </c>
    </row>
    <row r="35838">
      <c r="A35838" s="8" t="inlineStr">
        <is>
          <t>2026-08-07</t>
        </is>
      </c>
      <c r="B35838" s="8" t="n">
        <v>20</v>
      </c>
      <c r="C35838" s="8" t="n">
        <v>31</v>
      </c>
      <c r="D35838" s="8" t="inlineStr">
        <is>
          <t>Disneyland Park</t>
        </is>
      </c>
      <c r="E35838" s="8" t="inlineStr">
        <is>
          <t>Adventure Isle</t>
        </is>
      </c>
      <c r="F35838" s="8" t="inlineStr">
        <is>
          <t>STANDBY</t>
        </is>
      </c>
      <c r="G35838" s="8" t="n">
        <v>0</v>
      </c>
      <c r="H35838" s="8" t="inlineStr">
        <is>
          <t>OPERATING</t>
        </is>
      </c>
    </row>
    <row r="35839">
      <c r="A35839" s="8" t="inlineStr">
        <is>
          <t>2026-08-07</t>
        </is>
      </c>
      <c r="B35839" s="8" t="n">
        <v>20</v>
      </c>
      <c r="C35839" s="8" t="n">
        <v>31</v>
      </c>
      <c r="D35839" s="8" t="inlineStr">
        <is>
          <t>Disneyland Park</t>
        </is>
      </c>
      <c r="E35839" s="8" t="inlineStr">
        <is>
          <t>Indiana Jones and the Temple of Peril Single Rider</t>
        </is>
      </c>
      <c r="F35839" s="8" t="inlineStr">
        <is>
          <t>STANDBY</t>
        </is>
      </c>
      <c r="G35839" s="8" t="n">
        <v>0</v>
      </c>
      <c r="H35839" s="8" t="inlineStr">
        <is>
          <t>CLOSED</t>
        </is>
      </c>
    </row>
    <row r="35840">
      <c r="A35840" s="8" t="inlineStr">
        <is>
          <t>2026-08-07</t>
        </is>
      </c>
      <c r="B35840" s="8" t="n">
        <v>20</v>
      </c>
      <c r="C35840" s="8" t="n">
        <v>31</v>
      </c>
      <c r="D35840" s="8" t="inlineStr">
        <is>
          <t>Disneyland Park</t>
        </is>
      </c>
      <c r="E35840" s="8" t="inlineStr">
        <is>
          <t>Indiana Jones™ and the Temple of Peril</t>
        </is>
      </c>
      <c r="F35840" s="8" t="inlineStr">
        <is>
          <t>STANDBY</t>
        </is>
      </c>
      <c r="G35840" s="8" t="n">
        <v>0</v>
      </c>
      <c r="H35840" s="8" t="inlineStr">
        <is>
          <t>CLOSED</t>
        </is>
      </c>
    </row>
    <row r="35841">
      <c r="A35841" s="8" t="inlineStr">
        <is>
          <t>2026-08-07</t>
        </is>
      </c>
      <c r="B35841" s="8" t="n">
        <v>20</v>
      </c>
      <c r="C35841" s="8" t="n">
        <v>31</v>
      </c>
      <c r="D35841" s="8" t="inlineStr">
        <is>
          <t>Disneyland Park</t>
        </is>
      </c>
      <c r="E35841" s="8" t="inlineStr">
        <is>
          <t>La Cabane des Robinson</t>
        </is>
      </c>
      <c r="F35841" s="8" t="inlineStr">
        <is>
          <t>STANDBY</t>
        </is>
      </c>
      <c r="G35841" s="8" t="n">
        <v>5</v>
      </c>
      <c r="H35841" s="8" t="inlineStr">
        <is>
          <t>OPERATING</t>
        </is>
      </c>
    </row>
    <row r="35842">
      <c r="A35842" s="8" t="inlineStr">
        <is>
          <t>2026-08-07</t>
        </is>
      </c>
      <c r="B35842" s="8" t="n">
        <v>20</v>
      </c>
      <c r="C35842" s="8" t="n">
        <v>31</v>
      </c>
      <c r="D35842" s="8" t="inlineStr">
        <is>
          <t>Disneyland Park</t>
        </is>
      </c>
      <c r="E35842" s="8" t="inlineStr">
        <is>
          <t>Le Passage Enchanté d'Aladdin</t>
        </is>
      </c>
      <c r="F35842" s="8" t="inlineStr">
        <is>
          <t>STANDBY</t>
        </is>
      </c>
      <c r="G35842" s="8" t="n">
        <v>0</v>
      </c>
      <c r="H35842" s="8" t="inlineStr">
        <is>
          <t>OPERATING</t>
        </is>
      </c>
    </row>
    <row r="35843">
      <c r="A35843" s="8" t="inlineStr">
        <is>
          <t>2026-08-07</t>
        </is>
      </c>
      <c r="B35843" s="8" t="n">
        <v>20</v>
      </c>
      <c r="C35843" s="8" t="n">
        <v>31</v>
      </c>
      <c r="D35843" s="8" t="inlineStr">
        <is>
          <t>Disneyland Park</t>
        </is>
      </c>
      <c r="E35843" s="8" t="inlineStr">
        <is>
          <t>Pirate Galleon</t>
        </is>
      </c>
      <c r="F35843" s="8" t="inlineStr">
        <is>
          <t>STANDBY</t>
        </is>
      </c>
      <c r="G35843" s="8" t="n">
        <v>0</v>
      </c>
      <c r="H35843" s="8" t="inlineStr">
        <is>
          <t>CLOSED</t>
        </is>
      </c>
    </row>
    <row r="35844">
      <c r="A35844" s="8" t="inlineStr">
        <is>
          <t>2026-08-07</t>
        </is>
      </c>
      <c r="B35844" s="8" t="n">
        <v>20</v>
      </c>
      <c r="C35844" s="8" t="n">
        <v>31</v>
      </c>
      <c r="D35844" s="8" t="inlineStr">
        <is>
          <t>Disneyland Park</t>
        </is>
      </c>
      <c r="E35844" s="8" t="inlineStr">
        <is>
          <t>Pirates of the Caribbean</t>
        </is>
      </c>
      <c r="F35844" s="8" t="inlineStr">
        <is>
          <t>STANDBY</t>
        </is>
      </c>
      <c r="G35844" s="8" t="n">
        <v>15</v>
      </c>
      <c r="H35844" s="8" t="inlineStr">
        <is>
          <t>OPERATING</t>
        </is>
      </c>
    </row>
    <row r="35845">
      <c r="A35845" s="8" t="inlineStr">
        <is>
          <t>2026-08-07</t>
        </is>
      </c>
      <c r="B35845" s="8" t="n">
        <v>20</v>
      </c>
      <c r="C35845" s="8" t="n">
        <v>31</v>
      </c>
      <c r="D35845" s="8" t="inlineStr">
        <is>
          <t>Disneyland Park</t>
        </is>
      </c>
      <c r="E35845" s="8" t="inlineStr">
        <is>
          <t>Pirates' Beach</t>
        </is>
      </c>
      <c r="F35845" s="8" t="inlineStr">
        <is>
          <t>STANDBY</t>
        </is>
      </c>
      <c r="G35845" s="8" t="n">
        <v>0</v>
      </c>
      <c r="H35845" s="8" t="inlineStr">
        <is>
          <t>OPERATING</t>
        </is>
      </c>
    </row>
    <row r="35846">
      <c r="A35846" s="8" t="inlineStr">
        <is>
          <t>2026-08-07</t>
        </is>
      </c>
      <c r="B35846" s="8" t="n">
        <v>20</v>
      </c>
      <c r="C35846" s="8" t="n">
        <v>31</v>
      </c>
      <c r="D35846" s="8" t="inlineStr">
        <is>
          <t>Disneyland Park</t>
        </is>
      </c>
      <c r="E35846" s="8" t="inlineStr">
        <is>
          <t>Autopia, presented by Avis</t>
        </is>
      </c>
      <c r="F35846" s="8" t="inlineStr">
        <is>
          <t>STANDBY</t>
        </is>
      </c>
      <c r="G35846" s="8" t="n">
        <v>30</v>
      </c>
      <c r="H35846" s="8" t="inlineStr">
        <is>
          <t>OPERATING</t>
        </is>
      </c>
    </row>
    <row r="35847">
      <c r="A35847" s="8" t="inlineStr">
        <is>
          <t>2026-08-07</t>
        </is>
      </c>
      <c r="B35847" s="8" t="n">
        <v>20</v>
      </c>
      <c r="C35847" s="8" t="n">
        <v>31</v>
      </c>
      <c r="D35847" s="8" t="inlineStr">
        <is>
          <t>Disneyland Park</t>
        </is>
      </c>
      <c r="E35847" s="8" t="inlineStr">
        <is>
          <t>Buzz Lightyear Laser Blast</t>
        </is>
      </c>
      <c r="F35847" s="8" t="inlineStr">
        <is>
          <t>STANDBY</t>
        </is>
      </c>
      <c r="G35847" s="8" t="n">
        <v>45</v>
      </c>
      <c r="H35847" s="8" t="inlineStr">
        <is>
          <t>OPERATING</t>
        </is>
      </c>
    </row>
    <row r="35848">
      <c r="A35848" s="8" t="inlineStr">
        <is>
          <t>2026-08-07</t>
        </is>
      </c>
      <c r="B35848" s="8" t="n">
        <v>20</v>
      </c>
      <c r="C35848" s="8" t="n">
        <v>31</v>
      </c>
      <c r="D35848" s="8" t="inlineStr">
        <is>
          <t>Disneyland Park</t>
        </is>
      </c>
      <c r="E35848" s="8" t="inlineStr">
        <is>
          <t>Disneyland Railroad Discoveryland Station</t>
        </is>
      </c>
      <c r="F35848" s="8" t="inlineStr">
        <is>
          <t>STANDBY</t>
        </is>
      </c>
      <c r="G35848" s="8" t="n">
        <v>0</v>
      </c>
      <c r="H35848" s="8" t="inlineStr">
        <is>
          <t>CLOSED</t>
        </is>
      </c>
    </row>
    <row r="35849">
      <c r="A35849" s="8" t="inlineStr">
        <is>
          <t>2026-08-07</t>
        </is>
      </c>
      <c r="B35849" s="8" t="n">
        <v>20</v>
      </c>
      <c r="C35849" s="8" t="n">
        <v>31</v>
      </c>
      <c r="D35849" s="8" t="inlineStr">
        <is>
          <t>Disneyland Park</t>
        </is>
      </c>
      <c r="E35849" s="8" t="inlineStr">
        <is>
          <t>Les Mystères du Nautilus</t>
        </is>
      </c>
      <c r="F35849" s="8" t="inlineStr">
        <is>
          <t>STANDBY</t>
        </is>
      </c>
      <c r="G35849" s="8" t="n">
        <v>5</v>
      </c>
      <c r="H35849" s="8" t="inlineStr">
        <is>
          <t>OPERATING</t>
        </is>
      </c>
    </row>
    <row r="35850">
      <c r="A35850" s="8" t="inlineStr">
        <is>
          <t>2026-08-07</t>
        </is>
      </c>
      <c r="B35850" s="8" t="n">
        <v>20</v>
      </c>
      <c r="C35850" s="8" t="n">
        <v>31</v>
      </c>
      <c r="D35850" s="8" t="inlineStr">
        <is>
          <t>Disneyland Park</t>
        </is>
      </c>
      <c r="E35850" s="8" t="inlineStr">
        <is>
          <t>Mickey’s PhilharMagic</t>
        </is>
      </c>
      <c r="F35850" s="8" t="inlineStr">
        <is>
          <t>STANDBY</t>
        </is>
      </c>
      <c r="G35850" s="8" t="n">
        <v>0</v>
      </c>
      <c r="H35850" s="8" t="inlineStr">
        <is>
          <t>CLOSED</t>
        </is>
      </c>
    </row>
    <row r="35851">
      <c r="A35851" s="8" t="inlineStr">
        <is>
          <t>2026-08-07</t>
        </is>
      </c>
      <c r="B35851" s="8" t="n">
        <v>20</v>
      </c>
      <c r="C35851" s="8" t="n">
        <v>31</v>
      </c>
      <c r="D35851" s="8" t="inlineStr">
        <is>
          <t>Disneyland Park</t>
        </is>
      </c>
      <c r="E35851" s="8" t="inlineStr">
        <is>
          <t>Orbitron®</t>
        </is>
      </c>
      <c r="F35851" s="8" t="inlineStr">
        <is>
          <t>STANDBY</t>
        </is>
      </c>
      <c r="G35851" s="8" t="n">
        <v>40</v>
      </c>
      <c r="H35851" s="8" t="inlineStr">
        <is>
          <t>OPERATING</t>
        </is>
      </c>
    </row>
    <row r="35852">
      <c r="A35852" s="8" t="inlineStr">
        <is>
          <t>2026-08-07</t>
        </is>
      </c>
      <c r="B35852" s="8" t="n">
        <v>20</v>
      </c>
      <c r="C35852" s="8" t="n">
        <v>31</v>
      </c>
      <c r="D35852" s="8" t="inlineStr">
        <is>
          <t>Disneyland Park</t>
        </is>
      </c>
      <c r="E35852" s="8" t="inlineStr">
        <is>
          <t>Star Tours: The Adventures Continue*</t>
        </is>
      </c>
      <c r="F35852" s="8" t="inlineStr">
        <is>
          <t>STANDBY</t>
        </is>
      </c>
      <c r="G35852" s="8" t="n">
        <v>5</v>
      </c>
      <c r="H35852" s="8" t="inlineStr">
        <is>
          <t>OPERATING</t>
        </is>
      </c>
    </row>
    <row r="35853">
      <c r="A35853" s="8" t="inlineStr">
        <is>
          <t>2026-08-07</t>
        </is>
      </c>
      <c r="B35853" s="8" t="n">
        <v>20</v>
      </c>
      <c r="C35853" s="8" t="n">
        <v>31</v>
      </c>
      <c r="D35853" s="8" t="inlineStr">
        <is>
          <t>Disneyland Park</t>
        </is>
      </c>
      <c r="E35853" s="8" t="inlineStr">
        <is>
          <t>Star Wars Hyperspace Mountain</t>
        </is>
      </c>
      <c r="F35853" s="8" t="inlineStr">
        <is>
          <t>STANDBY</t>
        </is>
      </c>
      <c r="G35853" s="8" t="n">
        <v>40</v>
      </c>
      <c r="H35853" s="8" t="inlineStr">
        <is>
          <t>OPERATING</t>
        </is>
      </c>
    </row>
    <row r="35854">
      <c r="A35854" s="8" t="inlineStr">
        <is>
          <t>2026-08-07</t>
        </is>
      </c>
      <c r="B35854" s="8" t="n">
        <v>20</v>
      </c>
      <c r="C35854" s="8" t="n">
        <v>31</v>
      </c>
      <c r="D35854" s="8" t="inlineStr">
        <is>
          <t>Disneyland Park</t>
        </is>
      </c>
      <c r="E35854" s="8" t="inlineStr">
        <is>
          <t>Star Wars Hyperspace Mountain Single Rider</t>
        </is>
      </c>
      <c r="F35854" s="8" t="inlineStr">
        <is>
          <t>STANDBY</t>
        </is>
      </c>
      <c r="G35854" s="8" t="n">
        <v>0</v>
      </c>
      <c r="H35854" s="8" t="inlineStr">
        <is>
          <t>OPERATING</t>
        </is>
      </c>
    </row>
    <row r="35855">
      <c r="A35855" s="8" t="inlineStr">
        <is>
          <t>2026-08-07</t>
        </is>
      </c>
      <c r="B35855" s="8" t="n">
        <v>20</v>
      </c>
      <c r="C35855" s="8" t="n">
        <v>31</v>
      </c>
      <c r="D35855" s="8" t="inlineStr">
        <is>
          <t>Disneyland Park</t>
        </is>
      </c>
      <c r="E35855" s="8" t="inlineStr">
        <is>
          <t>Welcome to Starport: A Star Wars Encounter</t>
        </is>
      </c>
      <c r="F35855" s="8" t="inlineStr">
        <is>
          <t>STANDBY</t>
        </is>
      </c>
      <c r="G35855" s="8" t="n">
        <v>0</v>
      </c>
      <c r="H35855" s="8" t="inlineStr">
        <is>
          <t>CLOSED</t>
        </is>
      </c>
    </row>
    <row r="35856">
      <c r="A35856" s="8" t="inlineStr">
        <is>
          <t>2026-08-07</t>
        </is>
      </c>
      <c r="B35856" s="8" t="n">
        <v>20</v>
      </c>
      <c r="C35856" s="8" t="n">
        <v>31</v>
      </c>
      <c r="D35856" s="8" t="inlineStr">
        <is>
          <t>Disneyland Park</t>
        </is>
      </c>
      <c r="E35856" s="8" t="inlineStr">
        <is>
          <t>"it's a small world"</t>
        </is>
      </c>
      <c r="F35856" s="8" t="inlineStr">
        <is>
          <t>STANDBY</t>
        </is>
      </c>
      <c r="G35856" s="8" t="n">
        <v>5</v>
      </c>
      <c r="H35856" s="8" t="inlineStr">
        <is>
          <t>OPERATING</t>
        </is>
      </c>
    </row>
    <row r="35857">
      <c r="A35857" s="8" t="inlineStr">
        <is>
          <t>2026-08-07</t>
        </is>
      </c>
      <c r="B35857" s="8" t="n">
        <v>20</v>
      </c>
      <c r="C35857" s="8" t="n">
        <v>31</v>
      </c>
      <c r="D35857" s="8" t="inlineStr">
        <is>
          <t>Disneyland Park</t>
        </is>
      </c>
      <c r="E35857" s="8" t="inlineStr">
        <is>
          <t>Alice's Curious Labyrinth</t>
        </is>
      </c>
      <c r="F35857" s="8" t="inlineStr">
        <is>
          <t>STANDBY</t>
        </is>
      </c>
      <c r="G35857" s="8" t="n">
        <v>5</v>
      </c>
      <c r="H35857" s="8" t="inlineStr">
        <is>
          <t>OPERATING</t>
        </is>
      </c>
    </row>
    <row r="35858">
      <c r="A35858" s="8" t="inlineStr">
        <is>
          <t>2026-08-07</t>
        </is>
      </c>
      <c r="B35858" s="8" t="n">
        <v>20</v>
      </c>
      <c r="C35858" s="8" t="n">
        <v>31</v>
      </c>
      <c r="D35858" s="8" t="inlineStr">
        <is>
          <t>Disneyland Park</t>
        </is>
      </c>
      <c r="E35858" s="8" t="inlineStr">
        <is>
          <t>Blanche-Neige et les Sept Nains®</t>
        </is>
      </c>
      <c r="F35858" s="8" t="inlineStr">
        <is>
          <t>STANDBY</t>
        </is>
      </c>
      <c r="G35858" s="8" t="n">
        <v>20</v>
      </c>
      <c r="H35858" s="8" t="inlineStr">
        <is>
          <t>OPERATING</t>
        </is>
      </c>
    </row>
    <row r="35859">
      <c r="A35859" s="8" t="inlineStr">
        <is>
          <t>2026-08-07</t>
        </is>
      </c>
      <c r="B35859" s="8" t="n">
        <v>20</v>
      </c>
      <c r="C35859" s="8" t="n">
        <v>31</v>
      </c>
      <c r="D35859" s="8" t="inlineStr">
        <is>
          <t>Disneyland Park</t>
        </is>
      </c>
      <c r="E35859" s="8" t="inlineStr">
        <is>
          <t>Casey Jr. – le Petit Train du Cirque</t>
        </is>
      </c>
      <c r="F35859" s="8" t="inlineStr">
        <is>
          <t>STANDBY</t>
        </is>
      </c>
      <c r="G35859" s="8" t="n">
        <v>5</v>
      </c>
      <c r="H35859" s="8" t="inlineStr">
        <is>
          <t>OPERATING</t>
        </is>
      </c>
    </row>
    <row r="35860">
      <c r="A35860" s="8" t="inlineStr">
        <is>
          <t>2026-08-07</t>
        </is>
      </c>
      <c r="B35860" s="8" t="n">
        <v>20</v>
      </c>
      <c r="C35860" s="8" t="n">
        <v>31</v>
      </c>
      <c r="D35860" s="8" t="inlineStr">
        <is>
          <t>Disneyland Park</t>
        </is>
      </c>
      <c r="E35860" s="8" t="inlineStr">
        <is>
          <t>Disneyland Railroad Fantasyland Station</t>
        </is>
      </c>
      <c r="F35860" s="8" t="inlineStr">
        <is>
          <t>STANDBY</t>
        </is>
      </c>
      <c r="G35860" s="8" t="n">
        <v>0</v>
      </c>
      <c r="H35860" s="8" t="inlineStr">
        <is>
          <t>CLOSED</t>
        </is>
      </c>
    </row>
    <row r="35861">
      <c r="A35861" s="8" t="inlineStr">
        <is>
          <t>2026-08-07</t>
        </is>
      </c>
      <c r="B35861" s="8" t="n">
        <v>20</v>
      </c>
      <c r="C35861" s="8" t="n">
        <v>31</v>
      </c>
      <c r="D35861" s="8" t="inlineStr">
        <is>
          <t>Disneyland Park</t>
        </is>
      </c>
      <c r="E35861" s="8" t="inlineStr">
        <is>
          <t>Disneyland Railroad Main Street Station</t>
        </is>
      </c>
      <c r="F35861" s="8" t="inlineStr">
        <is>
          <t>STANDBY</t>
        </is>
      </c>
      <c r="G35861" s="8" t="n">
        <v>0</v>
      </c>
      <c r="H35861" s="8" t="inlineStr">
        <is>
          <t>CLOSED</t>
        </is>
      </c>
    </row>
    <row r="35862">
      <c r="A35862" s="8" t="inlineStr">
        <is>
          <t>2026-08-07</t>
        </is>
      </c>
      <c r="B35862" s="8" t="n">
        <v>20</v>
      </c>
      <c r="C35862" s="8" t="n">
        <v>31</v>
      </c>
      <c r="D35862" s="8" t="inlineStr">
        <is>
          <t>Disneyland Park</t>
        </is>
      </c>
      <c r="E35862" s="8" t="inlineStr">
        <is>
          <t>Dumbo the Flying Elephant</t>
        </is>
      </c>
      <c r="F35862" s="8" t="inlineStr">
        <is>
          <t>STANDBY</t>
        </is>
      </c>
      <c r="G35862" s="8" t="n">
        <v>20</v>
      </c>
      <c r="H35862" s="8" t="inlineStr">
        <is>
          <t>OPERATING</t>
        </is>
      </c>
    </row>
    <row r="35863">
      <c r="A35863" s="8" t="inlineStr">
        <is>
          <t>2026-08-07</t>
        </is>
      </c>
      <c r="B35863" s="8" t="n">
        <v>20</v>
      </c>
      <c r="C35863" s="8" t="n">
        <v>31</v>
      </c>
      <c r="D35863" s="8" t="inlineStr">
        <is>
          <t>Disneyland Park</t>
        </is>
      </c>
      <c r="E35863" s="8" t="inlineStr">
        <is>
          <t>La Tanière du Dragon</t>
        </is>
      </c>
      <c r="F35863" s="8" t="inlineStr">
        <is>
          <t>STANDBY</t>
        </is>
      </c>
      <c r="G35863" s="8" t="n">
        <v>0</v>
      </c>
      <c r="H35863" s="8" t="inlineStr">
        <is>
          <t>OPERATING</t>
        </is>
      </c>
    </row>
    <row r="35864">
      <c r="A35864" s="8" t="inlineStr">
        <is>
          <t>2026-08-07</t>
        </is>
      </c>
      <c r="B35864" s="8" t="n">
        <v>20</v>
      </c>
      <c r="C35864" s="8" t="n">
        <v>31</v>
      </c>
      <c r="D35864" s="8" t="inlineStr">
        <is>
          <t>Disneyland Park</t>
        </is>
      </c>
      <c r="E35864" s="8" t="inlineStr">
        <is>
          <t>Le Carrousel de Lancelot</t>
        </is>
      </c>
      <c r="F35864" s="8" t="inlineStr">
        <is>
          <t>STANDBY</t>
        </is>
      </c>
      <c r="G35864" s="8" t="n">
        <v>10</v>
      </c>
      <c r="H35864" s="8" t="inlineStr">
        <is>
          <t>OPERATING</t>
        </is>
      </c>
    </row>
    <row r="35865">
      <c r="A35865" s="8" t="inlineStr">
        <is>
          <t>2026-08-07</t>
        </is>
      </c>
      <c r="B35865" s="8" t="n">
        <v>20</v>
      </c>
      <c r="C35865" s="8" t="n">
        <v>31</v>
      </c>
      <c r="D35865" s="8" t="inlineStr">
        <is>
          <t>Disneyland Park</t>
        </is>
      </c>
      <c r="E35865" s="8" t="inlineStr">
        <is>
          <t>Le Pays des Contes de Fées, presented by Vittel</t>
        </is>
      </c>
      <c r="F35865" s="8" t="inlineStr">
        <is>
          <t>STANDBY</t>
        </is>
      </c>
      <c r="G35865" s="8" t="n">
        <v>5</v>
      </c>
      <c r="H35865" s="8" t="inlineStr">
        <is>
          <t>OPERATING</t>
        </is>
      </c>
    </row>
    <row r="35866">
      <c r="A35866" s="8" t="inlineStr">
        <is>
          <t>2026-08-07</t>
        </is>
      </c>
      <c r="B35866" s="8" t="n">
        <v>20</v>
      </c>
      <c r="C35866" s="8" t="n">
        <v>31</v>
      </c>
      <c r="D35866" s="8" t="inlineStr">
        <is>
          <t>Disneyland Park</t>
        </is>
      </c>
      <c r="E35866" s="8" t="inlineStr">
        <is>
          <t>Les Voyages de Pinocchio</t>
        </is>
      </c>
      <c r="F35866" s="8" t="inlineStr">
        <is>
          <t>STANDBY</t>
        </is>
      </c>
      <c r="G35866" s="8" t="n">
        <v>15</v>
      </c>
      <c r="H35866" s="8" t="inlineStr">
        <is>
          <t>OPERATING</t>
        </is>
      </c>
    </row>
    <row r="35867">
      <c r="A35867" s="8" t="inlineStr">
        <is>
          <t>2026-08-07</t>
        </is>
      </c>
      <c r="B35867" s="8" t="n">
        <v>20</v>
      </c>
      <c r="C35867" s="8" t="n">
        <v>31</v>
      </c>
      <c r="D35867" s="8" t="inlineStr">
        <is>
          <t>Disneyland Park</t>
        </is>
      </c>
      <c r="E35867" s="8" t="inlineStr">
        <is>
          <t>Mad Hatter's Tea Cups</t>
        </is>
      </c>
      <c r="F35867" s="8" t="inlineStr">
        <is>
          <t>STANDBY</t>
        </is>
      </c>
      <c r="G35867" s="8" t="n">
        <v>10</v>
      </c>
      <c r="H35867" s="8" t="inlineStr">
        <is>
          <t>OPERATING</t>
        </is>
      </c>
    </row>
    <row r="35868">
      <c r="A35868" s="8" t="inlineStr">
        <is>
          <t>2026-08-07</t>
        </is>
      </c>
      <c r="B35868" s="8" t="n">
        <v>20</v>
      </c>
      <c r="C35868" s="8" t="n">
        <v>31</v>
      </c>
      <c r="D35868" s="8" t="inlineStr">
        <is>
          <t>Disneyland Park</t>
        </is>
      </c>
      <c r="E35868" s="8" t="inlineStr">
        <is>
          <t>Meet Mickey Mouse</t>
        </is>
      </c>
      <c r="F35868" s="8" t="inlineStr">
        <is>
          <t>STANDBY</t>
        </is>
      </c>
      <c r="G35868" s="8" t="n">
        <v>0</v>
      </c>
      <c r="H35868" s="8" t="inlineStr">
        <is>
          <t>CLOSED</t>
        </is>
      </c>
    </row>
    <row r="35869">
      <c r="A35869" s="8" t="inlineStr">
        <is>
          <t>2026-08-07</t>
        </is>
      </c>
      <c r="B35869" s="8" t="n">
        <v>20</v>
      </c>
      <c r="C35869" s="8" t="n">
        <v>31</v>
      </c>
      <c r="D35869" s="8" t="inlineStr">
        <is>
          <t>Disneyland Park</t>
        </is>
      </c>
      <c r="E35869" s="8" t="inlineStr">
        <is>
          <t>Peter Pan's Flight</t>
        </is>
      </c>
      <c r="F35869" s="8" t="inlineStr">
        <is>
          <t>STANDBY</t>
        </is>
      </c>
      <c r="G35869" s="8" t="n">
        <v>45</v>
      </c>
      <c r="H35869" s="8" t="inlineStr">
        <is>
          <t>OPERATING</t>
        </is>
      </c>
    </row>
    <row r="35870">
      <c r="A35870" s="8" t="inlineStr">
        <is>
          <t>2026-08-07</t>
        </is>
      </c>
      <c r="B35870" s="8" t="n">
        <v>20</v>
      </c>
      <c r="C35870" s="8" t="n">
        <v>31</v>
      </c>
      <c r="D35870" s="8" t="inlineStr">
        <is>
          <t>Disneyland Park</t>
        </is>
      </c>
      <c r="E35870" s="8" t="inlineStr">
        <is>
          <t>Princess Pavilion</t>
        </is>
      </c>
      <c r="F35870" s="8" t="inlineStr">
        <is>
          <t>STANDBY</t>
        </is>
      </c>
      <c r="G35870" s="8" t="n">
        <v>0</v>
      </c>
      <c r="H35870" s="8" t="inlineStr">
        <is>
          <t>CLOSED</t>
        </is>
      </c>
    </row>
    <row r="35871">
      <c r="A35871" s="8" t="inlineStr">
        <is>
          <t>2026-08-07</t>
        </is>
      </c>
      <c r="B35871" s="8" t="n">
        <v>20</v>
      </c>
      <c r="C35871" s="8" t="n">
        <v>31</v>
      </c>
      <c r="D35871" s="8" t="inlineStr">
        <is>
          <t>Disneyland Park</t>
        </is>
      </c>
      <c r="E35871" s="8" t="inlineStr">
        <is>
          <t>Big Thunder Mountain</t>
        </is>
      </c>
      <c r="F35871" s="8" t="inlineStr">
        <is>
          <t>STANDBY</t>
        </is>
      </c>
      <c r="G35871" s="8" t="n">
        <v>45</v>
      </c>
      <c r="H35871" s="8" t="inlineStr">
        <is>
          <t>OPERATING</t>
        </is>
      </c>
    </row>
    <row r="35872">
      <c r="A35872" s="8" t="inlineStr">
        <is>
          <t>2026-08-07</t>
        </is>
      </c>
      <c r="B35872" s="8" t="n">
        <v>20</v>
      </c>
      <c r="C35872" s="8" t="n">
        <v>31</v>
      </c>
      <c r="D35872" s="8" t="inlineStr">
        <is>
          <t>Disneyland Park</t>
        </is>
      </c>
      <c r="E35872" s="8" t="inlineStr">
        <is>
          <t>Disneyland Railroad Frontierland Depot</t>
        </is>
      </c>
      <c r="F35872" s="8" t="inlineStr">
        <is>
          <t>STANDBY</t>
        </is>
      </c>
      <c r="G35872" s="8" t="n">
        <v>0</v>
      </c>
      <c r="H35872" s="8" t="inlineStr">
        <is>
          <t>CLOSED</t>
        </is>
      </c>
    </row>
    <row r="35873">
      <c r="A35873" s="8" t="inlineStr">
        <is>
          <t>2026-08-07</t>
        </is>
      </c>
      <c r="B35873" s="8" t="n">
        <v>20</v>
      </c>
      <c r="C35873" s="8" t="n">
        <v>31</v>
      </c>
      <c r="D35873" s="8" t="inlineStr">
        <is>
          <t>Disneyland Park</t>
        </is>
      </c>
      <c r="E35873" s="8" t="inlineStr">
        <is>
          <t>Frontierland Playground</t>
        </is>
      </c>
      <c r="F35873" s="8" t="inlineStr">
        <is>
          <t>STANDBY</t>
        </is>
      </c>
      <c r="G35873" s="8" t="n">
        <v>0</v>
      </c>
      <c r="H35873" s="8" t="inlineStr">
        <is>
          <t>OPERATING</t>
        </is>
      </c>
    </row>
    <row r="35874">
      <c r="A35874" s="8" t="inlineStr">
        <is>
          <t>2026-08-07</t>
        </is>
      </c>
      <c r="B35874" s="8" t="n">
        <v>20</v>
      </c>
      <c r="C35874" s="8" t="n">
        <v>31</v>
      </c>
      <c r="D35874" s="8" t="inlineStr">
        <is>
          <t>Disneyland Park</t>
        </is>
      </c>
      <c r="E35874" s="8" t="inlineStr">
        <is>
          <t>Phantom Manor</t>
        </is>
      </c>
      <c r="F35874" s="8" t="inlineStr">
        <is>
          <t>STANDBY</t>
        </is>
      </c>
      <c r="G35874" s="8" t="n">
        <v>5</v>
      </c>
      <c r="H35874" s="8" t="inlineStr">
        <is>
          <t>OPERATING</t>
        </is>
      </c>
    </row>
    <row r="35875">
      <c r="A35875" s="8" t="inlineStr">
        <is>
          <t>2026-08-07</t>
        </is>
      </c>
      <c r="B35875" s="8" t="n">
        <v>20</v>
      </c>
      <c r="C35875" s="8" t="n">
        <v>31</v>
      </c>
      <c r="D35875" s="8" t="inlineStr">
        <is>
          <t>Disneyland Park</t>
        </is>
      </c>
      <c r="E35875" s="8" t="inlineStr">
        <is>
          <t>River Rogue Keelboats</t>
        </is>
      </c>
      <c r="F35875" s="8" t="inlineStr">
        <is>
          <t>STANDBY</t>
        </is>
      </c>
      <c r="G35875" s="8" t="n">
        <v>0</v>
      </c>
      <c r="H35875" s="8" t="inlineStr">
        <is>
          <t>CLOSED</t>
        </is>
      </c>
    </row>
    <row r="35876">
      <c r="A35876" s="8" t="inlineStr">
        <is>
          <t>2026-08-07</t>
        </is>
      </c>
      <c r="B35876" s="8" t="n">
        <v>20</v>
      </c>
      <c r="C35876" s="8" t="n">
        <v>31</v>
      </c>
      <c r="D35876" s="8" t="inlineStr">
        <is>
          <t>Disneyland Park</t>
        </is>
      </c>
      <c r="E35876" s="8" t="inlineStr">
        <is>
          <t>Rustler Roundup Shootin' Gallery</t>
        </is>
      </c>
      <c r="F35876" s="8" t="inlineStr">
        <is>
          <t>STANDBY</t>
        </is>
      </c>
      <c r="G35876" s="8" t="n">
        <v>0</v>
      </c>
      <c r="H35876" s="8" t="inlineStr">
        <is>
          <t>OPERATING</t>
        </is>
      </c>
    </row>
    <row r="35877">
      <c r="A35877" s="8" t="inlineStr">
        <is>
          <t>2026-08-07</t>
        </is>
      </c>
      <c r="B35877" s="8" t="n">
        <v>20</v>
      </c>
      <c r="C35877" s="8" t="n">
        <v>31</v>
      </c>
      <c r="D35877" s="8" t="inlineStr">
        <is>
          <t>Disneyland Park</t>
        </is>
      </c>
      <c r="E35877" s="8" t="inlineStr">
        <is>
          <t>Thunder Mesa Riverboat Landing</t>
        </is>
      </c>
      <c r="F35877" s="8" t="inlineStr">
        <is>
          <t>STANDBY</t>
        </is>
      </c>
      <c r="G35877" s="8" t="n">
        <v>0</v>
      </c>
      <c r="H35877" s="8" t="inlineStr">
        <is>
          <t>CLOSED</t>
        </is>
      </c>
    </row>
    <row r="35878">
      <c r="A35878" s="8" t="inlineStr">
        <is>
          <t>2026-08-07</t>
        </is>
      </c>
      <c r="B35878" s="8" t="n">
        <v>20</v>
      </c>
      <c r="C35878" s="8" t="n">
        <v>31</v>
      </c>
      <c r="D35878" s="8" t="inlineStr">
        <is>
          <t>Disneyland Park</t>
        </is>
      </c>
      <c r="E35878" s="8" t="inlineStr">
        <is>
          <t>Disneyland Railroad Main Street Station</t>
        </is>
      </c>
      <c r="F35878" s="8" t="inlineStr">
        <is>
          <t>STANDBY</t>
        </is>
      </c>
      <c r="G35878" s="8" t="n">
        <v>0</v>
      </c>
      <c r="H35878" s="8" t="inlineStr">
        <is>
          <t>CLOSED</t>
        </is>
      </c>
    </row>
    <row r="35879">
      <c r="A35879" s="8" t="inlineStr">
        <is>
          <t>2026-08-07</t>
        </is>
      </c>
      <c r="B35879" s="8" t="n">
        <v>20</v>
      </c>
      <c r="C35879" s="8" t="n">
        <v>31</v>
      </c>
      <c r="D35879" s="8" t="inlineStr">
        <is>
          <t>Disneyland Park</t>
        </is>
      </c>
      <c r="E35879" s="8" t="inlineStr">
        <is>
          <t>Main Street Vehicles</t>
        </is>
      </c>
      <c r="F35879" s="8" t="inlineStr">
        <is>
          <t>STANDBY</t>
        </is>
      </c>
      <c r="G35879" s="8" t="n">
        <v>0</v>
      </c>
      <c r="H35879" s="8" t="inlineStr">
        <is>
          <t>CLOSED</t>
        </is>
      </c>
    </row>
    <row r="35880">
      <c r="A35880" s="8" t="inlineStr">
        <is>
          <t>2026-08-07</t>
        </is>
      </c>
      <c r="B35880" s="8" t="n">
        <v>20</v>
      </c>
      <c r="C35880" s="8" t="n">
        <v>31</v>
      </c>
      <c r="D35880" s="8" t="inlineStr">
        <is>
          <t>Disney Adventure World</t>
        </is>
      </c>
      <c r="E35880" s="8" t="inlineStr">
        <is>
          <t>Avengers Assemble: Flight Force</t>
        </is>
      </c>
      <c r="F35880" s="8" t="inlineStr">
        <is>
          <t>STANDBY</t>
        </is>
      </c>
      <c r="G35880" s="8" t="n">
        <v>10</v>
      </c>
      <c r="H35880" s="8" t="inlineStr">
        <is>
          <t>OPERATING</t>
        </is>
      </c>
    </row>
    <row r="35881">
      <c r="A35881" s="8" t="inlineStr">
        <is>
          <t>2026-08-07</t>
        </is>
      </c>
      <c r="B35881" s="8" t="n">
        <v>20</v>
      </c>
      <c r="C35881" s="8" t="n">
        <v>31</v>
      </c>
      <c r="D35881" s="8" t="inlineStr">
        <is>
          <t>Disney Adventure World</t>
        </is>
      </c>
      <c r="E35881" s="8" t="inlineStr">
        <is>
          <t>Avengers Assemble: Flight Force Single Rider</t>
        </is>
      </c>
      <c r="F35881" s="8" t="inlineStr">
        <is>
          <t>STANDBY</t>
        </is>
      </c>
      <c r="G35881" s="8" t="n">
        <v>5</v>
      </c>
      <c r="H35881" s="8" t="inlineStr">
        <is>
          <t>OPERATING</t>
        </is>
      </c>
    </row>
    <row r="35882">
      <c r="A35882" s="8" t="inlineStr">
        <is>
          <t>2026-08-07</t>
        </is>
      </c>
      <c r="B35882" s="8" t="n">
        <v>20</v>
      </c>
      <c r="C35882" s="8" t="n">
        <v>31</v>
      </c>
      <c r="D35882" s="8" t="inlineStr">
        <is>
          <t>Disney Adventure World</t>
        </is>
      </c>
      <c r="E35882" s="8" t="inlineStr">
        <is>
          <t>Spider-Man W.E.B. Adventure</t>
        </is>
      </c>
      <c r="F35882" s="8" t="inlineStr">
        <is>
          <t>STANDBY</t>
        </is>
      </c>
      <c r="G35882" s="8" t="n">
        <v>30</v>
      </c>
      <c r="H35882" s="8" t="inlineStr">
        <is>
          <t>OPERATING</t>
        </is>
      </c>
    </row>
    <row r="35883">
      <c r="A35883" s="8" t="inlineStr">
        <is>
          <t>2026-08-07</t>
        </is>
      </c>
      <c r="B35883" s="8" t="n">
        <v>20</v>
      </c>
      <c r="C35883" s="8" t="n">
        <v>31</v>
      </c>
      <c r="D35883" s="8" t="inlineStr">
        <is>
          <t>Disney Adventure World</t>
        </is>
      </c>
      <c r="E35883" s="8" t="inlineStr">
        <is>
          <t>Spider-Man W.E.B. Adventure Single Rider</t>
        </is>
      </c>
      <c r="F35883" s="8" t="inlineStr">
        <is>
          <t>STANDBY</t>
        </is>
      </c>
      <c r="G35883" s="8" t="n">
        <v>10</v>
      </c>
      <c r="H35883" s="8" t="inlineStr">
        <is>
          <t>OPERATING</t>
        </is>
      </c>
    </row>
    <row r="35884">
      <c r="A35884" s="8" t="inlineStr">
        <is>
          <t>2026-08-07</t>
        </is>
      </c>
      <c r="B35884" s="8" t="n">
        <v>20</v>
      </c>
      <c r="C35884" s="8" t="n">
        <v>31</v>
      </c>
      <c r="D35884" s="8" t="inlineStr">
        <is>
          <t>Disney Adventure World</t>
        </is>
      </c>
      <c r="E35884" s="8" t="inlineStr">
        <is>
          <t>The Twilight Zone Tower of Terror</t>
        </is>
      </c>
      <c r="F35884" s="8" t="inlineStr">
        <is>
          <t>STANDBY</t>
        </is>
      </c>
      <c r="G35884" s="8" t="n">
        <v>15</v>
      </c>
      <c r="H35884" s="8" t="inlineStr">
        <is>
          <t>OPERATING</t>
        </is>
      </c>
    </row>
    <row r="35885">
      <c r="A35885" s="8" t="inlineStr">
        <is>
          <t>2026-08-07</t>
        </is>
      </c>
      <c r="B35885" s="8" t="n">
        <v>20</v>
      </c>
      <c r="C35885" s="8" t="n">
        <v>31</v>
      </c>
      <c r="D35885" s="8" t="inlineStr">
        <is>
          <t>Disney Adventure World</t>
        </is>
      </c>
      <c r="E35885" s="8" t="inlineStr">
        <is>
          <t>Cars Quatre Roues Rallye</t>
        </is>
      </c>
      <c r="F35885" s="8" t="inlineStr">
        <is>
          <t>STANDBY</t>
        </is>
      </c>
      <c r="G35885" s="8" t="n">
        <v>15</v>
      </c>
      <c r="H35885" s="8" t="inlineStr">
        <is>
          <t>OPERATING</t>
        </is>
      </c>
    </row>
    <row r="35886">
      <c r="A35886" s="8" t="inlineStr">
        <is>
          <t>2026-08-07</t>
        </is>
      </c>
      <c r="B35886" s="8" t="n">
        <v>20</v>
      </c>
      <c r="C35886" s="8" t="n">
        <v>31</v>
      </c>
      <c r="D35886" s="8" t="inlineStr">
        <is>
          <t>Disney Adventure World</t>
        </is>
      </c>
      <c r="E35886" s="8" t="inlineStr">
        <is>
          <t>Cars ROAD TRIP</t>
        </is>
      </c>
      <c r="F35886" s="8" t="inlineStr">
        <is>
          <t>STANDBY</t>
        </is>
      </c>
      <c r="G35886" s="8" t="n">
        <v>5</v>
      </c>
      <c r="H35886" s="8" t="inlineStr">
        <is>
          <t>OPERATING</t>
        </is>
      </c>
    </row>
    <row r="35887">
      <c r="A35887" s="8" t="inlineStr">
        <is>
          <t>2026-08-07</t>
        </is>
      </c>
      <c r="B35887" s="8" t="n">
        <v>20</v>
      </c>
      <c r="C35887" s="8" t="n">
        <v>31</v>
      </c>
      <c r="D35887" s="8" t="inlineStr">
        <is>
          <t>Disney Adventure World</t>
        </is>
      </c>
      <c r="E35887" s="8" t="inlineStr">
        <is>
          <t>Crush's Coaster</t>
        </is>
      </c>
      <c r="F35887" s="8" t="inlineStr">
        <is>
          <t>STANDBY</t>
        </is>
      </c>
      <c r="G35887" s="8" t="n">
        <v>65</v>
      </c>
      <c r="H35887" s="8" t="inlineStr">
        <is>
          <t>OPERATING</t>
        </is>
      </c>
    </row>
    <row r="35888">
      <c r="A35888" s="8" t="inlineStr">
        <is>
          <t>2026-08-07</t>
        </is>
      </c>
      <c r="B35888" s="8" t="n">
        <v>20</v>
      </c>
      <c r="C35888" s="8" t="n">
        <v>31</v>
      </c>
      <c r="D35888" s="8" t="inlineStr">
        <is>
          <t>Disney Adventure World</t>
        </is>
      </c>
      <c r="E35888" s="8" t="inlineStr">
        <is>
          <t>Crush's Coaster Single Rider</t>
        </is>
      </c>
      <c r="F35888" s="8" t="inlineStr">
        <is>
          <t>STANDBY</t>
        </is>
      </c>
      <c r="G35888" s="8" t="n">
        <v>45</v>
      </c>
      <c r="H35888" s="8" t="inlineStr">
        <is>
          <t>OPERATING</t>
        </is>
      </c>
    </row>
    <row r="35889">
      <c r="A35889" s="8" t="inlineStr">
        <is>
          <t>2026-08-07</t>
        </is>
      </c>
      <c r="B35889" s="8" t="n">
        <v>20</v>
      </c>
      <c r="C35889" s="8" t="n">
        <v>31</v>
      </c>
      <c r="D35889" s="8" t="inlineStr">
        <is>
          <t>Disney Adventure World</t>
        </is>
      </c>
      <c r="E35889" s="8" t="inlineStr">
        <is>
          <t>Les Tapis Volants - Flying Carpets Over Agrabah®</t>
        </is>
      </c>
      <c r="F35889" s="8" t="inlineStr">
        <is>
          <t>STANDBY</t>
        </is>
      </c>
      <c r="G35889" s="8" t="n">
        <v>5</v>
      </c>
      <c r="H35889" s="8" t="inlineStr">
        <is>
          <t>OPERATING</t>
        </is>
      </c>
    </row>
    <row r="35890">
      <c r="A35890" s="8" t="inlineStr">
        <is>
          <t>2026-08-07</t>
        </is>
      </c>
      <c r="B35890" s="8" t="n">
        <v>20</v>
      </c>
      <c r="C35890" s="8" t="n">
        <v>31</v>
      </c>
      <c r="D35890" s="8" t="inlineStr">
        <is>
          <t>Disney Adventure World</t>
        </is>
      </c>
      <c r="E35890" s="8" t="inlineStr">
        <is>
          <t>Ratatouille : L’Aventure Totalement Toquée de Rémy​</t>
        </is>
      </c>
      <c r="F35890" s="8" t="inlineStr">
        <is>
          <t>STANDBY</t>
        </is>
      </c>
      <c r="G35890" s="8" t="n">
        <v>35</v>
      </c>
      <c r="H35890" s="8" t="inlineStr">
        <is>
          <t>OPERATING</t>
        </is>
      </c>
    </row>
    <row r="35891">
      <c r="A35891" s="8" t="inlineStr">
        <is>
          <t>2026-08-07</t>
        </is>
      </c>
      <c r="B35891" s="8" t="n">
        <v>20</v>
      </c>
      <c r="C35891" s="8" t="n">
        <v>31</v>
      </c>
      <c r="D35891" s="8" t="inlineStr">
        <is>
          <t>Disney Adventure World</t>
        </is>
      </c>
      <c r="E35891" s="8" t="inlineStr">
        <is>
          <t>Ratatouille: The Adventure Single Rider</t>
        </is>
      </c>
      <c r="F35891" s="8" t="inlineStr">
        <is>
          <t>STANDBY</t>
        </is>
      </c>
      <c r="G35891" s="8" t="n">
        <v>10</v>
      </c>
      <c r="H35891" s="8" t="inlineStr">
        <is>
          <t>OPERATING</t>
        </is>
      </c>
    </row>
    <row r="35892">
      <c r="A35892" s="8" t="inlineStr">
        <is>
          <t>2026-08-07</t>
        </is>
      </c>
      <c r="B35892" s="8" t="n">
        <v>20</v>
      </c>
      <c r="C35892" s="8" t="n">
        <v>31</v>
      </c>
      <c r="D35892" s="8" t="inlineStr">
        <is>
          <t>Disney Adventure World</t>
        </is>
      </c>
      <c r="E35892" s="8" t="inlineStr">
        <is>
          <t>RC Racer</t>
        </is>
      </c>
      <c r="F35892" s="8" t="inlineStr">
        <is>
          <t>STANDBY</t>
        </is>
      </c>
      <c r="G35892" s="8" t="n">
        <v>30</v>
      </c>
      <c r="H35892" s="8" t="inlineStr">
        <is>
          <t>OPERATING</t>
        </is>
      </c>
    </row>
    <row r="35893">
      <c r="A35893" s="8" t="inlineStr">
        <is>
          <t>2026-08-07</t>
        </is>
      </c>
      <c r="B35893" s="8" t="n">
        <v>20</v>
      </c>
      <c r="C35893" s="8" t="n">
        <v>31</v>
      </c>
      <c r="D35893" s="8" t="inlineStr">
        <is>
          <t>Disney Adventure World</t>
        </is>
      </c>
      <c r="E35893" s="8" t="inlineStr">
        <is>
          <t>RC Racer Single Rider</t>
        </is>
      </c>
      <c r="F35893" s="8" t="inlineStr">
        <is>
          <t>STANDBY</t>
        </is>
      </c>
      <c r="G35893" s="8" t="n">
        <v>20</v>
      </c>
      <c r="H35893" s="8" t="inlineStr">
        <is>
          <t>OPERATING</t>
        </is>
      </c>
    </row>
    <row r="35894">
      <c r="A35894" s="8" t="inlineStr">
        <is>
          <t>2026-08-07</t>
        </is>
      </c>
      <c r="B35894" s="8" t="n">
        <v>20</v>
      </c>
      <c r="C35894" s="8" t="n">
        <v>31</v>
      </c>
      <c r="D35894" s="8" t="inlineStr">
        <is>
          <t>Disney Adventure World</t>
        </is>
      </c>
      <c r="E35894" s="8" t="inlineStr">
        <is>
          <t>Slinky® Dog Zigzag Spin</t>
        </is>
      </c>
      <c r="F35894" s="8" t="inlineStr">
        <is>
          <t>STANDBY</t>
        </is>
      </c>
      <c r="G35894" s="8" t="n">
        <v>5</v>
      </c>
      <c r="H35894" s="8" t="inlineStr">
        <is>
          <t>OPERATING</t>
        </is>
      </c>
    </row>
    <row r="35895">
      <c r="A35895" s="8" t="inlineStr">
        <is>
          <t>2026-08-07</t>
        </is>
      </c>
      <c r="B35895" s="8" t="n">
        <v>20</v>
      </c>
      <c r="C35895" s="8" t="n">
        <v>31</v>
      </c>
      <c r="D35895" s="8" t="inlineStr">
        <is>
          <t>Disney Adventure World</t>
        </is>
      </c>
      <c r="E35895" s="8" t="inlineStr">
        <is>
          <t>Toy Soldiers Parachute Drop</t>
        </is>
      </c>
      <c r="F35895" s="8" t="inlineStr">
        <is>
          <t>STANDBY</t>
        </is>
      </c>
      <c r="G35895" s="8" t="n">
        <v>50</v>
      </c>
      <c r="H35895" s="8" t="inlineStr">
        <is>
          <t>OPERATING</t>
        </is>
      </c>
    </row>
    <row r="35896">
      <c r="A35896" s="8" t="inlineStr">
        <is>
          <t>2026-08-07</t>
        </is>
      </c>
      <c r="B35896" s="8" t="n">
        <v>20</v>
      </c>
      <c r="C35896" s="8" t="n">
        <v>31</v>
      </c>
      <c r="D35896" s="8" t="inlineStr">
        <is>
          <t>Disney Adventure World</t>
        </is>
      </c>
      <c r="E35896" s="8" t="inlineStr">
        <is>
          <t>Toy Soldiers Parachute Drop Single Rider</t>
        </is>
      </c>
      <c r="F35896" s="8" t="inlineStr">
        <is>
          <t>STANDBY</t>
        </is>
      </c>
      <c r="G35896" s="8" t="n">
        <v>15</v>
      </c>
      <c r="H35896" s="8" t="inlineStr">
        <is>
          <t>OPERATING</t>
        </is>
      </c>
    </row>
    <row r="35897">
      <c r="A35897" s="8" t="inlineStr">
        <is>
          <t>2026-08-07</t>
        </is>
      </c>
      <c r="B35897" s="8" t="n">
        <v>20</v>
      </c>
      <c r="C35897" s="8" t="n">
        <v>31</v>
      </c>
      <c r="D35897" s="8" t="inlineStr">
        <is>
          <t>Disney Adventure World</t>
        </is>
      </c>
      <c r="E35897" s="8" t="inlineStr">
        <is>
          <t>Entry to World of Frozen</t>
        </is>
      </c>
      <c r="F35897" s="8" t="inlineStr">
        <is>
          <t>STANDBY</t>
        </is>
      </c>
      <c r="G35897" s="8" t="n">
        <v>0</v>
      </c>
      <c r="H35897" s="8" t="inlineStr">
        <is>
          <t>OPERATING</t>
        </is>
      </c>
    </row>
    <row r="35898">
      <c r="A35898" s="8" t="inlineStr">
        <is>
          <t>2026-08-07</t>
        </is>
      </c>
      <c r="B35898" s="8" t="n">
        <v>20</v>
      </c>
      <c r="C35898" s="8" t="n">
        <v>31</v>
      </c>
      <c r="D35898" s="8" t="inlineStr">
        <is>
          <t>Disney Adventure World</t>
        </is>
      </c>
      <c r="E35898" s="8" t="inlineStr">
        <is>
          <t>Frozen Ever After</t>
        </is>
      </c>
      <c r="F35898" s="8" t="inlineStr">
        <is>
          <t>STANDBY</t>
        </is>
      </c>
      <c r="G35898" s="8" t="n">
        <v>45</v>
      </c>
      <c r="H35898" s="8" t="inlineStr">
        <is>
          <t>OPERATING</t>
        </is>
      </c>
    </row>
    <row r="35899">
      <c r="A35899" s="8" t="inlineStr">
        <is>
          <t>2026-08-07</t>
        </is>
      </c>
      <c r="B35899" s="8" t="n">
        <v>20</v>
      </c>
      <c r="C35899" s="8" t="n">
        <v>31</v>
      </c>
      <c r="D35899" s="8" t="inlineStr">
        <is>
          <t>Disney Adventure World</t>
        </is>
      </c>
      <c r="E35899" s="8" t="inlineStr">
        <is>
          <t>Raiponce Tangled Spin</t>
        </is>
      </c>
      <c r="F35899" s="8" t="inlineStr">
        <is>
          <t>STANDBY</t>
        </is>
      </c>
      <c r="G35899" s="8" t="n">
        <v>5</v>
      </c>
      <c r="H35899" s="8" t="inlineStr">
        <is>
          <t>OPERATING</t>
        </is>
      </c>
    </row>
    <row r="35900">
      <c r="A35900" s="8" t="inlineStr">
        <is>
          <t>2026-08-07</t>
        </is>
      </c>
      <c r="B35900" s="8" t="n">
        <v>20</v>
      </c>
      <c r="C35900" s="8" t="n">
        <v>45</v>
      </c>
      <c r="D35900" s="8" t="inlineStr">
        <is>
          <t>Disneyland Park</t>
        </is>
      </c>
      <c r="E35900" s="8" t="inlineStr">
        <is>
          <t>Adventure Isle</t>
        </is>
      </c>
      <c r="F35900" s="8" t="inlineStr">
        <is>
          <t>STANDBY</t>
        </is>
      </c>
      <c r="G35900" s="8" t="n">
        <v>0</v>
      </c>
      <c r="H35900" s="8" t="inlineStr">
        <is>
          <t>OPERATING</t>
        </is>
      </c>
    </row>
    <row r="35901">
      <c r="A35901" s="8" t="inlineStr">
        <is>
          <t>2026-08-07</t>
        </is>
      </c>
      <c r="B35901" s="8" t="n">
        <v>20</v>
      </c>
      <c r="C35901" s="8" t="n">
        <v>45</v>
      </c>
      <c r="D35901" s="8" t="inlineStr">
        <is>
          <t>Disneyland Park</t>
        </is>
      </c>
      <c r="E35901" s="8" t="inlineStr">
        <is>
          <t>Indiana Jones and the Temple of Peril Single Rider</t>
        </is>
      </c>
      <c r="F35901" s="8" t="inlineStr">
        <is>
          <t>STANDBY</t>
        </is>
      </c>
      <c r="G35901" s="8" t="n">
        <v>5</v>
      </c>
      <c r="H35901" s="8" t="inlineStr">
        <is>
          <t>OPERATING</t>
        </is>
      </c>
    </row>
    <row r="35902">
      <c r="A35902" s="8" t="inlineStr">
        <is>
          <t>2026-08-07</t>
        </is>
      </c>
      <c r="B35902" s="8" t="n">
        <v>20</v>
      </c>
      <c r="C35902" s="8" t="n">
        <v>45</v>
      </c>
      <c r="D35902" s="8" t="inlineStr">
        <is>
          <t>Disneyland Park</t>
        </is>
      </c>
      <c r="E35902" s="8" t="inlineStr">
        <is>
          <t>Indiana Jones™ and the Temple of Peril</t>
        </is>
      </c>
      <c r="F35902" s="8" t="inlineStr">
        <is>
          <t>STANDBY</t>
        </is>
      </c>
      <c r="G35902" s="8" t="n">
        <v>5</v>
      </c>
      <c r="H35902" s="8" t="inlineStr">
        <is>
          <t>OPERATING</t>
        </is>
      </c>
    </row>
    <row r="35903">
      <c r="A35903" s="8" t="inlineStr">
        <is>
          <t>2026-08-07</t>
        </is>
      </c>
      <c r="B35903" s="8" t="n">
        <v>20</v>
      </c>
      <c r="C35903" s="8" t="n">
        <v>45</v>
      </c>
      <c r="D35903" s="8" t="inlineStr">
        <is>
          <t>Disneyland Park</t>
        </is>
      </c>
      <c r="E35903" s="8" t="inlineStr">
        <is>
          <t>La Cabane des Robinson</t>
        </is>
      </c>
      <c r="F35903" s="8" t="inlineStr">
        <is>
          <t>STANDBY</t>
        </is>
      </c>
      <c r="G35903" s="8" t="n">
        <v>5</v>
      </c>
      <c r="H35903" s="8" t="inlineStr">
        <is>
          <t>OPERATING</t>
        </is>
      </c>
    </row>
    <row r="35904">
      <c r="A35904" s="8" t="inlineStr">
        <is>
          <t>2026-08-07</t>
        </is>
      </c>
      <c r="B35904" s="8" t="n">
        <v>20</v>
      </c>
      <c r="C35904" s="8" t="n">
        <v>45</v>
      </c>
      <c r="D35904" s="8" t="inlineStr">
        <is>
          <t>Disneyland Park</t>
        </is>
      </c>
      <c r="E35904" s="8" t="inlineStr">
        <is>
          <t>Le Passage Enchanté d'Aladdin</t>
        </is>
      </c>
      <c r="F35904" s="8" t="inlineStr">
        <is>
          <t>STANDBY</t>
        </is>
      </c>
      <c r="G35904" s="8" t="n">
        <v>0</v>
      </c>
      <c r="H35904" s="8" t="inlineStr">
        <is>
          <t>OPERATING</t>
        </is>
      </c>
    </row>
    <row r="35905">
      <c r="A35905" s="8" t="inlineStr">
        <is>
          <t>2026-08-07</t>
        </is>
      </c>
      <c r="B35905" s="8" t="n">
        <v>20</v>
      </c>
      <c r="C35905" s="8" t="n">
        <v>45</v>
      </c>
      <c r="D35905" s="8" t="inlineStr">
        <is>
          <t>Disneyland Park</t>
        </is>
      </c>
      <c r="E35905" s="8" t="inlineStr">
        <is>
          <t>Pirate Galleon</t>
        </is>
      </c>
      <c r="F35905" s="8" t="inlineStr">
        <is>
          <t>STANDBY</t>
        </is>
      </c>
      <c r="G35905" s="8" t="n">
        <v>0</v>
      </c>
      <c r="H35905" s="8" t="inlineStr">
        <is>
          <t>CLOSED</t>
        </is>
      </c>
    </row>
    <row r="35906">
      <c r="A35906" s="8" t="inlineStr">
        <is>
          <t>2026-08-07</t>
        </is>
      </c>
      <c r="B35906" s="8" t="n">
        <v>20</v>
      </c>
      <c r="C35906" s="8" t="n">
        <v>45</v>
      </c>
      <c r="D35906" s="8" t="inlineStr">
        <is>
          <t>Disneyland Park</t>
        </is>
      </c>
      <c r="E35906" s="8" t="inlineStr">
        <is>
          <t>Pirates of the Caribbean</t>
        </is>
      </c>
      <c r="F35906" s="8" t="inlineStr">
        <is>
          <t>STANDBY</t>
        </is>
      </c>
      <c r="G35906" s="8" t="n">
        <v>15</v>
      </c>
      <c r="H35906" s="8" t="inlineStr">
        <is>
          <t>OPERATING</t>
        </is>
      </c>
    </row>
    <row r="35907">
      <c r="A35907" s="8" t="inlineStr">
        <is>
          <t>2026-08-07</t>
        </is>
      </c>
      <c r="B35907" s="8" t="n">
        <v>20</v>
      </c>
      <c r="C35907" s="8" t="n">
        <v>45</v>
      </c>
      <c r="D35907" s="8" t="inlineStr">
        <is>
          <t>Disneyland Park</t>
        </is>
      </c>
      <c r="E35907" s="8" t="inlineStr">
        <is>
          <t>Pirates' Beach</t>
        </is>
      </c>
      <c r="F35907" s="8" t="inlineStr">
        <is>
          <t>STANDBY</t>
        </is>
      </c>
      <c r="G35907" s="8" t="n">
        <v>0</v>
      </c>
      <c r="H35907" s="8" t="inlineStr">
        <is>
          <t>OPERATING</t>
        </is>
      </c>
    </row>
    <row r="35908">
      <c r="A35908" s="8" t="inlineStr">
        <is>
          <t>2026-08-07</t>
        </is>
      </c>
      <c r="B35908" s="8" t="n">
        <v>20</v>
      </c>
      <c r="C35908" s="8" t="n">
        <v>45</v>
      </c>
      <c r="D35908" s="8" t="inlineStr">
        <is>
          <t>Disneyland Park</t>
        </is>
      </c>
      <c r="E35908" s="8" t="inlineStr">
        <is>
          <t>Autopia, presented by Avis</t>
        </is>
      </c>
      <c r="F35908" s="8" t="inlineStr">
        <is>
          <t>STANDBY</t>
        </is>
      </c>
      <c r="G35908" s="8" t="n">
        <v>40</v>
      </c>
      <c r="H35908" s="8" t="inlineStr">
        <is>
          <t>OPERATING</t>
        </is>
      </c>
    </row>
    <row r="35909">
      <c r="A35909" s="8" t="inlineStr">
        <is>
          <t>2026-08-07</t>
        </is>
      </c>
      <c r="B35909" s="8" t="n">
        <v>20</v>
      </c>
      <c r="C35909" s="8" t="n">
        <v>45</v>
      </c>
      <c r="D35909" s="8" t="inlineStr">
        <is>
          <t>Disneyland Park</t>
        </is>
      </c>
      <c r="E35909" s="8" t="inlineStr">
        <is>
          <t>Buzz Lightyear Laser Blast</t>
        </is>
      </c>
      <c r="F35909" s="8" t="inlineStr">
        <is>
          <t>STANDBY</t>
        </is>
      </c>
      <c r="G35909" s="8" t="n">
        <v>30</v>
      </c>
      <c r="H35909" s="8" t="inlineStr">
        <is>
          <t>OPERATING</t>
        </is>
      </c>
    </row>
    <row r="35910">
      <c r="A35910" s="8" t="inlineStr">
        <is>
          <t>2026-08-07</t>
        </is>
      </c>
      <c r="B35910" s="8" t="n">
        <v>20</v>
      </c>
      <c r="C35910" s="8" t="n">
        <v>45</v>
      </c>
      <c r="D35910" s="8" t="inlineStr">
        <is>
          <t>Disneyland Park</t>
        </is>
      </c>
      <c r="E35910" s="8" t="inlineStr">
        <is>
          <t>Disneyland Railroad Discoveryland Station</t>
        </is>
      </c>
      <c r="F35910" s="8" t="inlineStr">
        <is>
          <t>STANDBY</t>
        </is>
      </c>
      <c r="G35910" s="8" t="n">
        <v>0</v>
      </c>
      <c r="H35910" s="8" t="inlineStr">
        <is>
          <t>CLOSED</t>
        </is>
      </c>
    </row>
    <row r="35911">
      <c r="A35911" s="8" t="inlineStr">
        <is>
          <t>2026-08-07</t>
        </is>
      </c>
      <c r="B35911" s="8" t="n">
        <v>20</v>
      </c>
      <c r="C35911" s="8" t="n">
        <v>45</v>
      </c>
      <c r="D35911" s="8" t="inlineStr">
        <is>
          <t>Disneyland Park</t>
        </is>
      </c>
      <c r="E35911" s="8" t="inlineStr">
        <is>
          <t>Les Mystères du Nautilus</t>
        </is>
      </c>
      <c r="F35911" s="8" t="inlineStr">
        <is>
          <t>STANDBY</t>
        </is>
      </c>
      <c r="G35911" s="8" t="n">
        <v>5</v>
      </c>
      <c r="H35911" s="8" t="inlineStr">
        <is>
          <t>OPERATING</t>
        </is>
      </c>
    </row>
    <row r="35912">
      <c r="A35912" s="8" t="inlineStr">
        <is>
          <t>2026-08-07</t>
        </is>
      </c>
      <c r="B35912" s="8" t="n">
        <v>20</v>
      </c>
      <c r="C35912" s="8" t="n">
        <v>45</v>
      </c>
      <c r="D35912" s="8" t="inlineStr">
        <is>
          <t>Disneyland Park</t>
        </is>
      </c>
      <c r="E35912" s="8" t="inlineStr">
        <is>
          <t>Mickey’s PhilharMagic</t>
        </is>
      </c>
      <c r="F35912" s="8" t="inlineStr">
        <is>
          <t>STANDBY</t>
        </is>
      </c>
      <c r="G35912" s="8" t="n">
        <v>0</v>
      </c>
      <c r="H35912" s="8" t="inlineStr">
        <is>
          <t>CLOSED</t>
        </is>
      </c>
    </row>
    <row r="35913">
      <c r="A35913" s="8" t="inlineStr">
        <is>
          <t>2026-08-07</t>
        </is>
      </c>
      <c r="B35913" s="8" t="n">
        <v>20</v>
      </c>
      <c r="C35913" s="8" t="n">
        <v>45</v>
      </c>
      <c r="D35913" s="8" t="inlineStr">
        <is>
          <t>Disneyland Park</t>
        </is>
      </c>
      <c r="E35913" s="8" t="inlineStr">
        <is>
          <t>Orbitron®</t>
        </is>
      </c>
      <c r="F35913" s="8" t="inlineStr">
        <is>
          <t>STANDBY</t>
        </is>
      </c>
      <c r="G35913" s="8" t="n">
        <v>40</v>
      </c>
      <c r="H35913" s="8" t="inlineStr">
        <is>
          <t>OPERATING</t>
        </is>
      </c>
    </row>
    <row r="35914">
      <c r="A35914" s="8" t="inlineStr">
        <is>
          <t>2026-08-07</t>
        </is>
      </c>
      <c r="B35914" s="8" t="n">
        <v>20</v>
      </c>
      <c r="C35914" s="8" t="n">
        <v>45</v>
      </c>
      <c r="D35914" s="8" t="inlineStr">
        <is>
          <t>Disneyland Park</t>
        </is>
      </c>
      <c r="E35914" s="8" t="inlineStr">
        <is>
          <t>Star Tours: The Adventures Continue*</t>
        </is>
      </c>
      <c r="F35914" s="8" t="inlineStr">
        <is>
          <t>STANDBY</t>
        </is>
      </c>
      <c r="G35914" s="8" t="n">
        <v>5</v>
      </c>
      <c r="H35914" s="8" t="inlineStr">
        <is>
          <t>OPERATING</t>
        </is>
      </c>
    </row>
    <row r="35915">
      <c r="A35915" s="8" t="inlineStr">
        <is>
          <t>2026-08-07</t>
        </is>
      </c>
      <c r="B35915" s="8" t="n">
        <v>20</v>
      </c>
      <c r="C35915" s="8" t="n">
        <v>45</v>
      </c>
      <c r="D35915" s="8" t="inlineStr">
        <is>
          <t>Disneyland Park</t>
        </is>
      </c>
      <c r="E35915" s="8" t="inlineStr">
        <is>
          <t>Star Wars Hyperspace Mountain</t>
        </is>
      </c>
      <c r="F35915" s="8" t="inlineStr">
        <is>
          <t>STANDBY</t>
        </is>
      </c>
      <c r="G35915" s="8" t="n">
        <v>35</v>
      </c>
      <c r="H35915" s="8" t="inlineStr">
        <is>
          <t>OPERATING</t>
        </is>
      </c>
    </row>
    <row r="35916">
      <c r="A35916" s="8" t="inlineStr">
        <is>
          <t>2026-08-07</t>
        </is>
      </c>
      <c r="B35916" s="8" t="n">
        <v>20</v>
      </c>
      <c r="C35916" s="8" t="n">
        <v>45</v>
      </c>
      <c r="D35916" s="8" t="inlineStr">
        <is>
          <t>Disneyland Park</t>
        </is>
      </c>
      <c r="E35916" s="8" t="inlineStr">
        <is>
          <t>Star Wars Hyperspace Mountain Single Rider</t>
        </is>
      </c>
      <c r="F35916" s="8" t="inlineStr">
        <is>
          <t>STANDBY</t>
        </is>
      </c>
      <c r="G35916" s="8" t="n">
        <v>0</v>
      </c>
      <c r="H35916" s="8" t="inlineStr">
        <is>
          <t>OPERATING</t>
        </is>
      </c>
    </row>
    <row r="35917">
      <c r="A35917" s="8" t="inlineStr">
        <is>
          <t>2026-08-07</t>
        </is>
      </c>
      <c r="B35917" s="8" t="n">
        <v>20</v>
      </c>
      <c r="C35917" s="8" t="n">
        <v>45</v>
      </c>
      <c r="D35917" s="8" t="inlineStr">
        <is>
          <t>Disneyland Park</t>
        </is>
      </c>
      <c r="E35917" s="8" t="inlineStr">
        <is>
          <t>Welcome to Starport: A Star Wars Encounter</t>
        </is>
      </c>
      <c r="F35917" s="8" t="inlineStr">
        <is>
          <t>STANDBY</t>
        </is>
      </c>
      <c r="G35917" s="8" t="n">
        <v>0</v>
      </c>
      <c r="H35917" s="8" t="inlineStr">
        <is>
          <t>CLOSED</t>
        </is>
      </c>
    </row>
    <row r="35918">
      <c r="A35918" s="8" t="inlineStr">
        <is>
          <t>2026-08-07</t>
        </is>
      </c>
      <c r="B35918" s="8" t="n">
        <v>20</v>
      </c>
      <c r="C35918" s="8" t="n">
        <v>45</v>
      </c>
      <c r="D35918" s="8" t="inlineStr">
        <is>
          <t>Disneyland Park</t>
        </is>
      </c>
      <c r="E35918" s="8" t="inlineStr">
        <is>
          <t>"it's a small world"</t>
        </is>
      </c>
      <c r="F35918" s="8" t="inlineStr">
        <is>
          <t>STANDBY</t>
        </is>
      </c>
      <c r="G35918" s="8" t="n">
        <v>5</v>
      </c>
      <c r="H35918" s="8" t="inlineStr">
        <is>
          <t>OPERATING</t>
        </is>
      </c>
    </row>
    <row r="35919">
      <c r="A35919" s="8" t="inlineStr">
        <is>
          <t>2026-08-07</t>
        </is>
      </c>
      <c r="B35919" s="8" t="n">
        <v>20</v>
      </c>
      <c r="C35919" s="8" t="n">
        <v>45</v>
      </c>
      <c r="D35919" s="8" t="inlineStr">
        <is>
          <t>Disneyland Park</t>
        </is>
      </c>
      <c r="E35919" s="8" t="inlineStr">
        <is>
          <t>Alice's Curious Labyrinth</t>
        </is>
      </c>
      <c r="F35919" s="8" t="inlineStr">
        <is>
          <t>STANDBY</t>
        </is>
      </c>
      <c r="G35919" s="8" t="n">
        <v>5</v>
      </c>
      <c r="H35919" s="8" t="inlineStr">
        <is>
          <t>OPERATING</t>
        </is>
      </c>
    </row>
    <row r="35920">
      <c r="A35920" s="8" t="inlineStr">
        <is>
          <t>2026-08-07</t>
        </is>
      </c>
      <c r="B35920" s="8" t="n">
        <v>20</v>
      </c>
      <c r="C35920" s="8" t="n">
        <v>45</v>
      </c>
      <c r="D35920" s="8" t="inlineStr">
        <is>
          <t>Disneyland Park</t>
        </is>
      </c>
      <c r="E35920" s="8" t="inlineStr">
        <is>
          <t>Blanche-Neige et les Sept Nains®</t>
        </is>
      </c>
      <c r="F35920" s="8" t="inlineStr">
        <is>
          <t>STANDBY</t>
        </is>
      </c>
      <c r="G35920" s="8" t="n">
        <v>20</v>
      </c>
      <c r="H35920" s="8" t="inlineStr">
        <is>
          <t>OPERATING</t>
        </is>
      </c>
    </row>
    <row r="35921">
      <c r="A35921" s="8" t="inlineStr">
        <is>
          <t>2026-08-07</t>
        </is>
      </c>
      <c r="B35921" s="8" t="n">
        <v>20</v>
      </c>
      <c r="C35921" s="8" t="n">
        <v>45</v>
      </c>
      <c r="D35921" s="8" t="inlineStr">
        <is>
          <t>Disneyland Park</t>
        </is>
      </c>
      <c r="E35921" s="8" t="inlineStr">
        <is>
          <t>Casey Jr. – le Petit Train du Cirque</t>
        </is>
      </c>
      <c r="F35921" s="8" t="inlineStr">
        <is>
          <t>STANDBY</t>
        </is>
      </c>
      <c r="G35921" s="8" t="n">
        <v>5</v>
      </c>
      <c r="H35921" s="8" t="inlineStr">
        <is>
          <t>OPERATING</t>
        </is>
      </c>
    </row>
    <row r="35922">
      <c r="A35922" s="8" t="inlineStr">
        <is>
          <t>2026-08-07</t>
        </is>
      </c>
      <c r="B35922" s="8" t="n">
        <v>20</v>
      </c>
      <c r="C35922" s="8" t="n">
        <v>45</v>
      </c>
      <c r="D35922" s="8" t="inlineStr">
        <is>
          <t>Disneyland Park</t>
        </is>
      </c>
      <c r="E35922" s="8" t="inlineStr">
        <is>
          <t>Disneyland Railroad Fantasyland Station</t>
        </is>
      </c>
      <c r="F35922" s="8" t="inlineStr">
        <is>
          <t>STANDBY</t>
        </is>
      </c>
      <c r="G35922" s="8" t="n">
        <v>0</v>
      </c>
      <c r="H35922" s="8" t="inlineStr">
        <is>
          <t>CLOSED</t>
        </is>
      </c>
    </row>
    <row r="35923">
      <c r="A35923" s="8" t="inlineStr">
        <is>
          <t>2026-08-07</t>
        </is>
      </c>
      <c r="B35923" s="8" t="n">
        <v>20</v>
      </c>
      <c r="C35923" s="8" t="n">
        <v>45</v>
      </c>
      <c r="D35923" s="8" t="inlineStr">
        <is>
          <t>Disneyland Park</t>
        </is>
      </c>
      <c r="E35923" s="8" t="inlineStr">
        <is>
          <t>Disneyland Railroad Main Street Station</t>
        </is>
      </c>
      <c r="F35923" s="8" t="inlineStr">
        <is>
          <t>STANDBY</t>
        </is>
      </c>
      <c r="G35923" s="8" t="n">
        <v>0</v>
      </c>
      <c r="H35923" s="8" t="inlineStr">
        <is>
          <t>CLOSED</t>
        </is>
      </c>
    </row>
    <row r="35924">
      <c r="A35924" s="8" t="inlineStr">
        <is>
          <t>2026-08-07</t>
        </is>
      </c>
      <c r="B35924" s="8" t="n">
        <v>20</v>
      </c>
      <c r="C35924" s="8" t="n">
        <v>45</v>
      </c>
      <c r="D35924" s="8" t="inlineStr">
        <is>
          <t>Disneyland Park</t>
        </is>
      </c>
      <c r="E35924" s="8" t="inlineStr">
        <is>
          <t>Dumbo the Flying Elephant</t>
        </is>
      </c>
      <c r="F35924" s="8" t="inlineStr">
        <is>
          <t>STANDBY</t>
        </is>
      </c>
      <c r="G35924" s="8" t="n">
        <v>20</v>
      </c>
      <c r="H35924" s="8" t="inlineStr">
        <is>
          <t>OPERATING</t>
        </is>
      </c>
    </row>
    <row r="35925">
      <c r="A35925" s="8" t="inlineStr">
        <is>
          <t>2026-08-07</t>
        </is>
      </c>
      <c r="B35925" s="8" t="n">
        <v>20</v>
      </c>
      <c r="C35925" s="8" t="n">
        <v>45</v>
      </c>
      <c r="D35925" s="8" t="inlineStr">
        <is>
          <t>Disneyland Park</t>
        </is>
      </c>
      <c r="E35925" s="8" t="inlineStr">
        <is>
          <t>La Tanière du Dragon</t>
        </is>
      </c>
      <c r="F35925" s="8" t="inlineStr">
        <is>
          <t>STANDBY</t>
        </is>
      </c>
      <c r="G35925" s="8" t="n">
        <v>0</v>
      </c>
      <c r="H35925" s="8" t="inlineStr">
        <is>
          <t>OPERATING</t>
        </is>
      </c>
    </row>
    <row r="35926">
      <c r="A35926" s="8" t="inlineStr">
        <is>
          <t>2026-08-07</t>
        </is>
      </c>
      <c r="B35926" s="8" t="n">
        <v>20</v>
      </c>
      <c r="C35926" s="8" t="n">
        <v>45</v>
      </c>
      <c r="D35926" s="8" t="inlineStr">
        <is>
          <t>Disneyland Park</t>
        </is>
      </c>
      <c r="E35926" s="8" t="inlineStr">
        <is>
          <t>Le Carrousel de Lancelot</t>
        </is>
      </c>
      <c r="F35926" s="8" t="inlineStr">
        <is>
          <t>STANDBY</t>
        </is>
      </c>
      <c r="G35926" s="8" t="n">
        <v>10</v>
      </c>
      <c r="H35926" s="8" t="inlineStr">
        <is>
          <t>OPERATING</t>
        </is>
      </c>
    </row>
    <row r="35927">
      <c r="A35927" s="8" t="inlineStr">
        <is>
          <t>2026-08-07</t>
        </is>
      </c>
      <c r="B35927" s="8" t="n">
        <v>20</v>
      </c>
      <c r="C35927" s="8" t="n">
        <v>45</v>
      </c>
      <c r="D35927" s="8" t="inlineStr">
        <is>
          <t>Disneyland Park</t>
        </is>
      </c>
      <c r="E35927" s="8" t="inlineStr">
        <is>
          <t>Le Pays des Contes de Fées, presented by Vittel</t>
        </is>
      </c>
      <c r="F35927" s="8" t="inlineStr">
        <is>
          <t>STANDBY</t>
        </is>
      </c>
      <c r="G35927" s="8" t="n">
        <v>5</v>
      </c>
      <c r="H35927" s="8" t="inlineStr">
        <is>
          <t>OPERATING</t>
        </is>
      </c>
    </row>
    <row r="35928">
      <c r="A35928" s="8" t="inlineStr">
        <is>
          <t>2026-08-07</t>
        </is>
      </c>
      <c r="B35928" s="8" t="n">
        <v>20</v>
      </c>
      <c r="C35928" s="8" t="n">
        <v>45</v>
      </c>
      <c r="D35928" s="8" t="inlineStr">
        <is>
          <t>Disneyland Park</t>
        </is>
      </c>
      <c r="E35928" s="8" t="inlineStr">
        <is>
          <t>Les Voyages de Pinocchio</t>
        </is>
      </c>
      <c r="F35928" s="8" t="inlineStr">
        <is>
          <t>STANDBY</t>
        </is>
      </c>
      <c r="G35928" s="8" t="n">
        <v>15</v>
      </c>
      <c r="H35928" s="8" t="inlineStr">
        <is>
          <t>OPERATING</t>
        </is>
      </c>
    </row>
    <row r="35929">
      <c r="A35929" s="8" t="inlineStr">
        <is>
          <t>2026-08-07</t>
        </is>
      </c>
      <c r="B35929" s="8" t="n">
        <v>20</v>
      </c>
      <c r="C35929" s="8" t="n">
        <v>45</v>
      </c>
      <c r="D35929" s="8" t="inlineStr">
        <is>
          <t>Disneyland Park</t>
        </is>
      </c>
      <c r="E35929" s="8" t="inlineStr">
        <is>
          <t>Mad Hatter's Tea Cups</t>
        </is>
      </c>
      <c r="F35929" s="8" t="inlineStr">
        <is>
          <t>STANDBY</t>
        </is>
      </c>
      <c r="G35929" s="8" t="n">
        <v>10</v>
      </c>
      <c r="H35929" s="8" t="inlineStr">
        <is>
          <t>OPERATING</t>
        </is>
      </c>
    </row>
    <row r="35930">
      <c r="A35930" s="8" t="inlineStr">
        <is>
          <t>2026-08-07</t>
        </is>
      </c>
      <c r="B35930" s="8" t="n">
        <v>20</v>
      </c>
      <c r="C35930" s="8" t="n">
        <v>45</v>
      </c>
      <c r="D35930" s="8" t="inlineStr">
        <is>
          <t>Disneyland Park</t>
        </is>
      </c>
      <c r="E35930" s="8" t="inlineStr">
        <is>
          <t>Meet Mickey Mouse</t>
        </is>
      </c>
      <c r="F35930" s="8" t="inlineStr">
        <is>
          <t>STANDBY</t>
        </is>
      </c>
      <c r="G35930" s="8" t="n">
        <v>0</v>
      </c>
      <c r="H35930" s="8" t="inlineStr">
        <is>
          <t>CLOSED</t>
        </is>
      </c>
    </row>
    <row r="35931">
      <c r="A35931" s="8" t="inlineStr">
        <is>
          <t>2026-08-07</t>
        </is>
      </c>
      <c r="B35931" s="8" t="n">
        <v>20</v>
      </c>
      <c r="C35931" s="8" t="n">
        <v>45</v>
      </c>
      <c r="D35931" s="8" t="inlineStr">
        <is>
          <t>Disneyland Park</t>
        </is>
      </c>
      <c r="E35931" s="8" t="inlineStr">
        <is>
          <t>Peter Pan's Flight</t>
        </is>
      </c>
      <c r="F35931" s="8" t="inlineStr">
        <is>
          <t>STANDBY</t>
        </is>
      </c>
      <c r="G35931" s="8" t="n">
        <v>45</v>
      </c>
      <c r="H35931" s="8" t="inlineStr">
        <is>
          <t>OPERATING</t>
        </is>
      </c>
    </row>
    <row r="35932">
      <c r="A35932" s="8" t="inlineStr">
        <is>
          <t>2026-08-07</t>
        </is>
      </c>
      <c r="B35932" s="8" t="n">
        <v>20</v>
      </c>
      <c r="C35932" s="8" t="n">
        <v>45</v>
      </c>
      <c r="D35932" s="8" t="inlineStr">
        <is>
          <t>Disneyland Park</t>
        </is>
      </c>
      <c r="E35932" s="8" t="inlineStr">
        <is>
          <t>Princess Pavilion</t>
        </is>
      </c>
      <c r="F35932" s="8" t="inlineStr">
        <is>
          <t>STANDBY</t>
        </is>
      </c>
      <c r="G35932" s="8" t="n">
        <v>0</v>
      </c>
      <c r="H35932" s="8" t="inlineStr">
        <is>
          <t>CLOSED</t>
        </is>
      </c>
    </row>
    <row r="35933">
      <c r="A35933" s="8" t="inlineStr">
        <is>
          <t>2026-08-07</t>
        </is>
      </c>
      <c r="B35933" s="8" t="n">
        <v>20</v>
      </c>
      <c r="C35933" s="8" t="n">
        <v>45</v>
      </c>
      <c r="D35933" s="8" t="inlineStr">
        <is>
          <t>Disneyland Park</t>
        </is>
      </c>
      <c r="E35933" s="8" t="inlineStr">
        <is>
          <t>Big Thunder Mountain</t>
        </is>
      </c>
      <c r="F35933" s="8" t="inlineStr">
        <is>
          <t>STANDBY</t>
        </is>
      </c>
      <c r="G35933" s="8" t="n">
        <v>45</v>
      </c>
      <c r="H35933" s="8" t="inlineStr">
        <is>
          <t>OPERATING</t>
        </is>
      </c>
    </row>
    <row r="35934">
      <c r="A35934" s="8" t="inlineStr">
        <is>
          <t>2026-08-07</t>
        </is>
      </c>
      <c r="B35934" s="8" t="n">
        <v>20</v>
      </c>
      <c r="C35934" s="8" t="n">
        <v>45</v>
      </c>
      <c r="D35934" s="8" t="inlineStr">
        <is>
          <t>Disneyland Park</t>
        </is>
      </c>
      <c r="E35934" s="8" t="inlineStr">
        <is>
          <t>Disneyland Railroad Frontierland Depot</t>
        </is>
      </c>
      <c r="F35934" s="8" t="inlineStr">
        <is>
          <t>STANDBY</t>
        </is>
      </c>
      <c r="G35934" s="8" t="n">
        <v>0</v>
      </c>
      <c r="H35934" s="8" t="inlineStr">
        <is>
          <t>CLOSED</t>
        </is>
      </c>
    </row>
    <row r="35935">
      <c r="A35935" s="8" t="inlineStr">
        <is>
          <t>2026-08-07</t>
        </is>
      </c>
      <c r="B35935" s="8" t="n">
        <v>20</v>
      </c>
      <c r="C35935" s="8" t="n">
        <v>45</v>
      </c>
      <c r="D35935" s="8" t="inlineStr">
        <is>
          <t>Disneyland Park</t>
        </is>
      </c>
      <c r="E35935" s="8" t="inlineStr">
        <is>
          <t>Frontierland Playground</t>
        </is>
      </c>
      <c r="F35935" s="8" t="inlineStr">
        <is>
          <t>STANDBY</t>
        </is>
      </c>
      <c r="G35935" s="8" t="n">
        <v>0</v>
      </c>
      <c r="H35935" s="8" t="inlineStr">
        <is>
          <t>OPERATING</t>
        </is>
      </c>
    </row>
    <row r="35936">
      <c r="A35936" s="8" t="inlineStr">
        <is>
          <t>2026-08-07</t>
        </is>
      </c>
      <c r="B35936" s="8" t="n">
        <v>20</v>
      </c>
      <c r="C35936" s="8" t="n">
        <v>45</v>
      </c>
      <c r="D35936" s="8" t="inlineStr">
        <is>
          <t>Disneyland Park</t>
        </is>
      </c>
      <c r="E35936" s="8" t="inlineStr">
        <is>
          <t>Phantom Manor</t>
        </is>
      </c>
      <c r="F35936" s="8" t="inlineStr">
        <is>
          <t>STANDBY</t>
        </is>
      </c>
      <c r="G35936" s="8" t="n">
        <v>5</v>
      </c>
      <c r="H35936" s="8" t="inlineStr">
        <is>
          <t>OPERATING</t>
        </is>
      </c>
    </row>
    <row r="35937">
      <c r="A35937" s="8" t="inlineStr">
        <is>
          <t>2026-08-07</t>
        </is>
      </c>
      <c r="B35937" s="8" t="n">
        <v>20</v>
      </c>
      <c r="C35937" s="8" t="n">
        <v>45</v>
      </c>
      <c r="D35937" s="8" t="inlineStr">
        <is>
          <t>Disneyland Park</t>
        </is>
      </c>
      <c r="E35937" s="8" t="inlineStr">
        <is>
          <t>River Rogue Keelboats</t>
        </is>
      </c>
      <c r="F35937" s="8" t="inlineStr">
        <is>
          <t>STANDBY</t>
        </is>
      </c>
      <c r="G35937" s="8" t="n">
        <v>0</v>
      </c>
      <c r="H35937" s="8" t="inlineStr">
        <is>
          <t>CLOSED</t>
        </is>
      </c>
    </row>
    <row r="35938">
      <c r="A35938" s="8" t="inlineStr">
        <is>
          <t>2026-08-07</t>
        </is>
      </c>
      <c r="B35938" s="8" t="n">
        <v>20</v>
      </c>
      <c r="C35938" s="8" t="n">
        <v>45</v>
      </c>
      <c r="D35938" s="8" t="inlineStr">
        <is>
          <t>Disneyland Park</t>
        </is>
      </c>
      <c r="E35938" s="8" t="inlineStr">
        <is>
          <t>Rustler Roundup Shootin' Gallery</t>
        </is>
      </c>
      <c r="F35938" s="8" t="inlineStr">
        <is>
          <t>STANDBY</t>
        </is>
      </c>
      <c r="G35938" s="8" t="n">
        <v>0</v>
      </c>
      <c r="H35938" s="8" t="inlineStr">
        <is>
          <t>OPERATING</t>
        </is>
      </c>
    </row>
    <row r="35939">
      <c r="A35939" s="8" t="inlineStr">
        <is>
          <t>2026-08-07</t>
        </is>
      </c>
      <c r="B35939" s="8" t="n">
        <v>20</v>
      </c>
      <c r="C35939" s="8" t="n">
        <v>45</v>
      </c>
      <c r="D35939" s="8" t="inlineStr">
        <is>
          <t>Disneyland Park</t>
        </is>
      </c>
      <c r="E35939" s="8" t="inlineStr">
        <is>
          <t>Thunder Mesa Riverboat Landing</t>
        </is>
      </c>
      <c r="F35939" s="8" t="inlineStr">
        <is>
          <t>STANDBY</t>
        </is>
      </c>
      <c r="G35939" s="8" t="n">
        <v>0</v>
      </c>
      <c r="H35939" s="8" t="inlineStr">
        <is>
          <t>CLOSED</t>
        </is>
      </c>
    </row>
    <row r="35940">
      <c r="A35940" s="8" t="inlineStr">
        <is>
          <t>2026-08-07</t>
        </is>
      </c>
      <c r="B35940" s="8" t="n">
        <v>20</v>
      </c>
      <c r="C35940" s="8" t="n">
        <v>45</v>
      </c>
      <c r="D35940" s="8" t="inlineStr">
        <is>
          <t>Disneyland Park</t>
        </is>
      </c>
      <c r="E35940" s="8" t="inlineStr">
        <is>
          <t>Disneyland Railroad Main Street Station</t>
        </is>
      </c>
      <c r="F35940" s="8" t="inlineStr">
        <is>
          <t>STANDBY</t>
        </is>
      </c>
      <c r="G35940" s="8" t="n">
        <v>0</v>
      </c>
      <c r="H35940" s="8" t="inlineStr">
        <is>
          <t>CLOSED</t>
        </is>
      </c>
    </row>
    <row r="35941">
      <c r="A35941" s="8" t="inlineStr">
        <is>
          <t>2026-08-07</t>
        </is>
      </c>
      <c r="B35941" s="8" t="n">
        <v>20</v>
      </c>
      <c r="C35941" s="8" t="n">
        <v>45</v>
      </c>
      <c r="D35941" s="8" t="inlineStr">
        <is>
          <t>Disneyland Park</t>
        </is>
      </c>
      <c r="E35941" s="8" t="inlineStr">
        <is>
          <t>Main Street Vehicles</t>
        </is>
      </c>
      <c r="F35941" s="8" t="inlineStr">
        <is>
          <t>STANDBY</t>
        </is>
      </c>
      <c r="G35941" s="8" t="n">
        <v>0</v>
      </c>
      <c r="H35941" s="8" t="inlineStr">
        <is>
          <t>CLOSED</t>
        </is>
      </c>
    </row>
    <row r="35942">
      <c r="A35942" s="8" t="inlineStr">
        <is>
          <t>2026-08-07</t>
        </is>
      </c>
      <c r="B35942" s="8" t="n">
        <v>20</v>
      </c>
      <c r="C35942" s="8" t="n">
        <v>45</v>
      </c>
      <c r="D35942" s="8" t="inlineStr">
        <is>
          <t>Disney Adventure World</t>
        </is>
      </c>
      <c r="E35942" s="8" t="inlineStr">
        <is>
          <t>Avengers Assemble: Flight Force</t>
        </is>
      </c>
      <c r="F35942" s="8" t="inlineStr">
        <is>
          <t>STANDBY</t>
        </is>
      </c>
      <c r="G35942" s="8" t="n">
        <v>10</v>
      </c>
      <c r="H35942" s="8" t="inlineStr">
        <is>
          <t>OPERATING</t>
        </is>
      </c>
    </row>
    <row r="35943">
      <c r="A35943" s="8" t="inlineStr">
        <is>
          <t>2026-08-07</t>
        </is>
      </c>
      <c r="B35943" s="8" t="n">
        <v>20</v>
      </c>
      <c r="C35943" s="8" t="n">
        <v>45</v>
      </c>
      <c r="D35943" s="8" t="inlineStr">
        <is>
          <t>Disney Adventure World</t>
        </is>
      </c>
      <c r="E35943" s="8" t="inlineStr">
        <is>
          <t>Avengers Assemble: Flight Force Single Rider</t>
        </is>
      </c>
      <c r="F35943" s="8" t="inlineStr">
        <is>
          <t>STANDBY</t>
        </is>
      </c>
      <c r="G35943" s="8" t="n">
        <v>5</v>
      </c>
      <c r="H35943" s="8" t="inlineStr">
        <is>
          <t>OPERATING</t>
        </is>
      </c>
    </row>
    <row r="35944">
      <c r="A35944" s="8" t="inlineStr">
        <is>
          <t>2026-08-07</t>
        </is>
      </c>
      <c r="B35944" s="8" t="n">
        <v>20</v>
      </c>
      <c r="C35944" s="8" t="n">
        <v>45</v>
      </c>
      <c r="D35944" s="8" t="inlineStr">
        <is>
          <t>Disney Adventure World</t>
        </is>
      </c>
      <c r="E35944" s="8" t="inlineStr">
        <is>
          <t>Spider-Man W.E.B. Adventure</t>
        </is>
      </c>
      <c r="F35944" s="8" t="inlineStr">
        <is>
          <t>STANDBY</t>
        </is>
      </c>
      <c r="G35944" s="8" t="n">
        <v>35</v>
      </c>
      <c r="H35944" s="8" t="inlineStr">
        <is>
          <t>OPERATING</t>
        </is>
      </c>
    </row>
    <row r="35945">
      <c r="A35945" s="8" t="inlineStr">
        <is>
          <t>2026-08-07</t>
        </is>
      </c>
      <c r="B35945" s="8" t="n">
        <v>20</v>
      </c>
      <c r="C35945" s="8" t="n">
        <v>45</v>
      </c>
      <c r="D35945" s="8" t="inlineStr">
        <is>
          <t>Disney Adventure World</t>
        </is>
      </c>
      <c r="E35945" s="8" t="inlineStr">
        <is>
          <t>Spider-Man W.E.B. Adventure Single Rider</t>
        </is>
      </c>
      <c r="F35945" s="8" t="inlineStr">
        <is>
          <t>STANDBY</t>
        </is>
      </c>
      <c r="G35945" s="8" t="n">
        <v>5</v>
      </c>
      <c r="H35945" s="8" t="inlineStr">
        <is>
          <t>OPERATING</t>
        </is>
      </c>
    </row>
    <row r="35946">
      <c r="A35946" s="8" t="inlineStr">
        <is>
          <t>2026-08-07</t>
        </is>
      </c>
      <c r="B35946" s="8" t="n">
        <v>20</v>
      </c>
      <c r="C35946" s="8" t="n">
        <v>45</v>
      </c>
      <c r="D35946" s="8" t="inlineStr">
        <is>
          <t>Disney Adventure World</t>
        </is>
      </c>
      <c r="E35946" s="8" t="inlineStr">
        <is>
          <t>The Twilight Zone Tower of Terror</t>
        </is>
      </c>
      <c r="F35946" s="8" t="inlineStr">
        <is>
          <t>STANDBY</t>
        </is>
      </c>
      <c r="G35946" s="8" t="n">
        <v>20</v>
      </c>
      <c r="H35946" s="8" t="inlineStr">
        <is>
          <t>OPERATING</t>
        </is>
      </c>
    </row>
    <row r="35947">
      <c r="A35947" s="8" t="inlineStr">
        <is>
          <t>2026-08-07</t>
        </is>
      </c>
      <c r="B35947" s="8" t="n">
        <v>20</v>
      </c>
      <c r="C35947" s="8" t="n">
        <v>45</v>
      </c>
      <c r="D35947" s="8" t="inlineStr">
        <is>
          <t>Disney Adventure World</t>
        </is>
      </c>
      <c r="E35947" s="8" t="inlineStr">
        <is>
          <t>Cars Quatre Roues Rallye</t>
        </is>
      </c>
      <c r="F35947" s="8" t="inlineStr">
        <is>
          <t>STANDBY</t>
        </is>
      </c>
      <c r="G35947" s="8" t="n">
        <v>10</v>
      </c>
      <c r="H35947" s="8" t="inlineStr">
        <is>
          <t>OPERATING</t>
        </is>
      </c>
    </row>
    <row r="35948">
      <c r="A35948" s="8" t="inlineStr">
        <is>
          <t>2026-08-07</t>
        </is>
      </c>
      <c r="B35948" s="8" t="n">
        <v>20</v>
      </c>
      <c r="C35948" s="8" t="n">
        <v>45</v>
      </c>
      <c r="D35948" s="8" t="inlineStr">
        <is>
          <t>Disney Adventure World</t>
        </is>
      </c>
      <c r="E35948" s="8" t="inlineStr">
        <is>
          <t>Cars ROAD TRIP</t>
        </is>
      </c>
      <c r="F35948" s="8" t="inlineStr">
        <is>
          <t>STANDBY</t>
        </is>
      </c>
      <c r="G35948" s="8" t="n">
        <v>5</v>
      </c>
      <c r="H35948" s="8" t="inlineStr">
        <is>
          <t>OPERATING</t>
        </is>
      </c>
    </row>
    <row r="35949">
      <c r="A35949" s="8" t="inlineStr">
        <is>
          <t>2026-08-07</t>
        </is>
      </c>
      <c r="B35949" s="8" t="n">
        <v>20</v>
      </c>
      <c r="C35949" s="8" t="n">
        <v>45</v>
      </c>
      <c r="D35949" s="8" t="inlineStr">
        <is>
          <t>Disney Adventure World</t>
        </is>
      </c>
      <c r="E35949" s="8" t="inlineStr">
        <is>
          <t>Crush's Coaster</t>
        </is>
      </c>
      <c r="F35949" s="8" t="inlineStr">
        <is>
          <t>STANDBY</t>
        </is>
      </c>
      <c r="G35949" s="8" t="n">
        <v>75</v>
      </c>
      <c r="H35949" s="8" t="inlineStr">
        <is>
          <t>OPERATING</t>
        </is>
      </c>
    </row>
    <row r="35950">
      <c r="A35950" s="8" t="inlineStr">
        <is>
          <t>2026-08-07</t>
        </is>
      </c>
      <c r="B35950" s="8" t="n">
        <v>20</v>
      </c>
      <c r="C35950" s="8" t="n">
        <v>45</v>
      </c>
      <c r="D35950" s="8" t="inlineStr">
        <is>
          <t>Disney Adventure World</t>
        </is>
      </c>
      <c r="E35950" s="8" t="inlineStr">
        <is>
          <t>Crush's Coaster Single Rider</t>
        </is>
      </c>
      <c r="F35950" s="8" t="inlineStr">
        <is>
          <t>STANDBY</t>
        </is>
      </c>
      <c r="G35950" s="8" t="n">
        <v>35</v>
      </c>
      <c r="H35950" s="8" t="inlineStr">
        <is>
          <t>OPERATING</t>
        </is>
      </c>
    </row>
    <row r="35951">
      <c r="A35951" s="8" t="inlineStr">
        <is>
          <t>2026-08-07</t>
        </is>
      </c>
      <c r="B35951" s="8" t="n">
        <v>20</v>
      </c>
      <c r="C35951" s="8" t="n">
        <v>45</v>
      </c>
      <c r="D35951" s="8" t="inlineStr">
        <is>
          <t>Disney Adventure World</t>
        </is>
      </c>
      <c r="E35951" s="8" t="inlineStr">
        <is>
          <t>Les Tapis Volants - Flying Carpets Over Agrabah®</t>
        </is>
      </c>
      <c r="F35951" s="8" t="inlineStr">
        <is>
          <t>STANDBY</t>
        </is>
      </c>
      <c r="G35951" s="8" t="n">
        <v>5</v>
      </c>
      <c r="H35951" s="8" t="inlineStr">
        <is>
          <t>OPERATING</t>
        </is>
      </c>
    </row>
    <row r="35952">
      <c r="A35952" s="8" t="inlineStr">
        <is>
          <t>2026-08-07</t>
        </is>
      </c>
      <c r="B35952" s="8" t="n">
        <v>20</v>
      </c>
      <c r="C35952" s="8" t="n">
        <v>45</v>
      </c>
      <c r="D35952" s="8" t="inlineStr">
        <is>
          <t>Disney Adventure World</t>
        </is>
      </c>
      <c r="E35952" s="8" t="inlineStr">
        <is>
          <t>Ratatouille : L’Aventure Totalement Toquée de Rémy​</t>
        </is>
      </c>
      <c r="F35952" s="8" t="inlineStr">
        <is>
          <t>STANDBY</t>
        </is>
      </c>
      <c r="G35952" s="8" t="n">
        <v>40</v>
      </c>
      <c r="H35952" s="8" t="inlineStr">
        <is>
          <t>OPERATING</t>
        </is>
      </c>
    </row>
    <row r="35953">
      <c r="A35953" s="8" t="inlineStr">
        <is>
          <t>2026-08-07</t>
        </is>
      </c>
      <c r="B35953" s="8" t="n">
        <v>20</v>
      </c>
      <c r="C35953" s="8" t="n">
        <v>45</v>
      </c>
      <c r="D35953" s="8" t="inlineStr">
        <is>
          <t>Disney Adventure World</t>
        </is>
      </c>
      <c r="E35953" s="8" t="inlineStr">
        <is>
          <t>Ratatouille: The Adventure Single Rider</t>
        </is>
      </c>
      <c r="F35953" s="8" t="inlineStr">
        <is>
          <t>STANDBY</t>
        </is>
      </c>
      <c r="G35953" s="8" t="n">
        <v>5</v>
      </c>
      <c r="H35953" s="8" t="inlineStr">
        <is>
          <t>OPERATING</t>
        </is>
      </c>
    </row>
    <row r="35954">
      <c r="A35954" s="8" t="inlineStr">
        <is>
          <t>2026-08-07</t>
        </is>
      </c>
      <c r="B35954" s="8" t="n">
        <v>20</v>
      </c>
      <c r="C35954" s="8" t="n">
        <v>45</v>
      </c>
      <c r="D35954" s="8" t="inlineStr">
        <is>
          <t>Disney Adventure World</t>
        </is>
      </c>
      <c r="E35954" s="8" t="inlineStr">
        <is>
          <t>RC Racer</t>
        </is>
      </c>
      <c r="F35954" s="8" t="inlineStr">
        <is>
          <t>STANDBY</t>
        </is>
      </c>
      <c r="G35954" s="8" t="n">
        <v>30</v>
      </c>
      <c r="H35954" s="8" t="inlineStr">
        <is>
          <t>OPERATING</t>
        </is>
      </c>
    </row>
    <row r="35955">
      <c r="A35955" s="8" t="inlineStr">
        <is>
          <t>2026-08-07</t>
        </is>
      </c>
      <c r="B35955" s="8" t="n">
        <v>20</v>
      </c>
      <c r="C35955" s="8" t="n">
        <v>45</v>
      </c>
      <c r="D35955" s="8" t="inlineStr">
        <is>
          <t>Disney Adventure World</t>
        </is>
      </c>
      <c r="E35955" s="8" t="inlineStr">
        <is>
          <t>RC Racer Single Rider</t>
        </is>
      </c>
      <c r="F35955" s="8" t="inlineStr">
        <is>
          <t>STANDBY</t>
        </is>
      </c>
      <c r="G35955" s="8" t="n">
        <v>20</v>
      </c>
      <c r="H35955" s="8" t="inlineStr">
        <is>
          <t>OPERATING</t>
        </is>
      </c>
    </row>
    <row r="35956">
      <c r="A35956" s="8" t="inlineStr">
        <is>
          <t>2026-08-07</t>
        </is>
      </c>
      <c r="B35956" s="8" t="n">
        <v>20</v>
      </c>
      <c r="C35956" s="8" t="n">
        <v>45</v>
      </c>
      <c r="D35956" s="8" t="inlineStr">
        <is>
          <t>Disney Adventure World</t>
        </is>
      </c>
      <c r="E35956" s="8" t="inlineStr">
        <is>
          <t>Slinky® Dog Zigzag Spin</t>
        </is>
      </c>
      <c r="F35956" s="8" t="inlineStr">
        <is>
          <t>STANDBY</t>
        </is>
      </c>
      <c r="G35956" s="8" t="n">
        <v>5</v>
      </c>
      <c r="H35956" s="8" t="inlineStr">
        <is>
          <t>OPERATING</t>
        </is>
      </c>
    </row>
    <row r="35957">
      <c r="A35957" s="8" t="inlineStr">
        <is>
          <t>2026-08-07</t>
        </is>
      </c>
      <c r="B35957" s="8" t="n">
        <v>20</v>
      </c>
      <c r="C35957" s="8" t="n">
        <v>45</v>
      </c>
      <c r="D35957" s="8" t="inlineStr">
        <is>
          <t>Disney Adventure World</t>
        </is>
      </c>
      <c r="E35957" s="8" t="inlineStr">
        <is>
          <t>Toy Soldiers Parachute Drop</t>
        </is>
      </c>
      <c r="F35957" s="8" t="inlineStr">
        <is>
          <t>STANDBY</t>
        </is>
      </c>
      <c r="G35957" s="8" t="n">
        <v>35</v>
      </c>
      <c r="H35957" s="8" t="inlineStr">
        <is>
          <t>OPERATING</t>
        </is>
      </c>
    </row>
    <row r="35958">
      <c r="A35958" s="8" t="inlineStr">
        <is>
          <t>2026-08-07</t>
        </is>
      </c>
      <c r="B35958" s="8" t="n">
        <v>20</v>
      </c>
      <c r="C35958" s="8" t="n">
        <v>45</v>
      </c>
      <c r="D35958" s="8" t="inlineStr">
        <is>
          <t>Disney Adventure World</t>
        </is>
      </c>
      <c r="E35958" s="8" t="inlineStr">
        <is>
          <t>Toy Soldiers Parachute Drop Single Rider</t>
        </is>
      </c>
      <c r="F35958" s="8" t="inlineStr">
        <is>
          <t>STANDBY</t>
        </is>
      </c>
      <c r="G35958" s="8" t="n">
        <v>15</v>
      </c>
      <c r="H35958" s="8" t="inlineStr">
        <is>
          <t>OPERATING</t>
        </is>
      </c>
    </row>
    <row r="35959">
      <c r="A35959" s="8" t="inlineStr">
        <is>
          <t>2026-08-07</t>
        </is>
      </c>
      <c r="B35959" s="8" t="n">
        <v>20</v>
      </c>
      <c r="C35959" s="8" t="n">
        <v>45</v>
      </c>
      <c r="D35959" s="8" t="inlineStr">
        <is>
          <t>Disney Adventure World</t>
        </is>
      </c>
      <c r="E35959" s="8" t="inlineStr">
        <is>
          <t>Entry to World of Frozen</t>
        </is>
      </c>
      <c r="F35959" s="8" t="inlineStr">
        <is>
          <t>STANDBY</t>
        </is>
      </c>
      <c r="G35959" s="8" t="n">
        <v>0</v>
      </c>
      <c r="H35959" s="8" t="inlineStr">
        <is>
          <t>OPERATING</t>
        </is>
      </c>
    </row>
    <row r="35960">
      <c r="A35960" s="8" t="inlineStr">
        <is>
          <t>2026-08-07</t>
        </is>
      </c>
      <c r="B35960" s="8" t="n">
        <v>20</v>
      </c>
      <c r="C35960" s="8" t="n">
        <v>45</v>
      </c>
      <c r="D35960" s="8" t="inlineStr">
        <is>
          <t>Disney Adventure World</t>
        </is>
      </c>
      <c r="E35960" s="8" t="inlineStr">
        <is>
          <t>Frozen Ever After</t>
        </is>
      </c>
      <c r="F35960" s="8" t="inlineStr">
        <is>
          <t>STANDBY</t>
        </is>
      </c>
      <c r="G35960" s="8" t="n">
        <v>45</v>
      </c>
      <c r="H35960" s="8" t="inlineStr">
        <is>
          <t>OPERATING</t>
        </is>
      </c>
    </row>
    <row r="35961">
      <c r="A35961" s="8" t="inlineStr">
        <is>
          <t>2026-08-07</t>
        </is>
      </c>
      <c r="B35961" s="8" t="n">
        <v>20</v>
      </c>
      <c r="C35961" s="8" t="n">
        <v>45</v>
      </c>
      <c r="D35961" s="8" t="inlineStr">
        <is>
          <t>Disney Adventure World</t>
        </is>
      </c>
      <c r="E35961" s="8" t="inlineStr">
        <is>
          <t>Raiponce Tangled Spin</t>
        </is>
      </c>
      <c r="F35961" s="8" t="inlineStr">
        <is>
          <t>STANDBY</t>
        </is>
      </c>
      <c r="G35961" s="8" t="n">
        <v>5</v>
      </c>
      <c r="H35961" s="8" t="inlineStr">
        <is>
          <t>OPERATING</t>
        </is>
      </c>
    </row>
    <row r="35962">
      <c r="A35962" s="8" t="inlineStr">
        <is>
          <t>2026-08-07</t>
        </is>
      </c>
      <c r="B35962" s="8" t="n">
        <v>21</v>
      </c>
      <c r="C35962" s="8" t="n">
        <v>1</v>
      </c>
      <c r="D35962" s="8" t="inlineStr">
        <is>
          <t>Disneyland Park</t>
        </is>
      </c>
      <c r="E35962" s="8" t="inlineStr">
        <is>
          <t>Adventure Isle</t>
        </is>
      </c>
      <c r="F35962" s="8" t="inlineStr">
        <is>
          <t>STANDBY</t>
        </is>
      </c>
      <c r="G35962" s="8" t="n">
        <v>0</v>
      </c>
      <c r="H35962" s="8" t="inlineStr">
        <is>
          <t>OPERATING</t>
        </is>
      </c>
    </row>
    <row r="35963">
      <c r="A35963" s="8" t="inlineStr">
        <is>
          <t>2026-08-07</t>
        </is>
      </c>
      <c r="B35963" s="8" t="n">
        <v>21</v>
      </c>
      <c r="C35963" s="8" t="n">
        <v>1</v>
      </c>
      <c r="D35963" s="8" t="inlineStr">
        <is>
          <t>Disneyland Park</t>
        </is>
      </c>
      <c r="E35963" s="8" t="inlineStr">
        <is>
          <t>Indiana Jones and the Temple of Peril Single Rider</t>
        </is>
      </c>
      <c r="F35963" s="8" t="inlineStr">
        <is>
          <t>STANDBY</t>
        </is>
      </c>
      <c r="G35963" s="8" t="n">
        <v>5</v>
      </c>
      <c r="H35963" s="8" t="inlineStr">
        <is>
          <t>OPERATING</t>
        </is>
      </c>
    </row>
    <row r="35964">
      <c r="A35964" s="8" t="inlineStr">
        <is>
          <t>2026-08-07</t>
        </is>
      </c>
      <c r="B35964" s="8" t="n">
        <v>21</v>
      </c>
      <c r="C35964" s="8" t="n">
        <v>1</v>
      </c>
      <c r="D35964" s="8" t="inlineStr">
        <is>
          <t>Disneyland Park</t>
        </is>
      </c>
      <c r="E35964" s="8" t="inlineStr">
        <is>
          <t>Indiana Jones™ and the Temple of Peril</t>
        </is>
      </c>
      <c r="F35964" s="8" t="inlineStr">
        <is>
          <t>STANDBY</t>
        </is>
      </c>
      <c r="G35964" s="8" t="n">
        <v>5</v>
      </c>
      <c r="H35964" s="8" t="inlineStr">
        <is>
          <t>OPERATING</t>
        </is>
      </c>
    </row>
    <row r="35965">
      <c r="A35965" s="8" t="inlineStr">
        <is>
          <t>2026-08-07</t>
        </is>
      </c>
      <c r="B35965" s="8" t="n">
        <v>21</v>
      </c>
      <c r="C35965" s="8" t="n">
        <v>1</v>
      </c>
      <c r="D35965" s="8" t="inlineStr">
        <is>
          <t>Disneyland Park</t>
        </is>
      </c>
      <c r="E35965" s="8" t="inlineStr">
        <is>
          <t>La Cabane des Robinson</t>
        </is>
      </c>
      <c r="F35965" s="8" t="inlineStr">
        <is>
          <t>STANDBY</t>
        </is>
      </c>
      <c r="G35965" s="8" t="n">
        <v>5</v>
      </c>
      <c r="H35965" s="8" t="inlineStr">
        <is>
          <t>OPERATING</t>
        </is>
      </c>
    </row>
    <row r="35966">
      <c r="A35966" s="8" t="inlineStr">
        <is>
          <t>2026-08-07</t>
        </is>
      </c>
      <c r="B35966" s="8" t="n">
        <v>21</v>
      </c>
      <c r="C35966" s="8" t="n">
        <v>1</v>
      </c>
      <c r="D35966" s="8" t="inlineStr">
        <is>
          <t>Disneyland Park</t>
        </is>
      </c>
      <c r="E35966" s="8" t="inlineStr">
        <is>
          <t>Le Passage Enchanté d'Aladdin</t>
        </is>
      </c>
      <c r="F35966" s="8" t="inlineStr">
        <is>
          <t>STANDBY</t>
        </is>
      </c>
      <c r="G35966" s="8" t="n">
        <v>0</v>
      </c>
      <c r="H35966" s="8" t="inlineStr">
        <is>
          <t>OPERATING</t>
        </is>
      </c>
    </row>
    <row r="35967">
      <c r="A35967" s="8" t="inlineStr">
        <is>
          <t>2026-08-07</t>
        </is>
      </c>
      <c r="B35967" s="8" t="n">
        <v>21</v>
      </c>
      <c r="C35967" s="8" t="n">
        <v>1</v>
      </c>
      <c r="D35967" s="8" t="inlineStr">
        <is>
          <t>Disneyland Park</t>
        </is>
      </c>
      <c r="E35967" s="8" t="inlineStr">
        <is>
          <t>Pirate Galleon</t>
        </is>
      </c>
      <c r="F35967" s="8" t="inlineStr">
        <is>
          <t>STANDBY</t>
        </is>
      </c>
      <c r="G35967" s="8" t="n">
        <v>0</v>
      </c>
      <c r="H35967" s="8" t="inlineStr">
        <is>
          <t>CLOSED</t>
        </is>
      </c>
    </row>
    <row r="35968">
      <c r="A35968" s="8" t="inlineStr">
        <is>
          <t>2026-08-07</t>
        </is>
      </c>
      <c r="B35968" s="8" t="n">
        <v>21</v>
      </c>
      <c r="C35968" s="8" t="n">
        <v>1</v>
      </c>
      <c r="D35968" s="8" t="inlineStr">
        <is>
          <t>Disneyland Park</t>
        </is>
      </c>
      <c r="E35968" s="8" t="inlineStr">
        <is>
          <t>Pirates of the Caribbean</t>
        </is>
      </c>
      <c r="F35968" s="8" t="inlineStr">
        <is>
          <t>STANDBY</t>
        </is>
      </c>
      <c r="G35968" s="8" t="n">
        <v>15</v>
      </c>
      <c r="H35968" s="8" t="inlineStr">
        <is>
          <t>OPERATING</t>
        </is>
      </c>
    </row>
    <row r="35969">
      <c r="A35969" s="8" t="inlineStr">
        <is>
          <t>2026-08-07</t>
        </is>
      </c>
      <c r="B35969" s="8" t="n">
        <v>21</v>
      </c>
      <c r="C35969" s="8" t="n">
        <v>1</v>
      </c>
      <c r="D35969" s="8" t="inlineStr">
        <is>
          <t>Disneyland Park</t>
        </is>
      </c>
      <c r="E35969" s="8" t="inlineStr">
        <is>
          <t>Pirates' Beach</t>
        </is>
      </c>
      <c r="F35969" s="8" t="inlineStr">
        <is>
          <t>STANDBY</t>
        </is>
      </c>
      <c r="G35969" s="8" t="n">
        <v>0</v>
      </c>
      <c r="H35969" s="8" t="inlineStr">
        <is>
          <t>OPERATING</t>
        </is>
      </c>
    </row>
    <row r="35970">
      <c r="A35970" s="8" t="inlineStr">
        <is>
          <t>2026-08-07</t>
        </is>
      </c>
      <c r="B35970" s="8" t="n">
        <v>21</v>
      </c>
      <c r="C35970" s="8" t="n">
        <v>1</v>
      </c>
      <c r="D35970" s="8" t="inlineStr">
        <is>
          <t>Disneyland Park</t>
        </is>
      </c>
      <c r="E35970" s="8" t="inlineStr">
        <is>
          <t>Autopia, presented by Avis</t>
        </is>
      </c>
      <c r="F35970" s="8" t="inlineStr">
        <is>
          <t>STANDBY</t>
        </is>
      </c>
      <c r="G35970" s="8" t="n">
        <v>40</v>
      </c>
      <c r="H35970" s="8" t="inlineStr">
        <is>
          <t>OPERATING</t>
        </is>
      </c>
    </row>
    <row r="35971">
      <c r="A35971" s="8" t="inlineStr">
        <is>
          <t>2026-08-07</t>
        </is>
      </c>
      <c r="B35971" s="8" t="n">
        <v>21</v>
      </c>
      <c r="C35971" s="8" t="n">
        <v>1</v>
      </c>
      <c r="D35971" s="8" t="inlineStr">
        <is>
          <t>Disneyland Park</t>
        </is>
      </c>
      <c r="E35971" s="8" t="inlineStr">
        <is>
          <t>Buzz Lightyear Laser Blast</t>
        </is>
      </c>
      <c r="F35971" s="8" t="inlineStr">
        <is>
          <t>STANDBY</t>
        </is>
      </c>
      <c r="G35971" s="8" t="n">
        <v>40</v>
      </c>
      <c r="H35971" s="8" t="inlineStr">
        <is>
          <t>OPERATING</t>
        </is>
      </c>
    </row>
    <row r="35972">
      <c r="A35972" s="8" t="inlineStr">
        <is>
          <t>2026-08-07</t>
        </is>
      </c>
      <c r="B35972" s="8" t="n">
        <v>21</v>
      </c>
      <c r="C35972" s="8" t="n">
        <v>1</v>
      </c>
      <c r="D35972" s="8" t="inlineStr">
        <is>
          <t>Disneyland Park</t>
        </is>
      </c>
      <c r="E35972" s="8" t="inlineStr">
        <is>
          <t>Disneyland Railroad Discoveryland Station</t>
        </is>
      </c>
      <c r="F35972" s="8" t="inlineStr">
        <is>
          <t>STANDBY</t>
        </is>
      </c>
      <c r="G35972" s="8" t="n">
        <v>0</v>
      </c>
      <c r="H35972" s="8" t="inlineStr">
        <is>
          <t>CLOSED</t>
        </is>
      </c>
    </row>
    <row r="35973">
      <c r="A35973" s="8" t="inlineStr">
        <is>
          <t>2026-08-07</t>
        </is>
      </c>
      <c r="B35973" s="8" t="n">
        <v>21</v>
      </c>
      <c r="C35973" s="8" t="n">
        <v>1</v>
      </c>
      <c r="D35973" s="8" t="inlineStr">
        <is>
          <t>Disneyland Park</t>
        </is>
      </c>
      <c r="E35973" s="8" t="inlineStr">
        <is>
          <t>Les Mystères du Nautilus</t>
        </is>
      </c>
      <c r="F35973" s="8" t="inlineStr">
        <is>
          <t>STANDBY</t>
        </is>
      </c>
      <c r="G35973" s="8" t="n">
        <v>5</v>
      </c>
      <c r="H35973" s="8" t="inlineStr">
        <is>
          <t>OPERATING</t>
        </is>
      </c>
    </row>
    <row r="35974">
      <c r="A35974" s="8" t="inlineStr">
        <is>
          <t>2026-08-07</t>
        </is>
      </c>
      <c r="B35974" s="8" t="n">
        <v>21</v>
      </c>
      <c r="C35974" s="8" t="n">
        <v>1</v>
      </c>
      <c r="D35974" s="8" t="inlineStr">
        <is>
          <t>Disneyland Park</t>
        </is>
      </c>
      <c r="E35974" s="8" t="inlineStr">
        <is>
          <t>Mickey’s PhilharMagic</t>
        </is>
      </c>
      <c r="F35974" s="8" t="inlineStr">
        <is>
          <t>STANDBY</t>
        </is>
      </c>
      <c r="G35974" s="8" t="n">
        <v>0</v>
      </c>
      <c r="H35974" s="8" t="inlineStr">
        <is>
          <t>CLOSED</t>
        </is>
      </c>
    </row>
    <row r="35975">
      <c r="A35975" s="8" t="inlineStr">
        <is>
          <t>2026-08-07</t>
        </is>
      </c>
      <c r="B35975" s="8" t="n">
        <v>21</v>
      </c>
      <c r="C35975" s="8" t="n">
        <v>1</v>
      </c>
      <c r="D35975" s="8" t="inlineStr">
        <is>
          <t>Disneyland Park</t>
        </is>
      </c>
      <c r="E35975" s="8" t="inlineStr">
        <is>
          <t>Orbitron®</t>
        </is>
      </c>
      <c r="F35975" s="8" t="inlineStr">
        <is>
          <t>STANDBY</t>
        </is>
      </c>
      <c r="G35975" s="8" t="n">
        <v>40</v>
      </c>
      <c r="H35975" s="8" t="inlineStr">
        <is>
          <t>OPERATING</t>
        </is>
      </c>
    </row>
    <row r="35976">
      <c r="A35976" s="8" t="inlineStr">
        <is>
          <t>2026-08-07</t>
        </is>
      </c>
      <c r="B35976" s="8" t="n">
        <v>21</v>
      </c>
      <c r="C35976" s="8" t="n">
        <v>1</v>
      </c>
      <c r="D35976" s="8" t="inlineStr">
        <is>
          <t>Disneyland Park</t>
        </is>
      </c>
      <c r="E35976" s="8" t="inlineStr">
        <is>
          <t>Star Tours: The Adventures Continue*</t>
        </is>
      </c>
      <c r="F35976" s="8" t="inlineStr">
        <is>
          <t>STANDBY</t>
        </is>
      </c>
      <c r="G35976" s="8" t="n">
        <v>5</v>
      </c>
      <c r="H35976" s="8" t="inlineStr">
        <is>
          <t>OPERATING</t>
        </is>
      </c>
    </row>
    <row r="35977">
      <c r="A35977" s="8" t="inlineStr">
        <is>
          <t>2026-08-07</t>
        </is>
      </c>
      <c r="B35977" s="8" t="n">
        <v>21</v>
      </c>
      <c r="C35977" s="8" t="n">
        <v>1</v>
      </c>
      <c r="D35977" s="8" t="inlineStr">
        <is>
          <t>Disneyland Park</t>
        </is>
      </c>
      <c r="E35977" s="8" t="inlineStr">
        <is>
          <t>Star Wars Hyperspace Mountain</t>
        </is>
      </c>
      <c r="F35977" s="8" t="inlineStr">
        <is>
          <t>STANDBY</t>
        </is>
      </c>
      <c r="G35977" s="8" t="n">
        <v>20</v>
      </c>
      <c r="H35977" s="8" t="inlineStr">
        <is>
          <t>OPERATING</t>
        </is>
      </c>
    </row>
    <row r="35978">
      <c r="A35978" s="8" t="inlineStr">
        <is>
          <t>2026-08-07</t>
        </is>
      </c>
      <c r="B35978" s="8" t="n">
        <v>21</v>
      </c>
      <c r="C35978" s="8" t="n">
        <v>1</v>
      </c>
      <c r="D35978" s="8" t="inlineStr">
        <is>
          <t>Disneyland Park</t>
        </is>
      </c>
      <c r="E35978" s="8" t="inlineStr">
        <is>
          <t>Star Wars Hyperspace Mountain Single Rider</t>
        </is>
      </c>
      <c r="F35978" s="8" t="inlineStr">
        <is>
          <t>STANDBY</t>
        </is>
      </c>
      <c r="G35978" s="8" t="n">
        <v>0</v>
      </c>
      <c r="H35978" s="8" t="inlineStr">
        <is>
          <t>OPERATING</t>
        </is>
      </c>
    </row>
    <row r="35979">
      <c r="A35979" s="8" t="inlineStr">
        <is>
          <t>2026-08-07</t>
        </is>
      </c>
      <c r="B35979" s="8" t="n">
        <v>21</v>
      </c>
      <c r="C35979" s="8" t="n">
        <v>1</v>
      </c>
      <c r="D35979" s="8" t="inlineStr">
        <is>
          <t>Disneyland Park</t>
        </is>
      </c>
      <c r="E35979" s="8" t="inlineStr">
        <is>
          <t>Welcome to Starport: A Star Wars Encounter</t>
        </is>
      </c>
      <c r="F35979" s="8" t="inlineStr">
        <is>
          <t>STANDBY</t>
        </is>
      </c>
      <c r="G35979" s="8" t="n">
        <v>0</v>
      </c>
      <c r="H35979" s="8" t="inlineStr">
        <is>
          <t>CLOSED</t>
        </is>
      </c>
    </row>
    <row r="35980">
      <c r="A35980" s="8" t="inlineStr">
        <is>
          <t>2026-08-07</t>
        </is>
      </c>
      <c r="B35980" s="8" t="n">
        <v>21</v>
      </c>
      <c r="C35980" s="8" t="n">
        <v>1</v>
      </c>
      <c r="D35980" s="8" t="inlineStr">
        <is>
          <t>Disneyland Park</t>
        </is>
      </c>
      <c r="E35980" s="8" t="inlineStr">
        <is>
          <t>"it's a small world"</t>
        </is>
      </c>
      <c r="F35980" s="8" t="inlineStr">
        <is>
          <t>STANDBY</t>
        </is>
      </c>
      <c r="G35980" s="8" t="n">
        <v>5</v>
      </c>
      <c r="H35980" s="8" t="inlineStr">
        <is>
          <t>OPERATING</t>
        </is>
      </c>
    </row>
    <row r="35981">
      <c r="A35981" s="8" t="inlineStr">
        <is>
          <t>2026-08-07</t>
        </is>
      </c>
      <c r="B35981" s="8" t="n">
        <v>21</v>
      </c>
      <c r="C35981" s="8" t="n">
        <v>1</v>
      </c>
      <c r="D35981" s="8" t="inlineStr">
        <is>
          <t>Disneyland Park</t>
        </is>
      </c>
      <c r="E35981" s="8" t="inlineStr">
        <is>
          <t>Alice's Curious Labyrinth</t>
        </is>
      </c>
      <c r="F35981" s="8" t="inlineStr">
        <is>
          <t>STANDBY</t>
        </is>
      </c>
      <c r="G35981" s="8" t="n">
        <v>0</v>
      </c>
      <c r="H35981" s="8" t="inlineStr">
        <is>
          <t>CLOSED</t>
        </is>
      </c>
    </row>
    <row r="35982">
      <c r="A35982" s="8" t="inlineStr">
        <is>
          <t>2026-08-07</t>
        </is>
      </c>
      <c r="B35982" s="8" t="n">
        <v>21</v>
      </c>
      <c r="C35982" s="8" t="n">
        <v>1</v>
      </c>
      <c r="D35982" s="8" t="inlineStr">
        <is>
          <t>Disneyland Park</t>
        </is>
      </c>
      <c r="E35982" s="8" t="inlineStr">
        <is>
          <t>Blanche-Neige et les Sept Nains®</t>
        </is>
      </c>
      <c r="F35982" s="8" t="inlineStr">
        <is>
          <t>STANDBY</t>
        </is>
      </c>
      <c r="G35982" s="8" t="n">
        <v>20</v>
      </c>
      <c r="H35982" s="8" t="inlineStr">
        <is>
          <t>OPERATING</t>
        </is>
      </c>
    </row>
    <row r="35983">
      <c r="A35983" s="8" t="inlineStr">
        <is>
          <t>2026-08-07</t>
        </is>
      </c>
      <c r="B35983" s="8" t="n">
        <v>21</v>
      </c>
      <c r="C35983" s="8" t="n">
        <v>1</v>
      </c>
      <c r="D35983" s="8" t="inlineStr">
        <is>
          <t>Disneyland Park</t>
        </is>
      </c>
      <c r="E35983" s="8" t="inlineStr">
        <is>
          <t>Casey Jr. – le Petit Train du Cirque</t>
        </is>
      </c>
      <c r="F35983" s="8" t="inlineStr">
        <is>
          <t>STANDBY</t>
        </is>
      </c>
      <c r="G35983" s="8" t="n">
        <v>0</v>
      </c>
      <c r="H35983" s="8" t="inlineStr">
        <is>
          <t>CLOSED</t>
        </is>
      </c>
    </row>
    <row r="35984">
      <c r="A35984" s="8" t="inlineStr">
        <is>
          <t>2026-08-07</t>
        </is>
      </c>
      <c r="B35984" s="8" t="n">
        <v>21</v>
      </c>
      <c r="C35984" s="8" t="n">
        <v>1</v>
      </c>
      <c r="D35984" s="8" t="inlineStr">
        <is>
          <t>Disneyland Park</t>
        </is>
      </c>
      <c r="E35984" s="8" t="inlineStr">
        <is>
          <t>Disneyland Railroad Fantasyland Station</t>
        </is>
      </c>
      <c r="F35984" s="8" t="inlineStr">
        <is>
          <t>STANDBY</t>
        </is>
      </c>
      <c r="G35984" s="8" t="n">
        <v>0</v>
      </c>
      <c r="H35984" s="8" t="inlineStr">
        <is>
          <t>CLOSED</t>
        </is>
      </c>
    </row>
    <row r="35985">
      <c r="A35985" s="8" t="inlineStr">
        <is>
          <t>2026-08-07</t>
        </is>
      </c>
      <c r="B35985" s="8" t="n">
        <v>21</v>
      </c>
      <c r="C35985" s="8" t="n">
        <v>1</v>
      </c>
      <c r="D35985" s="8" t="inlineStr">
        <is>
          <t>Disneyland Park</t>
        </is>
      </c>
      <c r="E35985" s="8" t="inlineStr">
        <is>
          <t>Disneyland Railroad Main Street Station</t>
        </is>
      </c>
      <c r="F35985" s="8" t="inlineStr">
        <is>
          <t>STANDBY</t>
        </is>
      </c>
      <c r="G35985" s="8" t="n">
        <v>0</v>
      </c>
      <c r="H35985" s="8" t="inlineStr">
        <is>
          <t>CLOSED</t>
        </is>
      </c>
    </row>
    <row r="35986">
      <c r="A35986" s="8" t="inlineStr">
        <is>
          <t>2026-08-07</t>
        </is>
      </c>
      <c r="B35986" s="8" t="n">
        <v>21</v>
      </c>
      <c r="C35986" s="8" t="n">
        <v>1</v>
      </c>
      <c r="D35986" s="8" t="inlineStr">
        <is>
          <t>Disneyland Park</t>
        </is>
      </c>
      <c r="E35986" s="8" t="inlineStr">
        <is>
          <t>Dumbo the Flying Elephant</t>
        </is>
      </c>
      <c r="F35986" s="8" t="inlineStr">
        <is>
          <t>STANDBY</t>
        </is>
      </c>
      <c r="G35986" s="8" t="n">
        <v>20</v>
      </c>
      <c r="H35986" s="8" t="inlineStr">
        <is>
          <t>OPERATING</t>
        </is>
      </c>
    </row>
    <row r="35987">
      <c r="A35987" s="8" t="inlineStr">
        <is>
          <t>2026-08-07</t>
        </is>
      </c>
      <c r="B35987" s="8" t="n">
        <v>21</v>
      </c>
      <c r="C35987" s="8" t="n">
        <v>1</v>
      </c>
      <c r="D35987" s="8" t="inlineStr">
        <is>
          <t>Disneyland Park</t>
        </is>
      </c>
      <c r="E35987" s="8" t="inlineStr">
        <is>
          <t>La Tanière du Dragon</t>
        </is>
      </c>
      <c r="F35987" s="8" t="inlineStr">
        <is>
          <t>STANDBY</t>
        </is>
      </c>
      <c r="G35987" s="8" t="n">
        <v>0</v>
      </c>
      <c r="H35987" s="8" t="inlineStr">
        <is>
          <t>CLOSED</t>
        </is>
      </c>
    </row>
    <row r="35988">
      <c r="A35988" s="8" t="inlineStr">
        <is>
          <t>2026-08-07</t>
        </is>
      </c>
      <c r="B35988" s="8" t="n">
        <v>21</v>
      </c>
      <c r="C35988" s="8" t="n">
        <v>1</v>
      </c>
      <c r="D35988" s="8" t="inlineStr">
        <is>
          <t>Disneyland Park</t>
        </is>
      </c>
      <c r="E35988" s="8" t="inlineStr">
        <is>
          <t>Le Carrousel de Lancelot</t>
        </is>
      </c>
      <c r="F35988" s="8" t="inlineStr">
        <is>
          <t>STANDBY</t>
        </is>
      </c>
      <c r="G35988" s="8" t="n">
        <v>10</v>
      </c>
      <c r="H35988" s="8" t="inlineStr">
        <is>
          <t>OPERATING</t>
        </is>
      </c>
    </row>
    <row r="35989">
      <c r="A35989" s="8" t="inlineStr">
        <is>
          <t>2026-08-07</t>
        </is>
      </c>
      <c r="B35989" s="8" t="n">
        <v>21</v>
      </c>
      <c r="C35989" s="8" t="n">
        <v>1</v>
      </c>
      <c r="D35989" s="8" t="inlineStr">
        <is>
          <t>Disneyland Park</t>
        </is>
      </c>
      <c r="E35989" s="8" t="inlineStr">
        <is>
          <t>Le Pays des Contes de Fées, presented by Vittel</t>
        </is>
      </c>
      <c r="F35989" s="8" t="inlineStr">
        <is>
          <t>STANDBY</t>
        </is>
      </c>
      <c r="G35989" s="8" t="n">
        <v>0</v>
      </c>
      <c r="H35989" s="8" t="inlineStr">
        <is>
          <t>CLOSED</t>
        </is>
      </c>
    </row>
    <row r="35990">
      <c r="A35990" s="8" t="inlineStr">
        <is>
          <t>2026-08-07</t>
        </is>
      </c>
      <c r="B35990" s="8" t="n">
        <v>21</v>
      </c>
      <c r="C35990" s="8" t="n">
        <v>1</v>
      </c>
      <c r="D35990" s="8" t="inlineStr">
        <is>
          <t>Disneyland Park</t>
        </is>
      </c>
      <c r="E35990" s="8" t="inlineStr">
        <is>
          <t>Les Voyages de Pinocchio</t>
        </is>
      </c>
      <c r="F35990" s="8" t="inlineStr">
        <is>
          <t>STANDBY</t>
        </is>
      </c>
      <c r="G35990" s="8" t="n">
        <v>15</v>
      </c>
      <c r="H35990" s="8" t="inlineStr">
        <is>
          <t>OPERATING</t>
        </is>
      </c>
    </row>
    <row r="35991">
      <c r="A35991" s="8" t="inlineStr">
        <is>
          <t>2026-08-07</t>
        </is>
      </c>
      <c r="B35991" s="8" t="n">
        <v>21</v>
      </c>
      <c r="C35991" s="8" t="n">
        <v>1</v>
      </c>
      <c r="D35991" s="8" t="inlineStr">
        <is>
          <t>Disneyland Park</t>
        </is>
      </c>
      <c r="E35991" s="8" t="inlineStr">
        <is>
          <t>Mad Hatter's Tea Cups</t>
        </is>
      </c>
      <c r="F35991" s="8" t="inlineStr">
        <is>
          <t>STANDBY</t>
        </is>
      </c>
      <c r="G35991" s="8" t="n">
        <v>10</v>
      </c>
      <c r="H35991" s="8" t="inlineStr">
        <is>
          <t>OPERATING</t>
        </is>
      </c>
    </row>
    <row r="35992">
      <c r="A35992" s="8" t="inlineStr">
        <is>
          <t>2026-08-07</t>
        </is>
      </c>
      <c r="B35992" s="8" t="n">
        <v>21</v>
      </c>
      <c r="C35992" s="8" t="n">
        <v>1</v>
      </c>
      <c r="D35992" s="8" t="inlineStr">
        <is>
          <t>Disneyland Park</t>
        </is>
      </c>
      <c r="E35992" s="8" t="inlineStr">
        <is>
          <t>Meet Mickey Mouse</t>
        </is>
      </c>
      <c r="F35992" s="8" t="inlineStr">
        <is>
          <t>STANDBY</t>
        </is>
      </c>
      <c r="G35992" s="8" t="n">
        <v>0</v>
      </c>
      <c r="H35992" s="8" t="inlineStr">
        <is>
          <t>CLOSED</t>
        </is>
      </c>
    </row>
    <row r="35993">
      <c r="A35993" s="8" t="inlineStr">
        <is>
          <t>2026-08-07</t>
        </is>
      </c>
      <c r="B35993" s="8" t="n">
        <v>21</v>
      </c>
      <c r="C35993" s="8" t="n">
        <v>1</v>
      </c>
      <c r="D35993" s="8" t="inlineStr">
        <is>
          <t>Disneyland Park</t>
        </is>
      </c>
      <c r="E35993" s="8" t="inlineStr">
        <is>
          <t>Peter Pan's Flight</t>
        </is>
      </c>
      <c r="F35993" s="8" t="inlineStr">
        <is>
          <t>STANDBY</t>
        </is>
      </c>
      <c r="G35993" s="8" t="n">
        <v>50</v>
      </c>
      <c r="H35993" s="8" t="inlineStr">
        <is>
          <t>OPERATING</t>
        </is>
      </c>
    </row>
    <row r="35994">
      <c r="A35994" s="8" t="inlineStr">
        <is>
          <t>2026-08-07</t>
        </is>
      </c>
      <c r="B35994" s="8" t="n">
        <v>21</v>
      </c>
      <c r="C35994" s="8" t="n">
        <v>1</v>
      </c>
      <c r="D35994" s="8" t="inlineStr">
        <is>
          <t>Disneyland Park</t>
        </is>
      </c>
      <c r="E35994" s="8" t="inlineStr">
        <is>
          <t>Princess Pavilion</t>
        </is>
      </c>
      <c r="F35994" s="8" t="inlineStr">
        <is>
          <t>STANDBY</t>
        </is>
      </c>
      <c r="G35994" s="8" t="n">
        <v>0</v>
      </c>
      <c r="H35994" s="8" t="inlineStr">
        <is>
          <t>CLOSED</t>
        </is>
      </c>
    </row>
    <row r="35995">
      <c r="A35995" s="8" t="inlineStr">
        <is>
          <t>2026-08-07</t>
        </is>
      </c>
      <c r="B35995" s="8" t="n">
        <v>21</v>
      </c>
      <c r="C35995" s="8" t="n">
        <v>1</v>
      </c>
      <c r="D35995" s="8" t="inlineStr">
        <is>
          <t>Disneyland Park</t>
        </is>
      </c>
      <c r="E35995" s="8" t="inlineStr">
        <is>
          <t>Big Thunder Mountain</t>
        </is>
      </c>
      <c r="F35995" s="8" t="inlineStr">
        <is>
          <t>STANDBY</t>
        </is>
      </c>
      <c r="G35995" s="8" t="n">
        <v>35</v>
      </c>
      <c r="H35995" s="8" t="inlineStr">
        <is>
          <t>OPERATING</t>
        </is>
      </c>
    </row>
    <row r="35996">
      <c r="A35996" s="8" t="inlineStr">
        <is>
          <t>2026-08-07</t>
        </is>
      </c>
      <c r="B35996" s="8" t="n">
        <v>21</v>
      </c>
      <c r="C35996" s="8" t="n">
        <v>1</v>
      </c>
      <c r="D35996" s="8" t="inlineStr">
        <is>
          <t>Disneyland Park</t>
        </is>
      </c>
      <c r="E35996" s="8" t="inlineStr">
        <is>
          <t>Disneyland Railroad Frontierland Depot</t>
        </is>
      </c>
      <c r="F35996" s="8" t="inlineStr">
        <is>
          <t>STANDBY</t>
        </is>
      </c>
      <c r="G35996" s="8" t="n">
        <v>0</v>
      </c>
      <c r="H35996" s="8" t="inlineStr">
        <is>
          <t>CLOSED</t>
        </is>
      </c>
    </row>
    <row r="35997">
      <c r="A35997" s="8" t="inlineStr">
        <is>
          <t>2026-08-07</t>
        </is>
      </c>
      <c r="B35997" s="8" t="n">
        <v>21</v>
      </c>
      <c r="C35997" s="8" t="n">
        <v>1</v>
      </c>
      <c r="D35997" s="8" t="inlineStr">
        <is>
          <t>Disneyland Park</t>
        </is>
      </c>
      <c r="E35997" s="8" t="inlineStr">
        <is>
          <t>Frontierland Playground</t>
        </is>
      </c>
      <c r="F35997" s="8" t="inlineStr">
        <is>
          <t>STANDBY</t>
        </is>
      </c>
      <c r="G35997" s="8" t="n">
        <v>0</v>
      </c>
      <c r="H35997" s="8" t="inlineStr">
        <is>
          <t>CLOSED</t>
        </is>
      </c>
    </row>
    <row r="35998">
      <c r="A35998" s="8" t="inlineStr">
        <is>
          <t>2026-08-07</t>
        </is>
      </c>
      <c r="B35998" s="8" t="n">
        <v>21</v>
      </c>
      <c r="C35998" s="8" t="n">
        <v>1</v>
      </c>
      <c r="D35998" s="8" t="inlineStr">
        <is>
          <t>Disneyland Park</t>
        </is>
      </c>
      <c r="E35998" s="8" t="inlineStr">
        <is>
          <t>Phantom Manor</t>
        </is>
      </c>
      <c r="F35998" s="8" t="inlineStr">
        <is>
          <t>STANDBY</t>
        </is>
      </c>
      <c r="G35998" s="8" t="n">
        <v>5</v>
      </c>
      <c r="H35998" s="8" t="inlineStr">
        <is>
          <t>OPERATING</t>
        </is>
      </c>
    </row>
    <row r="35999">
      <c r="A35999" s="8" t="inlineStr">
        <is>
          <t>2026-08-07</t>
        </is>
      </c>
      <c r="B35999" s="8" t="n">
        <v>21</v>
      </c>
      <c r="C35999" s="8" t="n">
        <v>1</v>
      </c>
      <c r="D35999" s="8" t="inlineStr">
        <is>
          <t>Disneyland Park</t>
        </is>
      </c>
      <c r="E35999" s="8" t="inlineStr">
        <is>
          <t>River Rogue Keelboats</t>
        </is>
      </c>
      <c r="F35999" s="8" t="inlineStr">
        <is>
          <t>STANDBY</t>
        </is>
      </c>
      <c r="G35999" s="8" t="n">
        <v>0</v>
      </c>
      <c r="H35999" s="8" t="inlineStr">
        <is>
          <t>CLOSED</t>
        </is>
      </c>
    </row>
    <row r="36000">
      <c r="A36000" s="8" t="inlineStr">
        <is>
          <t>2026-08-07</t>
        </is>
      </c>
      <c r="B36000" s="8" t="n">
        <v>21</v>
      </c>
      <c r="C36000" s="8" t="n">
        <v>1</v>
      </c>
      <c r="D36000" s="8" t="inlineStr">
        <is>
          <t>Disneyland Park</t>
        </is>
      </c>
      <c r="E36000" s="8" t="inlineStr">
        <is>
          <t>Rustler Roundup Shootin' Gallery</t>
        </is>
      </c>
      <c r="F36000" s="8" t="inlineStr">
        <is>
          <t>STANDBY</t>
        </is>
      </c>
      <c r="G36000" s="8" t="n">
        <v>0</v>
      </c>
      <c r="H36000" s="8" t="inlineStr">
        <is>
          <t>OPERATING</t>
        </is>
      </c>
    </row>
    <row r="36001">
      <c r="A36001" s="8" t="inlineStr">
        <is>
          <t>2026-08-07</t>
        </is>
      </c>
      <c r="B36001" s="8" t="n">
        <v>21</v>
      </c>
      <c r="C36001" s="8" t="n">
        <v>1</v>
      </c>
      <c r="D36001" s="8" t="inlineStr">
        <is>
          <t>Disneyland Park</t>
        </is>
      </c>
      <c r="E36001" s="8" t="inlineStr">
        <is>
          <t>Thunder Mesa Riverboat Landing</t>
        </is>
      </c>
      <c r="F36001" s="8" t="inlineStr">
        <is>
          <t>STANDBY</t>
        </is>
      </c>
      <c r="G36001" s="8" t="n">
        <v>0</v>
      </c>
      <c r="H36001" s="8" t="inlineStr">
        <is>
          <t>CLOSED</t>
        </is>
      </c>
    </row>
    <row r="36002">
      <c r="A36002" s="8" t="inlineStr">
        <is>
          <t>2026-08-07</t>
        </is>
      </c>
      <c r="B36002" s="8" t="n">
        <v>21</v>
      </c>
      <c r="C36002" s="8" t="n">
        <v>1</v>
      </c>
      <c r="D36002" s="8" t="inlineStr">
        <is>
          <t>Disneyland Park</t>
        </is>
      </c>
      <c r="E36002" s="8" t="inlineStr">
        <is>
          <t>Disneyland Railroad Main Street Station</t>
        </is>
      </c>
      <c r="F36002" s="8" t="inlineStr">
        <is>
          <t>STANDBY</t>
        </is>
      </c>
      <c r="G36002" s="8" t="n">
        <v>0</v>
      </c>
      <c r="H36002" s="8" t="inlineStr">
        <is>
          <t>CLOSED</t>
        </is>
      </c>
    </row>
    <row r="36003">
      <c r="A36003" s="8" t="inlineStr">
        <is>
          <t>2026-08-07</t>
        </is>
      </c>
      <c r="B36003" s="8" t="n">
        <v>21</v>
      </c>
      <c r="C36003" s="8" t="n">
        <v>1</v>
      </c>
      <c r="D36003" s="8" t="inlineStr">
        <is>
          <t>Disneyland Park</t>
        </is>
      </c>
      <c r="E36003" s="8" t="inlineStr">
        <is>
          <t>Main Street Vehicles</t>
        </is>
      </c>
      <c r="F36003" s="8" t="inlineStr">
        <is>
          <t>STANDBY</t>
        </is>
      </c>
      <c r="G36003" s="8" t="n">
        <v>0</v>
      </c>
      <c r="H36003" s="8" t="inlineStr">
        <is>
          <t>CLOSED</t>
        </is>
      </c>
    </row>
    <row r="36004">
      <c r="A36004" s="8" t="inlineStr">
        <is>
          <t>2026-08-07</t>
        </is>
      </c>
      <c r="B36004" s="8" t="n">
        <v>21</v>
      </c>
      <c r="C36004" s="8" t="n">
        <v>1</v>
      </c>
      <c r="D36004" s="8" t="inlineStr">
        <is>
          <t>Disney Adventure World</t>
        </is>
      </c>
      <c r="E36004" s="8" t="inlineStr">
        <is>
          <t>Avengers Assemble: Flight Force</t>
        </is>
      </c>
      <c r="F36004" s="8" t="inlineStr">
        <is>
          <t>STANDBY</t>
        </is>
      </c>
      <c r="G36004" s="8" t="n">
        <v>10</v>
      </c>
      <c r="H36004" s="8" t="inlineStr">
        <is>
          <t>OPERATING</t>
        </is>
      </c>
    </row>
    <row r="36005">
      <c r="A36005" s="8" t="inlineStr">
        <is>
          <t>2026-08-07</t>
        </is>
      </c>
      <c r="B36005" s="8" t="n">
        <v>21</v>
      </c>
      <c r="C36005" s="8" t="n">
        <v>1</v>
      </c>
      <c r="D36005" s="8" t="inlineStr">
        <is>
          <t>Disney Adventure World</t>
        </is>
      </c>
      <c r="E36005" s="8" t="inlineStr">
        <is>
          <t>Avengers Assemble: Flight Force Single Rider</t>
        </is>
      </c>
      <c r="F36005" s="8" t="inlineStr">
        <is>
          <t>STANDBY</t>
        </is>
      </c>
      <c r="G36005" s="8" t="n">
        <v>5</v>
      </c>
      <c r="H36005" s="8" t="inlineStr">
        <is>
          <t>OPERATING</t>
        </is>
      </c>
    </row>
    <row r="36006">
      <c r="A36006" s="8" t="inlineStr">
        <is>
          <t>2026-08-07</t>
        </is>
      </c>
      <c r="B36006" s="8" t="n">
        <v>21</v>
      </c>
      <c r="C36006" s="8" t="n">
        <v>1</v>
      </c>
      <c r="D36006" s="8" t="inlineStr">
        <is>
          <t>Disney Adventure World</t>
        </is>
      </c>
      <c r="E36006" s="8" t="inlineStr">
        <is>
          <t>Spider-Man W.E.B. Adventure</t>
        </is>
      </c>
      <c r="F36006" s="8" t="inlineStr">
        <is>
          <t>STANDBY</t>
        </is>
      </c>
      <c r="G36006" s="8" t="n">
        <v>25</v>
      </c>
      <c r="H36006" s="8" t="inlineStr">
        <is>
          <t>OPERATING</t>
        </is>
      </c>
    </row>
    <row r="36007">
      <c r="A36007" s="8" t="inlineStr">
        <is>
          <t>2026-08-07</t>
        </is>
      </c>
      <c r="B36007" s="8" t="n">
        <v>21</v>
      </c>
      <c r="C36007" s="8" t="n">
        <v>1</v>
      </c>
      <c r="D36007" s="8" t="inlineStr">
        <is>
          <t>Disney Adventure World</t>
        </is>
      </c>
      <c r="E36007" s="8" t="inlineStr">
        <is>
          <t>Spider-Man W.E.B. Adventure Single Rider</t>
        </is>
      </c>
      <c r="F36007" s="8" t="inlineStr">
        <is>
          <t>STANDBY</t>
        </is>
      </c>
      <c r="G36007" s="8" t="n">
        <v>5</v>
      </c>
      <c r="H36007" s="8" t="inlineStr">
        <is>
          <t>OPERATING</t>
        </is>
      </c>
    </row>
    <row r="36008">
      <c r="A36008" s="8" t="inlineStr">
        <is>
          <t>2026-08-07</t>
        </is>
      </c>
      <c r="B36008" s="8" t="n">
        <v>21</v>
      </c>
      <c r="C36008" s="8" t="n">
        <v>1</v>
      </c>
      <c r="D36008" s="8" t="inlineStr">
        <is>
          <t>Disney Adventure World</t>
        </is>
      </c>
      <c r="E36008" s="8" t="inlineStr">
        <is>
          <t>The Twilight Zone Tower of Terror</t>
        </is>
      </c>
      <c r="F36008" s="8" t="inlineStr">
        <is>
          <t>STANDBY</t>
        </is>
      </c>
      <c r="G36008" s="8" t="n">
        <v>15</v>
      </c>
      <c r="H36008" s="8" t="inlineStr">
        <is>
          <t>OPERATING</t>
        </is>
      </c>
    </row>
    <row r="36009">
      <c r="A36009" s="8" t="inlineStr">
        <is>
          <t>2026-08-07</t>
        </is>
      </c>
      <c r="B36009" s="8" t="n">
        <v>21</v>
      </c>
      <c r="C36009" s="8" t="n">
        <v>1</v>
      </c>
      <c r="D36009" s="8" t="inlineStr">
        <is>
          <t>Disney Adventure World</t>
        </is>
      </c>
      <c r="E36009" s="8" t="inlineStr">
        <is>
          <t>Cars Quatre Roues Rallye</t>
        </is>
      </c>
      <c r="F36009" s="8" t="inlineStr">
        <is>
          <t>STANDBY</t>
        </is>
      </c>
      <c r="G36009" s="8" t="n">
        <v>5</v>
      </c>
      <c r="H36009" s="8" t="inlineStr">
        <is>
          <t>OPERATING</t>
        </is>
      </c>
    </row>
    <row r="36010">
      <c r="A36010" s="8" t="inlineStr">
        <is>
          <t>2026-08-07</t>
        </is>
      </c>
      <c r="B36010" s="8" t="n">
        <v>21</v>
      </c>
      <c r="C36010" s="8" t="n">
        <v>1</v>
      </c>
      <c r="D36010" s="8" t="inlineStr">
        <is>
          <t>Disney Adventure World</t>
        </is>
      </c>
      <c r="E36010" s="8" t="inlineStr">
        <is>
          <t>Cars ROAD TRIP</t>
        </is>
      </c>
      <c r="F36010" s="8" t="inlineStr">
        <is>
          <t>STANDBY</t>
        </is>
      </c>
      <c r="G36010" s="8" t="n">
        <v>5</v>
      </c>
      <c r="H36010" s="8" t="inlineStr">
        <is>
          <t>OPERATING</t>
        </is>
      </c>
    </row>
    <row r="36011">
      <c r="A36011" s="8" t="inlineStr">
        <is>
          <t>2026-08-07</t>
        </is>
      </c>
      <c r="B36011" s="8" t="n">
        <v>21</v>
      </c>
      <c r="C36011" s="8" t="n">
        <v>1</v>
      </c>
      <c r="D36011" s="8" t="inlineStr">
        <is>
          <t>Disney Adventure World</t>
        </is>
      </c>
      <c r="E36011" s="8" t="inlineStr">
        <is>
          <t>Crush's Coaster</t>
        </is>
      </c>
      <c r="F36011" s="8" t="inlineStr">
        <is>
          <t>STANDBY</t>
        </is>
      </c>
      <c r="G36011" s="8" t="n">
        <v>75</v>
      </c>
      <c r="H36011" s="8" t="inlineStr">
        <is>
          <t>OPERATING</t>
        </is>
      </c>
    </row>
    <row r="36012">
      <c r="A36012" s="8" t="inlineStr">
        <is>
          <t>2026-08-07</t>
        </is>
      </c>
      <c r="B36012" s="8" t="n">
        <v>21</v>
      </c>
      <c r="C36012" s="8" t="n">
        <v>1</v>
      </c>
      <c r="D36012" s="8" t="inlineStr">
        <is>
          <t>Disney Adventure World</t>
        </is>
      </c>
      <c r="E36012" s="8" t="inlineStr">
        <is>
          <t>Crush's Coaster Single Rider</t>
        </is>
      </c>
      <c r="F36012" s="8" t="inlineStr">
        <is>
          <t>STANDBY</t>
        </is>
      </c>
      <c r="G36012" s="8" t="n">
        <v>50</v>
      </c>
      <c r="H36012" s="8" t="inlineStr">
        <is>
          <t>OPERATING</t>
        </is>
      </c>
    </row>
    <row r="36013">
      <c r="A36013" s="8" t="inlineStr">
        <is>
          <t>2026-08-07</t>
        </is>
      </c>
      <c r="B36013" s="8" t="n">
        <v>21</v>
      </c>
      <c r="C36013" s="8" t="n">
        <v>1</v>
      </c>
      <c r="D36013" s="8" t="inlineStr">
        <is>
          <t>Disney Adventure World</t>
        </is>
      </c>
      <c r="E36013" s="8" t="inlineStr">
        <is>
          <t>Les Tapis Volants - Flying Carpets Over Agrabah®</t>
        </is>
      </c>
      <c r="F36013" s="8" t="inlineStr">
        <is>
          <t>STANDBY</t>
        </is>
      </c>
      <c r="G36013" s="8" t="n">
        <v>5</v>
      </c>
      <c r="H36013" s="8" t="inlineStr">
        <is>
          <t>OPERATING</t>
        </is>
      </c>
    </row>
    <row r="36014">
      <c r="A36014" s="8" t="inlineStr">
        <is>
          <t>2026-08-07</t>
        </is>
      </c>
      <c r="B36014" s="8" t="n">
        <v>21</v>
      </c>
      <c r="C36014" s="8" t="n">
        <v>1</v>
      </c>
      <c r="D36014" s="8" t="inlineStr">
        <is>
          <t>Disney Adventure World</t>
        </is>
      </c>
      <c r="E36014" s="8" t="inlineStr">
        <is>
          <t>Ratatouille : L’Aventure Totalement Toquée de Rémy​</t>
        </is>
      </c>
      <c r="F36014" s="8" t="inlineStr">
        <is>
          <t>STANDBY</t>
        </is>
      </c>
      <c r="G36014" s="8" t="n">
        <v>35</v>
      </c>
      <c r="H36014" s="8" t="inlineStr">
        <is>
          <t>OPERATING</t>
        </is>
      </c>
    </row>
    <row r="36015">
      <c r="A36015" s="8" t="inlineStr">
        <is>
          <t>2026-08-07</t>
        </is>
      </c>
      <c r="B36015" s="8" t="n">
        <v>21</v>
      </c>
      <c r="C36015" s="8" t="n">
        <v>1</v>
      </c>
      <c r="D36015" s="8" t="inlineStr">
        <is>
          <t>Disney Adventure World</t>
        </is>
      </c>
      <c r="E36015" s="8" t="inlineStr">
        <is>
          <t>Ratatouille: The Adventure Single Rider</t>
        </is>
      </c>
      <c r="F36015" s="8" t="inlineStr">
        <is>
          <t>STANDBY</t>
        </is>
      </c>
      <c r="G36015" s="8" t="n">
        <v>10</v>
      </c>
      <c r="H36015" s="8" t="inlineStr">
        <is>
          <t>OPERATING</t>
        </is>
      </c>
    </row>
    <row r="36016">
      <c r="A36016" s="8" t="inlineStr">
        <is>
          <t>2026-08-07</t>
        </is>
      </c>
      <c r="B36016" s="8" t="n">
        <v>21</v>
      </c>
      <c r="C36016" s="8" t="n">
        <v>1</v>
      </c>
      <c r="D36016" s="8" t="inlineStr">
        <is>
          <t>Disney Adventure World</t>
        </is>
      </c>
      <c r="E36016" s="8" t="inlineStr">
        <is>
          <t>RC Racer</t>
        </is>
      </c>
      <c r="F36016" s="8" t="inlineStr">
        <is>
          <t>STANDBY</t>
        </is>
      </c>
      <c r="G36016" s="8" t="n">
        <v>20</v>
      </c>
      <c r="H36016" s="8" t="inlineStr">
        <is>
          <t>OPERATING</t>
        </is>
      </c>
    </row>
    <row r="36017">
      <c r="A36017" s="8" t="inlineStr">
        <is>
          <t>2026-08-07</t>
        </is>
      </c>
      <c r="B36017" s="8" t="n">
        <v>21</v>
      </c>
      <c r="C36017" s="8" t="n">
        <v>1</v>
      </c>
      <c r="D36017" s="8" t="inlineStr">
        <is>
          <t>Disney Adventure World</t>
        </is>
      </c>
      <c r="E36017" s="8" t="inlineStr">
        <is>
          <t>RC Racer Single Rider</t>
        </is>
      </c>
      <c r="F36017" s="8" t="inlineStr">
        <is>
          <t>STANDBY</t>
        </is>
      </c>
      <c r="G36017" s="8" t="n">
        <v>15</v>
      </c>
      <c r="H36017" s="8" t="inlineStr">
        <is>
          <t>OPERATING</t>
        </is>
      </c>
    </row>
    <row r="36018">
      <c r="A36018" s="8" t="inlineStr">
        <is>
          <t>2026-08-07</t>
        </is>
      </c>
      <c r="B36018" s="8" t="n">
        <v>21</v>
      </c>
      <c r="C36018" s="8" t="n">
        <v>1</v>
      </c>
      <c r="D36018" s="8" t="inlineStr">
        <is>
          <t>Disney Adventure World</t>
        </is>
      </c>
      <c r="E36018" s="8" t="inlineStr">
        <is>
          <t>Slinky® Dog Zigzag Spin</t>
        </is>
      </c>
      <c r="F36018" s="8" t="inlineStr">
        <is>
          <t>STANDBY</t>
        </is>
      </c>
      <c r="G36018" s="8" t="n">
        <v>5</v>
      </c>
      <c r="H36018" s="8" t="inlineStr">
        <is>
          <t>OPERATING</t>
        </is>
      </c>
    </row>
    <row r="36019">
      <c r="A36019" s="8" t="inlineStr">
        <is>
          <t>2026-08-07</t>
        </is>
      </c>
      <c r="B36019" s="8" t="n">
        <v>21</v>
      </c>
      <c r="C36019" s="8" t="n">
        <v>1</v>
      </c>
      <c r="D36019" s="8" t="inlineStr">
        <is>
          <t>Disney Adventure World</t>
        </is>
      </c>
      <c r="E36019" s="8" t="inlineStr">
        <is>
          <t>Toy Soldiers Parachute Drop</t>
        </is>
      </c>
      <c r="F36019" s="8" t="inlineStr">
        <is>
          <t>STANDBY</t>
        </is>
      </c>
      <c r="G36019" s="8" t="n">
        <v>35</v>
      </c>
      <c r="H36019" s="8" t="inlineStr">
        <is>
          <t>OPERATING</t>
        </is>
      </c>
    </row>
    <row r="36020">
      <c r="A36020" s="8" t="inlineStr">
        <is>
          <t>2026-08-07</t>
        </is>
      </c>
      <c r="B36020" s="8" t="n">
        <v>21</v>
      </c>
      <c r="C36020" s="8" t="n">
        <v>1</v>
      </c>
      <c r="D36020" s="8" t="inlineStr">
        <is>
          <t>Disney Adventure World</t>
        </is>
      </c>
      <c r="E36020" s="8" t="inlineStr">
        <is>
          <t>Toy Soldiers Parachute Drop Single Rider</t>
        </is>
      </c>
      <c r="F36020" s="8" t="inlineStr">
        <is>
          <t>STANDBY</t>
        </is>
      </c>
      <c r="G36020" s="8" t="n">
        <v>5</v>
      </c>
      <c r="H36020" s="8" t="inlineStr">
        <is>
          <t>OPERATING</t>
        </is>
      </c>
    </row>
    <row r="36021">
      <c r="A36021" s="8" t="inlineStr">
        <is>
          <t>2026-08-07</t>
        </is>
      </c>
      <c r="B36021" s="8" t="n">
        <v>21</v>
      </c>
      <c r="C36021" s="8" t="n">
        <v>1</v>
      </c>
      <c r="D36021" s="8" t="inlineStr">
        <is>
          <t>Disney Adventure World</t>
        </is>
      </c>
      <c r="E36021" s="8" t="inlineStr">
        <is>
          <t>Entry to World of Frozen</t>
        </is>
      </c>
      <c r="F36021" s="8" t="inlineStr">
        <is>
          <t>STANDBY</t>
        </is>
      </c>
      <c r="G36021" s="8" t="n">
        <v>0</v>
      </c>
      <c r="H36021" s="8" t="inlineStr">
        <is>
          <t>OPERATING</t>
        </is>
      </c>
    </row>
    <row r="36022">
      <c r="A36022" s="8" t="inlineStr">
        <is>
          <t>2026-08-07</t>
        </is>
      </c>
      <c r="B36022" s="8" t="n">
        <v>21</v>
      </c>
      <c r="C36022" s="8" t="n">
        <v>1</v>
      </c>
      <c r="D36022" s="8" t="inlineStr">
        <is>
          <t>Disney Adventure World</t>
        </is>
      </c>
      <c r="E36022" s="8" t="inlineStr">
        <is>
          <t>Frozen Ever After</t>
        </is>
      </c>
      <c r="F36022" s="8" t="inlineStr">
        <is>
          <t>STANDBY</t>
        </is>
      </c>
      <c r="G36022" s="8" t="n">
        <v>45</v>
      </c>
      <c r="H36022" s="8" t="inlineStr">
        <is>
          <t>OPERATING</t>
        </is>
      </c>
    </row>
    <row r="36023">
      <c r="A36023" s="8" t="inlineStr">
        <is>
          <t>2026-08-07</t>
        </is>
      </c>
      <c r="B36023" s="8" t="n">
        <v>21</v>
      </c>
      <c r="C36023" s="8" t="n">
        <v>1</v>
      </c>
      <c r="D36023" s="8" t="inlineStr">
        <is>
          <t>Disney Adventure World</t>
        </is>
      </c>
      <c r="E36023" s="8" t="inlineStr">
        <is>
          <t>Raiponce Tangled Spin</t>
        </is>
      </c>
      <c r="F36023" s="8" t="inlineStr">
        <is>
          <t>STANDBY</t>
        </is>
      </c>
      <c r="G36023" s="8" t="n">
        <v>5</v>
      </c>
      <c r="H36023" s="8" t="inlineStr">
        <is>
          <t>OPERATING</t>
        </is>
      </c>
    </row>
    <row r="36024">
      <c r="A36024" s="8" t="inlineStr">
        <is>
          <t>2026-08-07</t>
        </is>
      </c>
      <c r="B36024" s="8" t="n">
        <v>21</v>
      </c>
      <c r="C36024" s="8" t="n">
        <v>9</v>
      </c>
      <c r="D36024" s="8" t="inlineStr">
        <is>
          <t>Disneyland Park</t>
        </is>
      </c>
      <c r="E36024" s="8" t="inlineStr">
        <is>
          <t>Adventure Isle</t>
        </is>
      </c>
      <c r="F36024" s="8" t="inlineStr">
        <is>
          <t>STANDBY</t>
        </is>
      </c>
      <c r="G36024" s="8" t="n">
        <v>0</v>
      </c>
      <c r="H36024" s="8" t="inlineStr">
        <is>
          <t>OPERATING</t>
        </is>
      </c>
    </row>
    <row r="36025">
      <c r="A36025" s="8" t="inlineStr">
        <is>
          <t>2026-08-07</t>
        </is>
      </c>
      <c r="B36025" s="8" t="n">
        <v>21</v>
      </c>
      <c r="C36025" s="8" t="n">
        <v>9</v>
      </c>
      <c r="D36025" s="8" t="inlineStr">
        <is>
          <t>Disneyland Park</t>
        </is>
      </c>
      <c r="E36025" s="8" t="inlineStr">
        <is>
          <t>Indiana Jones and the Temple of Peril Single Rider</t>
        </is>
      </c>
      <c r="F36025" s="8" t="inlineStr">
        <is>
          <t>STANDBY</t>
        </is>
      </c>
      <c r="G36025" s="8" t="n">
        <v>5</v>
      </c>
      <c r="H36025" s="8" t="inlineStr">
        <is>
          <t>OPERATING</t>
        </is>
      </c>
    </row>
    <row r="36026">
      <c r="A36026" s="8" t="inlineStr">
        <is>
          <t>2026-08-07</t>
        </is>
      </c>
      <c r="B36026" s="8" t="n">
        <v>21</v>
      </c>
      <c r="C36026" s="8" t="n">
        <v>9</v>
      </c>
      <c r="D36026" s="8" t="inlineStr">
        <is>
          <t>Disneyland Park</t>
        </is>
      </c>
      <c r="E36026" s="8" t="inlineStr">
        <is>
          <t>Indiana Jones™ and the Temple of Peril</t>
        </is>
      </c>
      <c r="F36026" s="8" t="inlineStr">
        <is>
          <t>STANDBY</t>
        </is>
      </c>
      <c r="G36026" s="8" t="n">
        <v>5</v>
      </c>
      <c r="H36026" s="8" t="inlineStr">
        <is>
          <t>OPERATING</t>
        </is>
      </c>
    </row>
    <row r="36027">
      <c r="A36027" s="8" t="inlineStr">
        <is>
          <t>2026-08-07</t>
        </is>
      </c>
      <c r="B36027" s="8" t="n">
        <v>21</v>
      </c>
      <c r="C36027" s="8" t="n">
        <v>9</v>
      </c>
      <c r="D36027" s="8" t="inlineStr">
        <is>
          <t>Disneyland Park</t>
        </is>
      </c>
      <c r="E36027" s="8" t="inlineStr">
        <is>
          <t>La Cabane des Robinson</t>
        </is>
      </c>
      <c r="F36027" s="8" t="inlineStr">
        <is>
          <t>STANDBY</t>
        </is>
      </c>
      <c r="G36027" s="8" t="n">
        <v>5</v>
      </c>
      <c r="H36027" s="8" t="inlineStr">
        <is>
          <t>OPERATING</t>
        </is>
      </c>
    </row>
    <row r="36028">
      <c r="A36028" s="8" t="inlineStr">
        <is>
          <t>2026-08-07</t>
        </is>
      </c>
      <c r="B36028" s="8" t="n">
        <v>21</v>
      </c>
      <c r="C36028" s="8" t="n">
        <v>9</v>
      </c>
      <c r="D36028" s="8" t="inlineStr">
        <is>
          <t>Disneyland Park</t>
        </is>
      </c>
      <c r="E36028" s="8" t="inlineStr">
        <is>
          <t>Le Passage Enchanté d'Aladdin</t>
        </is>
      </c>
      <c r="F36028" s="8" t="inlineStr">
        <is>
          <t>STANDBY</t>
        </is>
      </c>
      <c r="G36028" s="8" t="n">
        <v>0</v>
      </c>
      <c r="H36028" s="8" t="inlineStr">
        <is>
          <t>OPERATING</t>
        </is>
      </c>
    </row>
    <row r="36029">
      <c r="A36029" s="8" t="inlineStr">
        <is>
          <t>2026-08-07</t>
        </is>
      </c>
      <c r="B36029" s="8" t="n">
        <v>21</v>
      </c>
      <c r="C36029" s="8" t="n">
        <v>9</v>
      </c>
      <c r="D36029" s="8" t="inlineStr">
        <is>
          <t>Disneyland Park</t>
        </is>
      </c>
      <c r="E36029" s="8" t="inlineStr">
        <is>
          <t>Pirate Galleon</t>
        </is>
      </c>
      <c r="F36029" s="8" t="inlineStr">
        <is>
          <t>STANDBY</t>
        </is>
      </c>
      <c r="G36029" s="8" t="n">
        <v>0</v>
      </c>
      <c r="H36029" s="8" t="inlineStr">
        <is>
          <t>CLOSED</t>
        </is>
      </c>
    </row>
    <row r="36030">
      <c r="A36030" s="8" t="inlineStr">
        <is>
          <t>2026-08-07</t>
        </is>
      </c>
      <c r="B36030" s="8" t="n">
        <v>21</v>
      </c>
      <c r="C36030" s="8" t="n">
        <v>9</v>
      </c>
      <c r="D36030" s="8" t="inlineStr">
        <is>
          <t>Disneyland Park</t>
        </is>
      </c>
      <c r="E36030" s="8" t="inlineStr">
        <is>
          <t>Pirates of the Caribbean</t>
        </is>
      </c>
      <c r="F36030" s="8" t="inlineStr">
        <is>
          <t>STANDBY</t>
        </is>
      </c>
      <c r="G36030" s="8" t="n">
        <v>20</v>
      </c>
      <c r="H36030" s="8" t="inlineStr">
        <is>
          <t>OPERATING</t>
        </is>
      </c>
    </row>
    <row r="36031">
      <c r="A36031" s="8" t="inlineStr">
        <is>
          <t>2026-08-07</t>
        </is>
      </c>
      <c r="B36031" s="8" t="n">
        <v>21</v>
      </c>
      <c r="C36031" s="8" t="n">
        <v>9</v>
      </c>
      <c r="D36031" s="8" t="inlineStr">
        <is>
          <t>Disneyland Park</t>
        </is>
      </c>
      <c r="E36031" s="8" t="inlineStr">
        <is>
          <t>Pirates' Beach</t>
        </is>
      </c>
      <c r="F36031" s="8" t="inlineStr">
        <is>
          <t>STANDBY</t>
        </is>
      </c>
      <c r="G36031" s="8" t="n">
        <v>0</v>
      </c>
      <c r="H36031" s="8" t="inlineStr">
        <is>
          <t>OPERATING</t>
        </is>
      </c>
    </row>
    <row r="36032">
      <c r="A36032" s="8" t="inlineStr">
        <is>
          <t>2026-08-07</t>
        </is>
      </c>
      <c r="B36032" s="8" t="n">
        <v>21</v>
      </c>
      <c r="C36032" s="8" t="n">
        <v>9</v>
      </c>
      <c r="D36032" s="8" t="inlineStr">
        <is>
          <t>Disneyland Park</t>
        </is>
      </c>
      <c r="E36032" s="8" t="inlineStr">
        <is>
          <t>Autopia, presented by Avis</t>
        </is>
      </c>
      <c r="F36032" s="8" t="inlineStr">
        <is>
          <t>STANDBY</t>
        </is>
      </c>
      <c r="G36032" s="8" t="n">
        <v>40</v>
      </c>
      <c r="H36032" s="8" t="inlineStr">
        <is>
          <t>OPERATING</t>
        </is>
      </c>
    </row>
    <row r="36033">
      <c r="A36033" s="8" t="inlineStr">
        <is>
          <t>2026-08-07</t>
        </is>
      </c>
      <c r="B36033" s="8" t="n">
        <v>21</v>
      </c>
      <c r="C36033" s="8" t="n">
        <v>9</v>
      </c>
      <c r="D36033" s="8" t="inlineStr">
        <is>
          <t>Disneyland Park</t>
        </is>
      </c>
      <c r="E36033" s="8" t="inlineStr">
        <is>
          <t>Buzz Lightyear Laser Blast</t>
        </is>
      </c>
      <c r="F36033" s="8" t="inlineStr">
        <is>
          <t>STANDBY</t>
        </is>
      </c>
      <c r="G36033" s="8" t="n">
        <v>25</v>
      </c>
      <c r="H36033" s="8" t="inlineStr">
        <is>
          <t>OPERATING</t>
        </is>
      </c>
    </row>
    <row r="36034">
      <c r="A36034" s="8" t="inlineStr">
        <is>
          <t>2026-08-07</t>
        </is>
      </c>
      <c r="B36034" s="8" t="n">
        <v>21</v>
      </c>
      <c r="C36034" s="8" t="n">
        <v>9</v>
      </c>
      <c r="D36034" s="8" t="inlineStr">
        <is>
          <t>Disneyland Park</t>
        </is>
      </c>
      <c r="E36034" s="8" t="inlineStr">
        <is>
          <t>Disneyland Railroad Discoveryland Station</t>
        </is>
      </c>
      <c r="F36034" s="8" t="inlineStr">
        <is>
          <t>STANDBY</t>
        </is>
      </c>
      <c r="G36034" s="8" t="n">
        <v>0</v>
      </c>
      <c r="H36034" s="8" t="inlineStr">
        <is>
          <t>CLOSED</t>
        </is>
      </c>
    </row>
    <row r="36035">
      <c r="A36035" s="8" t="inlineStr">
        <is>
          <t>2026-08-07</t>
        </is>
      </c>
      <c r="B36035" s="8" t="n">
        <v>21</v>
      </c>
      <c r="C36035" s="8" t="n">
        <v>9</v>
      </c>
      <c r="D36035" s="8" t="inlineStr">
        <is>
          <t>Disneyland Park</t>
        </is>
      </c>
      <c r="E36035" s="8" t="inlineStr">
        <is>
          <t>Les Mystères du Nautilus</t>
        </is>
      </c>
      <c r="F36035" s="8" t="inlineStr">
        <is>
          <t>STANDBY</t>
        </is>
      </c>
      <c r="G36035" s="8" t="n">
        <v>5</v>
      </c>
      <c r="H36035" s="8" t="inlineStr">
        <is>
          <t>OPERATING</t>
        </is>
      </c>
    </row>
    <row r="36036">
      <c r="A36036" s="8" t="inlineStr">
        <is>
          <t>2026-08-07</t>
        </is>
      </c>
      <c r="B36036" s="8" t="n">
        <v>21</v>
      </c>
      <c r="C36036" s="8" t="n">
        <v>9</v>
      </c>
      <c r="D36036" s="8" t="inlineStr">
        <is>
          <t>Disneyland Park</t>
        </is>
      </c>
      <c r="E36036" s="8" t="inlineStr">
        <is>
          <t>Mickey’s PhilharMagic</t>
        </is>
      </c>
      <c r="F36036" s="8" t="inlineStr">
        <is>
          <t>STANDBY</t>
        </is>
      </c>
      <c r="G36036" s="8" t="n">
        <v>0</v>
      </c>
      <c r="H36036" s="8" t="inlineStr">
        <is>
          <t>CLOSED</t>
        </is>
      </c>
    </row>
    <row r="36037">
      <c r="A36037" s="8" t="inlineStr">
        <is>
          <t>2026-08-07</t>
        </is>
      </c>
      <c r="B36037" s="8" t="n">
        <v>21</v>
      </c>
      <c r="C36037" s="8" t="n">
        <v>9</v>
      </c>
      <c r="D36037" s="8" t="inlineStr">
        <is>
          <t>Disneyland Park</t>
        </is>
      </c>
      <c r="E36037" s="8" t="inlineStr">
        <is>
          <t>Orbitron®</t>
        </is>
      </c>
      <c r="F36037" s="8" t="inlineStr">
        <is>
          <t>STANDBY</t>
        </is>
      </c>
      <c r="G36037" s="8" t="n">
        <v>40</v>
      </c>
      <c r="H36037" s="8" t="inlineStr">
        <is>
          <t>OPERATING</t>
        </is>
      </c>
    </row>
    <row r="36038">
      <c r="A36038" s="8" t="inlineStr">
        <is>
          <t>2026-08-07</t>
        </is>
      </c>
      <c r="B36038" s="8" t="n">
        <v>21</v>
      </c>
      <c r="C36038" s="8" t="n">
        <v>9</v>
      </c>
      <c r="D36038" s="8" t="inlineStr">
        <is>
          <t>Disneyland Park</t>
        </is>
      </c>
      <c r="E36038" s="8" t="inlineStr">
        <is>
          <t>Star Tours: The Adventures Continue*</t>
        </is>
      </c>
      <c r="F36038" s="8" t="inlineStr">
        <is>
          <t>STANDBY</t>
        </is>
      </c>
      <c r="G36038" s="8" t="n">
        <v>5</v>
      </c>
      <c r="H36038" s="8" t="inlineStr">
        <is>
          <t>OPERATING</t>
        </is>
      </c>
    </row>
    <row r="36039">
      <c r="A36039" s="8" t="inlineStr">
        <is>
          <t>2026-08-07</t>
        </is>
      </c>
      <c r="B36039" s="8" t="n">
        <v>21</v>
      </c>
      <c r="C36039" s="8" t="n">
        <v>9</v>
      </c>
      <c r="D36039" s="8" t="inlineStr">
        <is>
          <t>Disneyland Park</t>
        </is>
      </c>
      <c r="E36039" s="8" t="inlineStr">
        <is>
          <t>Star Wars Hyperspace Mountain</t>
        </is>
      </c>
      <c r="F36039" s="8" t="inlineStr">
        <is>
          <t>STANDBY</t>
        </is>
      </c>
      <c r="G36039" s="8" t="n">
        <v>20</v>
      </c>
      <c r="H36039" s="8" t="inlineStr">
        <is>
          <t>OPERATING</t>
        </is>
      </c>
    </row>
    <row r="36040">
      <c r="A36040" s="8" t="inlineStr">
        <is>
          <t>2026-08-07</t>
        </is>
      </c>
      <c r="B36040" s="8" t="n">
        <v>21</v>
      </c>
      <c r="C36040" s="8" t="n">
        <v>9</v>
      </c>
      <c r="D36040" s="8" t="inlineStr">
        <is>
          <t>Disneyland Park</t>
        </is>
      </c>
      <c r="E36040" s="8" t="inlineStr">
        <is>
          <t>Star Wars Hyperspace Mountain Single Rider</t>
        </is>
      </c>
      <c r="F36040" s="8" t="inlineStr">
        <is>
          <t>STANDBY</t>
        </is>
      </c>
      <c r="G36040" s="8" t="n">
        <v>0</v>
      </c>
      <c r="H36040" s="8" t="inlineStr">
        <is>
          <t>OPERATING</t>
        </is>
      </c>
    </row>
    <row r="36041">
      <c r="A36041" s="8" t="inlineStr">
        <is>
          <t>2026-08-07</t>
        </is>
      </c>
      <c r="B36041" s="8" t="n">
        <v>21</v>
      </c>
      <c r="C36041" s="8" t="n">
        <v>9</v>
      </c>
      <c r="D36041" s="8" t="inlineStr">
        <is>
          <t>Disneyland Park</t>
        </is>
      </c>
      <c r="E36041" s="8" t="inlineStr">
        <is>
          <t>Welcome to Starport: A Star Wars Encounter</t>
        </is>
      </c>
      <c r="F36041" s="8" t="inlineStr">
        <is>
          <t>STANDBY</t>
        </is>
      </c>
      <c r="G36041" s="8" t="n">
        <v>0</v>
      </c>
      <c r="H36041" s="8" t="inlineStr">
        <is>
          <t>CLOSED</t>
        </is>
      </c>
    </row>
    <row r="36042">
      <c r="A36042" s="8" t="inlineStr">
        <is>
          <t>2026-08-07</t>
        </is>
      </c>
      <c r="B36042" s="8" t="n">
        <v>21</v>
      </c>
      <c r="C36042" s="8" t="n">
        <v>9</v>
      </c>
      <c r="D36042" s="8" t="inlineStr">
        <is>
          <t>Disneyland Park</t>
        </is>
      </c>
      <c r="E36042" s="8" t="inlineStr">
        <is>
          <t>"it's a small world"</t>
        </is>
      </c>
      <c r="F36042" s="8" t="inlineStr">
        <is>
          <t>STANDBY</t>
        </is>
      </c>
      <c r="G36042" s="8" t="n">
        <v>5</v>
      </c>
      <c r="H36042" s="8" t="inlineStr">
        <is>
          <t>OPERATING</t>
        </is>
      </c>
    </row>
    <row r="36043">
      <c r="A36043" s="8" t="inlineStr">
        <is>
          <t>2026-08-07</t>
        </is>
      </c>
      <c r="B36043" s="8" t="n">
        <v>21</v>
      </c>
      <c r="C36043" s="8" t="n">
        <v>9</v>
      </c>
      <c r="D36043" s="8" t="inlineStr">
        <is>
          <t>Disneyland Park</t>
        </is>
      </c>
      <c r="E36043" s="8" t="inlineStr">
        <is>
          <t>Alice's Curious Labyrinth</t>
        </is>
      </c>
      <c r="F36043" s="8" t="inlineStr">
        <is>
          <t>STANDBY</t>
        </is>
      </c>
      <c r="G36043" s="8" t="n">
        <v>0</v>
      </c>
      <c r="H36043" s="8" t="inlineStr">
        <is>
          <t>CLOSED</t>
        </is>
      </c>
    </row>
    <row r="36044">
      <c r="A36044" s="8" t="inlineStr">
        <is>
          <t>2026-08-07</t>
        </is>
      </c>
      <c r="B36044" s="8" t="n">
        <v>21</v>
      </c>
      <c r="C36044" s="8" t="n">
        <v>9</v>
      </c>
      <c r="D36044" s="8" t="inlineStr">
        <is>
          <t>Disneyland Park</t>
        </is>
      </c>
      <c r="E36044" s="8" t="inlineStr">
        <is>
          <t>Blanche-Neige et les Sept Nains®</t>
        </is>
      </c>
      <c r="F36044" s="8" t="inlineStr">
        <is>
          <t>STANDBY</t>
        </is>
      </c>
      <c r="G36044" s="8" t="n">
        <v>20</v>
      </c>
      <c r="H36044" s="8" t="inlineStr">
        <is>
          <t>OPERATING</t>
        </is>
      </c>
    </row>
    <row r="36045">
      <c r="A36045" s="8" t="inlineStr">
        <is>
          <t>2026-08-07</t>
        </is>
      </c>
      <c r="B36045" s="8" t="n">
        <v>21</v>
      </c>
      <c r="C36045" s="8" t="n">
        <v>9</v>
      </c>
      <c r="D36045" s="8" t="inlineStr">
        <is>
          <t>Disneyland Park</t>
        </is>
      </c>
      <c r="E36045" s="8" t="inlineStr">
        <is>
          <t>Casey Jr. – le Petit Train du Cirque</t>
        </is>
      </c>
      <c r="F36045" s="8" t="inlineStr">
        <is>
          <t>STANDBY</t>
        </is>
      </c>
      <c r="G36045" s="8" t="n">
        <v>0</v>
      </c>
      <c r="H36045" s="8" t="inlineStr">
        <is>
          <t>CLOSED</t>
        </is>
      </c>
    </row>
    <row r="36046">
      <c r="A36046" s="8" t="inlineStr">
        <is>
          <t>2026-08-07</t>
        </is>
      </c>
      <c r="B36046" s="8" t="n">
        <v>21</v>
      </c>
      <c r="C36046" s="8" t="n">
        <v>9</v>
      </c>
      <c r="D36046" s="8" t="inlineStr">
        <is>
          <t>Disneyland Park</t>
        </is>
      </c>
      <c r="E36046" s="8" t="inlineStr">
        <is>
          <t>Disneyland Railroad Fantasyland Station</t>
        </is>
      </c>
      <c r="F36046" s="8" t="inlineStr">
        <is>
          <t>STANDBY</t>
        </is>
      </c>
      <c r="G36046" s="8" t="n">
        <v>0</v>
      </c>
      <c r="H36046" s="8" t="inlineStr">
        <is>
          <t>CLOSED</t>
        </is>
      </c>
    </row>
    <row r="36047">
      <c r="A36047" s="8" t="inlineStr">
        <is>
          <t>2026-08-07</t>
        </is>
      </c>
      <c r="B36047" s="8" t="n">
        <v>21</v>
      </c>
      <c r="C36047" s="8" t="n">
        <v>9</v>
      </c>
      <c r="D36047" s="8" t="inlineStr">
        <is>
          <t>Disneyland Park</t>
        </is>
      </c>
      <c r="E36047" s="8" t="inlineStr">
        <is>
          <t>Disneyland Railroad Main Street Station</t>
        </is>
      </c>
      <c r="F36047" s="8" t="inlineStr">
        <is>
          <t>STANDBY</t>
        </is>
      </c>
      <c r="G36047" s="8" t="n">
        <v>0</v>
      </c>
      <c r="H36047" s="8" t="inlineStr">
        <is>
          <t>CLOSED</t>
        </is>
      </c>
    </row>
    <row r="36048">
      <c r="A36048" s="8" t="inlineStr">
        <is>
          <t>2026-08-07</t>
        </is>
      </c>
      <c r="B36048" s="8" t="n">
        <v>21</v>
      </c>
      <c r="C36048" s="8" t="n">
        <v>9</v>
      </c>
      <c r="D36048" s="8" t="inlineStr">
        <is>
          <t>Disneyland Park</t>
        </is>
      </c>
      <c r="E36048" s="8" t="inlineStr">
        <is>
          <t>Dumbo the Flying Elephant</t>
        </is>
      </c>
      <c r="F36048" s="8" t="inlineStr">
        <is>
          <t>STANDBY</t>
        </is>
      </c>
      <c r="G36048" s="8" t="n">
        <v>20</v>
      </c>
      <c r="H36048" s="8" t="inlineStr">
        <is>
          <t>OPERATING</t>
        </is>
      </c>
    </row>
    <row r="36049">
      <c r="A36049" s="8" t="inlineStr">
        <is>
          <t>2026-08-07</t>
        </is>
      </c>
      <c r="B36049" s="8" t="n">
        <v>21</v>
      </c>
      <c r="C36049" s="8" t="n">
        <v>9</v>
      </c>
      <c r="D36049" s="8" t="inlineStr">
        <is>
          <t>Disneyland Park</t>
        </is>
      </c>
      <c r="E36049" s="8" t="inlineStr">
        <is>
          <t>La Tanière du Dragon</t>
        </is>
      </c>
      <c r="F36049" s="8" t="inlineStr">
        <is>
          <t>STANDBY</t>
        </is>
      </c>
      <c r="G36049" s="8" t="n">
        <v>0</v>
      </c>
      <c r="H36049" s="8" t="inlineStr">
        <is>
          <t>CLOSED</t>
        </is>
      </c>
    </row>
    <row r="36050">
      <c r="A36050" s="8" t="inlineStr">
        <is>
          <t>2026-08-07</t>
        </is>
      </c>
      <c r="B36050" s="8" t="n">
        <v>21</v>
      </c>
      <c r="C36050" s="8" t="n">
        <v>9</v>
      </c>
      <c r="D36050" s="8" t="inlineStr">
        <is>
          <t>Disneyland Park</t>
        </is>
      </c>
      <c r="E36050" s="8" t="inlineStr">
        <is>
          <t>Le Carrousel de Lancelot</t>
        </is>
      </c>
      <c r="F36050" s="8" t="inlineStr">
        <is>
          <t>STANDBY</t>
        </is>
      </c>
      <c r="G36050" s="8" t="n">
        <v>10</v>
      </c>
      <c r="H36050" s="8" t="inlineStr">
        <is>
          <t>OPERATING</t>
        </is>
      </c>
    </row>
    <row r="36051">
      <c r="A36051" s="8" t="inlineStr">
        <is>
          <t>2026-08-07</t>
        </is>
      </c>
      <c r="B36051" s="8" t="n">
        <v>21</v>
      </c>
      <c r="C36051" s="8" t="n">
        <v>9</v>
      </c>
      <c r="D36051" s="8" t="inlineStr">
        <is>
          <t>Disneyland Park</t>
        </is>
      </c>
      <c r="E36051" s="8" t="inlineStr">
        <is>
          <t>Le Pays des Contes de Fées, presented by Vittel</t>
        </is>
      </c>
      <c r="F36051" s="8" t="inlineStr">
        <is>
          <t>STANDBY</t>
        </is>
      </c>
      <c r="G36051" s="8" t="n">
        <v>0</v>
      </c>
      <c r="H36051" s="8" t="inlineStr">
        <is>
          <t>CLOSED</t>
        </is>
      </c>
    </row>
    <row r="36052">
      <c r="A36052" s="8" t="inlineStr">
        <is>
          <t>2026-08-07</t>
        </is>
      </c>
      <c r="B36052" s="8" t="n">
        <v>21</v>
      </c>
      <c r="C36052" s="8" t="n">
        <v>9</v>
      </c>
      <c r="D36052" s="8" t="inlineStr">
        <is>
          <t>Disneyland Park</t>
        </is>
      </c>
      <c r="E36052" s="8" t="inlineStr">
        <is>
          <t>Les Voyages de Pinocchio</t>
        </is>
      </c>
      <c r="F36052" s="8" t="inlineStr">
        <is>
          <t>STANDBY</t>
        </is>
      </c>
      <c r="G36052" s="8" t="n">
        <v>15</v>
      </c>
      <c r="H36052" s="8" t="inlineStr">
        <is>
          <t>OPERATING</t>
        </is>
      </c>
    </row>
    <row r="36053">
      <c r="A36053" s="8" t="inlineStr">
        <is>
          <t>2026-08-07</t>
        </is>
      </c>
      <c r="B36053" s="8" t="n">
        <v>21</v>
      </c>
      <c r="C36053" s="8" t="n">
        <v>9</v>
      </c>
      <c r="D36053" s="8" t="inlineStr">
        <is>
          <t>Disneyland Park</t>
        </is>
      </c>
      <c r="E36053" s="8" t="inlineStr">
        <is>
          <t>Mad Hatter's Tea Cups</t>
        </is>
      </c>
      <c r="F36053" s="8" t="inlineStr">
        <is>
          <t>STANDBY</t>
        </is>
      </c>
      <c r="G36053" s="8" t="n">
        <v>10</v>
      </c>
      <c r="H36053" s="8" t="inlineStr">
        <is>
          <t>OPERATING</t>
        </is>
      </c>
    </row>
    <row r="36054">
      <c r="A36054" s="8" t="inlineStr">
        <is>
          <t>2026-08-07</t>
        </is>
      </c>
      <c r="B36054" s="8" t="n">
        <v>21</v>
      </c>
      <c r="C36054" s="8" t="n">
        <v>9</v>
      </c>
      <c r="D36054" s="8" t="inlineStr">
        <is>
          <t>Disneyland Park</t>
        </is>
      </c>
      <c r="E36054" s="8" t="inlineStr">
        <is>
          <t>Meet Mickey Mouse</t>
        </is>
      </c>
      <c r="F36054" s="8" t="inlineStr">
        <is>
          <t>STANDBY</t>
        </is>
      </c>
      <c r="G36054" s="8" t="n">
        <v>0</v>
      </c>
      <c r="H36054" s="8" t="inlineStr">
        <is>
          <t>CLOSED</t>
        </is>
      </c>
    </row>
    <row r="36055">
      <c r="A36055" s="8" t="inlineStr">
        <is>
          <t>2026-08-07</t>
        </is>
      </c>
      <c r="B36055" s="8" t="n">
        <v>21</v>
      </c>
      <c r="C36055" s="8" t="n">
        <v>9</v>
      </c>
      <c r="D36055" s="8" t="inlineStr">
        <is>
          <t>Disneyland Park</t>
        </is>
      </c>
      <c r="E36055" s="8" t="inlineStr">
        <is>
          <t>Peter Pan's Flight</t>
        </is>
      </c>
      <c r="F36055" s="8" t="inlineStr">
        <is>
          <t>STANDBY</t>
        </is>
      </c>
      <c r="G36055" s="8" t="n">
        <v>50</v>
      </c>
      <c r="H36055" s="8" t="inlineStr">
        <is>
          <t>OPERATING</t>
        </is>
      </c>
    </row>
    <row r="36056">
      <c r="A36056" s="8" t="inlineStr">
        <is>
          <t>2026-08-07</t>
        </is>
      </c>
      <c r="B36056" s="8" t="n">
        <v>21</v>
      </c>
      <c r="C36056" s="8" t="n">
        <v>9</v>
      </c>
      <c r="D36056" s="8" t="inlineStr">
        <is>
          <t>Disneyland Park</t>
        </is>
      </c>
      <c r="E36056" s="8" t="inlineStr">
        <is>
          <t>Princess Pavilion</t>
        </is>
      </c>
      <c r="F36056" s="8" t="inlineStr">
        <is>
          <t>STANDBY</t>
        </is>
      </c>
      <c r="G36056" s="8" t="n">
        <v>0</v>
      </c>
      <c r="H36056" s="8" t="inlineStr">
        <is>
          <t>CLOSED</t>
        </is>
      </c>
    </row>
    <row r="36057">
      <c r="A36057" s="8" t="inlineStr">
        <is>
          <t>2026-08-07</t>
        </is>
      </c>
      <c r="B36057" s="8" t="n">
        <v>21</v>
      </c>
      <c r="C36057" s="8" t="n">
        <v>9</v>
      </c>
      <c r="D36057" s="8" t="inlineStr">
        <is>
          <t>Disneyland Park</t>
        </is>
      </c>
      <c r="E36057" s="8" t="inlineStr">
        <is>
          <t>Big Thunder Mountain</t>
        </is>
      </c>
      <c r="F36057" s="8" t="inlineStr">
        <is>
          <t>STANDBY</t>
        </is>
      </c>
      <c r="G36057" s="8" t="n">
        <v>35</v>
      </c>
      <c r="H36057" s="8" t="inlineStr">
        <is>
          <t>OPERATING</t>
        </is>
      </c>
    </row>
    <row r="36058">
      <c r="A36058" s="8" t="inlineStr">
        <is>
          <t>2026-08-07</t>
        </is>
      </c>
      <c r="B36058" s="8" t="n">
        <v>21</v>
      </c>
      <c r="C36058" s="8" t="n">
        <v>9</v>
      </c>
      <c r="D36058" s="8" t="inlineStr">
        <is>
          <t>Disneyland Park</t>
        </is>
      </c>
      <c r="E36058" s="8" t="inlineStr">
        <is>
          <t>Disneyland Railroad Frontierland Depot</t>
        </is>
      </c>
      <c r="F36058" s="8" t="inlineStr">
        <is>
          <t>STANDBY</t>
        </is>
      </c>
      <c r="G36058" s="8" t="n">
        <v>0</v>
      </c>
      <c r="H36058" s="8" t="inlineStr">
        <is>
          <t>CLOSED</t>
        </is>
      </c>
    </row>
    <row r="36059">
      <c r="A36059" s="8" t="inlineStr">
        <is>
          <t>2026-08-07</t>
        </is>
      </c>
      <c r="B36059" s="8" t="n">
        <v>21</v>
      </c>
      <c r="C36059" s="8" t="n">
        <v>9</v>
      </c>
      <c r="D36059" s="8" t="inlineStr">
        <is>
          <t>Disneyland Park</t>
        </is>
      </c>
      <c r="E36059" s="8" t="inlineStr">
        <is>
          <t>Frontierland Playground</t>
        </is>
      </c>
      <c r="F36059" s="8" t="inlineStr">
        <is>
          <t>STANDBY</t>
        </is>
      </c>
      <c r="G36059" s="8" t="n">
        <v>0</v>
      </c>
      <c r="H36059" s="8" t="inlineStr">
        <is>
          <t>CLOSED</t>
        </is>
      </c>
    </row>
    <row r="36060">
      <c r="A36060" s="8" t="inlineStr">
        <is>
          <t>2026-08-07</t>
        </is>
      </c>
      <c r="B36060" s="8" t="n">
        <v>21</v>
      </c>
      <c r="C36060" s="8" t="n">
        <v>9</v>
      </c>
      <c r="D36060" s="8" t="inlineStr">
        <is>
          <t>Disneyland Park</t>
        </is>
      </c>
      <c r="E36060" s="8" t="inlineStr">
        <is>
          <t>Phantom Manor</t>
        </is>
      </c>
      <c r="F36060" s="8" t="inlineStr">
        <is>
          <t>STANDBY</t>
        </is>
      </c>
      <c r="G36060" s="8" t="n">
        <v>5</v>
      </c>
      <c r="H36060" s="8" t="inlineStr">
        <is>
          <t>OPERATING</t>
        </is>
      </c>
    </row>
    <row r="36061">
      <c r="A36061" s="8" t="inlineStr">
        <is>
          <t>2026-08-07</t>
        </is>
      </c>
      <c r="B36061" s="8" t="n">
        <v>21</v>
      </c>
      <c r="C36061" s="8" t="n">
        <v>9</v>
      </c>
      <c r="D36061" s="8" t="inlineStr">
        <is>
          <t>Disneyland Park</t>
        </is>
      </c>
      <c r="E36061" s="8" t="inlineStr">
        <is>
          <t>River Rogue Keelboats</t>
        </is>
      </c>
      <c r="F36061" s="8" t="inlineStr">
        <is>
          <t>STANDBY</t>
        </is>
      </c>
      <c r="G36061" s="8" t="n">
        <v>0</v>
      </c>
      <c r="H36061" s="8" t="inlineStr">
        <is>
          <t>CLOSED</t>
        </is>
      </c>
    </row>
    <row r="36062">
      <c r="A36062" s="8" t="inlineStr">
        <is>
          <t>2026-08-07</t>
        </is>
      </c>
      <c r="B36062" s="8" t="n">
        <v>21</v>
      </c>
      <c r="C36062" s="8" t="n">
        <v>9</v>
      </c>
      <c r="D36062" s="8" t="inlineStr">
        <is>
          <t>Disneyland Park</t>
        </is>
      </c>
      <c r="E36062" s="8" t="inlineStr">
        <is>
          <t>Rustler Roundup Shootin' Gallery</t>
        </is>
      </c>
      <c r="F36062" s="8" t="inlineStr">
        <is>
          <t>STANDBY</t>
        </is>
      </c>
      <c r="G36062" s="8" t="n">
        <v>0</v>
      </c>
      <c r="H36062" s="8" t="inlineStr">
        <is>
          <t>OPERATING</t>
        </is>
      </c>
    </row>
    <row r="36063">
      <c r="A36063" s="8" t="inlineStr">
        <is>
          <t>2026-08-07</t>
        </is>
      </c>
      <c r="B36063" s="8" t="n">
        <v>21</v>
      </c>
      <c r="C36063" s="8" t="n">
        <v>9</v>
      </c>
      <c r="D36063" s="8" t="inlineStr">
        <is>
          <t>Disneyland Park</t>
        </is>
      </c>
      <c r="E36063" s="8" t="inlineStr">
        <is>
          <t>Thunder Mesa Riverboat Landing</t>
        </is>
      </c>
      <c r="F36063" s="8" t="inlineStr">
        <is>
          <t>STANDBY</t>
        </is>
      </c>
      <c r="G36063" s="8" t="n">
        <v>0</v>
      </c>
      <c r="H36063" s="8" t="inlineStr">
        <is>
          <t>CLOSED</t>
        </is>
      </c>
    </row>
    <row r="36064">
      <c r="A36064" s="8" t="inlineStr">
        <is>
          <t>2026-08-07</t>
        </is>
      </c>
      <c r="B36064" s="8" t="n">
        <v>21</v>
      </c>
      <c r="C36064" s="8" t="n">
        <v>9</v>
      </c>
      <c r="D36064" s="8" t="inlineStr">
        <is>
          <t>Disneyland Park</t>
        </is>
      </c>
      <c r="E36064" s="8" t="inlineStr">
        <is>
          <t>Disneyland Railroad Main Street Station</t>
        </is>
      </c>
      <c r="F36064" s="8" t="inlineStr">
        <is>
          <t>STANDBY</t>
        </is>
      </c>
      <c r="G36064" s="8" t="n">
        <v>0</v>
      </c>
      <c r="H36064" s="8" t="inlineStr">
        <is>
          <t>CLOSED</t>
        </is>
      </c>
    </row>
    <row r="36065">
      <c r="A36065" s="8" t="inlineStr">
        <is>
          <t>2026-08-07</t>
        </is>
      </c>
      <c r="B36065" s="8" t="n">
        <v>21</v>
      </c>
      <c r="C36065" s="8" t="n">
        <v>9</v>
      </c>
      <c r="D36065" s="8" t="inlineStr">
        <is>
          <t>Disneyland Park</t>
        </is>
      </c>
      <c r="E36065" s="8" t="inlineStr">
        <is>
          <t>Main Street Vehicles</t>
        </is>
      </c>
      <c r="F36065" s="8" t="inlineStr">
        <is>
          <t>STANDBY</t>
        </is>
      </c>
      <c r="G36065" s="8" t="n">
        <v>0</v>
      </c>
      <c r="H36065" s="8" t="inlineStr">
        <is>
          <t>CLOSED</t>
        </is>
      </c>
    </row>
    <row r="36066">
      <c r="A36066" s="8" t="inlineStr">
        <is>
          <t>2026-08-07</t>
        </is>
      </c>
      <c r="B36066" s="8" t="n">
        <v>21</v>
      </c>
      <c r="C36066" s="8" t="n">
        <v>9</v>
      </c>
      <c r="D36066" s="8" t="inlineStr">
        <is>
          <t>Disney Adventure World</t>
        </is>
      </c>
      <c r="E36066" s="8" t="inlineStr">
        <is>
          <t>Avengers Assemble: Flight Force</t>
        </is>
      </c>
      <c r="F36066" s="8" t="inlineStr">
        <is>
          <t>STANDBY</t>
        </is>
      </c>
      <c r="G36066" s="8" t="n">
        <v>5</v>
      </c>
      <c r="H36066" s="8" t="inlineStr">
        <is>
          <t>OPERATING</t>
        </is>
      </c>
    </row>
    <row r="36067">
      <c r="A36067" s="8" t="inlineStr">
        <is>
          <t>2026-08-07</t>
        </is>
      </c>
      <c r="B36067" s="8" t="n">
        <v>21</v>
      </c>
      <c r="C36067" s="8" t="n">
        <v>9</v>
      </c>
      <c r="D36067" s="8" t="inlineStr">
        <is>
          <t>Disney Adventure World</t>
        </is>
      </c>
      <c r="E36067" s="8" t="inlineStr">
        <is>
          <t>Avengers Assemble: Flight Force Single Rider</t>
        </is>
      </c>
      <c r="F36067" s="8" t="inlineStr">
        <is>
          <t>STANDBY</t>
        </is>
      </c>
      <c r="G36067" s="8" t="n">
        <v>5</v>
      </c>
      <c r="H36067" s="8" t="inlineStr">
        <is>
          <t>OPERATING</t>
        </is>
      </c>
    </row>
    <row r="36068">
      <c r="A36068" s="8" t="inlineStr">
        <is>
          <t>2026-08-07</t>
        </is>
      </c>
      <c r="B36068" s="8" t="n">
        <v>21</v>
      </c>
      <c r="C36068" s="8" t="n">
        <v>9</v>
      </c>
      <c r="D36068" s="8" t="inlineStr">
        <is>
          <t>Disney Adventure World</t>
        </is>
      </c>
      <c r="E36068" s="8" t="inlineStr">
        <is>
          <t>Spider-Man W.E.B. Adventure</t>
        </is>
      </c>
      <c r="F36068" s="8" t="inlineStr">
        <is>
          <t>STANDBY</t>
        </is>
      </c>
      <c r="G36068" s="8" t="n">
        <v>20</v>
      </c>
      <c r="H36068" s="8" t="inlineStr">
        <is>
          <t>OPERATING</t>
        </is>
      </c>
    </row>
    <row r="36069">
      <c r="A36069" s="8" t="inlineStr">
        <is>
          <t>2026-08-07</t>
        </is>
      </c>
      <c r="B36069" s="8" t="n">
        <v>21</v>
      </c>
      <c r="C36069" s="8" t="n">
        <v>9</v>
      </c>
      <c r="D36069" s="8" t="inlineStr">
        <is>
          <t>Disney Adventure World</t>
        </is>
      </c>
      <c r="E36069" s="8" t="inlineStr">
        <is>
          <t>Spider-Man W.E.B. Adventure Single Rider</t>
        </is>
      </c>
      <c r="F36069" s="8" t="inlineStr">
        <is>
          <t>STANDBY</t>
        </is>
      </c>
      <c r="G36069" s="8" t="n">
        <v>5</v>
      </c>
      <c r="H36069" s="8" t="inlineStr">
        <is>
          <t>OPERATING</t>
        </is>
      </c>
    </row>
    <row r="36070">
      <c r="A36070" s="8" t="inlineStr">
        <is>
          <t>2026-08-07</t>
        </is>
      </c>
      <c r="B36070" s="8" t="n">
        <v>21</v>
      </c>
      <c r="C36070" s="8" t="n">
        <v>9</v>
      </c>
      <c r="D36070" s="8" t="inlineStr">
        <is>
          <t>Disney Adventure World</t>
        </is>
      </c>
      <c r="E36070" s="8" t="inlineStr">
        <is>
          <t>The Twilight Zone Tower of Terror</t>
        </is>
      </c>
      <c r="F36070" s="8" t="inlineStr">
        <is>
          <t>STANDBY</t>
        </is>
      </c>
      <c r="G36070" s="8" t="n">
        <v>30</v>
      </c>
      <c r="H36070" s="8" t="inlineStr">
        <is>
          <t>OPERATING</t>
        </is>
      </c>
    </row>
    <row r="36071">
      <c r="A36071" s="8" t="inlineStr">
        <is>
          <t>2026-08-07</t>
        </is>
      </c>
      <c r="B36071" s="8" t="n">
        <v>21</v>
      </c>
      <c r="C36071" s="8" t="n">
        <v>9</v>
      </c>
      <c r="D36071" s="8" t="inlineStr">
        <is>
          <t>Disney Adventure World</t>
        </is>
      </c>
      <c r="E36071" s="8" t="inlineStr">
        <is>
          <t>Cars Quatre Roues Rallye</t>
        </is>
      </c>
      <c r="F36071" s="8" t="inlineStr">
        <is>
          <t>STANDBY</t>
        </is>
      </c>
      <c r="G36071" s="8" t="n">
        <v>5</v>
      </c>
      <c r="H36071" s="8" t="inlineStr">
        <is>
          <t>OPERATING</t>
        </is>
      </c>
    </row>
    <row r="36072">
      <c r="A36072" s="8" t="inlineStr">
        <is>
          <t>2026-08-07</t>
        </is>
      </c>
      <c r="B36072" s="8" t="n">
        <v>21</v>
      </c>
      <c r="C36072" s="8" t="n">
        <v>9</v>
      </c>
      <c r="D36072" s="8" t="inlineStr">
        <is>
          <t>Disney Adventure World</t>
        </is>
      </c>
      <c r="E36072" s="8" t="inlineStr">
        <is>
          <t>Cars ROAD TRIP</t>
        </is>
      </c>
      <c r="F36072" s="8" t="inlineStr">
        <is>
          <t>STANDBY</t>
        </is>
      </c>
      <c r="G36072" s="8" t="n">
        <v>5</v>
      </c>
      <c r="H36072" s="8" t="inlineStr">
        <is>
          <t>OPERATING</t>
        </is>
      </c>
    </row>
    <row r="36073">
      <c r="A36073" s="8" t="inlineStr">
        <is>
          <t>2026-08-07</t>
        </is>
      </c>
      <c r="B36073" s="8" t="n">
        <v>21</v>
      </c>
      <c r="C36073" s="8" t="n">
        <v>9</v>
      </c>
      <c r="D36073" s="8" t="inlineStr">
        <is>
          <t>Disney Adventure World</t>
        </is>
      </c>
      <c r="E36073" s="8" t="inlineStr">
        <is>
          <t>Crush's Coaster</t>
        </is>
      </c>
      <c r="F36073" s="8" t="inlineStr">
        <is>
          <t>STANDBY</t>
        </is>
      </c>
      <c r="G36073" s="8" t="n">
        <v>80</v>
      </c>
      <c r="H36073" s="8" t="inlineStr">
        <is>
          <t>OPERATING</t>
        </is>
      </c>
    </row>
    <row r="36074">
      <c r="A36074" s="8" t="inlineStr">
        <is>
          <t>2026-08-07</t>
        </is>
      </c>
      <c r="B36074" s="8" t="n">
        <v>21</v>
      </c>
      <c r="C36074" s="8" t="n">
        <v>9</v>
      </c>
      <c r="D36074" s="8" t="inlineStr">
        <is>
          <t>Disney Adventure World</t>
        </is>
      </c>
      <c r="E36074" s="8" t="inlineStr">
        <is>
          <t>Crush's Coaster Single Rider</t>
        </is>
      </c>
      <c r="F36074" s="8" t="inlineStr">
        <is>
          <t>STANDBY</t>
        </is>
      </c>
      <c r="G36074" s="8" t="n">
        <v>50</v>
      </c>
      <c r="H36074" s="8" t="inlineStr">
        <is>
          <t>OPERATING</t>
        </is>
      </c>
    </row>
    <row r="36075">
      <c r="A36075" s="8" t="inlineStr">
        <is>
          <t>2026-08-07</t>
        </is>
      </c>
      <c r="B36075" s="8" t="n">
        <v>21</v>
      </c>
      <c r="C36075" s="8" t="n">
        <v>9</v>
      </c>
      <c r="D36075" s="8" t="inlineStr">
        <is>
          <t>Disney Adventure World</t>
        </is>
      </c>
      <c r="E36075" s="8" t="inlineStr">
        <is>
          <t>Les Tapis Volants - Flying Carpets Over Agrabah®</t>
        </is>
      </c>
      <c r="F36075" s="8" t="inlineStr">
        <is>
          <t>STANDBY</t>
        </is>
      </c>
      <c r="G36075" s="8" t="n">
        <v>5</v>
      </c>
      <c r="H36075" s="8" t="inlineStr">
        <is>
          <t>OPERATING</t>
        </is>
      </c>
    </row>
    <row r="36076">
      <c r="A36076" s="8" t="inlineStr">
        <is>
          <t>2026-08-07</t>
        </is>
      </c>
      <c r="B36076" s="8" t="n">
        <v>21</v>
      </c>
      <c r="C36076" s="8" t="n">
        <v>9</v>
      </c>
      <c r="D36076" s="8" t="inlineStr">
        <is>
          <t>Disney Adventure World</t>
        </is>
      </c>
      <c r="E36076" s="8" t="inlineStr">
        <is>
          <t>Ratatouille : L’Aventure Totalement Toquée de Rémy​</t>
        </is>
      </c>
      <c r="F36076" s="8" t="inlineStr">
        <is>
          <t>STANDBY</t>
        </is>
      </c>
      <c r="G36076" s="8" t="n">
        <v>35</v>
      </c>
      <c r="H36076" s="8" t="inlineStr">
        <is>
          <t>OPERATING</t>
        </is>
      </c>
    </row>
    <row r="36077">
      <c r="A36077" s="8" t="inlineStr">
        <is>
          <t>2026-08-07</t>
        </is>
      </c>
      <c r="B36077" s="8" t="n">
        <v>21</v>
      </c>
      <c r="C36077" s="8" t="n">
        <v>9</v>
      </c>
      <c r="D36077" s="8" t="inlineStr">
        <is>
          <t>Disney Adventure World</t>
        </is>
      </c>
      <c r="E36077" s="8" t="inlineStr">
        <is>
          <t>Ratatouille: The Adventure Single Rider</t>
        </is>
      </c>
      <c r="F36077" s="8" t="inlineStr">
        <is>
          <t>STANDBY</t>
        </is>
      </c>
      <c r="G36077" s="8" t="n">
        <v>10</v>
      </c>
      <c r="H36077" s="8" t="inlineStr">
        <is>
          <t>OPERATING</t>
        </is>
      </c>
    </row>
    <row r="36078">
      <c r="A36078" s="8" t="inlineStr">
        <is>
          <t>2026-08-07</t>
        </is>
      </c>
      <c r="B36078" s="8" t="n">
        <v>21</v>
      </c>
      <c r="C36078" s="8" t="n">
        <v>9</v>
      </c>
      <c r="D36078" s="8" t="inlineStr">
        <is>
          <t>Disney Adventure World</t>
        </is>
      </c>
      <c r="E36078" s="8" t="inlineStr">
        <is>
          <t>RC Racer</t>
        </is>
      </c>
      <c r="F36078" s="8" t="inlineStr">
        <is>
          <t>STANDBY</t>
        </is>
      </c>
      <c r="G36078" s="8" t="n">
        <v>20</v>
      </c>
      <c r="H36078" s="8" t="inlineStr">
        <is>
          <t>OPERATING</t>
        </is>
      </c>
    </row>
    <row r="36079">
      <c r="A36079" s="8" t="inlineStr">
        <is>
          <t>2026-08-07</t>
        </is>
      </c>
      <c r="B36079" s="8" t="n">
        <v>21</v>
      </c>
      <c r="C36079" s="8" t="n">
        <v>9</v>
      </c>
      <c r="D36079" s="8" t="inlineStr">
        <is>
          <t>Disney Adventure World</t>
        </is>
      </c>
      <c r="E36079" s="8" t="inlineStr">
        <is>
          <t>RC Racer Single Rider</t>
        </is>
      </c>
      <c r="F36079" s="8" t="inlineStr">
        <is>
          <t>STANDBY</t>
        </is>
      </c>
      <c r="G36079" s="8" t="n">
        <v>15</v>
      </c>
      <c r="H36079" s="8" t="inlineStr">
        <is>
          <t>OPERATING</t>
        </is>
      </c>
    </row>
    <row r="36080">
      <c r="A36080" s="8" t="inlineStr">
        <is>
          <t>2026-08-07</t>
        </is>
      </c>
      <c r="B36080" s="8" t="n">
        <v>21</v>
      </c>
      <c r="C36080" s="8" t="n">
        <v>9</v>
      </c>
      <c r="D36080" s="8" t="inlineStr">
        <is>
          <t>Disney Adventure World</t>
        </is>
      </c>
      <c r="E36080" s="8" t="inlineStr">
        <is>
          <t>Slinky® Dog Zigzag Spin</t>
        </is>
      </c>
      <c r="F36080" s="8" t="inlineStr">
        <is>
          <t>STANDBY</t>
        </is>
      </c>
      <c r="G36080" s="8" t="n">
        <v>5</v>
      </c>
      <c r="H36080" s="8" t="inlineStr">
        <is>
          <t>OPERATING</t>
        </is>
      </c>
    </row>
    <row r="36081">
      <c r="A36081" s="8" t="inlineStr">
        <is>
          <t>2026-08-07</t>
        </is>
      </c>
      <c r="B36081" s="8" t="n">
        <v>21</v>
      </c>
      <c r="C36081" s="8" t="n">
        <v>9</v>
      </c>
      <c r="D36081" s="8" t="inlineStr">
        <is>
          <t>Disney Adventure World</t>
        </is>
      </c>
      <c r="E36081" s="8" t="inlineStr">
        <is>
          <t>Toy Soldiers Parachute Drop</t>
        </is>
      </c>
      <c r="F36081" s="8" t="inlineStr">
        <is>
          <t>STANDBY</t>
        </is>
      </c>
      <c r="G36081" s="8" t="n">
        <v>35</v>
      </c>
      <c r="H36081" s="8" t="inlineStr">
        <is>
          <t>OPERATING</t>
        </is>
      </c>
    </row>
    <row r="36082">
      <c r="A36082" s="8" t="inlineStr">
        <is>
          <t>2026-08-07</t>
        </is>
      </c>
      <c r="B36082" s="8" t="n">
        <v>21</v>
      </c>
      <c r="C36082" s="8" t="n">
        <v>9</v>
      </c>
      <c r="D36082" s="8" t="inlineStr">
        <is>
          <t>Disney Adventure World</t>
        </is>
      </c>
      <c r="E36082" s="8" t="inlineStr">
        <is>
          <t>Toy Soldiers Parachute Drop Single Rider</t>
        </is>
      </c>
      <c r="F36082" s="8" t="inlineStr">
        <is>
          <t>STANDBY</t>
        </is>
      </c>
      <c r="G36082" s="8" t="n">
        <v>10</v>
      </c>
      <c r="H36082" s="8" t="inlineStr">
        <is>
          <t>OPERATING</t>
        </is>
      </c>
    </row>
    <row r="36083">
      <c r="A36083" s="8" t="inlineStr">
        <is>
          <t>2026-08-07</t>
        </is>
      </c>
      <c r="B36083" s="8" t="n">
        <v>21</v>
      </c>
      <c r="C36083" s="8" t="n">
        <v>9</v>
      </c>
      <c r="D36083" s="8" t="inlineStr">
        <is>
          <t>Disney Adventure World</t>
        </is>
      </c>
      <c r="E36083" s="8" t="inlineStr">
        <is>
          <t>Entry to World of Frozen</t>
        </is>
      </c>
      <c r="F36083" s="8" t="inlineStr">
        <is>
          <t>STANDBY</t>
        </is>
      </c>
      <c r="G36083" s="8" t="n">
        <v>0</v>
      </c>
      <c r="H36083" s="8" t="inlineStr">
        <is>
          <t>OPERATING</t>
        </is>
      </c>
    </row>
    <row r="36084">
      <c r="A36084" s="8" t="inlineStr">
        <is>
          <t>2026-08-07</t>
        </is>
      </c>
      <c r="B36084" s="8" t="n">
        <v>21</v>
      </c>
      <c r="C36084" s="8" t="n">
        <v>9</v>
      </c>
      <c r="D36084" s="8" t="inlineStr">
        <is>
          <t>Disney Adventure World</t>
        </is>
      </c>
      <c r="E36084" s="8" t="inlineStr">
        <is>
          <t>Frozen Ever After</t>
        </is>
      </c>
      <c r="F36084" s="8" t="inlineStr">
        <is>
          <t>STANDBY</t>
        </is>
      </c>
      <c r="G36084" s="8" t="n">
        <v>40</v>
      </c>
      <c r="H36084" s="8" t="inlineStr">
        <is>
          <t>OPERATING</t>
        </is>
      </c>
    </row>
    <row r="36085">
      <c r="A36085" s="8" t="inlineStr">
        <is>
          <t>2026-08-07</t>
        </is>
      </c>
      <c r="B36085" s="8" t="n">
        <v>21</v>
      </c>
      <c r="C36085" s="8" t="n">
        <v>9</v>
      </c>
      <c r="D36085" s="8" t="inlineStr">
        <is>
          <t>Disney Adventure World</t>
        </is>
      </c>
      <c r="E36085" s="8" t="inlineStr">
        <is>
          <t>Raiponce Tangled Spin</t>
        </is>
      </c>
      <c r="F36085" s="8" t="inlineStr">
        <is>
          <t>STANDBY</t>
        </is>
      </c>
      <c r="G36085" s="8" t="n">
        <v>5</v>
      </c>
      <c r="H36085" s="8" t="inlineStr">
        <is>
          <t>OPERATING</t>
        </is>
      </c>
    </row>
    <row r="36086">
      <c r="A36086" s="8" t="inlineStr">
        <is>
          <t>2026-08-07</t>
        </is>
      </c>
      <c r="B36086" s="8" t="n">
        <v>21</v>
      </c>
      <c r="C36086" s="8" t="n">
        <v>15</v>
      </c>
      <c r="D36086" s="8" t="inlineStr">
        <is>
          <t>Disneyland Park</t>
        </is>
      </c>
      <c r="E36086" s="8" t="inlineStr">
        <is>
          <t>Adventure Isle</t>
        </is>
      </c>
      <c r="F36086" s="8" t="inlineStr">
        <is>
          <t>STANDBY</t>
        </is>
      </c>
      <c r="G36086" s="8" t="n">
        <v>0</v>
      </c>
      <c r="H36086" s="8" t="inlineStr">
        <is>
          <t>OPERATING</t>
        </is>
      </c>
    </row>
    <row r="36087">
      <c r="A36087" s="8" t="inlineStr">
        <is>
          <t>2026-08-07</t>
        </is>
      </c>
      <c r="B36087" s="8" t="n">
        <v>21</v>
      </c>
      <c r="C36087" s="8" t="n">
        <v>15</v>
      </c>
      <c r="D36087" s="8" t="inlineStr">
        <is>
          <t>Disneyland Park</t>
        </is>
      </c>
      <c r="E36087" s="8" t="inlineStr">
        <is>
          <t>Indiana Jones and the Temple of Peril Single Rider</t>
        </is>
      </c>
      <c r="F36087" s="8" t="inlineStr">
        <is>
          <t>STANDBY</t>
        </is>
      </c>
      <c r="G36087" s="8" t="n">
        <v>5</v>
      </c>
      <c r="H36087" s="8" t="inlineStr">
        <is>
          <t>OPERATING</t>
        </is>
      </c>
    </row>
    <row r="36088">
      <c r="A36088" s="8" t="inlineStr">
        <is>
          <t>2026-08-07</t>
        </is>
      </c>
      <c r="B36088" s="8" t="n">
        <v>21</v>
      </c>
      <c r="C36088" s="8" t="n">
        <v>15</v>
      </c>
      <c r="D36088" s="8" t="inlineStr">
        <is>
          <t>Disneyland Park</t>
        </is>
      </c>
      <c r="E36088" s="8" t="inlineStr">
        <is>
          <t>Indiana Jones™ and the Temple of Peril</t>
        </is>
      </c>
      <c r="F36088" s="8" t="inlineStr">
        <is>
          <t>STANDBY</t>
        </is>
      </c>
      <c r="G36088" s="8" t="n">
        <v>5</v>
      </c>
      <c r="H36088" s="8" t="inlineStr">
        <is>
          <t>OPERATING</t>
        </is>
      </c>
    </row>
    <row r="36089">
      <c r="A36089" s="8" t="inlineStr">
        <is>
          <t>2026-08-07</t>
        </is>
      </c>
      <c r="B36089" s="8" t="n">
        <v>21</v>
      </c>
      <c r="C36089" s="8" t="n">
        <v>15</v>
      </c>
      <c r="D36089" s="8" t="inlineStr">
        <is>
          <t>Disneyland Park</t>
        </is>
      </c>
      <c r="E36089" s="8" t="inlineStr">
        <is>
          <t>La Cabane des Robinson</t>
        </is>
      </c>
      <c r="F36089" s="8" t="inlineStr">
        <is>
          <t>STANDBY</t>
        </is>
      </c>
      <c r="G36089" s="8" t="n">
        <v>5</v>
      </c>
      <c r="H36089" s="8" t="inlineStr">
        <is>
          <t>OPERATING</t>
        </is>
      </c>
    </row>
    <row r="36090">
      <c r="A36090" s="8" t="inlineStr">
        <is>
          <t>2026-08-07</t>
        </is>
      </c>
      <c r="B36090" s="8" t="n">
        <v>21</v>
      </c>
      <c r="C36090" s="8" t="n">
        <v>15</v>
      </c>
      <c r="D36090" s="8" t="inlineStr">
        <is>
          <t>Disneyland Park</t>
        </is>
      </c>
      <c r="E36090" s="8" t="inlineStr">
        <is>
          <t>Le Passage Enchanté d'Aladdin</t>
        </is>
      </c>
      <c r="F36090" s="8" t="inlineStr">
        <is>
          <t>STANDBY</t>
        </is>
      </c>
      <c r="G36090" s="8" t="n">
        <v>0</v>
      </c>
      <c r="H36090" s="8" t="inlineStr">
        <is>
          <t>OPERATING</t>
        </is>
      </c>
    </row>
    <row r="36091">
      <c r="A36091" s="8" t="inlineStr">
        <is>
          <t>2026-08-07</t>
        </is>
      </c>
      <c r="B36091" s="8" t="n">
        <v>21</v>
      </c>
      <c r="C36091" s="8" t="n">
        <v>15</v>
      </c>
      <c r="D36091" s="8" t="inlineStr">
        <is>
          <t>Disneyland Park</t>
        </is>
      </c>
      <c r="E36091" s="8" t="inlineStr">
        <is>
          <t>Pirate Galleon</t>
        </is>
      </c>
      <c r="F36091" s="8" t="inlineStr">
        <is>
          <t>STANDBY</t>
        </is>
      </c>
      <c r="G36091" s="8" t="n">
        <v>0</v>
      </c>
      <c r="H36091" s="8" t="inlineStr">
        <is>
          <t>CLOSED</t>
        </is>
      </c>
    </row>
    <row r="36092">
      <c r="A36092" s="8" t="inlineStr">
        <is>
          <t>2026-08-07</t>
        </is>
      </c>
      <c r="B36092" s="8" t="n">
        <v>21</v>
      </c>
      <c r="C36092" s="8" t="n">
        <v>15</v>
      </c>
      <c r="D36092" s="8" t="inlineStr">
        <is>
          <t>Disneyland Park</t>
        </is>
      </c>
      <c r="E36092" s="8" t="inlineStr">
        <is>
          <t>Pirates of the Caribbean</t>
        </is>
      </c>
      <c r="F36092" s="8" t="inlineStr">
        <is>
          <t>STANDBY</t>
        </is>
      </c>
      <c r="G36092" s="8" t="n">
        <v>15</v>
      </c>
      <c r="H36092" s="8" t="inlineStr">
        <is>
          <t>OPERATING</t>
        </is>
      </c>
    </row>
    <row r="36093">
      <c r="A36093" s="8" t="inlineStr">
        <is>
          <t>2026-08-07</t>
        </is>
      </c>
      <c r="B36093" s="8" t="n">
        <v>21</v>
      </c>
      <c r="C36093" s="8" t="n">
        <v>15</v>
      </c>
      <c r="D36093" s="8" t="inlineStr">
        <is>
          <t>Disneyland Park</t>
        </is>
      </c>
      <c r="E36093" s="8" t="inlineStr">
        <is>
          <t>Pirates' Beach</t>
        </is>
      </c>
      <c r="F36093" s="8" t="inlineStr">
        <is>
          <t>STANDBY</t>
        </is>
      </c>
      <c r="G36093" s="8" t="n">
        <v>0</v>
      </c>
      <c r="H36093" s="8" t="inlineStr">
        <is>
          <t>OPERATING</t>
        </is>
      </c>
    </row>
    <row r="36094">
      <c r="A36094" s="8" t="inlineStr">
        <is>
          <t>2026-08-07</t>
        </is>
      </c>
      <c r="B36094" s="8" t="n">
        <v>21</v>
      </c>
      <c r="C36094" s="8" t="n">
        <v>15</v>
      </c>
      <c r="D36094" s="8" t="inlineStr">
        <is>
          <t>Disneyland Park</t>
        </is>
      </c>
      <c r="E36094" s="8" t="inlineStr">
        <is>
          <t>Autopia, presented by Avis</t>
        </is>
      </c>
      <c r="F36094" s="8" t="inlineStr">
        <is>
          <t>STANDBY</t>
        </is>
      </c>
      <c r="G36094" s="8" t="n">
        <v>55</v>
      </c>
      <c r="H36094" s="8" t="inlineStr">
        <is>
          <t>OPERATING</t>
        </is>
      </c>
    </row>
    <row r="36095">
      <c r="A36095" s="8" t="inlineStr">
        <is>
          <t>2026-08-07</t>
        </is>
      </c>
      <c r="B36095" s="8" t="n">
        <v>21</v>
      </c>
      <c r="C36095" s="8" t="n">
        <v>15</v>
      </c>
      <c r="D36095" s="8" t="inlineStr">
        <is>
          <t>Disneyland Park</t>
        </is>
      </c>
      <c r="E36095" s="8" t="inlineStr">
        <is>
          <t>Buzz Lightyear Laser Blast</t>
        </is>
      </c>
      <c r="F36095" s="8" t="inlineStr">
        <is>
          <t>STANDBY</t>
        </is>
      </c>
      <c r="G36095" s="8" t="n">
        <v>20</v>
      </c>
      <c r="H36095" s="8" t="inlineStr">
        <is>
          <t>OPERATING</t>
        </is>
      </c>
    </row>
    <row r="36096">
      <c r="A36096" s="8" t="inlineStr">
        <is>
          <t>2026-08-07</t>
        </is>
      </c>
      <c r="B36096" s="8" t="n">
        <v>21</v>
      </c>
      <c r="C36096" s="8" t="n">
        <v>15</v>
      </c>
      <c r="D36096" s="8" t="inlineStr">
        <is>
          <t>Disneyland Park</t>
        </is>
      </c>
      <c r="E36096" s="8" t="inlineStr">
        <is>
          <t>Disneyland Railroad Discoveryland Station</t>
        </is>
      </c>
      <c r="F36096" s="8" t="inlineStr">
        <is>
          <t>STANDBY</t>
        </is>
      </c>
      <c r="G36096" s="8" t="n">
        <v>0</v>
      </c>
      <c r="H36096" s="8" t="inlineStr">
        <is>
          <t>CLOSED</t>
        </is>
      </c>
    </row>
    <row r="36097">
      <c r="A36097" s="8" t="inlineStr">
        <is>
          <t>2026-08-07</t>
        </is>
      </c>
      <c r="B36097" s="8" t="n">
        <v>21</v>
      </c>
      <c r="C36097" s="8" t="n">
        <v>15</v>
      </c>
      <c r="D36097" s="8" t="inlineStr">
        <is>
          <t>Disneyland Park</t>
        </is>
      </c>
      <c r="E36097" s="8" t="inlineStr">
        <is>
          <t>Les Mystères du Nautilus</t>
        </is>
      </c>
      <c r="F36097" s="8" t="inlineStr">
        <is>
          <t>STANDBY</t>
        </is>
      </c>
      <c r="G36097" s="8" t="n">
        <v>5</v>
      </c>
      <c r="H36097" s="8" t="inlineStr">
        <is>
          <t>OPERATING</t>
        </is>
      </c>
    </row>
    <row r="36098">
      <c r="A36098" s="8" t="inlineStr">
        <is>
          <t>2026-08-07</t>
        </is>
      </c>
      <c r="B36098" s="8" t="n">
        <v>21</v>
      </c>
      <c r="C36098" s="8" t="n">
        <v>15</v>
      </c>
      <c r="D36098" s="8" t="inlineStr">
        <is>
          <t>Disneyland Park</t>
        </is>
      </c>
      <c r="E36098" s="8" t="inlineStr">
        <is>
          <t>Mickey’s PhilharMagic</t>
        </is>
      </c>
      <c r="F36098" s="8" t="inlineStr">
        <is>
          <t>STANDBY</t>
        </is>
      </c>
      <c r="G36098" s="8" t="n">
        <v>0</v>
      </c>
      <c r="H36098" s="8" t="inlineStr">
        <is>
          <t>CLOSED</t>
        </is>
      </c>
    </row>
    <row r="36099">
      <c r="A36099" s="8" t="inlineStr">
        <is>
          <t>2026-08-07</t>
        </is>
      </c>
      <c r="B36099" s="8" t="n">
        <v>21</v>
      </c>
      <c r="C36099" s="8" t="n">
        <v>15</v>
      </c>
      <c r="D36099" s="8" t="inlineStr">
        <is>
          <t>Disneyland Park</t>
        </is>
      </c>
      <c r="E36099" s="8" t="inlineStr">
        <is>
          <t>Orbitron®</t>
        </is>
      </c>
      <c r="F36099" s="8" t="inlineStr">
        <is>
          <t>STANDBY</t>
        </is>
      </c>
      <c r="G36099" s="8" t="n">
        <v>40</v>
      </c>
      <c r="H36099" s="8" t="inlineStr">
        <is>
          <t>OPERATING</t>
        </is>
      </c>
    </row>
    <row r="36100">
      <c r="A36100" s="8" t="inlineStr">
        <is>
          <t>2026-08-07</t>
        </is>
      </c>
      <c r="B36100" s="8" t="n">
        <v>21</v>
      </c>
      <c r="C36100" s="8" t="n">
        <v>15</v>
      </c>
      <c r="D36100" s="8" t="inlineStr">
        <is>
          <t>Disneyland Park</t>
        </is>
      </c>
      <c r="E36100" s="8" t="inlineStr">
        <is>
          <t>Star Tours: The Adventures Continue*</t>
        </is>
      </c>
      <c r="F36100" s="8" t="inlineStr">
        <is>
          <t>STANDBY</t>
        </is>
      </c>
      <c r="G36100" s="8" t="n">
        <v>5</v>
      </c>
      <c r="H36100" s="8" t="inlineStr">
        <is>
          <t>OPERATING</t>
        </is>
      </c>
    </row>
    <row r="36101">
      <c r="A36101" s="8" t="inlineStr">
        <is>
          <t>2026-08-07</t>
        </is>
      </c>
      <c r="B36101" s="8" t="n">
        <v>21</v>
      </c>
      <c r="C36101" s="8" t="n">
        <v>15</v>
      </c>
      <c r="D36101" s="8" t="inlineStr">
        <is>
          <t>Disneyland Park</t>
        </is>
      </c>
      <c r="E36101" s="8" t="inlineStr">
        <is>
          <t>Star Wars Hyperspace Mountain</t>
        </is>
      </c>
      <c r="F36101" s="8" t="inlineStr">
        <is>
          <t>STANDBY</t>
        </is>
      </c>
      <c r="G36101" s="8" t="n">
        <v>20</v>
      </c>
      <c r="H36101" s="8" t="inlineStr">
        <is>
          <t>OPERATING</t>
        </is>
      </c>
    </row>
    <row r="36102">
      <c r="A36102" s="8" t="inlineStr">
        <is>
          <t>2026-08-07</t>
        </is>
      </c>
      <c r="B36102" s="8" t="n">
        <v>21</v>
      </c>
      <c r="C36102" s="8" t="n">
        <v>15</v>
      </c>
      <c r="D36102" s="8" t="inlineStr">
        <is>
          <t>Disneyland Park</t>
        </is>
      </c>
      <c r="E36102" s="8" t="inlineStr">
        <is>
          <t>Star Wars Hyperspace Mountain Single Rider</t>
        </is>
      </c>
      <c r="F36102" s="8" t="inlineStr">
        <is>
          <t>STANDBY</t>
        </is>
      </c>
      <c r="G36102" s="8" t="n">
        <v>0</v>
      </c>
      <c r="H36102" s="8" t="inlineStr">
        <is>
          <t>OPERATING</t>
        </is>
      </c>
    </row>
    <row r="36103">
      <c r="A36103" s="8" t="inlineStr">
        <is>
          <t>2026-08-07</t>
        </is>
      </c>
      <c r="B36103" s="8" t="n">
        <v>21</v>
      </c>
      <c r="C36103" s="8" t="n">
        <v>15</v>
      </c>
      <c r="D36103" s="8" t="inlineStr">
        <is>
          <t>Disneyland Park</t>
        </is>
      </c>
      <c r="E36103" s="8" t="inlineStr">
        <is>
          <t>Welcome to Starport: A Star Wars Encounter</t>
        </is>
      </c>
      <c r="F36103" s="8" t="inlineStr">
        <is>
          <t>STANDBY</t>
        </is>
      </c>
      <c r="G36103" s="8" t="n">
        <v>0</v>
      </c>
      <c r="H36103" s="8" t="inlineStr">
        <is>
          <t>CLOSED</t>
        </is>
      </c>
    </row>
    <row r="36104">
      <c r="A36104" s="8" t="inlineStr">
        <is>
          <t>2026-08-07</t>
        </is>
      </c>
      <c r="B36104" s="8" t="n">
        <v>21</v>
      </c>
      <c r="C36104" s="8" t="n">
        <v>15</v>
      </c>
      <c r="D36104" s="8" t="inlineStr">
        <is>
          <t>Disneyland Park</t>
        </is>
      </c>
      <c r="E36104" s="8" t="inlineStr">
        <is>
          <t>"it's a small world"</t>
        </is>
      </c>
      <c r="F36104" s="8" t="inlineStr">
        <is>
          <t>STANDBY</t>
        </is>
      </c>
      <c r="G36104" s="8" t="n">
        <v>5</v>
      </c>
      <c r="H36104" s="8" t="inlineStr">
        <is>
          <t>OPERATING</t>
        </is>
      </c>
    </row>
    <row r="36105">
      <c r="A36105" s="8" t="inlineStr">
        <is>
          <t>2026-08-07</t>
        </is>
      </c>
      <c r="B36105" s="8" t="n">
        <v>21</v>
      </c>
      <c r="C36105" s="8" t="n">
        <v>15</v>
      </c>
      <c r="D36105" s="8" t="inlineStr">
        <is>
          <t>Disneyland Park</t>
        </is>
      </c>
      <c r="E36105" s="8" t="inlineStr">
        <is>
          <t>Alice's Curious Labyrinth</t>
        </is>
      </c>
      <c r="F36105" s="8" t="inlineStr">
        <is>
          <t>STANDBY</t>
        </is>
      </c>
      <c r="G36105" s="8" t="n">
        <v>0</v>
      </c>
      <c r="H36105" s="8" t="inlineStr">
        <is>
          <t>CLOSED</t>
        </is>
      </c>
    </row>
    <row r="36106">
      <c r="A36106" s="8" t="inlineStr">
        <is>
          <t>2026-08-07</t>
        </is>
      </c>
      <c r="B36106" s="8" t="n">
        <v>21</v>
      </c>
      <c r="C36106" s="8" t="n">
        <v>15</v>
      </c>
      <c r="D36106" s="8" t="inlineStr">
        <is>
          <t>Disneyland Park</t>
        </is>
      </c>
      <c r="E36106" s="8" t="inlineStr">
        <is>
          <t>Blanche-Neige et les Sept Nains®</t>
        </is>
      </c>
      <c r="F36106" s="8" t="inlineStr">
        <is>
          <t>STANDBY</t>
        </is>
      </c>
      <c r="G36106" s="8" t="n">
        <v>20</v>
      </c>
      <c r="H36106" s="8" t="inlineStr">
        <is>
          <t>OPERATING</t>
        </is>
      </c>
    </row>
    <row r="36107">
      <c r="A36107" s="8" t="inlineStr">
        <is>
          <t>2026-08-07</t>
        </is>
      </c>
      <c r="B36107" s="8" t="n">
        <v>21</v>
      </c>
      <c r="C36107" s="8" t="n">
        <v>15</v>
      </c>
      <c r="D36107" s="8" t="inlineStr">
        <is>
          <t>Disneyland Park</t>
        </is>
      </c>
      <c r="E36107" s="8" t="inlineStr">
        <is>
          <t>Casey Jr. – le Petit Train du Cirque</t>
        </is>
      </c>
      <c r="F36107" s="8" t="inlineStr">
        <is>
          <t>STANDBY</t>
        </is>
      </c>
      <c r="G36107" s="8" t="n">
        <v>0</v>
      </c>
      <c r="H36107" s="8" t="inlineStr">
        <is>
          <t>CLOSED</t>
        </is>
      </c>
    </row>
    <row r="36108">
      <c r="A36108" s="8" t="inlineStr">
        <is>
          <t>2026-08-07</t>
        </is>
      </c>
      <c r="B36108" s="8" t="n">
        <v>21</v>
      </c>
      <c r="C36108" s="8" t="n">
        <v>15</v>
      </c>
      <c r="D36108" s="8" t="inlineStr">
        <is>
          <t>Disneyland Park</t>
        </is>
      </c>
      <c r="E36108" s="8" t="inlineStr">
        <is>
          <t>Disneyland Railroad Fantasyland Station</t>
        </is>
      </c>
      <c r="F36108" s="8" t="inlineStr">
        <is>
          <t>STANDBY</t>
        </is>
      </c>
      <c r="G36108" s="8" t="n">
        <v>0</v>
      </c>
      <c r="H36108" s="8" t="inlineStr">
        <is>
          <t>CLOSED</t>
        </is>
      </c>
    </row>
    <row r="36109">
      <c r="A36109" s="8" t="inlineStr">
        <is>
          <t>2026-08-07</t>
        </is>
      </c>
      <c r="B36109" s="8" t="n">
        <v>21</v>
      </c>
      <c r="C36109" s="8" t="n">
        <v>15</v>
      </c>
      <c r="D36109" s="8" t="inlineStr">
        <is>
          <t>Disneyland Park</t>
        </is>
      </c>
      <c r="E36109" s="8" t="inlineStr">
        <is>
          <t>Disneyland Railroad Main Street Station</t>
        </is>
      </c>
      <c r="F36109" s="8" t="inlineStr">
        <is>
          <t>STANDBY</t>
        </is>
      </c>
      <c r="G36109" s="8" t="n">
        <v>0</v>
      </c>
      <c r="H36109" s="8" t="inlineStr">
        <is>
          <t>CLOSED</t>
        </is>
      </c>
    </row>
    <row r="36110">
      <c r="A36110" s="8" t="inlineStr">
        <is>
          <t>2026-08-07</t>
        </is>
      </c>
      <c r="B36110" s="8" t="n">
        <v>21</v>
      </c>
      <c r="C36110" s="8" t="n">
        <v>15</v>
      </c>
      <c r="D36110" s="8" t="inlineStr">
        <is>
          <t>Disneyland Park</t>
        </is>
      </c>
      <c r="E36110" s="8" t="inlineStr">
        <is>
          <t>Dumbo the Flying Elephant</t>
        </is>
      </c>
      <c r="F36110" s="8" t="inlineStr">
        <is>
          <t>STANDBY</t>
        </is>
      </c>
      <c r="G36110" s="8" t="n">
        <v>20</v>
      </c>
      <c r="H36110" s="8" t="inlineStr">
        <is>
          <t>OPERATING</t>
        </is>
      </c>
    </row>
    <row r="36111">
      <c r="A36111" s="8" t="inlineStr">
        <is>
          <t>2026-08-07</t>
        </is>
      </c>
      <c r="B36111" s="8" t="n">
        <v>21</v>
      </c>
      <c r="C36111" s="8" t="n">
        <v>15</v>
      </c>
      <c r="D36111" s="8" t="inlineStr">
        <is>
          <t>Disneyland Park</t>
        </is>
      </c>
      <c r="E36111" s="8" t="inlineStr">
        <is>
          <t>La Tanière du Dragon</t>
        </is>
      </c>
      <c r="F36111" s="8" t="inlineStr">
        <is>
          <t>STANDBY</t>
        </is>
      </c>
      <c r="G36111" s="8" t="n">
        <v>0</v>
      </c>
      <c r="H36111" s="8" t="inlineStr">
        <is>
          <t>CLOSED</t>
        </is>
      </c>
    </row>
    <row r="36112">
      <c r="A36112" s="8" t="inlineStr">
        <is>
          <t>2026-08-07</t>
        </is>
      </c>
      <c r="B36112" s="8" t="n">
        <v>21</v>
      </c>
      <c r="C36112" s="8" t="n">
        <v>15</v>
      </c>
      <c r="D36112" s="8" t="inlineStr">
        <is>
          <t>Disneyland Park</t>
        </is>
      </c>
      <c r="E36112" s="8" t="inlineStr">
        <is>
          <t>Le Carrousel de Lancelot</t>
        </is>
      </c>
      <c r="F36112" s="8" t="inlineStr">
        <is>
          <t>STANDBY</t>
        </is>
      </c>
      <c r="G36112" s="8" t="n">
        <v>10</v>
      </c>
      <c r="H36112" s="8" t="inlineStr">
        <is>
          <t>OPERATING</t>
        </is>
      </c>
    </row>
    <row r="36113">
      <c r="A36113" s="8" t="inlineStr">
        <is>
          <t>2026-08-07</t>
        </is>
      </c>
      <c r="B36113" s="8" t="n">
        <v>21</v>
      </c>
      <c r="C36113" s="8" t="n">
        <v>15</v>
      </c>
      <c r="D36113" s="8" t="inlineStr">
        <is>
          <t>Disneyland Park</t>
        </is>
      </c>
      <c r="E36113" s="8" t="inlineStr">
        <is>
          <t>Le Pays des Contes de Fées, presented by Vittel</t>
        </is>
      </c>
      <c r="F36113" s="8" t="inlineStr">
        <is>
          <t>STANDBY</t>
        </is>
      </c>
      <c r="G36113" s="8" t="n">
        <v>0</v>
      </c>
      <c r="H36113" s="8" t="inlineStr">
        <is>
          <t>CLOSED</t>
        </is>
      </c>
    </row>
    <row r="36114">
      <c r="A36114" s="8" t="inlineStr">
        <is>
          <t>2026-08-07</t>
        </is>
      </c>
      <c r="B36114" s="8" t="n">
        <v>21</v>
      </c>
      <c r="C36114" s="8" t="n">
        <v>15</v>
      </c>
      <c r="D36114" s="8" t="inlineStr">
        <is>
          <t>Disneyland Park</t>
        </is>
      </c>
      <c r="E36114" s="8" t="inlineStr">
        <is>
          <t>Les Voyages de Pinocchio</t>
        </is>
      </c>
      <c r="F36114" s="8" t="inlineStr">
        <is>
          <t>STANDBY</t>
        </is>
      </c>
      <c r="G36114" s="8" t="n">
        <v>15</v>
      </c>
      <c r="H36114" s="8" t="inlineStr">
        <is>
          <t>OPERATING</t>
        </is>
      </c>
    </row>
    <row r="36115">
      <c r="A36115" s="8" t="inlineStr">
        <is>
          <t>2026-08-07</t>
        </is>
      </c>
      <c r="B36115" s="8" t="n">
        <v>21</v>
      </c>
      <c r="C36115" s="8" t="n">
        <v>15</v>
      </c>
      <c r="D36115" s="8" t="inlineStr">
        <is>
          <t>Disneyland Park</t>
        </is>
      </c>
      <c r="E36115" s="8" t="inlineStr">
        <is>
          <t>Mad Hatter's Tea Cups</t>
        </is>
      </c>
      <c r="F36115" s="8" t="inlineStr">
        <is>
          <t>STANDBY</t>
        </is>
      </c>
      <c r="G36115" s="8" t="n">
        <v>10</v>
      </c>
      <c r="H36115" s="8" t="inlineStr">
        <is>
          <t>OPERATING</t>
        </is>
      </c>
    </row>
    <row r="36116">
      <c r="A36116" s="8" t="inlineStr">
        <is>
          <t>2026-08-07</t>
        </is>
      </c>
      <c r="B36116" s="8" t="n">
        <v>21</v>
      </c>
      <c r="C36116" s="8" t="n">
        <v>15</v>
      </c>
      <c r="D36116" s="8" t="inlineStr">
        <is>
          <t>Disneyland Park</t>
        </is>
      </c>
      <c r="E36116" s="8" t="inlineStr">
        <is>
          <t>Meet Mickey Mouse</t>
        </is>
      </c>
      <c r="F36116" s="8" t="inlineStr">
        <is>
          <t>STANDBY</t>
        </is>
      </c>
      <c r="G36116" s="8" t="n">
        <v>0</v>
      </c>
      <c r="H36116" s="8" t="inlineStr">
        <is>
          <t>CLOSED</t>
        </is>
      </c>
    </row>
    <row r="36117">
      <c r="A36117" s="8" t="inlineStr">
        <is>
          <t>2026-08-07</t>
        </is>
      </c>
      <c r="B36117" s="8" t="n">
        <v>21</v>
      </c>
      <c r="C36117" s="8" t="n">
        <v>15</v>
      </c>
      <c r="D36117" s="8" t="inlineStr">
        <is>
          <t>Disneyland Park</t>
        </is>
      </c>
      <c r="E36117" s="8" t="inlineStr">
        <is>
          <t>Peter Pan's Flight</t>
        </is>
      </c>
      <c r="F36117" s="8" t="inlineStr">
        <is>
          <t>STANDBY</t>
        </is>
      </c>
      <c r="G36117" s="8" t="n">
        <v>45</v>
      </c>
      <c r="H36117" s="8" t="inlineStr">
        <is>
          <t>OPERATING</t>
        </is>
      </c>
    </row>
    <row r="36118">
      <c r="A36118" s="8" t="inlineStr">
        <is>
          <t>2026-08-07</t>
        </is>
      </c>
      <c r="B36118" s="8" t="n">
        <v>21</v>
      </c>
      <c r="C36118" s="8" t="n">
        <v>15</v>
      </c>
      <c r="D36118" s="8" t="inlineStr">
        <is>
          <t>Disneyland Park</t>
        </is>
      </c>
      <c r="E36118" s="8" t="inlineStr">
        <is>
          <t>Princess Pavilion</t>
        </is>
      </c>
      <c r="F36118" s="8" t="inlineStr">
        <is>
          <t>STANDBY</t>
        </is>
      </c>
      <c r="G36118" s="8" t="n">
        <v>0</v>
      </c>
      <c r="H36118" s="8" t="inlineStr">
        <is>
          <t>CLOSED</t>
        </is>
      </c>
    </row>
    <row r="36119">
      <c r="A36119" s="8" t="inlineStr">
        <is>
          <t>2026-08-07</t>
        </is>
      </c>
      <c r="B36119" s="8" t="n">
        <v>21</v>
      </c>
      <c r="C36119" s="8" t="n">
        <v>15</v>
      </c>
      <c r="D36119" s="8" t="inlineStr">
        <is>
          <t>Disneyland Park</t>
        </is>
      </c>
      <c r="E36119" s="8" t="inlineStr">
        <is>
          <t>Big Thunder Mountain</t>
        </is>
      </c>
      <c r="F36119" s="8" t="inlineStr">
        <is>
          <t>STANDBY</t>
        </is>
      </c>
      <c r="G36119" s="8" t="n">
        <v>30</v>
      </c>
      <c r="H36119" s="8" t="inlineStr">
        <is>
          <t>OPERATING</t>
        </is>
      </c>
    </row>
    <row r="36120">
      <c r="A36120" s="8" t="inlineStr">
        <is>
          <t>2026-08-07</t>
        </is>
      </c>
      <c r="B36120" s="8" t="n">
        <v>21</v>
      </c>
      <c r="C36120" s="8" t="n">
        <v>15</v>
      </c>
      <c r="D36120" s="8" t="inlineStr">
        <is>
          <t>Disneyland Park</t>
        </is>
      </c>
      <c r="E36120" s="8" t="inlineStr">
        <is>
          <t>Disneyland Railroad Frontierland Depot</t>
        </is>
      </c>
      <c r="F36120" s="8" t="inlineStr">
        <is>
          <t>STANDBY</t>
        </is>
      </c>
      <c r="G36120" s="8" t="n">
        <v>0</v>
      </c>
      <c r="H36120" s="8" t="inlineStr">
        <is>
          <t>CLOSED</t>
        </is>
      </c>
    </row>
    <row r="36121">
      <c r="A36121" s="8" t="inlineStr">
        <is>
          <t>2026-08-07</t>
        </is>
      </c>
      <c r="B36121" s="8" t="n">
        <v>21</v>
      </c>
      <c r="C36121" s="8" t="n">
        <v>15</v>
      </c>
      <c r="D36121" s="8" t="inlineStr">
        <is>
          <t>Disneyland Park</t>
        </is>
      </c>
      <c r="E36121" s="8" t="inlineStr">
        <is>
          <t>Frontierland Playground</t>
        </is>
      </c>
      <c r="F36121" s="8" t="inlineStr">
        <is>
          <t>STANDBY</t>
        </is>
      </c>
      <c r="G36121" s="8" t="n">
        <v>0</v>
      </c>
      <c r="H36121" s="8" t="inlineStr">
        <is>
          <t>CLOSED</t>
        </is>
      </c>
    </row>
    <row r="36122">
      <c r="A36122" s="8" t="inlineStr">
        <is>
          <t>2026-08-07</t>
        </is>
      </c>
      <c r="B36122" s="8" t="n">
        <v>21</v>
      </c>
      <c r="C36122" s="8" t="n">
        <v>15</v>
      </c>
      <c r="D36122" s="8" t="inlineStr">
        <is>
          <t>Disneyland Park</t>
        </is>
      </c>
      <c r="E36122" s="8" t="inlineStr">
        <is>
          <t>Phantom Manor</t>
        </is>
      </c>
      <c r="F36122" s="8" t="inlineStr">
        <is>
          <t>STANDBY</t>
        </is>
      </c>
      <c r="G36122" s="8" t="n">
        <v>5</v>
      </c>
      <c r="H36122" s="8" t="inlineStr">
        <is>
          <t>OPERATING</t>
        </is>
      </c>
    </row>
    <row r="36123">
      <c r="A36123" s="8" t="inlineStr">
        <is>
          <t>2026-08-07</t>
        </is>
      </c>
      <c r="B36123" s="8" t="n">
        <v>21</v>
      </c>
      <c r="C36123" s="8" t="n">
        <v>15</v>
      </c>
      <c r="D36123" s="8" t="inlineStr">
        <is>
          <t>Disneyland Park</t>
        </is>
      </c>
      <c r="E36123" s="8" t="inlineStr">
        <is>
          <t>River Rogue Keelboats</t>
        </is>
      </c>
      <c r="F36123" s="8" t="inlineStr">
        <is>
          <t>STANDBY</t>
        </is>
      </c>
      <c r="G36123" s="8" t="n">
        <v>0</v>
      </c>
      <c r="H36123" s="8" t="inlineStr">
        <is>
          <t>CLOSED</t>
        </is>
      </c>
    </row>
    <row r="36124">
      <c r="A36124" s="8" t="inlineStr">
        <is>
          <t>2026-08-07</t>
        </is>
      </c>
      <c r="B36124" s="8" t="n">
        <v>21</v>
      </c>
      <c r="C36124" s="8" t="n">
        <v>15</v>
      </c>
      <c r="D36124" s="8" t="inlineStr">
        <is>
          <t>Disneyland Park</t>
        </is>
      </c>
      <c r="E36124" s="8" t="inlineStr">
        <is>
          <t>Rustler Roundup Shootin' Gallery</t>
        </is>
      </c>
      <c r="F36124" s="8" t="inlineStr">
        <is>
          <t>STANDBY</t>
        </is>
      </c>
      <c r="G36124" s="8" t="n">
        <v>0</v>
      </c>
      <c r="H36124" s="8" t="inlineStr">
        <is>
          <t>OPERATING</t>
        </is>
      </c>
    </row>
    <row r="36125">
      <c r="A36125" s="8" t="inlineStr">
        <is>
          <t>2026-08-07</t>
        </is>
      </c>
      <c r="B36125" s="8" t="n">
        <v>21</v>
      </c>
      <c r="C36125" s="8" t="n">
        <v>15</v>
      </c>
      <c r="D36125" s="8" t="inlineStr">
        <is>
          <t>Disneyland Park</t>
        </is>
      </c>
      <c r="E36125" s="8" t="inlineStr">
        <is>
          <t>Thunder Mesa Riverboat Landing</t>
        </is>
      </c>
      <c r="F36125" s="8" t="inlineStr">
        <is>
          <t>STANDBY</t>
        </is>
      </c>
      <c r="G36125" s="8" t="n">
        <v>0</v>
      </c>
      <c r="H36125" s="8" t="inlineStr">
        <is>
          <t>CLOSED</t>
        </is>
      </c>
    </row>
    <row r="36126">
      <c r="A36126" s="8" t="inlineStr">
        <is>
          <t>2026-08-07</t>
        </is>
      </c>
      <c r="B36126" s="8" t="n">
        <v>21</v>
      </c>
      <c r="C36126" s="8" t="n">
        <v>15</v>
      </c>
      <c r="D36126" s="8" t="inlineStr">
        <is>
          <t>Disneyland Park</t>
        </is>
      </c>
      <c r="E36126" s="8" t="inlineStr">
        <is>
          <t>Disneyland Railroad Main Street Station</t>
        </is>
      </c>
      <c r="F36126" s="8" t="inlineStr">
        <is>
          <t>STANDBY</t>
        </is>
      </c>
      <c r="G36126" s="8" t="n">
        <v>0</v>
      </c>
      <c r="H36126" s="8" t="inlineStr">
        <is>
          <t>CLOSED</t>
        </is>
      </c>
    </row>
    <row r="36127">
      <c r="A36127" s="8" t="inlineStr">
        <is>
          <t>2026-08-07</t>
        </is>
      </c>
      <c r="B36127" s="8" t="n">
        <v>21</v>
      </c>
      <c r="C36127" s="8" t="n">
        <v>15</v>
      </c>
      <c r="D36127" s="8" t="inlineStr">
        <is>
          <t>Disneyland Park</t>
        </is>
      </c>
      <c r="E36127" s="8" t="inlineStr">
        <is>
          <t>Main Street Vehicles</t>
        </is>
      </c>
      <c r="F36127" s="8" t="inlineStr">
        <is>
          <t>STANDBY</t>
        </is>
      </c>
      <c r="G36127" s="8" t="n">
        <v>0</v>
      </c>
      <c r="H36127" s="8" t="inlineStr">
        <is>
          <t>CLOSED</t>
        </is>
      </c>
    </row>
    <row r="36128">
      <c r="A36128" s="8" t="inlineStr">
        <is>
          <t>2026-08-07</t>
        </is>
      </c>
      <c r="B36128" s="8" t="n">
        <v>21</v>
      </c>
      <c r="C36128" s="8" t="n">
        <v>15</v>
      </c>
      <c r="D36128" s="8" t="inlineStr">
        <is>
          <t>Disney Adventure World</t>
        </is>
      </c>
      <c r="E36128" s="8" t="inlineStr">
        <is>
          <t>Avengers Assemble: Flight Force</t>
        </is>
      </c>
      <c r="F36128" s="8" t="inlineStr">
        <is>
          <t>STANDBY</t>
        </is>
      </c>
      <c r="G36128" s="8" t="n">
        <v>5</v>
      </c>
      <c r="H36128" s="8" t="inlineStr">
        <is>
          <t>OPERATING</t>
        </is>
      </c>
    </row>
    <row r="36129">
      <c r="A36129" s="8" t="inlineStr">
        <is>
          <t>2026-08-07</t>
        </is>
      </c>
      <c r="B36129" s="8" t="n">
        <v>21</v>
      </c>
      <c r="C36129" s="8" t="n">
        <v>15</v>
      </c>
      <c r="D36129" s="8" t="inlineStr">
        <is>
          <t>Disney Adventure World</t>
        </is>
      </c>
      <c r="E36129" s="8" t="inlineStr">
        <is>
          <t>Avengers Assemble: Flight Force Single Rider</t>
        </is>
      </c>
      <c r="F36129" s="8" t="inlineStr">
        <is>
          <t>STANDBY</t>
        </is>
      </c>
      <c r="G36129" s="8" t="n">
        <v>5</v>
      </c>
      <c r="H36129" s="8" t="inlineStr">
        <is>
          <t>OPERATING</t>
        </is>
      </c>
    </row>
    <row r="36130">
      <c r="A36130" s="8" t="inlineStr">
        <is>
          <t>2026-08-07</t>
        </is>
      </c>
      <c r="B36130" s="8" t="n">
        <v>21</v>
      </c>
      <c r="C36130" s="8" t="n">
        <v>15</v>
      </c>
      <c r="D36130" s="8" t="inlineStr">
        <is>
          <t>Disney Adventure World</t>
        </is>
      </c>
      <c r="E36130" s="8" t="inlineStr">
        <is>
          <t>Spider-Man W.E.B. Adventure</t>
        </is>
      </c>
      <c r="F36130" s="8" t="inlineStr">
        <is>
          <t>STANDBY</t>
        </is>
      </c>
      <c r="G36130" s="8" t="n">
        <v>20</v>
      </c>
      <c r="H36130" s="8" t="inlineStr">
        <is>
          <t>OPERATING</t>
        </is>
      </c>
    </row>
    <row r="36131">
      <c r="A36131" s="8" t="inlineStr">
        <is>
          <t>2026-08-07</t>
        </is>
      </c>
      <c r="B36131" s="8" t="n">
        <v>21</v>
      </c>
      <c r="C36131" s="8" t="n">
        <v>15</v>
      </c>
      <c r="D36131" s="8" t="inlineStr">
        <is>
          <t>Disney Adventure World</t>
        </is>
      </c>
      <c r="E36131" s="8" t="inlineStr">
        <is>
          <t>Spider-Man W.E.B. Adventure Single Rider</t>
        </is>
      </c>
      <c r="F36131" s="8" t="inlineStr">
        <is>
          <t>STANDBY</t>
        </is>
      </c>
      <c r="G36131" s="8" t="n">
        <v>5</v>
      </c>
      <c r="H36131" s="8" t="inlineStr">
        <is>
          <t>OPERATING</t>
        </is>
      </c>
    </row>
    <row r="36132">
      <c r="A36132" s="8" t="inlineStr">
        <is>
          <t>2026-08-07</t>
        </is>
      </c>
      <c r="B36132" s="8" t="n">
        <v>21</v>
      </c>
      <c r="C36132" s="8" t="n">
        <v>15</v>
      </c>
      <c r="D36132" s="8" t="inlineStr">
        <is>
          <t>Disney Adventure World</t>
        </is>
      </c>
      <c r="E36132" s="8" t="inlineStr">
        <is>
          <t>The Twilight Zone Tower of Terror</t>
        </is>
      </c>
      <c r="F36132" s="8" t="inlineStr">
        <is>
          <t>STANDBY</t>
        </is>
      </c>
      <c r="G36132" s="8" t="n">
        <v>15</v>
      </c>
      <c r="H36132" s="8" t="inlineStr">
        <is>
          <t>OPERATING</t>
        </is>
      </c>
    </row>
    <row r="36133">
      <c r="A36133" s="8" t="inlineStr">
        <is>
          <t>2026-08-07</t>
        </is>
      </c>
      <c r="B36133" s="8" t="n">
        <v>21</v>
      </c>
      <c r="C36133" s="8" t="n">
        <v>15</v>
      </c>
      <c r="D36133" s="8" t="inlineStr">
        <is>
          <t>Disney Adventure World</t>
        </is>
      </c>
      <c r="E36133" s="8" t="inlineStr">
        <is>
          <t>Cars Quatre Roues Rallye</t>
        </is>
      </c>
      <c r="F36133" s="8" t="inlineStr">
        <is>
          <t>STANDBY</t>
        </is>
      </c>
      <c r="G36133" s="8" t="n">
        <v>5</v>
      </c>
      <c r="H36133" s="8" t="inlineStr">
        <is>
          <t>OPERATING</t>
        </is>
      </c>
    </row>
    <row r="36134">
      <c r="A36134" s="8" t="inlineStr">
        <is>
          <t>2026-08-07</t>
        </is>
      </c>
      <c r="B36134" s="8" t="n">
        <v>21</v>
      </c>
      <c r="C36134" s="8" t="n">
        <v>15</v>
      </c>
      <c r="D36134" s="8" t="inlineStr">
        <is>
          <t>Disney Adventure World</t>
        </is>
      </c>
      <c r="E36134" s="8" t="inlineStr">
        <is>
          <t>Cars ROAD TRIP</t>
        </is>
      </c>
      <c r="F36134" s="8" t="inlineStr">
        <is>
          <t>STANDBY</t>
        </is>
      </c>
      <c r="G36134" s="8" t="n">
        <v>0</v>
      </c>
      <c r="H36134" s="8" t="inlineStr">
        <is>
          <t>OPERATING</t>
        </is>
      </c>
    </row>
    <row r="36135">
      <c r="A36135" s="8" t="inlineStr">
        <is>
          <t>2026-08-07</t>
        </is>
      </c>
      <c r="B36135" s="8" t="n">
        <v>21</v>
      </c>
      <c r="C36135" s="8" t="n">
        <v>15</v>
      </c>
      <c r="D36135" s="8" t="inlineStr">
        <is>
          <t>Disney Adventure World</t>
        </is>
      </c>
      <c r="E36135" s="8" t="inlineStr">
        <is>
          <t>Crush's Coaster</t>
        </is>
      </c>
      <c r="F36135" s="8" t="inlineStr">
        <is>
          <t>STANDBY</t>
        </is>
      </c>
      <c r="G36135" s="8" t="n">
        <v>80</v>
      </c>
      <c r="H36135" s="8" t="inlineStr">
        <is>
          <t>OPERATING</t>
        </is>
      </c>
    </row>
    <row r="36136">
      <c r="A36136" s="8" t="inlineStr">
        <is>
          <t>2026-08-07</t>
        </is>
      </c>
      <c r="B36136" s="8" t="n">
        <v>21</v>
      </c>
      <c r="C36136" s="8" t="n">
        <v>15</v>
      </c>
      <c r="D36136" s="8" t="inlineStr">
        <is>
          <t>Disney Adventure World</t>
        </is>
      </c>
      <c r="E36136" s="8" t="inlineStr">
        <is>
          <t>Crush's Coaster Single Rider</t>
        </is>
      </c>
      <c r="F36136" s="8" t="inlineStr">
        <is>
          <t>STANDBY</t>
        </is>
      </c>
      <c r="G36136" s="8" t="n">
        <v>50</v>
      </c>
      <c r="H36136" s="8" t="inlineStr">
        <is>
          <t>OPERATING</t>
        </is>
      </c>
    </row>
    <row r="36137">
      <c r="A36137" s="8" t="inlineStr">
        <is>
          <t>2026-08-07</t>
        </is>
      </c>
      <c r="B36137" s="8" t="n">
        <v>21</v>
      </c>
      <c r="C36137" s="8" t="n">
        <v>15</v>
      </c>
      <c r="D36137" s="8" t="inlineStr">
        <is>
          <t>Disney Adventure World</t>
        </is>
      </c>
      <c r="E36137" s="8" t="inlineStr">
        <is>
          <t>Les Tapis Volants - Flying Carpets Over Agrabah®</t>
        </is>
      </c>
      <c r="F36137" s="8" t="inlineStr">
        <is>
          <t>STANDBY</t>
        </is>
      </c>
      <c r="G36137" s="8" t="n">
        <v>5</v>
      </c>
      <c r="H36137" s="8" t="inlineStr">
        <is>
          <t>OPERATING</t>
        </is>
      </c>
    </row>
    <row r="36138">
      <c r="A36138" s="8" t="inlineStr">
        <is>
          <t>2026-08-07</t>
        </is>
      </c>
      <c r="B36138" s="8" t="n">
        <v>21</v>
      </c>
      <c r="C36138" s="8" t="n">
        <v>15</v>
      </c>
      <c r="D36138" s="8" t="inlineStr">
        <is>
          <t>Disney Adventure World</t>
        </is>
      </c>
      <c r="E36138" s="8" t="inlineStr">
        <is>
          <t>Ratatouille : L’Aventure Totalement Toquée de Rémy​</t>
        </is>
      </c>
      <c r="F36138" s="8" t="inlineStr">
        <is>
          <t>STANDBY</t>
        </is>
      </c>
      <c r="G36138" s="8" t="n">
        <v>35</v>
      </c>
      <c r="H36138" s="8" t="inlineStr">
        <is>
          <t>OPERATING</t>
        </is>
      </c>
    </row>
    <row r="36139">
      <c r="A36139" s="8" t="inlineStr">
        <is>
          <t>2026-08-07</t>
        </is>
      </c>
      <c r="B36139" s="8" t="n">
        <v>21</v>
      </c>
      <c r="C36139" s="8" t="n">
        <v>15</v>
      </c>
      <c r="D36139" s="8" t="inlineStr">
        <is>
          <t>Disney Adventure World</t>
        </is>
      </c>
      <c r="E36139" s="8" t="inlineStr">
        <is>
          <t>Ratatouille: The Adventure Single Rider</t>
        </is>
      </c>
      <c r="F36139" s="8" t="inlineStr">
        <is>
          <t>STANDBY</t>
        </is>
      </c>
      <c r="G36139" s="8" t="n">
        <v>10</v>
      </c>
      <c r="H36139" s="8" t="inlineStr">
        <is>
          <t>OPERATING</t>
        </is>
      </c>
    </row>
    <row r="36140">
      <c r="A36140" s="8" t="inlineStr">
        <is>
          <t>2026-08-07</t>
        </is>
      </c>
      <c r="B36140" s="8" t="n">
        <v>21</v>
      </c>
      <c r="C36140" s="8" t="n">
        <v>15</v>
      </c>
      <c r="D36140" s="8" t="inlineStr">
        <is>
          <t>Disney Adventure World</t>
        </is>
      </c>
      <c r="E36140" s="8" t="inlineStr">
        <is>
          <t>RC Racer</t>
        </is>
      </c>
      <c r="F36140" s="8" t="inlineStr">
        <is>
          <t>STANDBY</t>
        </is>
      </c>
      <c r="G36140" s="8" t="n">
        <v>20</v>
      </c>
      <c r="H36140" s="8" t="inlineStr">
        <is>
          <t>OPERATING</t>
        </is>
      </c>
    </row>
    <row r="36141">
      <c r="A36141" s="8" t="inlineStr">
        <is>
          <t>2026-08-07</t>
        </is>
      </c>
      <c r="B36141" s="8" t="n">
        <v>21</v>
      </c>
      <c r="C36141" s="8" t="n">
        <v>15</v>
      </c>
      <c r="D36141" s="8" t="inlineStr">
        <is>
          <t>Disney Adventure World</t>
        </is>
      </c>
      <c r="E36141" s="8" t="inlineStr">
        <is>
          <t>RC Racer Single Rider</t>
        </is>
      </c>
      <c r="F36141" s="8" t="inlineStr">
        <is>
          <t>STANDBY</t>
        </is>
      </c>
      <c r="G36141" s="8" t="n">
        <v>15</v>
      </c>
      <c r="H36141" s="8" t="inlineStr">
        <is>
          <t>OPERATING</t>
        </is>
      </c>
    </row>
    <row r="36142">
      <c r="A36142" s="8" t="inlineStr">
        <is>
          <t>2026-08-07</t>
        </is>
      </c>
      <c r="B36142" s="8" t="n">
        <v>21</v>
      </c>
      <c r="C36142" s="8" t="n">
        <v>15</v>
      </c>
      <c r="D36142" s="8" t="inlineStr">
        <is>
          <t>Disney Adventure World</t>
        </is>
      </c>
      <c r="E36142" s="8" t="inlineStr">
        <is>
          <t>Slinky® Dog Zigzag Spin</t>
        </is>
      </c>
      <c r="F36142" s="8" t="inlineStr">
        <is>
          <t>STANDBY</t>
        </is>
      </c>
      <c r="G36142" s="8" t="n">
        <v>5</v>
      </c>
      <c r="H36142" s="8" t="inlineStr">
        <is>
          <t>OPERATING</t>
        </is>
      </c>
    </row>
    <row r="36143">
      <c r="A36143" s="8" t="inlineStr">
        <is>
          <t>2026-08-07</t>
        </is>
      </c>
      <c r="B36143" s="8" t="n">
        <v>21</v>
      </c>
      <c r="C36143" s="8" t="n">
        <v>15</v>
      </c>
      <c r="D36143" s="8" t="inlineStr">
        <is>
          <t>Disney Adventure World</t>
        </is>
      </c>
      <c r="E36143" s="8" t="inlineStr">
        <is>
          <t>Toy Soldiers Parachute Drop</t>
        </is>
      </c>
      <c r="F36143" s="8" t="inlineStr">
        <is>
          <t>STANDBY</t>
        </is>
      </c>
      <c r="G36143" s="8" t="n">
        <v>35</v>
      </c>
      <c r="H36143" s="8" t="inlineStr">
        <is>
          <t>OPERATING</t>
        </is>
      </c>
    </row>
    <row r="36144">
      <c r="A36144" s="8" t="inlineStr">
        <is>
          <t>2026-08-07</t>
        </is>
      </c>
      <c r="B36144" s="8" t="n">
        <v>21</v>
      </c>
      <c r="C36144" s="8" t="n">
        <v>15</v>
      </c>
      <c r="D36144" s="8" t="inlineStr">
        <is>
          <t>Disney Adventure World</t>
        </is>
      </c>
      <c r="E36144" s="8" t="inlineStr">
        <is>
          <t>Toy Soldiers Parachute Drop Single Rider</t>
        </is>
      </c>
      <c r="F36144" s="8" t="inlineStr">
        <is>
          <t>STANDBY</t>
        </is>
      </c>
      <c r="G36144" s="8" t="n">
        <v>15</v>
      </c>
      <c r="H36144" s="8" t="inlineStr">
        <is>
          <t>OPERATING</t>
        </is>
      </c>
    </row>
    <row r="36145">
      <c r="A36145" s="8" t="inlineStr">
        <is>
          <t>2026-08-07</t>
        </is>
      </c>
      <c r="B36145" s="8" t="n">
        <v>21</v>
      </c>
      <c r="C36145" s="8" t="n">
        <v>15</v>
      </c>
      <c r="D36145" s="8" t="inlineStr">
        <is>
          <t>Disney Adventure World</t>
        </is>
      </c>
      <c r="E36145" s="8" t="inlineStr">
        <is>
          <t>Entry to World of Frozen</t>
        </is>
      </c>
      <c r="F36145" s="8" t="inlineStr">
        <is>
          <t>STANDBY</t>
        </is>
      </c>
      <c r="G36145" s="8" t="n">
        <v>0</v>
      </c>
      <c r="H36145" s="8" t="inlineStr">
        <is>
          <t>OPERATING</t>
        </is>
      </c>
    </row>
    <row r="36146">
      <c r="A36146" s="8" t="inlineStr">
        <is>
          <t>2026-08-07</t>
        </is>
      </c>
      <c r="B36146" s="8" t="n">
        <v>21</v>
      </c>
      <c r="C36146" s="8" t="n">
        <v>15</v>
      </c>
      <c r="D36146" s="8" t="inlineStr">
        <is>
          <t>Disney Adventure World</t>
        </is>
      </c>
      <c r="E36146" s="8" t="inlineStr">
        <is>
          <t>Frozen Ever After</t>
        </is>
      </c>
      <c r="F36146" s="8" t="inlineStr">
        <is>
          <t>STANDBY</t>
        </is>
      </c>
      <c r="G36146" s="8" t="n">
        <v>40</v>
      </c>
      <c r="H36146" s="8" t="inlineStr">
        <is>
          <t>OPERATING</t>
        </is>
      </c>
    </row>
    <row r="36147">
      <c r="A36147" s="8" t="inlineStr">
        <is>
          <t>2026-08-07</t>
        </is>
      </c>
      <c r="B36147" s="8" t="n">
        <v>21</v>
      </c>
      <c r="C36147" s="8" t="n">
        <v>15</v>
      </c>
      <c r="D36147" s="8" t="inlineStr">
        <is>
          <t>Disney Adventure World</t>
        </is>
      </c>
      <c r="E36147" s="8" t="inlineStr">
        <is>
          <t>Raiponce Tangled Spin</t>
        </is>
      </c>
      <c r="F36147" s="8" t="inlineStr">
        <is>
          <t>STANDBY</t>
        </is>
      </c>
      <c r="G36147" s="8" t="n">
        <v>5</v>
      </c>
      <c r="H36147" s="8" t="inlineStr">
        <is>
          <t>OPERATING</t>
        </is>
      </c>
    </row>
    <row r="36148">
      <c r="A36148" s="8" t="inlineStr">
        <is>
          <t>2026-08-07</t>
        </is>
      </c>
      <c r="B36148" s="8" t="n">
        <v>21</v>
      </c>
      <c r="C36148" s="8" t="n">
        <v>31</v>
      </c>
      <c r="D36148" s="8" t="inlineStr">
        <is>
          <t>Disneyland Park</t>
        </is>
      </c>
      <c r="E36148" s="8" t="inlineStr">
        <is>
          <t>Adventure Isle</t>
        </is>
      </c>
      <c r="F36148" s="8" t="inlineStr">
        <is>
          <t>STANDBY</t>
        </is>
      </c>
      <c r="G36148" s="8" t="n">
        <v>0</v>
      </c>
      <c r="H36148" s="8" t="inlineStr">
        <is>
          <t>OPERATING</t>
        </is>
      </c>
    </row>
    <row r="36149">
      <c r="A36149" s="8" t="inlineStr">
        <is>
          <t>2026-08-07</t>
        </is>
      </c>
      <c r="B36149" s="8" t="n">
        <v>21</v>
      </c>
      <c r="C36149" s="8" t="n">
        <v>31</v>
      </c>
      <c r="D36149" s="8" t="inlineStr">
        <is>
          <t>Disneyland Park</t>
        </is>
      </c>
      <c r="E36149" s="8" t="inlineStr">
        <is>
          <t>Indiana Jones and the Temple of Peril Single Rider</t>
        </is>
      </c>
      <c r="F36149" s="8" t="inlineStr">
        <is>
          <t>STANDBY</t>
        </is>
      </c>
      <c r="G36149" s="8" t="n">
        <v>5</v>
      </c>
      <c r="H36149" s="8" t="inlineStr">
        <is>
          <t>OPERATING</t>
        </is>
      </c>
    </row>
    <row r="36150">
      <c r="A36150" s="8" t="inlineStr">
        <is>
          <t>2026-08-07</t>
        </is>
      </c>
      <c r="B36150" s="8" t="n">
        <v>21</v>
      </c>
      <c r="C36150" s="8" t="n">
        <v>31</v>
      </c>
      <c r="D36150" s="8" t="inlineStr">
        <is>
          <t>Disneyland Park</t>
        </is>
      </c>
      <c r="E36150" s="8" t="inlineStr">
        <is>
          <t>Indiana Jones™ and the Temple of Peril</t>
        </is>
      </c>
      <c r="F36150" s="8" t="inlineStr">
        <is>
          <t>STANDBY</t>
        </is>
      </c>
      <c r="G36150" s="8" t="n">
        <v>15</v>
      </c>
      <c r="H36150" s="8" t="inlineStr">
        <is>
          <t>OPERATING</t>
        </is>
      </c>
    </row>
    <row r="36151">
      <c r="A36151" s="8" t="inlineStr">
        <is>
          <t>2026-08-07</t>
        </is>
      </c>
      <c r="B36151" s="8" t="n">
        <v>21</v>
      </c>
      <c r="C36151" s="8" t="n">
        <v>31</v>
      </c>
      <c r="D36151" s="8" t="inlineStr">
        <is>
          <t>Disneyland Park</t>
        </is>
      </c>
      <c r="E36151" s="8" t="inlineStr">
        <is>
          <t>La Cabane des Robinson</t>
        </is>
      </c>
      <c r="F36151" s="8" t="inlineStr">
        <is>
          <t>STANDBY</t>
        </is>
      </c>
      <c r="G36151" s="8" t="n">
        <v>5</v>
      </c>
      <c r="H36151" s="8" t="inlineStr">
        <is>
          <t>OPERATING</t>
        </is>
      </c>
    </row>
    <row r="36152">
      <c r="A36152" s="8" t="inlineStr">
        <is>
          <t>2026-08-07</t>
        </is>
      </c>
      <c r="B36152" s="8" t="n">
        <v>21</v>
      </c>
      <c r="C36152" s="8" t="n">
        <v>31</v>
      </c>
      <c r="D36152" s="8" t="inlineStr">
        <is>
          <t>Disneyland Park</t>
        </is>
      </c>
      <c r="E36152" s="8" t="inlineStr">
        <is>
          <t>Le Passage Enchanté d'Aladdin</t>
        </is>
      </c>
      <c r="F36152" s="8" t="inlineStr">
        <is>
          <t>STANDBY</t>
        </is>
      </c>
      <c r="G36152" s="8" t="n">
        <v>0</v>
      </c>
      <c r="H36152" s="8" t="inlineStr">
        <is>
          <t>OPERATING</t>
        </is>
      </c>
    </row>
    <row r="36153">
      <c r="A36153" s="8" t="inlineStr">
        <is>
          <t>2026-08-07</t>
        </is>
      </c>
      <c r="B36153" s="8" t="n">
        <v>21</v>
      </c>
      <c r="C36153" s="8" t="n">
        <v>31</v>
      </c>
      <c r="D36153" s="8" t="inlineStr">
        <is>
          <t>Disneyland Park</t>
        </is>
      </c>
      <c r="E36153" s="8" t="inlineStr">
        <is>
          <t>Pirate Galleon</t>
        </is>
      </c>
      <c r="F36153" s="8" t="inlineStr">
        <is>
          <t>STANDBY</t>
        </is>
      </c>
      <c r="G36153" s="8" t="n">
        <v>0</v>
      </c>
      <c r="H36153" s="8" t="inlineStr">
        <is>
          <t>CLOSED</t>
        </is>
      </c>
    </row>
    <row r="36154">
      <c r="A36154" s="8" t="inlineStr">
        <is>
          <t>2026-08-07</t>
        </is>
      </c>
      <c r="B36154" s="8" t="n">
        <v>21</v>
      </c>
      <c r="C36154" s="8" t="n">
        <v>31</v>
      </c>
      <c r="D36154" s="8" t="inlineStr">
        <is>
          <t>Disneyland Park</t>
        </is>
      </c>
      <c r="E36154" s="8" t="inlineStr">
        <is>
          <t>Pirates of the Caribbean</t>
        </is>
      </c>
      <c r="F36154" s="8" t="inlineStr">
        <is>
          <t>STANDBY</t>
        </is>
      </c>
      <c r="G36154" s="8" t="n">
        <v>5</v>
      </c>
      <c r="H36154" s="8" t="inlineStr">
        <is>
          <t>OPERATING</t>
        </is>
      </c>
    </row>
    <row r="36155">
      <c r="A36155" s="8" t="inlineStr">
        <is>
          <t>2026-08-07</t>
        </is>
      </c>
      <c r="B36155" s="8" t="n">
        <v>21</v>
      </c>
      <c r="C36155" s="8" t="n">
        <v>31</v>
      </c>
      <c r="D36155" s="8" t="inlineStr">
        <is>
          <t>Disneyland Park</t>
        </is>
      </c>
      <c r="E36155" s="8" t="inlineStr">
        <is>
          <t>Pirates' Beach</t>
        </is>
      </c>
      <c r="F36155" s="8" t="inlineStr">
        <is>
          <t>STANDBY</t>
        </is>
      </c>
      <c r="G36155" s="8" t="n">
        <v>0</v>
      </c>
      <c r="H36155" s="8" t="inlineStr">
        <is>
          <t>OPERATING</t>
        </is>
      </c>
    </row>
    <row r="36156">
      <c r="A36156" s="8" t="inlineStr">
        <is>
          <t>2026-08-07</t>
        </is>
      </c>
      <c r="B36156" s="8" t="n">
        <v>21</v>
      </c>
      <c r="C36156" s="8" t="n">
        <v>31</v>
      </c>
      <c r="D36156" s="8" t="inlineStr">
        <is>
          <t>Disneyland Park</t>
        </is>
      </c>
      <c r="E36156" s="8" t="inlineStr">
        <is>
          <t>Autopia, presented by Avis</t>
        </is>
      </c>
      <c r="F36156" s="8" t="inlineStr">
        <is>
          <t>STANDBY</t>
        </is>
      </c>
      <c r="G36156" s="8" t="n">
        <v>55</v>
      </c>
      <c r="H36156" s="8" t="inlineStr">
        <is>
          <t>OPERATING</t>
        </is>
      </c>
    </row>
    <row r="36157">
      <c r="A36157" s="8" t="inlineStr">
        <is>
          <t>2026-08-07</t>
        </is>
      </c>
      <c r="B36157" s="8" t="n">
        <v>21</v>
      </c>
      <c r="C36157" s="8" t="n">
        <v>31</v>
      </c>
      <c r="D36157" s="8" t="inlineStr">
        <is>
          <t>Disneyland Park</t>
        </is>
      </c>
      <c r="E36157" s="8" t="inlineStr">
        <is>
          <t>Buzz Lightyear Laser Blast</t>
        </is>
      </c>
      <c r="F36157" s="8" t="inlineStr">
        <is>
          <t>STANDBY</t>
        </is>
      </c>
      <c r="G36157" s="8" t="n">
        <v>0</v>
      </c>
      <c r="H36157" s="8" t="inlineStr">
        <is>
          <t>CLOSED</t>
        </is>
      </c>
    </row>
    <row r="36158">
      <c r="A36158" s="8" t="inlineStr">
        <is>
          <t>2026-08-07</t>
        </is>
      </c>
      <c r="B36158" s="8" t="n">
        <v>21</v>
      </c>
      <c r="C36158" s="8" t="n">
        <v>31</v>
      </c>
      <c r="D36158" s="8" t="inlineStr">
        <is>
          <t>Disneyland Park</t>
        </is>
      </c>
      <c r="E36158" s="8" t="inlineStr">
        <is>
          <t>Disneyland Railroad Discoveryland Station</t>
        </is>
      </c>
      <c r="F36158" s="8" t="inlineStr">
        <is>
          <t>STANDBY</t>
        </is>
      </c>
      <c r="G36158" s="8" t="n">
        <v>0</v>
      </c>
      <c r="H36158" s="8" t="inlineStr">
        <is>
          <t>CLOSED</t>
        </is>
      </c>
    </row>
    <row r="36159">
      <c r="A36159" s="8" t="inlineStr">
        <is>
          <t>2026-08-07</t>
        </is>
      </c>
      <c r="B36159" s="8" t="n">
        <v>21</v>
      </c>
      <c r="C36159" s="8" t="n">
        <v>31</v>
      </c>
      <c r="D36159" s="8" t="inlineStr">
        <is>
          <t>Disneyland Park</t>
        </is>
      </c>
      <c r="E36159" s="8" t="inlineStr">
        <is>
          <t>Les Mystères du Nautilus</t>
        </is>
      </c>
      <c r="F36159" s="8" t="inlineStr">
        <is>
          <t>STANDBY</t>
        </is>
      </c>
      <c r="G36159" s="8" t="n">
        <v>5</v>
      </c>
      <c r="H36159" s="8" t="inlineStr">
        <is>
          <t>OPERATING</t>
        </is>
      </c>
    </row>
    <row r="36160">
      <c r="A36160" s="8" t="inlineStr">
        <is>
          <t>2026-08-07</t>
        </is>
      </c>
      <c r="B36160" s="8" t="n">
        <v>21</v>
      </c>
      <c r="C36160" s="8" t="n">
        <v>31</v>
      </c>
      <c r="D36160" s="8" t="inlineStr">
        <is>
          <t>Disneyland Park</t>
        </is>
      </c>
      <c r="E36160" s="8" t="inlineStr">
        <is>
          <t>Mickey’s PhilharMagic</t>
        </is>
      </c>
      <c r="F36160" s="8" t="inlineStr">
        <is>
          <t>STANDBY</t>
        </is>
      </c>
      <c r="G36160" s="8" t="n">
        <v>0</v>
      </c>
      <c r="H36160" s="8" t="inlineStr">
        <is>
          <t>CLOSED</t>
        </is>
      </c>
    </row>
    <row r="36161">
      <c r="A36161" s="8" t="inlineStr">
        <is>
          <t>2026-08-07</t>
        </is>
      </c>
      <c r="B36161" s="8" t="n">
        <v>21</v>
      </c>
      <c r="C36161" s="8" t="n">
        <v>31</v>
      </c>
      <c r="D36161" s="8" t="inlineStr">
        <is>
          <t>Disneyland Park</t>
        </is>
      </c>
      <c r="E36161" s="8" t="inlineStr">
        <is>
          <t>Orbitron®</t>
        </is>
      </c>
      <c r="F36161" s="8" t="inlineStr">
        <is>
          <t>STANDBY</t>
        </is>
      </c>
      <c r="G36161" s="8" t="n">
        <v>35</v>
      </c>
      <c r="H36161" s="8" t="inlineStr">
        <is>
          <t>OPERATING</t>
        </is>
      </c>
    </row>
    <row r="36162">
      <c r="A36162" s="8" t="inlineStr">
        <is>
          <t>2026-08-07</t>
        </is>
      </c>
      <c r="B36162" s="8" t="n">
        <v>21</v>
      </c>
      <c r="C36162" s="8" t="n">
        <v>31</v>
      </c>
      <c r="D36162" s="8" t="inlineStr">
        <is>
          <t>Disneyland Park</t>
        </is>
      </c>
      <c r="E36162" s="8" t="inlineStr">
        <is>
          <t>Star Tours: The Adventures Continue*</t>
        </is>
      </c>
      <c r="F36162" s="8" t="inlineStr">
        <is>
          <t>STANDBY</t>
        </is>
      </c>
      <c r="G36162" s="8" t="n">
        <v>5</v>
      </c>
      <c r="H36162" s="8" t="inlineStr">
        <is>
          <t>OPERATING</t>
        </is>
      </c>
    </row>
    <row r="36163">
      <c r="A36163" s="8" t="inlineStr">
        <is>
          <t>2026-08-07</t>
        </is>
      </c>
      <c r="B36163" s="8" t="n">
        <v>21</v>
      </c>
      <c r="C36163" s="8" t="n">
        <v>31</v>
      </c>
      <c r="D36163" s="8" t="inlineStr">
        <is>
          <t>Disneyland Park</t>
        </is>
      </c>
      <c r="E36163" s="8" t="inlineStr">
        <is>
          <t>Star Wars Hyperspace Mountain</t>
        </is>
      </c>
      <c r="F36163" s="8" t="inlineStr">
        <is>
          <t>STANDBY</t>
        </is>
      </c>
      <c r="G36163" s="8" t="n">
        <v>15</v>
      </c>
      <c r="H36163" s="8" t="inlineStr">
        <is>
          <t>OPERATING</t>
        </is>
      </c>
    </row>
    <row r="36164">
      <c r="A36164" s="8" t="inlineStr">
        <is>
          <t>2026-08-07</t>
        </is>
      </c>
      <c r="B36164" s="8" t="n">
        <v>21</v>
      </c>
      <c r="C36164" s="8" t="n">
        <v>31</v>
      </c>
      <c r="D36164" s="8" t="inlineStr">
        <is>
          <t>Disneyland Park</t>
        </is>
      </c>
      <c r="E36164" s="8" t="inlineStr">
        <is>
          <t>Star Wars Hyperspace Mountain Single Rider</t>
        </is>
      </c>
      <c r="F36164" s="8" t="inlineStr">
        <is>
          <t>STANDBY</t>
        </is>
      </c>
      <c r="G36164" s="8" t="n">
        <v>0</v>
      </c>
      <c r="H36164" s="8" t="inlineStr">
        <is>
          <t>OPERATING</t>
        </is>
      </c>
    </row>
    <row r="36165">
      <c r="A36165" s="8" t="inlineStr">
        <is>
          <t>2026-08-07</t>
        </is>
      </c>
      <c r="B36165" s="8" t="n">
        <v>21</v>
      </c>
      <c r="C36165" s="8" t="n">
        <v>31</v>
      </c>
      <c r="D36165" s="8" t="inlineStr">
        <is>
          <t>Disneyland Park</t>
        </is>
      </c>
      <c r="E36165" s="8" t="inlineStr">
        <is>
          <t>Welcome to Starport: A Star Wars Encounter</t>
        </is>
      </c>
      <c r="F36165" s="8" t="inlineStr">
        <is>
          <t>STANDBY</t>
        </is>
      </c>
      <c r="G36165" s="8" t="n">
        <v>0</v>
      </c>
      <c r="H36165" s="8" t="inlineStr">
        <is>
          <t>CLOSED</t>
        </is>
      </c>
    </row>
    <row r="36166">
      <c r="A36166" s="8" t="inlineStr">
        <is>
          <t>2026-08-07</t>
        </is>
      </c>
      <c r="B36166" s="8" t="n">
        <v>21</v>
      </c>
      <c r="C36166" s="8" t="n">
        <v>31</v>
      </c>
      <c r="D36166" s="8" t="inlineStr">
        <is>
          <t>Disneyland Park</t>
        </is>
      </c>
      <c r="E36166" s="8" t="inlineStr">
        <is>
          <t>"it's a small world"</t>
        </is>
      </c>
      <c r="F36166" s="8" t="inlineStr">
        <is>
          <t>STANDBY</t>
        </is>
      </c>
      <c r="G36166" s="8" t="n">
        <v>5</v>
      </c>
      <c r="H36166" s="8" t="inlineStr">
        <is>
          <t>OPERATING</t>
        </is>
      </c>
    </row>
    <row r="36167">
      <c r="A36167" s="8" t="inlineStr">
        <is>
          <t>2026-08-07</t>
        </is>
      </c>
      <c r="B36167" s="8" t="n">
        <v>21</v>
      </c>
      <c r="C36167" s="8" t="n">
        <v>31</v>
      </c>
      <c r="D36167" s="8" t="inlineStr">
        <is>
          <t>Disneyland Park</t>
        </is>
      </c>
      <c r="E36167" s="8" t="inlineStr">
        <is>
          <t>Alice's Curious Labyrinth</t>
        </is>
      </c>
      <c r="F36167" s="8" t="inlineStr">
        <is>
          <t>STANDBY</t>
        </is>
      </c>
      <c r="G36167" s="8" t="n">
        <v>0</v>
      </c>
      <c r="H36167" s="8" t="inlineStr">
        <is>
          <t>CLOSED</t>
        </is>
      </c>
    </row>
    <row r="36168">
      <c r="A36168" s="8" t="inlineStr">
        <is>
          <t>2026-08-07</t>
        </is>
      </c>
      <c r="B36168" s="8" t="n">
        <v>21</v>
      </c>
      <c r="C36168" s="8" t="n">
        <v>31</v>
      </c>
      <c r="D36168" s="8" t="inlineStr">
        <is>
          <t>Disneyland Park</t>
        </is>
      </c>
      <c r="E36168" s="8" t="inlineStr">
        <is>
          <t>Blanche-Neige et les Sept Nains®</t>
        </is>
      </c>
      <c r="F36168" s="8" t="inlineStr">
        <is>
          <t>STANDBY</t>
        </is>
      </c>
      <c r="G36168" s="8" t="n">
        <v>0</v>
      </c>
      <c r="H36168" s="8" t="inlineStr">
        <is>
          <t>CLOSED</t>
        </is>
      </c>
    </row>
    <row r="36169">
      <c r="A36169" s="8" t="inlineStr">
        <is>
          <t>2026-08-07</t>
        </is>
      </c>
      <c r="B36169" s="8" t="n">
        <v>21</v>
      </c>
      <c r="C36169" s="8" t="n">
        <v>31</v>
      </c>
      <c r="D36169" s="8" t="inlineStr">
        <is>
          <t>Disneyland Park</t>
        </is>
      </c>
      <c r="E36169" s="8" t="inlineStr">
        <is>
          <t>Casey Jr. – le Petit Train du Cirque</t>
        </is>
      </c>
      <c r="F36169" s="8" t="inlineStr">
        <is>
          <t>STANDBY</t>
        </is>
      </c>
      <c r="G36169" s="8" t="n">
        <v>0</v>
      </c>
      <c r="H36169" s="8" t="inlineStr">
        <is>
          <t>CLOSED</t>
        </is>
      </c>
    </row>
    <row r="36170">
      <c r="A36170" s="8" t="inlineStr">
        <is>
          <t>2026-08-07</t>
        </is>
      </c>
      <c r="B36170" s="8" t="n">
        <v>21</v>
      </c>
      <c r="C36170" s="8" t="n">
        <v>31</v>
      </c>
      <c r="D36170" s="8" t="inlineStr">
        <is>
          <t>Disneyland Park</t>
        </is>
      </c>
      <c r="E36170" s="8" t="inlineStr">
        <is>
          <t>Disneyland Railroad Fantasyland Station</t>
        </is>
      </c>
      <c r="F36170" s="8" t="inlineStr">
        <is>
          <t>STANDBY</t>
        </is>
      </c>
      <c r="G36170" s="8" t="n">
        <v>0</v>
      </c>
      <c r="H36170" s="8" t="inlineStr">
        <is>
          <t>CLOSED</t>
        </is>
      </c>
    </row>
    <row r="36171">
      <c r="A36171" s="8" t="inlineStr">
        <is>
          <t>2026-08-07</t>
        </is>
      </c>
      <c r="B36171" s="8" t="n">
        <v>21</v>
      </c>
      <c r="C36171" s="8" t="n">
        <v>31</v>
      </c>
      <c r="D36171" s="8" t="inlineStr">
        <is>
          <t>Disneyland Park</t>
        </is>
      </c>
      <c r="E36171" s="8" t="inlineStr">
        <is>
          <t>Disneyland Railroad Main Street Station</t>
        </is>
      </c>
      <c r="F36171" s="8" t="inlineStr">
        <is>
          <t>STANDBY</t>
        </is>
      </c>
      <c r="G36171" s="8" t="n">
        <v>0</v>
      </c>
      <c r="H36171" s="8" t="inlineStr">
        <is>
          <t>CLOSED</t>
        </is>
      </c>
    </row>
    <row r="36172">
      <c r="A36172" s="8" t="inlineStr">
        <is>
          <t>2026-08-07</t>
        </is>
      </c>
      <c r="B36172" s="8" t="n">
        <v>21</v>
      </c>
      <c r="C36172" s="8" t="n">
        <v>31</v>
      </c>
      <c r="D36172" s="8" t="inlineStr">
        <is>
          <t>Disneyland Park</t>
        </is>
      </c>
      <c r="E36172" s="8" t="inlineStr">
        <is>
          <t>Dumbo the Flying Elephant</t>
        </is>
      </c>
      <c r="F36172" s="8" t="inlineStr">
        <is>
          <t>STANDBY</t>
        </is>
      </c>
      <c r="G36172" s="8" t="n">
        <v>30</v>
      </c>
      <c r="H36172" s="8" t="inlineStr">
        <is>
          <t>OPERATING</t>
        </is>
      </c>
    </row>
    <row r="36173">
      <c r="A36173" s="8" t="inlineStr">
        <is>
          <t>2026-08-07</t>
        </is>
      </c>
      <c r="B36173" s="8" t="n">
        <v>21</v>
      </c>
      <c r="C36173" s="8" t="n">
        <v>31</v>
      </c>
      <c r="D36173" s="8" t="inlineStr">
        <is>
          <t>Disneyland Park</t>
        </is>
      </c>
      <c r="E36173" s="8" t="inlineStr">
        <is>
          <t>La Tanière du Dragon</t>
        </is>
      </c>
      <c r="F36173" s="8" t="inlineStr">
        <is>
          <t>STANDBY</t>
        </is>
      </c>
      <c r="G36173" s="8" t="n">
        <v>0</v>
      </c>
      <c r="H36173" s="8" t="inlineStr">
        <is>
          <t>CLOSED</t>
        </is>
      </c>
    </row>
    <row r="36174">
      <c r="A36174" s="8" t="inlineStr">
        <is>
          <t>2026-08-07</t>
        </is>
      </c>
      <c r="B36174" s="8" t="n">
        <v>21</v>
      </c>
      <c r="C36174" s="8" t="n">
        <v>31</v>
      </c>
      <c r="D36174" s="8" t="inlineStr">
        <is>
          <t>Disneyland Park</t>
        </is>
      </c>
      <c r="E36174" s="8" t="inlineStr">
        <is>
          <t>Le Carrousel de Lancelot</t>
        </is>
      </c>
      <c r="F36174" s="8" t="inlineStr">
        <is>
          <t>STANDBY</t>
        </is>
      </c>
      <c r="G36174" s="8" t="n">
        <v>10</v>
      </c>
      <c r="H36174" s="8" t="inlineStr">
        <is>
          <t>OPERATING</t>
        </is>
      </c>
    </row>
    <row r="36175">
      <c r="A36175" s="8" t="inlineStr">
        <is>
          <t>2026-08-07</t>
        </is>
      </c>
      <c r="B36175" s="8" t="n">
        <v>21</v>
      </c>
      <c r="C36175" s="8" t="n">
        <v>31</v>
      </c>
      <c r="D36175" s="8" t="inlineStr">
        <is>
          <t>Disneyland Park</t>
        </is>
      </c>
      <c r="E36175" s="8" t="inlineStr">
        <is>
          <t>Le Pays des Contes de Fées, presented by Vittel</t>
        </is>
      </c>
      <c r="F36175" s="8" t="inlineStr">
        <is>
          <t>STANDBY</t>
        </is>
      </c>
      <c r="G36175" s="8" t="n">
        <v>0</v>
      </c>
      <c r="H36175" s="8" t="inlineStr">
        <is>
          <t>CLOSED</t>
        </is>
      </c>
    </row>
    <row r="36176">
      <c r="A36176" s="8" t="inlineStr">
        <is>
          <t>2026-08-07</t>
        </is>
      </c>
      <c r="B36176" s="8" t="n">
        <v>21</v>
      </c>
      <c r="C36176" s="8" t="n">
        <v>31</v>
      </c>
      <c r="D36176" s="8" t="inlineStr">
        <is>
          <t>Disneyland Park</t>
        </is>
      </c>
      <c r="E36176" s="8" t="inlineStr">
        <is>
          <t>Les Voyages de Pinocchio</t>
        </is>
      </c>
      <c r="F36176" s="8" t="inlineStr">
        <is>
          <t>STANDBY</t>
        </is>
      </c>
      <c r="G36176" s="8" t="n">
        <v>15</v>
      </c>
      <c r="H36176" s="8" t="inlineStr">
        <is>
          <t>OPERATING</t>
        </is>
      </c>
    </row>
    <row r="36177">
      <c r="A36177" s="8" t="inlineStr">
        <is>
          <t>2026-08-07</t>
        </is>
      </c>
      <c r="B36177" s="8" t="n">
        <v>21</v>
      </c>
      <c r="C36177" s="8" t="n">
        <v>31</v>
      </c>
      <c r="D36177" s="8" t="inlineStr">
        <is>
          <t>Disneyland Park</t>
        </is>
      </c>
      <c r="E36177" s="8" t="inlineStr">
        <is>
          <t>Mad Hatter's Tea Cups</t>
        </is>
      </c>
      <c r="F36177" s="8" t="inlineStr">
        <is>
          <t>STANDBY</t>
        </is>
      </c>
      <c r="G36177" s="8" t="n">
        <v>10</v>
      </c>
      <c r="H36177" s="8" t="inlineStr">
        <is>
          <t>OPERATING</t>
        </is>
      </c>
    </row>
    <row r="36178">
      <c r="A36178" s="8" t="inlineStr">
        <is>
          <t>2026-08-07</t>
        </is>
      </c>
      <c r="B36178" s="8" t="n">
        <v>21</v>
      </c>
      <c r="C36178" s="8" t="n">
        <v>31</v>
      </c>
      <c r="D36178" s="8" t="inlineStr">
        <is>
          <t>Disneyland Park</t>
        </is>
      </c>
      <c r="E36178" s="8" t="inlineStr">
        <is>
          <t>Meet Mickey Mouse</t>
        </is>
      </c>
      <c r="F36178" s="8" t="inlineStr">
        <is>
          <t>STANDBY</t>
        </is>
      </c>
      <c r="G36178" s="8" t="n">
        <v>0</v>
      </c>
      <c r="H36178" s="8" t="inlineStr">
        <is>
          <t>CLOSED</t>
        </is>
      </c>
    </row>
    <row r="36179">
      <c r="A36179" s="8" t="inlineStr">
        <is>
          <t>2026-08-07</t>
        </is>
      </c>
      <c r="B36179" s="8" t="n">
        <v>21</v>
      </c>
      <c r="C36179" s="8" t="n">
        <v>31</v>
      </c>
      <c r="D36179" s="8" t="inlineStr">
        <is>
          <t>Disneyland Park</t>
        </is>
      </c>
      <c r="E36179" s="8" t="inlineStr">
        <is>
          <t>Peter Pan's Flight</t>
        </is>
      </c>
      <c r="F36179" s="8" t="inlineStr">
        <is>
          <t>STANDBY</t>
        </is>
      </c>
      <c r="G36179" s="8" t="n">
        <v>45</v>
      </c>
      <c r="H36179" s="8" t="inlineStr">
        <is>
          <t>OPERATING</t>
        </is>
      </c>
    </row>
    <row r="36180">
      <c r="A36180" s="8" t="inlineStr">
        <is>
          <t>2026-08-07</t>
        </is>
      </c>
      <c r="B36180" s="8" t="n">
        <v>21</v>
      </c>
      <c r="C36180" s="8" t="n">
        <v>31</v>
      </c>
      <c r="D36180" s="8" t="inlineStr">
        <is>
          <t>Disneyland Park</t>
        </is>
      </c>
      <c r="E36180" s="8" t="inlineStr">
        <is>
          <t>Princess Pavilion</t>
        </is>
      </c>
      <c r="F36180" s="8" t="inlineStr">
        <is>
          <t>STANDBY</t>
        </is>
      </c>
      <c r="G36180" s="8" t="n">
        <v>0</v>
      </c>
      <c r="H36180" s="8" t="inlineStr">
        <is>
          <t>CLOSED</t>
        </is>
      </c>
    </row>
    <row r="36181">
      <c r="A36181" s="8" t="inlineStr">
        <is>
          <t>2026-08-07</t>
        </is>
      </c>
      <c r="B36181" s="8" t="n">
        <v>21</v>
      </c>
      <c r="C36181" s="8" t="n">
        <v>31</v>
      </c>
      <c r="D36181" s="8" t="inlineStr">
        <is>
          <t>Disneyland Park</t>
        </is>
      </c>
      <c r="E36181" s="8" t="inlineStr">
        <is>
          <t>Big Thunder Mountain</t>
        </is>
      </c>
      <c r="F36181" s="8" t="inlineStr">
        <is>
          <t>STANDBY</t>
        </is>
      </c>
      <c r="G36181" s="8" t="n">
        <v>40</v>
      </c>
      <c r="H36181" s="8" t="inlineStr">
        <is>
          <t>OPERATING</t>
        </is>
      </c>
    </row>
    <row r="36182">
      <c r="A36182" s="8" t="inlineStr">
        <is>
          <t>2026-08-07</t>
        </is>
      </c>
      <c r="B36182" s="8" t="n">
        <v>21</v>
      </c>
      <c r="C36182" s="8" t="n">
        <v>31</v>
      </c>
      <c r="D36182" s="8" t="inlineStr">
        <is>
          <t>Disneyland Park</t>
        </is>
      </c>
      <c r="E36182" s="8" t="inlineStr">
        <is>
          <t>Disneyland Railroad Frontierland Depot</t>
        </is>
      </c>
      <c r="F36182" s="8" t="inlineStr">
        <is>
          <t>STANDBY</t>
        </is>
      </c>
      <c r="G36182" s="8" t="n">
        <v>0</v>
      </c>
      <c r="H36182" s="8" t="inlineStr">
        <is>
          <t>CLOSED</t>
        </is>
      </c>
    </row>
    <row r="36183">
      <c r="A36183" s="8" t="inlineStr">
        <is>
          <t>2026-08-07</t>
        </is>
      </c>
      <c r="B36183" s="8" t="n">
        <v>21</v>
      </c>
      <c r="C36183" s="8" t="n">
        <v>31</v>
      </c>
      <c r="D36183" s="8" t="inlineStr">
        <is>
          <t>Disneyland Park</t>
        </is>
      </c>
      <c r="E36183" s="8" t="inlineStr">
        <is>
          <t>Frontierland Playground</t>
        </is>
      </c>
      <c r="F36183" s="8" t="inlineStr">
        <is>
          <t>STANDBY</t>
        </is>
      </c>
      <c r="G36183" s="8" t="n">
        <v>0</v>
      </c>
      <c r="H36183" s="8" t="inlineStr">
        <is>
          <t>CLOSED</t>
        </is>
      </c>
    </row>
    <row r="36184">
      <c r="A36184" s="8" t="inlineStr">
        <is>
          <t>2026-08-07</t>
        </is>
      </c>
      <c r="B36184" s="8" t="n">
        <v>21</v>
      </c>
      <c r="C36184" s="8" t="n">
        <v>31</v>
      </c>
      <c r="D36184" s="8" t="inlineStr">
        <is>
          <t>Disneyland Park</t>
        </is>
      </c>
      <c r="E36184" s="8" t="inlineStr">
        <is>
          <t>Phantom Manor</t>
        </is>
      </c>
      <c r="F36184" s="8" t="inlineStr">
        <is>
          <t>STANDBY</t>
        </is>
      </c>
      <c r="G36184" s="8" t="n">
        <v>5</v>
      </c>
      <c r="H36184" s="8" t="inlineStr">
        <is>
          <t>OPERATING</t>
        </is>
      </c>
    </row>
    <row r="36185">
      <c r="A36185" s="8" t="inlineStr">
        <is>
          <t>2026-08-07</t>
        </is>
      </c>
      <c r="B36185" s="8" t="n">
        <v>21</v>
      </c>
      <c r="C36185" s="8" t="n">
        <v>31</v>
      </c>
      <c r="D36185" s="8" t="inlineStr">
        <is>
          <t>Disneyland Park</t>
        </is>
      </c>
      <c r="E36185" s="8" t="inlineStr">
        <is>
          <t>River Rogue Keelboats</t>
        </is>
      </c>
      <c r="F36185" s="8" t="inlineStr">
        <is>
          <t>STANDBY</t>
        </is>
      </c>
      <c r="G36185" s="8" t="n">
        <v>0</v>
      </c>
      <c r="H36185" s="8" t="inlineStr">
        <is>
          <t>CLOSED</t>
        </is>
      </c>
    </row>
    <row r="36186">
      <c r="A36186" s="8" t="inlineStr">
        <is>
          <t>2026-08-07</t>
        </is>
      </c>
      <c r="B36186" s="8" t="n">
        <v>21</v>
      </c>
      <c r="C36186" s="8" t="n">
        <v>31</v>
      </c>
      <c r="D36186" s="8" t="inlineStr">
        <is>
          <t>Disneyland Park</t>
        </is>
      </c>
      <c r="E36186" s="8" t="inlineStr">
        <is>
          <t>Rustler Roundup Shootin' Gallery</t>
        </is>
      </c>
      <c r="F36186" s="8" t="inlineStr">
        <is>
          <t>STANDBY</t>
        </is>
      </c>
      <c r="G36186" s="8" t="n">
        <v>0</v>
      </c>
      <c r="H36186" s="8" t="inlineStr">
        <is>
          <t>OPERATING</t>
        </is>
      </c>
    </row>
    <row r="36187">
      <c r="A36187" s="8" t="inlineStr">
        <is>
          <t>2026-08-07</t>
        </is>
      </c>
      <c r="B36187" s="8" t="n">
        <v>21</v>
      </c>
      <c r="C36187" s="8" t="n">
        <v>31</v>
      </c>
      <c r="D36187" s="8" t="inlineStr">
        <is>
          <t>Disneyland Park</t>
        </is>
      </c>
      <c r="E36187" s="8" t="inlineStr">
        <is>
          <t>Thunder Mesa Riverboat Landing</t>
        </is>
      </c>
      <c r="F36187" s="8" t="inlineStr">
        <is>
          <t>STANDBY</t>
        </is>
      </c>
      <c r="G36187" s="8" t="n">
        <v>0</v>
      </c>
      <c r="H36187" s="8" t="inlineStr">
        <is>
          <t>CLOSED</t>
        </is>
      </c>
    </row>
    <row r="36188">
      <c r="A36188" s="8" t="inlineStr">
        <is>
          <t>2026-08-07</t>
        </is>
      </c>
      <c r="B36188" s="8" t="n">
        <v>21</v>
      </c>
      <c r="C36188" s="8" t="n">
        <v>31</v>
      </c>
      <c r="D36188" s="8" t="inlineStr">
        <is>
          <t>Disneyland Park</t>
        </is>
      </c>
      <c r="E36188" s="8" t="inlineStr">
        <is>
          <t>Disneyland Railroad Main Street Station</t>
        </is>
      </c>
      <c r="F36188" s="8" t="inlineStr">
        <is>
          <t>STANDBY</t>
        </is>
      </c>
      <c r="G36188" s="8" t="n">
        <v>0</v>
      </c>
      <c r="H36188" s="8" t="inlineStr">
        <is>
          <t>CLOSED</t>
        </is>
      </c>
    </row>
    <row r="36189">
      <c r="A36189" s="8" t="inlineStr">
        <is>
          <t>2026-08-07</t>
        </is>
      </c>
      <c r="B36189" s="8" t="n">
        <v>21</v>
      </c>
      <c r="C36189" s="8" t="n">
        <v>31</v>
      </c>
      <c r="D36189" s="8" t="inlineStr">
        <is>
          <t>Disneyland Park</t>
        </is>
      </c>
      <c r="E36189" s="8" t="inlineStr">
        <is>
          <t>Main Street Vehicles</t>
        </is>
      </c>
      <c r="F36189" s="8" t="inlineStr">
        <is>
          <t>STANDBY</t>
        </is>
      </c>
      <c r="G36189" s="8" t="n">
        <v>0</v>
      </c>
      <c r="H36189" s="8" t="inlineStr">
        <is>
          <t>CLOSED</t>
        </is>
      </c>
    </row>
    <row r="36190">
      <c r="A36190" s="8" t="inlineStr">
        <is>
          <t>2026-08-07</t>
        </is>
      </c>
      <c r="B36190" s="8" t="n">
        <v>21</v>
      </c>
      <c r="C36190" s="8" t="n">
        <v>31</v>
      </c>
      <c r="D36190" s="8" t="inlineStr">
        <is>
          <t>Disney Adventure World</t>
        </is>
      </c>
      <c r="E36190" s="8" t="inlineStr">
        <is>
          <t>Avengers Assemble: Flight Force</t>
        </is>
      </c>
      <c r="F36190" s="8" t="inlineStr">
        <is>
          <t>STANDBY</t>
        </is>
      </c>
      <c r="G36190" s="8" t="n">
        <v>5</v>
      </c>
      <c r="H36190" s="8" t="inlineStr">
        <is>
          <t>OPERATING</t>
        </is>
      </c>
    </row>
    <row r="36191">
      <c r="A36191" s="8" t="inlineStr">
        <is>
          <t>2026-08-07</t>
        </is>
      </c>
      <c r="B36191" s="8" t="n">
        <v>21</v>
      </c>
      <c r="C36191" s="8" t="n">
        <v>31</v>
      </c>
      <c r="D36191" s="8" t="inlineStr">
        <is>
          <t>Disney Adventure World</t>
        </is>
      </c>
      <c r="E36191" s="8" t="inlineStr">
        <is>
          <t>Avengers Assemble: Flight Force Single Rider</t>
        </is>
      </c>
      <c r="F36191" s="8" t="inlineStr">
        <is>
          <t>STANDBY</t>
        </is>
      </c>
      <c r="G36191" s="8" t="n">
        <v>5</v>
      </c>
      <c r="H36191" s="8" t="inlineStr">
        <is>
          <t>OPERATING</t>
        </is>
      </c>
    </row>
    <row r="36192">
      <c r="A36192" s="8" t="inlineStr">
        <is>
          <t>2026-08-07</t>
        </is>
      </c>
      <c r="B36192" s="8" t="n">
        <v>21</v>
      </c>
      <c r="C36192" s="8" t="n">
        <v>31</v>
      </c>
      <c r="D36192" s="8" t="inlineStr">
        <is>
          <t>Disney Adventure World</t>
        </is>
      </c>
      <c r="E36192" s="8" t="inlineStr">
        <is>
          <t>Spider-Man W.E.B. Adventure</t>
        </is>
      </c>
      <c r="F36192" s="8" t="inlineStr">
        <is>
          <t>STANDBY</t>
        </is>
      </c>
      <c r="G36192" s="8" t="n">
        <v>20</v>
      </c>
      <c r="H36192" s="8" t="inlineStr">
        <is>
          <t>OPERATING</t>
        </is>
      </c>
    </row>
    <row r="36193">
      <c r="A36193" s="8" t="inlineStr">
        <is>
          <t>2026-08-07</t>
        </is>
      </c>
      <c r="B36193" s="8" t="n">
        <v>21</v>
      </c>
      <c r="C36193" s="8" t="n">
        <v>31</v>
      </c>
      <c r="D36193" s="8" t="inlineStr">
        <is>
          <t>Disney Adventure World</t>
        </is>
      </c>
      <c r="E36193" s="8" t="inlineStr">
        <is>
          <t>Spider-Man W.E.B. Adventure Single Rider</t>
        </is>
      </c>
      <c r="F36193" s="8" t="inlineStr">
        <is>
          <t>STANDBY</t>
        </is>
      </c>
      <c r="G36193" s="8" t="n">
        <v>5</v>
      </c>
      <c r="H36193" s="8" t="inlineStr">
        <is>
          <t>OPERATING</t>
        </is>
      </c>
    </row>
    <row r="36194">
      <c r="A36194" s="8" t="inlineStr">
        <is>
          <t>2026-08-07</t>
        </is>
      </c>
      <c r="B36194" s="8" t="n">
        <v>21</v>
      </c>
      <c r="C36194" s="8" t="n">
        <v>31</v>
      </c>
      <c r="D36194" s="8" t="inlineStr">
        <is>
          <t>Disney Adventure World</t>
        </is>
      </c>
      <c r="E36194" s="8" t="inlineStr">
        <is>
          <t>The Twilight Zone Tower of Terror</t>
        </is>
      </c>
      <c r="F36194" s="8" t="inlineStr">
        <is>
          <t>STANDBY</t>
        </is>
      </c>
      <c r="G36194" s="8" t="n">
        <v>20</v>
      </c>
      <c r="H36194" s="8" t="inlineStr">
        <is>
          <t>OPERATING</t>
        </is>
      </c>
    </row>
    <row r="36195">
      <c r="A36195" s="8" t="inlineStr">
        <is>
          <t>2026-08-07</t>
        </is>
      </c>
      <c r="B36195" s="8" t="n">
        <v>21</v>
      </c>
      <c r="C36195" s="8" t="n">
        <v>31</v>
      </c>
      <c r="D36195" s="8" t="inlineStr">
        <is>
          <t>Disney Adventure World</t>
        </is>
      </c>
      <c r="E36195" s="8" t="inlineStr">
        <is>
          <t>Cars Quatre Roues Rallye</t>
        </is>
      </c>
      <c r="F36195" s="8" t="inlineStr">
        <is>
          <t>STANDBY</t>
        </is>
      </c>
      <c r="G36195" s="8" t="n">
        <v>5</v>
      </c>
      <c r="H36195" s="8" t="inlineStr">
        <is>
          <t>OPERATING</t>
        </is>
      </c>
    </row>
    <row r="36196">
      <c r="A36196" s="8" t="inlineStr">
        <is>
          <t>2026-08-07</t>
        </is>
      </c>
      <c r="B36196" s="8" t="n">
        <v>21</v>
      </c>
      <c r="C36196" s="8" t="n">
        <v>31</v>
      </c>
      <c r="D36196" s="8" t="inlineStr">
        <is>
          <t>Disney Adventure World</t>
        </is>
      </c>
      <c r="E36196" s="8" t="inlineStr">
        <is>
          <t>Cars ROAD TRIP</t>
        </is>
      </c>
      <c r="F36196" s="8" t="inlineStr">
        <is>
          <t>STANDBY</t>
        </is>
      </c>
      <c r="G36196" s="8" t="n">
        <v>0</v>
      </c>
      <c r="H36196" s="8" t="inlineStr">
        <is>
          <t>CLOSED</t>
        </is>
      </c>
    </row>
    <row r="36197">
      <c r="A36197" s="8" t="inlineStr">
        <is>
          <t>2026-08-07</t>
        </is>
      </c>
      <c r="B36197" s="8" t="n">
        <v>21</v>
      </c>
      <c r="C36197" s="8" t="n">
        <v>31</v>
      </c>
      <c r="D36197" s="8" t="inlineStr">
        <is>
          <t>Disney Adventure World</t>
        </is>
      </c>
      <c r="E36197" s="8" t="inlineStr">
        <is>
          <t>Crush's Coaster</t>
        </is>
      </c>
      <c r="F36197" s="8" t="inlineStr">
        <is>
          <t>STANDBY</t>
        </is>
      </c>
      <c r="G36197" s="8" t="n">
        <v>0</v>
      </c>
      <c r="H36197" s="8" t="inlineStr">
        <is>
          <t>CLOSED</t>
        </is>
      </c>
    </row>
    <row r="36198">
      <c r="A36198" s="8" t="inlineStr">
        <is>
          <t>2026-08-07</t>
        </is>
      </c>
      <c r="B36198" s="8" t="n">
        <v>21</v>
      </c>
      <c r="C36198" s="8" t="n">
        <v>31</v>
      </c>
      <c r="D36198" s="8" t="inlineStr">
        <is>
          <t>Disney Adventure World</t>
        </is>
      </c>
      <c r="E36198" s="8" t="inlineStr">
        <is>
          <t>Crush's Coaster Single Rider</t>
        </is>
      </c>
      <c r="F36198" s="8" t="inlineStr">
        <is>
          <t>STANDBY</t>
        </is>
      </c>
      <c r="G36198" s="8" t="n">
        <v>0</v>
      </c>
      <c r="H36198" s="8" t="inlineStr">
        <is>
          <t>CLOSED</t>
        </is>
      </c>
    </row>
    <row r="36199">
      <c r="A36199" s="8" t="inlineStr">
        <is>
          <t>2026-08-07</t>
        </is>
      </c>
      <c r="B36199" s="8" t="n">
        <v>21</v>
      </c>
      <c r="C36199" s="8" t="n">
        <v>31</v>
      </c>
      <c r="D36199" s="8" t="inlineStr">
        <is>
          <t>Disney Adventure World</t>
        </is>
      </c>
      <c r="E36199" s="8" t="inlineStr">
        <is>
          <t>Les Tapis Volants - Flying Carpets Over Agrabah®</t>
        </is>
      </c>
      <c r="F36199" s="8" t="inlineStr">
        <is>
          <t>STANDBY</t>
        </is>
      </c>
      <c r="G36199" s="8" t="n">
        <v>5</v>
      </c>
      <c r="H36199" s="8" t="inlineStr">
        <is>
          <t>OPERATING</t>
        </is>
      </c>
    </row>
    <row r="36200">
      <c r="A36200" s="8" t="inlineStr">
        <is>
          <t>2026-08-07</t>
        </is>
      </c>
      <c r="B36200" s="8" t="n">
        <v>21</v>
      </c>
      <c r="C36200" s="8" t="n">
        <v>31</v>
      </c>
      <c r="D36200" s="8" t="inlineStr">
        <is>
          <t>Disney Adventure World</t>
        </is>
      </c>
      <c r="E36200" s="8" t="inlineStr">
        <is>
          <t>Ratatouille : L’Aventure Totalement Toquée de Rémy​</t>
        </is>
      </c>
      <c r="F36200" s="8" t="inlineStr">
        <is>
          <t>STANDBY</t>
        </is>
      </c>
      <c r="G36200" s="8" t="n">
        <v>30</v>
      </c>
      <c r="H36200" s="8" t="inlineStr">
        <is>
          <t>OPERATING</t>
        </is>
      </c>
    </row>
    <row r="36201">
      <c r="A36201" s="8" t="inlineStr">
        <is>
          <t>2026-08-07</t>
        </is>
      </c>
      <c r="B36201" s="8" t="n">
        <v>21</v>
      </c>
      <c r="C36201" s="8" t="n">
        <v>31</v>
      </c>
      <c r="D36201" s="8" t="inlineStr">
        <is>
          <t>Disney Adventure World</t>
        </is>
      </c>
      <c r="E36201" s="8" t="inlineStr">
        <is>
          <t>Ratatouille: The Adventure Single Rider</t>
        </is>
      </c>
      <c r="F36201" s="8" t="inlineStr">
        <is>
          <t>STANDBY</t>
        </is>
      </c>
      <c r="G36201" s="8" t="n">
        <v>5</v>
      </c>
      <c r="H36201" s="8" t="inlineStr">
        <is>
          <t>OPERATING</t>
        </is>
      </c>
    </row>
    <row r="36202">
      <c r="A36202" s="8" t="inlineStr">
        <is>
          <t>2026-08-07</t>
        </is>
      </c>
      <c r="B36202" s="8" t="n">
        <v>21</v>
      </c>
      <c r="C36202" s="8" t="n">
        <v>31</v>
      </c>
      <c r="D36202" s="8" t="inlineStr">
        <is>
          <t>Disney Adventure World</t>
        </is>
      </c>
      <c r="E36202" s="8" t="inlineStr">
        <is>
          <t>RC Racer</t>
        </is>
      </c>
      <c r="F36202" s="8" t="inlineStr">
        <is>
          <t>STANDBY</t>
        </is>
      </c>
      <c r="G36202" s="8" t="n">
        <v>30</v>
      </c>
      <c r="H36202" s="8" t="inlineStr">
        <is>
          <t>OPERATING</t>
        </is>
      </c>
    </row>
    <row r="36203">
      <c r="A36203" s="8" t="inlineStr">
        <is>
          <t>2026-08-07</t>
        </is>
      </c>
      <c r="B36203" s="8" t="n">
        <v>21</v>
      </c>
      <c r="C36203" s="8" t="n">
        <v>31</v>
      </c>
      <c r="D36203" s="8" t="inlineStr">
        <is>
          <t>Disney Adventure World</t>
        </is>
      </c>
      <c r="E36203" s="8" t="inlineStr">
        <is>
          <t>RC Racer Single Rider</t>
        </is>
      </c>
      <c r="F36203" s="8" t="inlineStr">
        <is>
          <t>STANDBY</t>
        </is>
      </c>
      <c r="G36203" s="8" t="n">
        <v>25</v>
      </c>
      <c r="H36203" s="8" t="inlineStr">
        <is>
          <t>OPERATING</t>
        </is>
      </c>
    </row>
    <row r="36204">
      <c r="A36204" s="8" t="inlineStr">
        <is>
          <t>2026-08-07</t>
        </is>
      </c>
      <c r="B36204" s="8" t="n">
        <v>21</v>
      </c>
      <c r="C36204" s="8" t="n">
        <v>31</v>
      </c>
      <c r="D36204" s="8" t="inlineStr">
        <is>
          <t>Disney Adventure World</t>
        </is>
      </c>
      <c r="E36204" s="8" t="inlineStr">
        <is>
          <t>Slinky® Dog Zigzag Spin</t>
        </is>
      </c>
      <c r="F36204" s="8" t="inlineStr">
        <is>
          <t>STANDBY</t>
        </is>
      </c>
      <c r="G36204" s="8" t="n">
        <v>5</v>
      </c>
      <c r="H36204" s="8" t="inlineStr">
        <is>
          <t>OPERATING</t>
        </is>
      </c>
    </row>
    <row r="36205">
      <c r="A36205" s="8" t="inlineStr">
        <is>
          <t>2026-08-07</t>
        </is>
      </c>
      <c r="B36205" s="8" t="n">
        <v>21</v>
      </c>
      <c r="C36205" s="8" t="n">
        <v>31</v>
      </c>
      <c r="D36205" s="8" t="inlineStr">
        <is>
          <t>Disney Adventure World</t>
        </is>
      </c>
      <c r="E36205" s="8" t="inlineStr">
        <is>
          <t>Toy Soldiers Parachute Drop</t>
        </is>
      </c>
      <c r="F36205" s="8" t="inlineStr">
        <is>
          <t>STANDBY</t>
        </is>
      </c>
      <c r="G36205" s="8" t="n">
        <v>35</v>
      </c>
      <c r="H36205" s="8" t="inlineStr">
        <is>
          <t>OPERATING</t>
        </is>
      </c>
    </row>
    <row r="36206">
      <c r="A36206" s="8" t="inlineStr">
        <is>
          <t>2026-08-07</t>
        </is>
      </c>
      <c r="B36206" s="8" t="n">
        <v>21</v>
      </c>
      <c r="C36206" s="8" t="n">
        <v>31</v>
      </c>
      <c r="D36206" s="8" t="inlineStr">
        <is>
          <t>Disney Adventure World</t>
        </is>
      </c>
      <c r="E36206" s="8" t="inlineStr">
        <is>
          <t>Toy Soldiers Parachute Drop Single Rider</t>
        </is>
      </c>
      <c r="F36206" s="8" t="inlineStr">
        <is>
          <t>STANDBY</t>
        </is>
      </c>
      <c r="G36206" s="8" t="n">
        <v>10</v>
      </c>
      <c r="H36206" s="8" t="inlineStr">
        <is>
          <t>OPERATING</t>
        </is>
      </c>
    </row>
    <row r="36207">
      <c r="A36207" s="8" t="inlineStr">
        <is>
          <t>2026-08-07</t>
        </is>
      </c>
      <c r="B36207" s="8" t="n">
        <v>21</v>
      </c>
      <c r="C36207" s="8" t="n">
        <v>31</v>
      </c>
      <c r="D36207" s="8" t="inlineStr">
        <is>
          <t>Disney Adventure World</t>
        </is>
      </c>
      <c r="E36207" s="8" t="inlineStr">
        <is>
          <t>Entry to World of Frozen</t>
        </is>
      </c>
      <c r="F36207" s="8" t="inlineStr">
        <is>
          <t>STANDBY</t>
        </is>
      </c>
      <c r="G36207" s="8" t="n">
        <v>0</v>
      </c>
      <c r="H36207" s="8" t="inlineStr">
        <is>
          <t>OPERATING</t>
        </is>
      </c>
    </row>
    <row r="36208">
      <c r="A36208" s="8" t="inlineStr">
        <is>
          <t>2026-08-07</t>
        </is>
      </c>
      <c r="B36208" s="8" t="n">
        <v>21</v>
      </c>
      <c r="C36208" s="8" t="n">
        <v>31</v>
      </c>
      <c r="D36208" s="8" t="inlineStr">
        <is>
          <t>Disney Adventure World</t>
        </is>
      </c>
      <c r="E36208" s="8" t="inlineStr">
        <is>
          <t>Frozen Ever After</t>
        </is>
      </c>
      <c r="F36208" s="8" t="inlineStr">
        <is>
          <t>STANDBY</t>
        </is>
      </c>
      <c r="G36208" s="8" t="n">
        <v>40</v>
      </c>
      <c r="H36208" s="8" t="inlineStr">
        <is>
          <t>OPERATING</t>
        </is>
      </c>
    </row>
    <row r="36209">
      <c r="A36209" s="8" t="inlineStr">
        <is>
          <t>2026-08-07</t>
        </is>
      </c>
      <c r="B36209" s="8" t="n">
        <v>21</v>
      </c>
      <c r="C36209" s="8" t="n">
        <v>31</v>
      </c>
      <c r="D36209" s="8" t="inlineStr">
        <is>
          <t>Disney Adventure World</t>
        </is>
      </c>
      <c r="E36209" s="8" t="inlineStr">
        <is>
          <t>Raiponce Tangled Spin</t>
        </is>
      </c>
      <c r="F36209" s="8" t="inlineStr">
        <is>
          <t>STANDBY</t>
        </is>
      </c>
      <c r="G36209" s="8" t="n">
        <v>5</v>
      </c>
      <c r="H36209" s="8" t="inlineStr">
        <is>
          <t>OPERATING</t>
        </is>
      </c>
    </row>
    <row r="36210">
      <c r="A36210" s="8" t="inlineStr">
        <is>
          <t>2026-08-07</t>
        </is>
      </c>
      <c r="B36210" s="8" t="n">
        <v>21</v>
      </c>
      <c r="C36210" s="8" t="n">
        <v>45</v>
      </c>
      <c r="D36210" s="8" t="inlineStr">
        <is>
          <t>Disneyland Park</t>
        </is>
      </c>
      <c r="E36210" s="8" t="inlineStr">
        <is>
          <t>Adventure Isle</t>
        </is>
      </c>
      <c r="F36210" s="8" t="inlineStr">
        <is>
          <t>STANDBY</t>
        </is>
      </c>
      <c r="G36210" s="8" t="n">
        <v>0</v>
      </c>
      <c r="H36210" s="8" t="inlineStr">
        <is>
          <t>OPERATING</t>
        </is>
      </c>
    </row>
    <row r="36211">
      <c r="A36211" s="8" t="inlineStr">
        <is>
          <t>2026-08-07</t>
        </is>
      </c>
      <c r="B36211" s="8" t="n">
        <v>21</v>
      </c>
      <c r="C36211" s="8" t="n">
        <v>45</v>
      </c>
      <c r="D36211" s="8" t="inlineStr">
        <is>
          <t>Disneyland Park</t>
        </is>
      </c>
      <c r="E36211" s="8" t="inlineStr">
        <is>
          <t>Indiana Jones and the Temple of Peril Single Rider</t>
        </is>
      </c>
      <c r="F36211" s="8" t="inlineStr">
        <is>
          <t>STANDBY</t>
        </is>
      </c>
      <c r="G36211" s="8" t="n">
        <v>5</v>
      </c>
      <c r="H36211" s="8" t="inlineStr">
        <is>
          <t>OPERATING</t>
        </is>
      </c>
    </row>
    <row r="36212">
      <c r="A36212" s="8" t="inlineStr">
        <is>
          <t>2026-08-07</t>
        </is>
      </c>
      <c r="B36212" s="8" t="n">
        <v>21</v>
      </c>
      <c r="C36212" s="8" t="n">
        <v>45</v>
      </c>
      <c r="D36212" s="8" t="inlineStr">
        <is>
          <t>Disneyland Park</t>
        </is>
      </c>
      <c r="E36212" s="8" t="inlineStr">
        <is>
          <t>Indiana Jones™ and the Temple of Peril</t>
        </is>
      </c>
      <c r="F36212" s="8" t="inlineStr">
        <is>
          <t>STANDBY</t>
        </is>
      </c>
      <c r="G36212" s="8" t="n">
        <v>10</v>
      </c>
      <c r="H36212" s="8" t="inlineStr">
        <is>
          <t>OPERATING</t>
        </is>
      </c>
    </row>
    <row r="36213">
      <c r="A36213" s="8" t="inlineStr">
        <is>
          <t>2026-08-07</t>
        </is>
      </c>
      <c r="B36213" s="8" t="n">
        <v>21</v>
      </c>
      <c r="C36213" s="8" t="n">
        <v>45</v>
      </c>
      <c r="D36213" s="8" t="inlineStr">
        <is>
          <t>Disneyland Park</t>
        </is>
      </c>
      <c r="E36213" s="8" t="inlineStr">
        <is>
          <t>La Cabane des Robinson</t>
        </is>
      </c>
      <c r="F36213" s="8" t="inlineStr">
        <is>
          <t>STANDBY</t>
        </is>
      </c>
      <c r="G36213" s="8" t="n">
        <v>5</v>
      </c>
      <c r="H36213" s="8" t="inlineStr">
        <is>
          <t>OPERATING</t>
        </is>
      </c>
    </row>
    <row r="36214">
      <c r="A36214" s="8" t="inlineStr">
        <is>
          <t>2026-08-07</t>
        </is>
      </c>
      <c r="B36214" s="8" t="n">
        <v>21</v>
      </c>
      <c r="C36214" s="8" t="n">
        <v>45</v>
      </c>
      <c r="D36214" s="8" t="inlineStr">
        <is>
          <t>Disneyland Park</t>
        </is>
      </c>
      <c r="E36214" s="8" t="inlineStr">
        <is>
          <t>Le Passage Enchanté d'Aladdin</t>
        </is>
      </c>
      <c r="F36214" s="8" t="inlineStr">
        <is>
          <t>STANDBY</t>
        </is>
      </c>
      <c r="G36214" s="8" t="n">
        <v>0</v>
      </c>
      <c r="H36214" s="8" t="inlineStr">
        <is>
          <t>OPERATING</t>
        </is>
      </c>
    </row>
    <row r="36215">
      <c r="A36215" s="8" t="inlineStr">
        <is>
          <t>2026-08-07</t>
        </is>
      </c>
      <c r="B36215" s="8" t="n">
        <v>21</v>
      </c>
      <c r="C36215" s="8" t="n">
        <v>45</v>
      </c>
      <c r="D36215" s="8" t="inlineStr">
        <is>
          <t>Disneyland Park</t>
        </is>
      </c>
      <c r="E36215" s="8" t="inlineStr">
        <is>
          <t>Pirate Galleon</t>
        </is>
      </c>
      <c r="F36215" s="8" t="inlineStr">
        <is>
          <t>STANDBY</t>
        </is>
      </c>
      <c r="G36215" s="8" t="n">
        <v>0</v>
      </c>
      <c r="H36215" s="8" t="inlineStr">
        <is>
          <t>CLOSED</t>
        </is>
      </c>
    </row>
    <row r="36216">
      <c r="A36216" s="8" t="inlineStr">
        <is>
          <t>2026-08-07</t>
        </is>
      </c>
      <c r="B36216" s="8" t="n">
        <v>21</v>
      </c>
      <c r="C36216" s="8" t="n">
        <v>45</v>
      </c>
      <c r="D36216" s="8" t="inlineStr">
        <is>
          <t>Disneyland Park</t>
        </is>
      </c>
      <c r="E36216" s="8" t="inlineStr">
        <is>
          <t>Pirates of the Caribbean</t>
        </is>
      </c>
      <c r="F36216" s="8" t="inlineStr">
        <is>
          <t>STANDBY</t>
        </is>
      </c>
      <c r="G36216" s="8" t="n">
        <v>5</v>
      </c>
      <c r="H36216" s="8" t="inlineStr">
        <is>
          <t>OPERATING</t>
        </is>
      </c>
    </row>
    <row r="36217">
      <c r="A36217" s="8" t="inlineStr">
        <is>
          <t>2026-08-07</t>
        </is>
      </c>
      <c r="B36217" s="8" t="n">
        <v>21</v>
      </c>
      <c r="C36217" s="8" t="n">
        <v>45</v>
      </c>
      <c r="D36217" s="8" t="inlineStr">
        <is>
          <t>Disneyland Park</t>
        </is>
      </c>
      <c r="E36217" s="8" t="inlineStr">
        <is>
          <t>Pirates' Beach</t>
        </is>
      </c>
      <c r="F36217" s="8" t="inlineStr">
        <is>
          <t>STANDBY</t>
        </is>
      </c>
      <c r="G36217" s="8" t="n">
        <v>0</v>
      </c>
      <c r="H36217" s="8" t="inlineStr">
        <is>
          <t>OPERATING</t>
        </is>
      </c>
    </row>
    <row r="36218">
      <c r="A36218" s="8" t="inlineStr">
        <is>
          <t>2026-08-07</t>
        </is>
      </c>
      <c r="B36218" s="8" t="n">
        <v>21</v>
      </c>
      <c r="C36218" s="8" t="n">
        <v>45</v>
      </c>
      <c r="D36218" s="8" t="inlineStr">
        <is>
          <t>Disneyland Park</t>
        </is>
      </c>
      <c r="E36218" s="8" t="inlineStr">
        <is>
          <t>Autopia, presented by Avis</t>
        </is>
      </c>
      <c r="F36218" s="8" t="inlineStr">
        <is>
          <t>STANDBY</t>
        </is>
      </c>
      <c r="G36218" s="8" t="n">
        <v>40</v>
      </c>
      <c r="H36218" s="8" t="inlineStr">
        <is>
          <t>OPERATING</t>
        </is>
      </c>
    </row>
    <row r="36219">
      <c r="A36219" s="8" t="inlineStr">
        <is>
          <t>2026-08-07</t>
        </is>
      </c>
      <c r="B36219" s="8" t="n">
        <v>21</v>
      </c>
      <c r="C36219" s="8" t="n">
        <v>45</v>
      </c>
      <c r="D36219" s="8" t="inlineStr">
        <is>
          <t>Disneyland Park</t>
        </is>
      </c>
      <c r="E36219" s="8" t="inlineStr">
        <is>
          <t>Buzz Lightyear Laser Blast</t>
        </is>
      </c>
      <c r="F36219" s="8" t="inlineStr">
        <is>
          <t>STANDBY</t>
        </is>
      </c>
      <c r="G36219" s="8" t="n">
        <v>0</v>
      </c>
      <c r="H36219" s="8" t="inlineStr">
        <is>
          <t>CLOSED</t>
        </is>
      </c>
    </row>
    <row r="36220">
      <c r="A36220" s="8" t="inlineStr">
        <is>
          <t>2026-08-07</t>
        </is>
      </c>
      <c r="B36220" s="8" t="n">
        <v>21</v>
      </c>
      <c r="C36220" s="8" t="n">
        <v>45</v>
      </c>
      <c r="D36220" s="8" t="inlineStr">
        <is>
          <t>Disneyland Park</t>
        </is>
      </c>
      <c r="E36220" s="8" t="inlineStr">
        <is>
          <t>Disneyland Railroad Discoveryland Station</t>
        </is>
      </c>
      <c r="F36220" s="8" t="inlineStr">
        <is>
          <t>STANDBY</t>
        </is>
      </c>
      <c r="G36220" s="8" t="n">
        <v>0</v>
      </c>
      <c r="H36220" s="8" t="inlineStr">
        <is>
          <t>CLOSED</t>
        </is>
      </c>
    </row>
    <row r="36221">
      <c r="A36221" s="8" t="inlineStr">
        <is>
          <t>2026-08-07</t>
        </is>
      </c>
      <c r="B36221" s="8" t="n">
        <v>21</v>
      </c>
      <c r="C36221" s="8" t="n">
        <v>45</v>
      </c>
      <c r="D36221" s="8" t="inlineStr">
        <is>
          <t>Disneyland Park</t>
        </is>
      </c>
      <c r="E36221" s="8" t="inlineStr">
        <is>
          <t>Les Mystères du Nautilus</t>
        </is>
      </c>
      <c r="F36221" s="8" t="inlineStr">
        <is>
          <t>STANDBY</t>
        </is>
      </c>
      <c r="G36221" s="8" t="n">
        <v>5</v>
      </c>
      <c r="H36221" s="8" t="inlineStr">
        <is>
          <t>OPERATING</t>
        </is>
      </c>
    </row>
    <row r="36222">
      <c r="A36222" s="8" t="inlineStr">
        <is>
          <t>2026-08-07</t>
        </is>
      </c>
      <c r="B36222" s="8" t="n">
        <v>21</v>
      </c>
      <c r="C36222" s="8" t="n">
        <v>45</v>
      </c>
      <c r="D36222" s="8" t="inlineStr">
        <is>
          <t>Disneyland Park</t>
        </is>
      </c>
      <c r="E36222" s="8" t="inlineStr">
        <is>
          <t>Mickey’s PhilharMagic</t>
        </is>
      </c>
      <c r="F36222" s="8" t="inlineStr">
        <is>
          <t>STANDBY</t>
        </is>
      </c>
      <c r="G36222" s="8" t="n">
        <v>0</v>
      </c>
      <c r="H36222" s="8" t="inlineStr">
        <is>
          <t>CLOSED</t>
        </is>
      </c>
    </row>
    <row r="36223">
      <c r="A36223" s="8" t="inlineStr">
        <is>
          <t>2026-08-07</t>
        </is>
      </c>
      <c r="B36223" s="8" t="n">
        <v>21</v>
      </c>
      <c r="C36223" s="8" t="n">
        <v>45</v>
      </c>
      <c r="D36223" s="8" t="inlineStr">
        <is>
          <t>Disneyland Park</t>
        </is>
      </c>
      <c r="E36223" s="8" t="inlineStr">
        <is>
          <t>Orbitron®</t>
        </is>
      </c>
      <c r="F36223" s="8" t="inlineStr">
        <is>
          <t>STANDBY</t>
        </is>
      </c>
      <c r="G36223" s="8" t="n">
        <v>35</v>
      </c>
      <c r="H36223" s="8" t="inlineStr">
        <is>
          <t>OPERATING</t>
        </is>
      </c>
    </row>
    <row r="36224">
      <c r="A36224" s="8" t="inlineStr">
        <is>
          <t>2026-08-07</t>
        </is>
      </c>
      <c r="B36224" s="8" t="n">
        <v>21</v>
      </c>
      <c r="C36224" s="8" t="n">
        <v>45</v>
      </c>
      <c r="D36224" s="8" t="inlineStr">
        <is>
          <t>Disneyland Park</t>
        </is>
      </c>
      <c r="E36224" s="8" t="inlineStr">
        <is>
          <t>Star Tours: The Adventures Continue*</t>
        </is>
      </c>
      <c r="F36224" s="8" t="inlineStr">
        <is>
          <t>STANDBY</t>
        </is>
      </c>
      <c r="G36224" s="8" t="n">
        <v>5</v>
      </c>
      <c r="H36224" s="8" t="inlineStr">
        <is>
          <t>OPERATING</t>
        </is>
      </c>
    </row>
    <row r="36225">
      <c r="A36225" s="8" t="inlineStr">
        <is>
          <t>2026-08-07</t>
        </is>
      </c>
      <c r="B36225" s="8" t="n">
        <v>21</v>
      </c>
      <c r="C36225" s="8" t="n">
        <v>45</v>
      </c>
      <c r="D36225" s="8" t="inlineStr">
        <is>
          <t>Disneyland Park</t>
        </is>
      </c>
      <c r="E36225" s="8" t="inlineStr">
        <is>
          <t>Star Wars Hyperspace Mountain</t>
        </is>
      </c>
      <c r="F36225" s="8" t="inlineStr">
        <is>
          <t>STANDBY</t>
        </is>
      </c>
      <c r="G36225" s="8" t="n">
        <v>15</v>
      </c>
      <c r="H36225" s="8" t="inlineStr">
        <is>
          <t>OPERATING</t>
        </is>
      </c>
    </row>
    <row r="36226">
      <c r="A36226" s="8" t="inlineStr">
        <is>
          <t>2026-08-07</t>
        </is>
      </c>
      <c r="B36226" s="8" t="n">
        <v>21</v>
      </c>
      <c r="C36226" s="8" t="n">
        <v>45</v>
      </c>
      <c r="D36226" s="8" t="inlineStr">
        <is>
          <t>Disneyland Park</t>
        </is>
      </c>
      <c r="E36226" s="8" t="inlineStr">
        <is>
          <t>Star Wars Hyperspace Mountain Single Rider</t>
        </is>
      </c>
      <c r="F36226" s="8" t="inlineStr">
        <is>
          <t>STANDBY</t>
        </is>
      </c>
      <c r="G36226" s="8" t="n">
        <v>0</v>
      </c>
      <c r="H36226" s="8" t="inlineStr">
        <is>
          <t>OPERATING</t>
        </is>
      </c>
    </row>
    <row r="36227">
      <c r="A36227" s="8" t="inlineStr">
        <is>
          <t>2026-08-07</t>
        </is>
      </c>
      <c r="B36227" s="8" t="n">
        <v>21</v>
      </c>
      <c r="C36227" s="8" t="n">
        <v>45</v>
      </c>
      <c r="D36227" s="8" t="inlineStr">
        <is>
          <t>Disneyland Park</t>
        </is>
      </c>
      <c r="E36227" s="8" t="inlineStr">
        <is>
          <t>Welcome to Starport: A Star Wars Encounter</t>
        </is>
      </c>
      <c r="F36227" s="8" t="inlineStr">
        <is>
          <t>STANDBY</t>
        </is>
      </c>
      <c r="G36227" s="8" t="n">
        <v>0</v>
      </c>
      <c r="H36227" s="8" t="inlineStr">
        <is>
          <t>CLOSED</t>
        </is>
      </c>
    </row>
    <row r="36228">
      <c r="A36228" s="8" t="inlineStr">
        <is>
          <t>2026-08-07</t>
        </is>
      </c>
      <c r="B36228" s="8" t="n">
        <v>21</v>
      </c>
      <c r="C36228" s="8" t="n">
        <v>45</v>
      </c>
      <c r="D36228" s="8" t="inlineStr">
        <is>
          <t>Disneyland Park</t>
        </is>
      </c>
      <c r="E36228" s="8" t="inlineStr">
        <is>
          <t>"it's a small world"</t>
        </is>
      </c>
      <c r="F36228" s="8" t="inlineStr">
        <is>
          <t>STANDBY</t>
        </is>
      </c>
      <c r="G36228" s="8" t="n">
        <v>5</v>
      </c>
      <c r="H36228" s="8" t="inlineStr">
        <is>
          <t>OPERATING</t>
        </is>
      </c>
    </row>
    <row r="36229">
      <c r="A36229" s="8" t="inlineStr">
        <is>
          <t>2026-08-07</t>
        </is>
      </c>
      <c r="B36229" s="8" t="n">
        <v>21</v>
      </c>
      <c r="C36229" s="8" t="n">
        <v>45</v>
      </c>
      <c r="D36229" s="8" t="inlineStr">
        <is>
          <t>Disneyland Park</t>
        </is>
      </c>
      <c r="E36229" s="8" t="inlineStr">
        <is>
          <t>Alice's Curious Labyrinth</t>
        </is>
      </c>
      <c r="F36229" s="8" t="inlineStr">
        <is>
          <t>STANDBY</t>
        </is>
      </c>
      <c r="G36229" s="8" t="n">
        <v>0</v>
      </c>
      <c r="H36229" s="8" t="inlineStr">
        <is>
          <t>CLOSED</t>
        </is>
      </c>
    </row>
    <row r="36230">
      <c r="A36230" s="8" t="inlineStr">
        <is>
          <t>2026-08-07</t>
        </is>
      </c>
      <c r="B36230" s="8" t="n">
        <v>21</v>
      </c>
      <c r="C36230" s="8" t="n">
        <v>45</v>
      </c>
      <c r="D36230" s="8" t="inlineStr">
        <is>
          <t>Disneyland Park</t>
        </is>
      </c>
      <c r="E36230" s="8" t="inlineStr">
        <is>
          <t>Blanche-Neige et les Sept Nains®</t>
        </is>
      </c>
      <c r="F36230" s="8" t="inlineStr">
        <is>
          <t>STANDBY</t>
        </is>
      </c>
      <c r="G36230" s="8" t="n">
        <v>0</v>
      </c>
      <c r="H36230" s="8" t="inlineStr">
        <is>
          <t>CLOSED</t>
        </is>
      </c>
    </row>
    <row r="36231">
      <c r="A36231" s="8" t="inlineStr">
        <is>
          <t>2026-08-07</t>
        </is>
      </c>
      <c r="B36231" s="8" t="n">
        <v>21</v>
      </c>
      <c r="C36231" s="8" t="n">
        <v>45</v>
      </c>
      <c r="D36231" s="8" t="inlineStr">
        <is>
          <t>Disneyland Park</t>
        </is>
      </c>
      <c r="E36231" s="8" t="inlineStr">
        <is>
          <t>Casey Jr. – le Petit Train du Cirque</t>
        </is>
      </c>
      <c r="F36231" s="8" t="inlineStr">
        <is>
          <t>STANDBY</t>
        </is>
      </c>
      <c r="G36231" s="8" t="n">
        <v>0</v>
      </c>
      <c r="H36231" s="8" t="inlineStr">
        <is>
          <t>CLOSED</t>
        </is>
      </c>
    </row>
    <row r="36232">
      <c r="A36232" s="8" t="inlineStr">
        <is>
          <t>2026-08-07</t>
        </is>
      </c>
      <c r="B36232" s="8" t="n">
        <v>21</v>
      </c>
      <c r="C36232" s="8" t="n">
        <v>45</v>
      </c>
      <c r="D36232" s="8" t="inlineStr">
        <is>
          <t>Disneyland Park</t>
        </is>
      </c>
      <c r="E36232" s="8" t="inlineStr">
        <is>
          <t>Disneyland Railroad Fantasyland Station</t>
        </is>
      </c>
      <c r="F36232" s="8" t="inlineStr">
        <is>
          <t>STANDBY</t>
        </is>
      </c>
      <c r="G36232" s="8" t="n">
        <v>0</v>
      </c>
      <c r="H36232" s="8" t="inlineStr">
        <is>
          <t>CLOSED</t>
        </is>
      </c>
    </row>
    <row r="36233">
      <c r="A36233" s="8" t="inlineStr">
        <is>
          <t>2026-08-07</t>
        </is>
      </c>
      <c r="B36233" s="8" t="n">
        <v>21</v>
      </c>
      <c r="C36233" s="8" t="n">
        <v>45</v>
      </c>
      <c r="D36233" s="8" t="inlineStr">
        <is>
          <t>Disneyland Park</t>
        </is>
      </c>
      <c r="E36233" s="8" t="inlineStr">
        <is>
          <t>Disneyland Railroad Main Street Station</t>
        </is>
      </c>
      <c r="F36233" s="8" t="inlineStr">
        <is>
          <t>STANDBY</t>
        </is>
      </c>
      <c r="G36233" s="8" t="n">
        <v>0</v>
      </c>
      <c r="H36233" s="8" t="inlineStr">
        <is>
          <t>CLOSED</t>
        </is>
      </c>
    </row>
    <row r="36234">
      <c r="A36234" s="8" t="inlineStr">
        <is>
          <t>2026-08-07</t>
        </is>
      </c>
      <c r="B36234" s="8" t="n">
        <v>21</v>
      </c>
      <c r="C36234" s="8" t="n">
        <v>45</v>
      </c>
      <c r="D36234" s="8" t="inlineStr">
        <is>
          <t>Disneyland Park</t>
        </is>
      </c>
      <c r="E36234" s="8" t="inlineStr">
        <is>
          <t>Dumbo the Flying Elephant</t>
        </is>
      </c>
      <c r="F36234" s="8" t="inlineStr">
        <is>
          <t>STANDBY</t>
        </is>
      </c>
      <c r="G36234" s="8" t="n">
        <v>0</v>
      </c>
      <c r="H36234" s="8" t="inlineStr">
        <is>
          <t>CLOSED</t>
        </is>
      </c>
    </row>
    <row r="36235">
      <c r="A36235" s="8" t="inlineStr">
        <is>
          <t>2026-08-07</t>
        </is>
      </c>
      <c r="B36235" s="8" t="n">
        <v>21</v>
      </c>
      <c r="C36235" s="8" t="n">
        <v>45</v>
      </c>
      <c r="D36235" s="8" t="inlineStr">
        <is>
          <t>Disneyland Park</t>
        </is>
      </c>
      <c r="E36235" s="8" t="inlineStr">
        <is>
          <t>La Tanière du Dragon</t>
        </is>
      </c>
      <c r="F36235" s="8" t="inlineStr">
        <is>
          <t>STANDBY</t>
        </is>
      </c>
      <c r="G36235" s="8" t="n">
        <v>0</v>
      </c>
      <c r="H36235" s="8" t="inlineStr">
        <is>
          <t>CLOSED</t>
        </is>
      </c>
    </row>
    <row r="36236">
      <c r="A36236" s="8" t="inlineStr">
        <is>
          <t>2026-08-07</t>
        </is>
      </c>
      <c r="B36236" s="8" t="n">
        <v>21</v>
      </c>
      <c r="C36236" s="8" t="n">
        <v>45</v>
      </c>
      <c r="D36236" s="8" t="inlineStr">
        <is>
          <t>Disneyland Park</t>
        </is>
      </c>
      <c r="E36236" s="8" t="inlineStr">
        <is>
          <t>Le Carrousel de Lancelot</t>
        </is>
      </c>
      <c r="F36236" s="8" t="inlineStr">
        <is>
          <t>STANDBY</t>
        </is>
      </c>
      <c r="G36236" s="8" t="n">
        <v>0</v>
      </c>
      <c r="H36236" s="8" t="inlineStr">
        <is>
          <t>CLOSED</t>
        </is>
      </c>
    </row>
    <row r="36237">
      <c r="A36237" s="8" t="inlineStr">
        <is>
          <t>2026-08-07</t>
        </is>
      </c>
      <c r="B36237" s="8" t="n">
        <v>21</v>
      </c>
      <c r="C36237" s="8" t="n">
        <v>45</v>
      </c>
      <c r="D36237" s="8" t="inlineStr">
        <is>
          <t>Disneyland Park</t>
        </is>
      </c>
      <c r="E36237" s="8" t="inlineStr">
        <is>
          <t>Le Pays des Contes de Fées, presented by Vittel</t>
        </is>
      </c>
      <c r="F36237" s="8" t="inlineStr">
        <is>
          <t>STANDBY</t>
        </is>
      </c>
      <c r="G36237" s="8" t="n">
        <v>0</v>
      </c>
      <c r="H36237" s="8" t="inlineStr">
        <is>
          <t>CLOSED</t>
        </is>
      </c>
    </row>
    <row r="36238">
      <c r="A36238" s="8" t="inlineStr">
        <is>
          <t>2026-08-07</t>
        </is>
      </c>
      <c r="B36238" s="8" t="n">
        <v>21</v>
      </c>
      <c r="C36238" s="8" t="n">
        <v>45</v>
      </c>
      <c r="D36238" s="8" t="inlineStr">
        <is>
          <t>Disneyland Park</t>
        </is>
      </c>
      <c r="E36238" s="8" t="inlineStr">
        <is>
          <t>Les Voyages de Pinocchio</t>
        </is>
      </c>
      <c r="F36238" s="8" t="inlineStr">
        <is>
          <t>STANDBY</t>
        </is>
      </c>
      <c r="G36238" s="8" t="n">
        <v>0</v>
      </c>
      <c r="H36238" s="8" t="inlineStr">
        <is>
          <t>CLOSED</t>
        </is>
      </c>
    </row>
    <row r="36239">
      <c r="A36239" s="8" t="inlineStr">
        <is>
          <t>2026-08-07</t>
        </is>
      </c>
      <c r="B36239" s="8" t="n">
        <v>21</v>
      </c>
      <c r="C36239" s="8" t="n">
        <v>45</v>
      </c>
      <c r="D36239" s="8" t="inlineStr">
        <is>
          <t>Disneyland Park</t>
        </is>
      </c>
      <c r="E36239" s="8" t="inlineStr">
        <is>
          <t>Mad Hatter's Tea Cups</t>
        </is>
      </c>
      <c r="F36239" s="8" t="inlineStr">
        <is>
          <t>STANDBY</t>
        </is>
      </c>
      <c r="G36239" s="8" t="n">
        <v>0</v>
      </c>
      <c r="H36239" s="8" t="inlineStr">
        <is>
          <t>CLOSED</t>
        </is>
      </c>
    </row>
    <row r="36240">
      <c r="A36240" s="8" t="inlineStr">
        <is>
          <t>2026-08-07</t>
        </is>
      </c>
      <c r="B36240" s="8" t="n">
        <v>21</v>
      </c>
      <c r="C36240" s="8" t="n">
        <v>45</v>
      </c>
      <c r="D36240" s="8" t="inlineStr">
        <is>
          <t>Disneyland Park</t>
        </is>
      </c>
      <c r="E36240" s="8" t="inlineStr">
        <is>
          <t>Meet Mickey Mouse</t>
        </is>
      </c>
      <c r="F36240" s="8" t="inlineStr">
        <is>
          <t>STANDBY</t>
        </is>
      </c>
      <c r="G36240" s="8" t="n">
        <v>0</v>
      </c>
      <c r="H36240" s="8" t="inlineStr">
        <is>
          <t>CLOSED</t>
        </is>
      </c>
    </row>
    <row r="36241">
      <c r="A36241" s="8" t="inlineStr">
        <is>
          <t>2026-08-07</t>
        </is>
      </c>
      <c r="B36241" s="8" t="n">
        <v>21</v>
      </c>
      <c r="C36241" s="8" t="n">
        <v>45</v>
      </c>
      <c r="D36241" s="8" t="inlineStr">
        <is>
          <t>Disneyland Park</t>
        </is>
      </c>
      <c r="E36241" s="8" t="inlineStr">
        <is>
          <t>Peter Pan's Flight</t>
        </is>
      </c>
      <c r="F36241" s="8" t="inlineStr">
        <is>
          <t>STANDBY</t>
        </is>
      </c>
      <c r="G36241" s="8" t="n">
        <v>45</v>
      </c>
      <c r="H36241" s="8" t="inlineStr">
        <is>
          <t>OPERATING</t>
        </is>
      </c>
    </row>
    <row r="36242">
      <c r="A36242" s="8" t="inlineStr">
        <is>
          <t>2026-08-07</t>
        </is>
      </c>
      <c r="B36242" s="8" t="n">
        <v>21</v>
      </c>
      <c r="C36242" s="8" t="n">
        <v>45</v>
      </c>
      <c r="D36242" s="8" t="inlineStr">
        <is>
          <t>Disneyland Park</t>
        </is>
      </c>
      <c r="E36242" s="8" t="inlineStr">
        <is>
          <t>Princess Pavilion</t>
        </is>
      </c>
      <c r="F36242" s="8" t="inlineStr">
        <is>
          <t>STANDBY</t>
        </is>
      </c>
      <c r="G36242" s="8" t="n">
        <v>0</v>
      </c>
      <c r="H36242" s="8" t="inlineStr">
        <is>
          <t>CLOSED</t>
        </is>
      </c>
    </row>
    <row r="36243">
      <c r="A36243" s="8" t="inlineStr">
        <is>
          <t>2026-08-07</t>
        </is>
      </c>
      <c r="B36243" s="8" t="n">
        <v>21</v>
      </c>
      <c r="C36243" s="8" t="n">
        <v>45</v>
      </c>
      <c r="D36243" s="8" t="inlineStr">
        <is>
          <t>Disneyland Park</t>
        </is>
      </c>
      <c r="E36243" s="8" t="inlineStr">
        <is>
          <t>Big Thunder Mountain</t>
        </is>
      </c>
      <c r="F36243" s="8" t="inlineStr">
        <is>
          <t>STANDBY</t>
        </is>
      </c>
      <c r="G36243" s="8" t="n">
        <v>35</v>
      </c>
      <c r="H36243" s="8" t="inlineStr">
        <is>
          <t>OPERATING</t>
        </is>
      </c>
    </row>
    <row r="36244">
      <c r="A36244" s="8" t="inlineStr">
        <is>
          <t>2026-08-07</t>
        </is>
      </c>
      <c r="B36244" s="8" t="n">
        <v>21</v>
      </c>
      <c r="C36244" s="8" t="n">
        <v>45</v>
      </c>
      <c r="D36244" s="8" t="inlineStr">
        <is>
          <t>Disneyland Park</t>
        </is>
      </c>
      <c r="E36244" s="8" t="inlineStr">
        <is>
          <t>Disneyland Railroad Frontierland Depot</t>
        </is>
      </c>
      <c r="F36244" s="8" t="inlineStr">
        <is>
          <t>STANDBY</t>
        </is>
      </c>
      <c r="G36244" s="8" t="n">
        <v>0</v>
      </c>
      <c r="H36244" s="8" t="inlineStr">
        <is>
          <t>CLOSED</t>
        </is>
      </c>
    </row>
    <row r="36245">
      <c r="A36245" s="8" t="inlineStr">
        <is>
          <t>2026-08-07</t>
        </is>
      </c>
      <c r="B36245" s="8" t="n">
        <v>21</v>
      </c>
      <c r="C36245" s="8" t="n">
        <v>45</v>
      </c>
      <c r="D36245" s="8" t="inlineStr">
        <is>
          <t>Disneyland Park</t>
        </is>
      </c>
      <c r="E36245" s="8" t="inlineStr">
        <is>
          <t>Frontierland Playground</t>
        </is>
      </c>
      <c r="F36245" s="8" t="inlineStr">
        <is>
          <t>STANDBY</t>
        </is>
      </c>
      <c r="G36245" s="8" t="n">
        <v>0</v>
      </c>
      <c r="H36245" s="8" t="inlineStr">
        <is>
          <t>CLOSED</t>
        </is>
      </c>
    </row>
    <row r="36246">
      <c r="A36246" s="8" t="inlineStr">
        <is>
          <t>2026-08-07</t>
        </is>
      </c>
      <c r="B36246" s="8" t="n">
        <v>21</v>
      </c>
      <c r="C36246" s="8" t="n">
        <v>45</v>
      </c>
      <c r="D36246" s="8" t="inlineStr">
        <is>
          <t>Disneyland Park</t>
        </is>
      </c>
      <c r="E36246" s="8" t="inlineStr">
        <is>
          <t>Phantom Manor</t>
        </is>
      </c>
      <c r="F36246" s="8" t="inlineStr">
        <is>
          <t>STANDBY</t>
        </is>
      </c>
      <c r="G36246" s="8" t="n">
        <v>5</v>
      </c>
      <c r="H36246" s="8" t="inlineStr">
        <is>
          <t>OPERATING</t>
        </is>
      </c>
    </row>
    <row r="36247">
      <c r="A36247" s="8" t="inlineStr">
        <is>
          <t>2026-08-07</t>
        </is>
      </c>
      <c r="B36247" s="8" t="n">
        <v>21</v>
      </c>
      <c r="C36247" s="8" t="n">
        <v>45</v>
      </c>
      <c r="D36247" s="8" t="inlineStr">
        <is>
          <t>Disneyland Park</t>
        </is>
      </c>
      <c r="E36247" s="8" t="inlineStr">
        <is>
          <t>River Rogue Keelboats</t>
        </is>
      </c>
      <c r="F36247" s="8" t="inlineStr">
        <is>
          <t>STANDBY</t>
        </is>
      </c>
      <c r="G36247" s="8" t="n">
        <v>0</v>
      </c>
      <c r="H36247" s="8" t="inlineStr">
        <is>
          <t>CLOSED</t>
        </is>
      </c>
    </row>
    <row r="36248">
      <c r="A36248" s="8" t="inlineStr">
        <is>
          <t>2026-08-07</t>
        </is>
      </c>
      <c r="B36248" s="8" t="n">
        <v>21</v>
      </c>
      <c r="C36248" s="8" t="n">
        <v>45</v>
      </c>
      <c r="D36248" s="8" t="inlineStr">
        <is>
          <t>Disneyland Park</t>
        </is>
      </c>
      <c r="E36248" s="8" t="inlineStr">
        <is>
          <t>Rustler Roundup Shootin' Gallery</t>
        </is>
      </c>
      <c r="F36248" s="8" t="inlineStr">
        <is>
          <t>STANDBY</t>
        </is>
      </c>
      <c r="G36248" s="8" t="n">
        <v>0</v>
      </c>
      <c r="H36248" s="8" t="inlineStr">
        <is>
          <t>CLOSED</t>
        </is>
      </c>
    </row>
    <row r="36249">
      <c r="A36249" s="8" t="inlineStr">
        <is>
          <t>2026-08-07</t>
        </is>
      </c>
      <c r="B36249" s="8" t="n">
        <v>21</v>
      </c>
      <c r="C36249" s="8" t="n">
        <v>45</v>
      </c>
      <c r="D36249" s="8" t="inlineStr">
        <is>
          <t>Disneyland Park</t>
        </is>
      </c>
      <c r="E36249" s="8" t="inlineStr">
        <is>
          <t>Thunder Mesa Riverboat Landing</t>
        </is>
      </c>
      <c r="F36249" s="8" t="inlineStr">
        <is>
          <t>STANDBY</t>
        </is>
      </c>
      <c r="G36249" s="8" t="n">
        <v>0</v>
      </c>
      <c r="H36249" s="8" t="inlineStr">
        <is>
          <t>CLOSED</t>
        </is>
      </c>
    </row>
    <row r="36250">
      <c r="A36250" s="8" t="inlineStr">
        <is>
          <t>2026-08-07</t>
        </is>
      </c>
      <c r="B36250" s="8" t="n">
        <v>21</v>
      </c>
      <c r="C36250" s="8" t="n">
        <v>45</v>
      </c>
      <c r="D36250" s="8" t="inlineStr">
        <is>
          <t>Disneyland Park</t>
        </is>
      </c>
      <c r="E36250" s="8" t="inlineStr">
        <is>
          <t>Disneyland Railroad Main Street Station</t>
        </is>
      </c>
      <c r="F36250" s="8" t="inlineStr">
        <is>
          <t>STANDBY</t>
        </is>
      </c>
      <c r="G36250" s="8" t="n">
        <v>0</v>
      </c>
      <c r="H36250" s="8" t="inlineStr">
        <is>
          <t>CLOSED</t>
        </is>
      </c>
    </row>
    <row r="36251">
      <c r="A36251" s="8" t="inlineStr">
        <is>
          <t>2026-08-07</t>
        </is>
      </c>
      <c r="B36251" s="8" t="n">
        <v>21</v>
      </c>
      <c r="C36251" s="8" t="n">
        <v>45</v>
      </c>
      <c r="D36251" s="8" t="inlineStr">
        <is>
          <t>Disneyland Park</t>
        </is>
      </c>
      <c r="E36251" s="8" t="inlineStr">
        <is>
          <t>Main Street Vehicles</t>
        </is>
      </c>
      <c r="F36251" s="8" t="inlineStr">
        <is>
          <t>STANDBY</t>
        </is>
      </c>
      <c r="G36251" s="8" t="n">
        <v>0</v>
      </c>
      <c r="H36251" s="8" t="inlineStr">
        <is>
          <t>CLOSED</t>
        </is>
      </c>
    </row>
    <row r="36252">
      <c r="A36252" s="8" t="inlineStr">
        <is>
          <t>2026-08-07</t>
        </is>
      </c>
      <c r="B36252" s="8" t="n">
        <v>21</v>
      </c>
      <c r="C36252" s="8" t="n">
        <v>45</v>
      </c>
      <c r="D36252" s="8" t="inlineStr">
        <is>
          <t>Disney Adventure World</t>
        </is>
      </c>
      <c r="E36252" s="8" t="inlineStr">
        <is>
          <t>Avengers Assemble: Flight Force</t>
        </is>
      </c>
      <c r="F36252" s="8" t="inlineStr">
        <is>
          <t>STANDBY</t>
        </is>
      </c>
      <c r="G36252" s="8" t="n">
        <v>5</v>
      </c>
      <c r="H36252" s="8" t="inlineStr">
        <is>
          <t>OPERATING</t>
        </is>
      </c>
    </row>
    <row r="36253">
      <c r="A36253" s="8" t="inlineStr">
        <is>
          <t>2026-08-07</t>
        </is>
      </c>
      <c r="B36253" s="8" t="n">
        <v>21</v>
      </c>
      <c r="C36253" s="8" t="n">
        <v>45</v>
      </c>
      <c r="D36253" s="8" t="inlineStr">
        <is>
          <t>Disney Adventure World</t>
        </is>
      </c>
      <c r="E36253" s="8" t="inlineStr">
        <is>
          <t>Avengers Assemble: Flight Force Single Rider</t>
        </is>
      </c>
      <c r="F36253" s="8" t="inlineStr">
        <is>
          <t>STANDBY</t>
        </is>
      </c>
      <c r="G36253" s="8" t="n">
        <v>5</v>
      </c>
      <c r="H36253" s="8" t="inlineStr">
        <is>
          <t>OPERATING</t>
        </is>
      </c>
    </row>
    <row r="36254">
      <c r="A36254" s="8" t="inlineStr">
        <is>
          <t>2026-08-07</t>
        </is>
      </c>
      <c r="B36254" s="8" t="n">
        <v>21</v>
      </c>
      <c r="C36254" s="8" t="n">
        <v>45</v>
      </c>
      <c r="D36254" s="8" t="inlineStr">
        <is>
          <t>Disney Adventure World</t>
        </is>
      </c>
      <c r="E36254" s="8" t="inlineStr">
        <is>
          <t>Spider-Man W.E.B. Adventure</t>
        </is>
      </c>
      <c r="F36254" s="8" t="inlineStr">
        <is>
          <t>STANDBY</t>
        </is>
      </c>
      <c r="G36254" s="8" t="n">
        <v>20</v>
      </c>
      <c r="H36254" s="8" t="inlineStr">
        <is>
          <t>OPERATING</t>
        </is>
      </c>
    </row>
    <row r="36255">
      <c r="A36255" s="8" t="inlineStr">
        <is>
          <t>2026-08-07</t>
        </is>
      </c>
      <c r="B36255" s="8" t="n">
        <v>21</v>
      </c>
      <c r="C36255" s="8" t="n">
        <v>45</v>
      </c>
      <c r="D36255" s="8" t="inlineStr">
        <is>
          <t>Disney Adventure World</t>
        </is>
      </c>
      <c r="E36255" s="8" t="inlineStr">
        <is>
          <t>Spider-Man W.E.B. Adventure Single Rider</t>
        </is>
      </c>
      <c r="F36255" s="8" t="inlineStr">
        <is>
          <t>STANDBY</t>
        </is>
      </c>
      <c r="G36255" s="8" t="n">
        <v>5</v>
      </c>
      <c r="H36255" s="8" t="inlineStr">
        <is>
          <t>OPERATING</t>
        </is>
      </c>
    </row>
    <row r="36256">
      <c r="A36256" s="8" t="inlineStr">
        <is>
          <t>2026-08-07</t>
        </is>
      </c>
      <c r="B36256" s="8" t="n">
        <v>21</v>
      </c>
      <c r="C36256" s="8" t="n">
        <v>45</v>
      </c>
      <c r="D36256" s="8" t="inlineStr">
        <is>
          <t>Disney Adventure World</t>
        </is>
      </c>
      <c r="E36256" s="8" t="inlineStr">
        <is>
          <t>The Twilight Zone Tower of Terror</t>
        </is>
      </c>
      <c r="F36256" s="8" t="inlineStr">
        <is>
          <t>STANDBY</t>
        </is>
      </c>
      <c r="G36256" s="8" t="n">
        <v>15</v>
      </c>
      <c r="H36256" s="8" t="inlineStr">
        <is>
          <t>OPERATING</t>
        </is>
      </c>
    </row>
    <row r="36257">
      <c r="A36257" s="8" t="inlineStr">
        <is>
          <t>2026-08-07</t>
        </is>
      </c>
      <c r="B36257" s="8" t="n">
        <v>21</v>
      </c>
      <c r="C36257" s="8" t="n">
        <v>45</v>
      </c>
      <c r="D36257" s="8" t="inlineStr">
        <is>
          <t>Disney Adventure World</t>
        </is>
      </c>
      <c r="E36257" s="8" t="inlineStr">
        <is>
          <t>Cars Quatre Roues Rallye</t>
        </is>
      </c>
      <c r="F36257" s="8" t="inlineStr">
        <is>
          <t>STANDBY</t>
        </is>
      </c>
      <c r="G36257" s="8" t="n">
        <v>5</v>
      </c>
      <c r="H36257" s="8" t="inlineStr">
        <is>
          <t>OPERATING</t>
        </is>
      </c>
    </row>
    <row r="36258">
      <c r="A36258" s="8" t="inlineStr">
        <is>
          <t>2026-08-07</t>
        </is>
      </c>
      <c r="B36258" s="8" t="n">
        <v>21</v>
      </c>
      <c r="C36258" s="8" t="n">
        <v>45</v>
      </c>
      <c r="D36258" s="8" t="inlineStr">
        <is>
          <t>Disney Adventure World</t>
        </is>
      </c>
      <c r="E36258" s="8" t="inlineStr">
        <is>
          <t>Cars ROAD TRIP</t>
        </is>
      </c>
      <c r="F36258" s="8" t="inlineStr">
        <is>
          <t>STANDBY</t>
        </is>
      </c>
      <c r="G36258" s="8" t="n">
        <v>0</v>
      </c>
      <c r="H36258" s="8" t="inlineStr">
        <is>
          <t>CLOSED</t>
        </is>
      </c>
    </row>
    <row r="36259">
      <c r="A36259" s="8" t="inlineStr">
        <is>
          <t>2026-08-07</t>
        </is>
      </c>
      <c r="B36259" s="8" t="n">
        <v>21</v>
      </c>
      <c r="C36259" s="8" t="n">
        <v>45</v>
      </c>
      <c r="D36259" s="8" t="inlineStr">
        <is>
          <t>Disney Adventure World</t>
        </is>
      </c>
      <c r="E36259" s="8" t="inlineStr">
        <is>
          <t>Crush's Coaster</t>
        </is>
      </c>
      <c r="F36259" s="8" t="inlineStr">
        <is>
          <t>STANDBY</t>
        </is>
      </c>
      <c r="G36259" s="8" t="n">
        <v>55</v>
      </c>
      <c r="H36259" s="8" t="inlineStr">
        <is>
          <t>OPERATING</t>
        </is>
      </c>
    </row>
    <row r="36260">
      <c r="A36260" s="8" t="inlineStr">
        <is>
          <t>2026-08-07</t>
        </is>
      </c>
      <c r="B36260" s="8" t="n">
        <v>21</v>
      </c>
      <c r="C36260" s="8" t="n">
        <v>45</v>
      </c>
      <c r="D36260" s="8" t="inlineStr">
        <is>
          <t>Disney Adventure World</t>
        </is>
      </c>
      <c r="E36260" s="8" t="inlineStr">
        <is>
          <t>Crush's Coaster Single Rider</t>
        </is>
      </c>
      <c r="F36260" s="8" t="inlineStr">
        <is>
          <t>STANDBY</t>
        </is>
      </c>
      <c r="G36260" s="8" t="n">
        <v>35</v>
      </c>
      <c r="H36260" s="8" t="inlineStr">
        <is>
          <t>OPERATING</t>
        </is>
      </c>
    </row>
    <row r="36261">
      <c r="A36261" s="8" t="inlineStr">
        <is>
          <t>2026-08-07</t>
        </is>
      </c>
      <c r="B36261" s="8" t="n">
        <v>21</v>
      </c>
      <c r="C36261" s="8" t="n">
        <v>45</v>
      </c>
      <c r="D36261" s="8" t="inlineStr">
        <is>
          <t>Disney Adventure World</t>
        </is>
      </c>
      <c r="E36261" s="8" t="inlineStr">
        <is>
          <t>Les Tapis Volants - Flying Carpets Over Agrabah®</t>
        </is>
      </c>
      <c r="F36261" s="8" t="inlineStr">
        <is>
          <t>STANDBY</t>
        </is>
      </c>
      <c r="G36261" s="8" t="n">
        <v>5</v>
      </c>
      <c r="H36261" s="8" t="inlineStr">
        <is>
          <t>OPERATING</t>
        </is>
      </c>
    </row>
    <row r="36262">
      <c r="A36262" s="8" t="inlineStr">
        <is>
          <t>2026-08-07</t>
        </is>
      </c>
      <c r="B36262" s="8" t="n">
        <v>21</v>
      </c>
      <c r="C36262" s="8" t="n">
        <v>45</v>
      </c>
      <c r="D36262" s="8" t="inlineStr">
        <is>
          <t>Disney Adventure World</t>
        </is>
      </c>
      <c r="E36262" s="8" t="inlineStr">
        <is>
          <t>Ratatouille : L’Aventure Totalement Toquée de Rémy​</t>
        </is>
      </c>
      <c r="F36262" s="8" t="inlineStr">
        <is>
          <t>STANDBY</t>
        </is>
      </c>
      <c r="G36262" s="8" t="n">
        <v>30</v>
      </c>
      <c r="H36262" s="8" t="inlineStr">
        <is>
          <t>OPERATING</t>
        </is>
      </c>
    </row>
    <row r="36263">
      <c r="A36263" s="8" t="inlineStr">
        <is>
          <t>2026-08-07</t>
        </is>
      </c>
      <c r="B36263" s="8" t="n">
        <v>21</v>
      </c>
      <c r="C36263" s="8" t="n">
        <v>45</v>
      </c>
      <c r="D36263" s="8" t="inlineStr">
        <is>
          <t>Disney Adventure World</t>
        </is>
      </c>
      <c r="E36263" s="8" t="inlineStr">
        <is>
          <t>Ratatouille: The Adventure Single Rider</t>
        </is>
      </c>
      <c r="F36263" s="8" t="inlineStr">
        <is>
          <t>STANDBY</t>
        </is>
      </c>
      <c r="G36263" s="8" t="n">
        <v>5</v>
      </c>
      <c r="H36263" s="8" t="inlineStr">
        <is>
          <t>OPERATING</t>
        </is>
      </c>
    </row>
    <row r="36264">
      <c r="A36264" s="8" t="inlineStr">
        <is>
          <t>2026-08-07</t>
        </is>
      </c>
      <c r="B36264" s="8" t="n">
        <v>21</v>
      </c>
      <c r="C36264" s="8" t="n">
        <v>45</v>
      </c>
      <c r="D36264" s="8" t="inlineStr">
        <is>
          <t>Disney Adventure World</t>
        </is>
      </c>
      <c r="E36264" s="8" t="inlineStr">
        <is>
          <t>RC Racer</t>
        </is>
      </c>
      <c r="F36264" s="8" t="inlineStr">
        <is>
          <t>STANDBY</t>
        </is>
      </c>
      <c r="G36264" s="8" t="n">
        <v>30</v>
      </c>
      <c r="H36264" s="8" t="inlineStr">
        <is>
          <t>OPERATING</t>
        </is>
      </c>
    </row>
    <row r="36265">
      <c r="A36265" s="8" t="inlineStr">
        <is>
          <t>2026-08-07</t>
        </is>
      </c>
      <c r="B36265" s="8" t="n">
        <v>21</v>
      </c>
      <c r="C36265" s="8" t="n">
        <v>45</v>
      </c>
      <c r="D36265" s="8" t="inlineStr">
        <is>
          <t>Disney Adventure World</t>
        </is>
      </c>
      <c r="E36265" s="8" t="inlineStr">
        <is>
          <t>RC Racer Single Rider</t>
        </is>
      </c>
      <c r="F36265" s="8" t="inlineStr">
        <is>
          <t>STANDBY</t>
        </is>
      </c>
      <c r="G36265" s="8" t="n">
        <v>25</v>
      </c>
      <c r="H36265" s="8" t="inlineStr">
        <is>
          <t>OPERATING</t>
        </is>
      </c>
    </row>
    <row r="36266">
      <c r="A36266" s="8" t="inlineStr">
        <is>
          <t>2026-08-07</t>
        </is>
      </c>
      <c r="B36266" s="8" t="n">
        <v>21</v>
      </c>
      <c r="C36266" s="8" t="n">
        <v>45</v>
      </c>
      <c r="D36266" s="8" t="inlineStr">
        <is>
          <t>Disney Adventure World</t>
        </is>
      </c>
      <c r="E36266" s="8" t="inlineStr">
        <is>
          <t>Slinky® Dog Zigzag Spin</t>
        </is>
      </c>
      <c r="F36266" s="8" t="inlineStr">
        <is>
          <t>STANDBY</t>
        </is>
      </c>
      <c r="G36266" s="8" t="n">
        <v>5</v>
      </c>
      <c r="H36266" s="8" t="inlineStr">
        <is>
          <t>OPERATING</t>
        </is>
      </c>
    </row>
    <row r="36267">
      <c r="A36267" s="8" t="inlineStr">
        <is>
          <t>2026-08-07</t>
        </is>
      </c>
      <c r="B36267" s="8" t="n">
        <v>21</v>
      </c>
      <c r="C36267" s="8" t="n">
        <v>45</v>
      </c>
      <c r="D36267" s="8" t="inlineStr">
        <is>
          <t>Disney Adventure World</t>
        </is>
      </c>
      <c r="E36267" s="8" t="inlineStr">
        <is>
          <t>Toy Soldiers Parachute Drop</t>
        </is>
      </c>
      <c r="F36267" s="8" t="inlineStr">
        <is>
          <t>STANDBY</t>
        </is>
      </c>
      <c r="G36267" s="8" t="n">
        <v>30</v>
      </c>
      <c r="H36267" s="8" t="inlineStr">
        <is>
          <t>OPERATING</t>
        </is>
      </c>
    </row>
    <row r="36268">
      <c r="A36268" s="8" t="inlineStr">
        <is>
          <t>2026-08-07</t>
        </is>
      </c>
      <c r="B36268" s="8" t="n">
        <v>21</v>
      </c>
      <c r="C36268" s="8" t="n">
        <v>45</v>
      </c>
      <c r="D36268" s="8" t="inlineStr">
        <is>
          <t>Disney Adventure World</t>
        </is>
      </c>
      <c r="E36268" s="8" t="inlineStr">
        <is>
          <t>Toy Soldiers Parachute Drop Single Rider</t>
        </is>
      </c>
      <c r="F36268" s="8" t="inlineStr">
        <is>
          <t>STANDBY</t>
        </is>
      </c>
      <c r="G36268" s="8" t="n">
        <v>15</v>
      </c>
      <c r="H36268" s="8" t="inlineStr">
        <is>
          <t>OPERATING</t>
        </is>
      </c>
    </row>
    <row r="36269">
      <c r="A36269" s="8" t="inlineStr">
        <is>
          <t>2026-08-07</t>
        </is>
      </c>
      <c r="B36269" s="8" t="n">
        <v>21</v>
      </c>
      <c r="C36269" s="8" t="n">
        <v>45</v>
      </c>
      <c r="D36269" s="8" t="inlineStr">
        <is>
          <t>Disney Adventure World</t>
        </is>
      </c>
      <c r="E36269" s="8" t="inlineStr">
        <is>
          <t>Entry to World of Frozen</t>
        </is>
      </c>
      <c r="F36269" s="8" t="inlineStr">
        <is>
          <t>STANDBY</t>
        </is>
      </c>
      <c r="G36269" s="8" t="n">
        <v>0</v>
      </c>
      <c r="H36269" s="8" t="inlineStr">
        <is>
          <t>OPERATING</t>
        </is>
      </c>
    </row>
    <row r="36270">
      <c r="A36270" s="8" t="inlineStr">
        <is>
          <t>2026-08-07</t>
        </is>
      </c>
      <c r="B36270" s="8" t="n">
        <v>21</v>
      </c>
      <c r="C36270" s="8" t="n">
        <v>45</v>
      </c>
      <c r="D36270" s="8" t="inlineStr">
        <is>
          <t>Disney Adventure World</t>
        </is>
      </c>
      <c r="E36270" s="8" t="inlineStr">
        <is>
          <t>Frozen Ever After</t>
        </is>
      </c>
      <c r="F36270" s="8" t="inlineStr">
        <is>
          <t>STANDBY</t>
        </is>
      </c>
      <c r="G36270" s="8" t="n">
        <v>40</v>
      </c>
      <c r="H36270" s="8" t="inlineStr">
        <is>
          <t>OPERATING</t>
        </is>
      </c>
    </row>
    <row r="36271">
      <c r="A36271" s="8" t="inlineStr">
        <is>
          <t>2026-08-07</t>
        </is>
      </c>
      <c r="B36271" s="8" t="n">
        <v>21</v>
      </c>
      <c r="C36271" s="8" t="n">
        <v>45</v>
      </c>
      <c r="D36271" s="8" t="inlineStr">
        <is>
          <t>Disney Adventure World</t>
        </is>
      </c>
      <c r="E36271" s="8" t="inlineStr">
        <is>
          <t>Raiponce Tangled Spin</t>
        </is>
      </c>
      <c r="F36271" s="8" t="inlineStr">
        <is>
          <t>STANDBY</t>
        </is>
      </c>
      <c r="G36271" s="8" t="n">
        <v>5</v>
      </c>
      <c r="H36271" s="8" t="inlineStr">
        <is>
          <t>OPERATING</t>
        </is>
      </c>
    </row>
    <row r="36272">
      <c r="A36272" s="8" t="inlineStr">
        <is>
          <t>2026-08-07</t>
        </is>
      </c>
      <c r="B36272" s="8" t="n">
        <v>22</v>
      </c>
      <c r="C36272" s="8" t="n">
        <v>1</v>
      </c>
      <c r="D36272" s="8" t="inlineStr">
        <is>
          <t>Disneyland Park</t>
        </is>
      </c>
      <c r="E36272" s="8" t="inlineStr">
        <is>
          <t>Adventure Isle</t>
        </is>
      </c>
      <c r="F36272" s="8" t="inlineStr">
        <is>
          <t>STANDBY</t>
        </is>
      </c>
      <c r="G36272" s="8" t="n">
        <v>0</v>
      </c>
      <c r="H36272" s="8" t="inlineStr">
        <is>
          <t>OPERATING</t>
        </is>
      </c>
    </row>
    <row r="36273">
      <c r="A36273" s="8" t="inlineStr">
        <is>
          <t>2026-08-07</t>
        </is>
      </c>
      <c r="B36273" s="8" t="n">
        <v>22</v>
      </c>
      <c r="C36273" s="8" t="n">
        <v>1</v>
      </c>
      <c r="D36273" s="8" t="inlineStr">
        <is>
          <t>Disneyland Park</t>
        </is>
      </c>
      <c r="E36273" s="8" t="inlineStr">
        <is>
          <t>Indiana Jones and the Temple of Peril Single Rider</t>
        </is>
      </c>
      <c r="F36273" s="8" t="inlineStr">
        <is>
          <t>STANDBY</t>
        </is>
      </c>
      <c r="G36273" s="8" t="n">
        <v>5</v>
      </c>
      <c r="H36273" s="8" t="inlineStr">
        <is>
          <t>OPERATING</t>
        </is>
      </c>
    </row>
    <row r="36274">
      <c r="A36274" s="8" t="inlineStr">
        <is>
          <t>2026-08-07</t>
        </is>
      </c>
      <c r="B36274" s="8" t="n">
        <v>22</v>
      </c>
      <c r="C36274" s="8" t="n">
        <v>1</v>
      </c>
      <c r="D36274" s="8" t="inlineStr">
        <is>
          <t>Disneyland Park</t>
        </is>
      </c>
      <c r="E36274" s="8" t="inlineStr">
        <is>
          <t>Indiana Jones™ and the Temple of Peril</t>
        </is>
      </c>
      <c r="F36274" s="8" t="inlineStr">
        <is>
          <t>STANDBY</t>
        </is>
      </c>
      <c r="G36274" s="8" t="n">
        <v>5</v>
      </c>
      <c r="H36274" s="8" t="inlineStr">
        <is>
          <t>OPERATING</t>
        </is>
      </c>
    </row>
    <row r="36275">
      <c r="A36275" s="8" t="inlineStr">
        <is>
          <t>2026-08-07</t>
        </is>
      </c>
      <c r="B36275" s="8" t="n">
        <v>22</v>
      </c>
      <c r="C36275" s="8" t="n">
        <v>1</v>
      </c>
      <c r="D36275" s="8" t="inlineStr">
        <is>
          <t>Disneyland Park</t>
        </is>
      </c>
      <c r="E36275" s="8" t="inlineStr">
        <is>
          <t>La Cabane des Robinson</t>
        </is>
      </c>
      <c r="F36275" s="8" t="inlineStr">
        <is>
          <t>STANDBY</t>
        </is>
      </c>
      <c r="G36275" s="8" t="n">
        <v>5</v>
      </c>
      <c r="H36275" s="8" t="inlineStr">
        <is>
          <t>OPERATING</t>
        </is>
      </c>
    </row>
    <row r="36276">
      <c r="A36276" s="8" t="inlineStr">
        <is>
          <t>2026-08-07</t>
        </is>
      </c>
      <c r="B36276" s="8" t="n">
        <v>22</v>
      </c>
      <c r="C36276" s="8" t="n">
        <v>1</v>
      </c>
      <c r="D36276" s="8" t="inlineStr">
        <is>
          <t>Disneyland Park</t>
        </is>
      </c>
      <c r="E36276" s="8" t="inlineStr">
        <is>
          <t>Le Passage Enchanté d'Aladdin</t>
        </is>
      </c>
      <c r="F36276" s="8" t="inlineStr">
        <is>
          <t>STANDBY</t>
        </is>
      </c>
      <c r="G36276" s="8" t="n">
        <v>0</v>
      </c>
      <c r="H36276" s="8" t="inlineStr">
        <is>
          <t>OPERATING</t>
        </is>
      </c>
    </row>
    <row r="36277">
      <c r="A36277" s="8" t="inlineStr">
        <is>
          <t>2026-08-07</t>
        </is>
      </c>
      <c r="B36277" s="8" t="n">
        <v>22</v>
      </c>
      <c r="C36277" s="8" t="n">
        <v>1</v>
      </c>
      <c r="D36277" s="8" t="inlineStr">
        <is>
          <t>Disneyland Park</t>
        </is>
      </c>
      <c r="E36277" s="8" t="inlineStr">
        <is>
          <t>Pirate Galleon</t>
        </is>
      </c>
      <c r="F36277" s="8" t="inlineStr">
        <is>
          <t>STANDBY</t>
        </is>
      </c>
      <c r="G36277" s="8" t="n">
        <v>0</v>
      </c>
      <c r="H36277" s="8" t="inlineStr">
        <is>
          <t>CLOSED</t>
        </is>
      </c>
    </row>
    <row r="36278">
      <c r="A36278" s="8" t="inlineStr">
        <is>
          <t>2026-08-07</t>
        </is>
      </c>
      <c r="B36278" s="8" t="n">
        <v>22</v>
      </c>
      <c r="C36278" s="8" t="n">
        <v>1</v>
      </c>
      <c r="D36278" s="8" t="inlineStr">
        <is>
          <t>Disneyland Park</t>
        </is>
      </c>
      <c r="E36278" s="8" t="inlineStr">
        <is>
          <t>Pirates of the Caribbean</t>
        </is>
      </c>
      <c r="F36278" s="8" t="inlineStr">
        <is>
          <t>STANDBY</t>
        </is>
      </c>
      <c r="G36278" s="8" t="n">
        <v>5</v>
      </c>
      <c r="H36278" s="8" t="inlineStr">
        <is>
          <t>OPERATING</t>
        </is>
      </c>
    </row>
    <row r="36279">
      <c r="A36279" s="8" t="inlineStr">
        <is>
          <t>2026-08-07</t>
        </is>
      </c>
      <c r="B36279" s="8" t="n">
        <v>22</v>
      </c>
      <c r="C36279" s="8" t="n">
        <v>1</v>
      </c>
      <c r="D36279" s="8" t="inlineStr">
        <is>
          <t>Disneyland Park</t>
        </is>
      </c>
      <c r="E36279" s="8" t="inlineStr">
        <is>
          <t>Pirates' Beach</t>
        </is>
      </c>
      <c r="F36279" s="8" t="inlineStr">
        <is>
          <t>STANDBY</t>
        </is>
      </c>
      <c r="G36279" s="8" t="n">
        <v>0</v>
      </c>
      <c r="H36279" s="8" t="inlineStr">
        <is>
          <t>OPERATING</t>
        </is>
      </c>
    </row>
    <row r="36280">
      <c r="A36280" s="8" t="inlineStr">
        <is>
          <t>2026-08-07</t>
        </is>
      </c>
      <c r="B36280" s="8" t="n">
        <v>22</v>
      </c>
      <c r="C36280" s="8" t="n">
        <v>1</v>
      </c>
      <c r="D36280" s="8" t="inlineStr">
        <is>
          <t>Disneyland Park</t>
        </is>
      </c>
      <c r="E36280" s="8" t="inlineStr">
        <is>
          <t>Autopia, presented by Avis</t>
        </is>
      </c>
      <c r="F36280" s="8" t="inlineStr">
        <is>
          <t>STANDBY</t>
        </is>
      </c>
      <c r="G36280" s="8" t="n">
        <v>50</v>
      </c>
      <c r="H36280" s="8" t="inlineStr">
        <is>
          <t>OPERATING</t>
        </is>
      </c>
    </row>
    <row r="36281">
      <c r="A36281" s="8" t="inlineStr">
        <is>
          <t>2026-08-07</t>
        </is>
      </c>
      <c r="B36281" s="8" t="n">
        <v>22</v>
      </c>
      <c r="C36281" s="8" t="n">
        <v>1</v>
      </c>
      <c r="D36281" s="8" t="inlineStr">
        <is>
          <t>Disneyland Park</t>
        </is>
      </c>
      <c r="E36281" s="8" t="inlineStr">
        <is>
          <t>Buzz Lightyear Laser Blast</t>
        </is>
      </c>
      <c r="F36281" s="8" t="inlineStr">
        <is>
          <t>STANDBY</t>
        </is>
      </c>
      <c r="G36281" s="8" t="n">
        <v>15</v>
      </c>
      <c r="H36281" s="8" t="inlineStr">
        <is>
          <t>OPERATING</t>
        </is>
      </c>
    </row>
    <row r="36282">
      <c r="A36282" s="8" t="inlineStr">
        <is>
          <t>2026-08-07</t>
        </is>
      </c>
      <c r="B36282" s="8" t="n">
        <v>22</v>
      </c>
      <c r="C36282" s="8" t="n">
        <v>1</v>
      </c>
      <c r="D36282" s="8" t="inlineStr">
        <is>
          <t>Disneyland Park</t>
        </is>
      </c>
      <c r="E36282" s="8" t="inlineStr">
        <is>
          <t>Disneyland Railroad Discoveryland Station</t>
        </is>
      </c>
      <c r="F36282" s="8" t="inlineStr">
        <is>
          <t>STANDBY</t>
        </is>
      </c>
      <c r="G36282" s="8" t="n">
        <v>0</v>
      </c>
      <c r="H36282" s="8" t="inlineStr">
        <is>
          <t>CLOSED</t>
        </is>
      </c>
    </row>
    <row r="36283">
      <c r="A36283" s="8" t="inlineStr">
        <is>
          <t>2026-08-07</t>
        </is>
      </c>
      <c r="B36283" s="8" t="n">
        <v>22</v>
      </c>
      <c r="C36283" s="8" t="n">
        <v>1</v>
      </c>
      <c r="D36283" s="8" t="inlineStr">
        <is>
          <t>Disneyland Park</t>
        </is>
      </c>
      <c r="E36283" s="8" t="inlineStr">
        <is>
          <t>Les Mystères du Nautilus</t>
        </is>
      </c>
      <c r="F36283" s="8" t="inlineStr">
        <is>
          <t>STANDBY</t>
        </is>
      </c>
      <c r="G36283" s="8" t="n">
        <v>5</v>
      </c>
      <c r="H36283" s="8" t="inlineStr">
        <is>
          <t>OPERATING</t>
        </is>
      </c>
    </row>
    <row r="36284">
      <c r="A36284" s="8" t="inlineStr">
        <is>
          <t>2026-08-07</t>
        </is>
      </c>
      <c r="B36284" s="8" t="n">
        <v>22</v>
      </c>
      <c r="C36284" s="8" t="n">
        <v>1</v>
      </c>
      <c r="D36284" s="8" t="inlineStr">
        <is>
          <t>Disneyland Park</t>
        </is>
      </c>
      <c r="E36284" s="8" t="inlineStr">
        <is>
          <t>Mickey’s PhilharMagic</t>
        </is>
      </c>
      <c r="F36284" s="8" t="inlineStr">
        <is>
          <t>STANDBY</t>
        </is>
      </c>
      <c r="G36284" s="8" t="n">
        <v>0</v>
      </c>
      <c r="H36284" s="8" t="inlineStr">
        <is>
          <t>CLOSED</t>
        </is>
      </c>
    </row>
    <row r="36285">
      <c r="A36285" s="8" t="inlineStr">
        <is>
          <t>2026-08-07</t>
        </is>
      </c>
      <c r="B36285" s="8" t="n">
        <v>22</v>
      </c>
      <c r="C36285" s="8" t="n">
        <v>1</v>
      </c>
      <c r="D36285" s="8" t="inlineStr">
        <is>
          <t>Disneyland Park</t>
        </is>
      </c>
      <c r="E36285" s="8" t="inlineStr">
        <is>
          <t>Orbitron®</t>
        </is>
      </c>
      <c r="F36285" s="8" t="inlineStr">
        <is>
          <t>STANDBY</t>
        </is>
      </c>
      <c r="G36285" s="8" t="n">
        <v>35</v>
      </c>
      <c r="H36285" s="8" t="inlineStr">
        <is>
          <t>OPERATING</t>
        </is>
      </c>
    </row>
    <row r="36286">
      <c r="A36286" s="8" t="inlineStr">
        <is>
          <t>2026-08-07</t>
        </is>
      </c>
      <c r="B36286" s="8" t="n">
        <v>22</v>
      </c>
      <c r="C36286" s="8" t="n">
        <v>1</v>
      </c>
      <c r="D36286" s="8" t="inlineStr">
        <is>
          <t>Disneyland Park</t>
        </is>
      </c>
      <c r="E36286" s="8" t="inlineStr">
        <is>
          <t>Star Tours: The Adventures Continue*</t>
        </is>
      </c>
      <c r="F36286" s="8" t="inlineStr">
        <is>
          <t>STANDBY</t>
        </is>
      </c>
      <c r="G36286" s="8" t="n">
        <v>5</v>
      </c>
      <c r="H36286" s="8" t="inlineStr">
        <is>
          <t>OPERATING</t>
        </is>
      </c>
    </row>
    <row r="36287">
      <c r="A36287" s="8" t="inlineStr">
        <is>
          <t>2026-08-07</t>
        </is>
      </c>
      <c r="B36287" s="8" t="n">
        <v>22</v>
      </c>
      <c r="C36287" s="8" t="n">
        <v>1</v>
      </c>
      <c r="D36287" s="8" t="inlineStr">
        <is>
          <t>Disneyland Park</t>
        </is>
      </c>
      <c r="E36287" s="8" t="inlineStr">
        <is>
          <t>Star Wars Hyperspace Mountain</t>
        </is>
      </c>
      <c r="F36287" s="8" t="inlineStr">
        <is>
          <t>STANDBY</t>
        </is>
      </c>
      <c r="G36287" s="8" t="n">
        <v>15</v>
      </c>
      <c r="H36287" s="8" t="inlineStr">
        <is>
          <t>OPERATING</t>
        </is>
      </c>
    </row>
    <row r="36288">
      <c r="A36288" s="8" t="inlineStr">
        <is>
          <t>2026-08-07</t>
        </is>
      </c>
      <c r="B36288" s="8" t="n">
        <v>22</v>
      </c>
      <c r="C36288" s="8" t="n">
        <v>1</v>
      </c>
      <c r="D36288" s="8" t="inlineStr">
        <is>
          <t>Disneyland Park</t>
        </is>
      </c>
      <c r="E36288" s="8" t="inlineStr">
        <is>
          <t>Star Wars Hyperspace Mountain Single Rider</t>
        </is>
      </c>
      <c r="F36288" s="8" t="inlineStr">
        <is>
          <t>STANDBY</t>
        </is>
      </c>
      <c r="G36288" s="8" t="n">
        <v>0</v>
      </c>
      <c r="H36288" s="8" t="inlineStr">
        <is>
          <t>OPERATING</t>
        </is>
      </c>
    </row>
    <row r="36289">
      <c r="A36289" s="8" t="inlineStr">
        <is>
          <t>2026-08-07</t>
        </is>
      </c>
      <c r="B36289" s="8" t="n">
        <v>22</v>
      </c>
      <c r="C36289" s="8" t="n">
        <v>1</v>
      </c>
      <c r="D36289" s="8" t="inlineStr">
        <is>
          <t>Disneyland Park</t>
        </is>
      </c>
      <c r="E36289" s="8" t="inlineStr">
        <is>
          <t>Welcome to Starport: A Star Wars Encounter</t>
        </is>
      </c>
      <c r="F36289" s="8" t="inlineStr">
        <is>
          <t>STANDBY</t>
        </is>
      </c>
      <c r="G36289" s="8" t="n">
        <v>0</v>
      </c>
      <c r="H36289" s="8" t="inlineStr">
        <is>
          <t>CLOSED</t>
        </is>
      </c>
    </row>
    <row r="36290">
      <c r="A36290" s="8" t="inlineStr">
        <is>
          <t>2026-08-07</t>
        </is>
      </c>
      <c r="B36290" s="8" t="n">
        <v>22</v>
      </c>
      <c r="C36290" s="8" t="n">
        <v>1</v>
      </c>
      <c r="D36290" s="8" t="inlineStr">
        <is>
          <t>Disneyland Park</t>
        </is>
      </c>
      <c r="E36290" s="8" t="inlineStr">
        <is>
          <t>"it's a small world"</t>
        </is>
      </c>
      <c r="F36290" s="8" t="inlineStr">
        <is>
          <t>STANDBY</t>
        </is>
      </c>
      <c r="G36290" s="8" t="n">
        <v>5</v>
      </c>
      <c r="H36290" s="8" t="inlineStr">
        <is>
          <t>OPERATING</t>
        </is>
      </c>
    </row>
    <row r="36291">
      <c r="A36291" s="8" t="inlineStr">
        <is>
          <t>2026-08-07</t>
        </is>
      </c>
      <c r="B36291" s="8" t="n">
        <v>22</v>
      </c>
      <c r="C36291" s="8" t="n">
        <v>1</v>
      </c>
      <c r="D36291" s="8" t="inlineStr">
        <is>
          <t>Disneyland Park</t>
        </is>
      </c>
      <c r="E36291" s="8" t="inlineStr">
        <is>
          <t>Alice's Curious Labyrinth</t>
        </is>
      </c>
      <c r="F36291" s="8" t="inlineStr">
        <is>
          <t>STANDBY</t>
        </is>
      </c>
      <c r="G36291" s="8" t="n">
        <v>0</v>
      </c>
      <c r="H36291" s="8" t="inlineStr">
        <is>
          <t>CLOSED</t>
        </is>
      </c>
    </row>
    <row r="36292">
      <c r="A36292" s="8" t="inlineStr">
        <is>
          <t>2026-08-07</t>
        </is>
      </c>
      <c r="B36292" s="8" t="n">
        <v>22</v>
      </c>
      <c r="C36292" s="8" t="n">
        <v>1</v>
      </c>
      <c r="D36292" s="8" t="inlineStr">
        <is>
          <t>Disneyland Park</t>
        </is>
      </c>
      <c r="E36292" s="8" t="inlineStr">
        <is>
          <t>Blanche-Neige et les Sept Nains®</t>
        </is>
      </c>
      <c r="F36292" s="8" t="inlineStr">
        <is>
          <t>STANDBY</t>
        </is>
      </c>
      <c r="G36292" s="8" t="n">
        <v>0</v>
      </c>
      <c r="H36292" s="8" t="inlineStr">
        <is>
          <t>CLOSED</t>
        </is>
      </c>
    </row>
    <row r="36293">
      <c r="A36293" s="8" t="inlineStr">
        <is>
          <t>2026-08-07</t>
        </is>
      </c>
      <c r="B36293" s="8" t="n">
        <v>22</v>
      </c>
      <c r="C36293" s="8" t="n">
        <v>1</v>
      </c>
      <c r="D36293" s="8" t="inlineStr">
        <is>
          <t>Disneyland Park</t>
        </is>
      </c>
      <c r="E36293" s="8" t="inlineStr">
        <is>
          <t>Casey Jr. – le Petit Train du Cirque</t>
        </is>
      </c>
      <c r="F36293" s="8" t="inlineStr">
        <is>
          <t>STANDBY</t>
        </is>
      </c>
      <c r="G36293" s="8" t="n">
        <v>0</v>
      </c>
      <c r="H36293" s="8" t="inlineStr">
        <is>
          <t>CLOSED</t>
        </is>
      </c>
    </row>
    <row r="36294">
      <c r="A36294" s="8" t="inlineStr">
        <is>
          <t>2026-08-07</t>
        </is>
      </c>
      <c r="B36294" s="8" t="n">
        <v>22</v>
      </c>
      <c r="C36294" s="8" t="n">
        <v>1</v>
      </c>
      <c r="D36294" s="8" t="inlineStr">
        <is>
          <t>Disneyland Park</t>
        </is>
      </c>
      <c r="E36294" s="8" t="inlineStr">
        <is>
          <t>Disneyland Railroad Fantasyland Station</t>
        </is>
      </c>
      <c r="F36294" s="8" t="inlineStr">
        <is>
          <t>STANDBY</t>
        </is>
      </c>
      <c r="G36294" s="8" t="n">
        <v>0</v>
      </c>
      <c r="H36294" s="8" t="inlineStr">
        <is>
          <t>CLOSED</t>
        </is>
      </c>
    </row>
    <row r="36295">
      <c r="A36295" s="8" t="inlineStr">
        <is>
          <t>2026-08-07</t>
        </is>
      </c>
      <c r="B36295" s="8" t="n">
        <v>22</v>
      </c>
      <c r="C36295" s="8" t="n">
        <v>1</v>
      </c>
      <c r="D36295" s="8" t="inlineStr">
        <is>
          <t>Disneyland Park</t>
        </is>
      </c>
      <c r="E36295" s="8" t="inlineStr">
        <is>
          <t>Disneyland Railroad Main Street Station</t>
        </is>
      </c>
      <c r="F36295" s="8" t="inlineStr">
        <is>
          <t>STANDBY</t>
        </is>
      </c>
      <c r="G36295" s="8" t="n">
        <v>0</v>
      </c>
      <c r="H36295" s="8" t="inlineStr">
        <is>
          <t>CLOSED</t>
        </is>
      </c>
    </row>
    <row r="36296">
      <c r="A36296" s="8" t="inlineStr">
        <is>
          <t>2026-08-07</t>
        </is>
      </c>
      <c r="B36296" s="8" t="n">
        <v>22</v>
      </c>
      <c r="C36296" s="8" t="n">
        <v>1</v>
      </c>
      <c r="D36296" s="8" t="inlineStr">
        <is>
          <t>Disneyland Park</t>
        </is>
      </c>
      <c r="E36296" s="8" t="inlineStr">
        <is>
          <t>Dumbo the Flying Elephant</t>
        </is>
      </c>
      <c r="F36296" s="8" t="inlineStr">
        <is>
          <t>STANDBY</t>
        </is>
      </c>
      <c r="G36296" s="8" t="n">
        <v>0</v>
      </c>
      <c r="H36296" s="8" t="inlineStr">
        <is>
          <t>CLOSED</t>
        </is>
      </c>
    </row>
    <row r="36297">
      <c r="A36297" s="8" t="inlineStr">
        <is>
          <t>2026-08-07</t>
        </is>
      </c>
      <c r="B36297" s="8" t="n">
        <v>22</v>
      </c>
      <c r="C36297" s="8" t="n">
        <v>1</v>
      </c>
      <c r="D36297" s="8" t="inlineStr">
        <is>
          <t>Disneyland Park</t>
        </is>
      </c>
      <c r="E36297" s="8" t="inlineStr">
        <is>
          <t>La Tanière du Dragon</t>
        </is>
      </c>
      <c r="F36297" s="8" t="inlineStr">
        <is>
          <t>STANDBY</t>
        </is>
      </c>
      <c r="G36297" s="8" t="n">
        <v>0</v>
      </c>
      <c r="H36297" s="8" t="inlineStr">
        <is>
          <t>CLOSED</t>
        </is>
      </c>
    </row>
    <row r="36298">
      <c r="A36298" s="8" t="inlineStr">
        <is>
          <t>2026-08-07</t>
        </is>
      </c>
      <c r="B36298" s="8" t="n">
        <v>22</v>
      </c>
      <c r="C36298" s="8" t="n">
        <v>1</v>
      </c>
      <c r="D36298" s="8" t="inlineStr">
        <is>
          <t>Disneyland Park</t>
        </is>
      </c>
      <c r="E36298" s="8" t="inlineStr">
        <is>
          <t>Le Carrousel de Lancelot</t>
        </is>
      </c>
      <c r="F36298" s="8" t="inlineStr">
        <is>
          <t>STANDBY</t>
        </is>
      </c>
      <c r="G36298" s="8" t="n">
        <v>0</v>
      </c>
      <c r="H36298" s="8" t="inlineStr">
        <is>
          <t>CLOSED</t>
        </is>
      </c>
    </row>
    <row r="36299">
      <c r="A36299" s="8" t="inlineStr">
        <is>
          <t>2026-08-07</t>
        </is>
      </c>
      <c r="B36299" s="8" t="n">
        <v>22</v>
      </c>
      <c r="C36299" s="8" t="n">
        <v>1</v>
      </c>
      <c r="D36299" s="8" t="inlineStr">
        <is>
          <t>Disneyland Park</t>
        </is>
      </c>
      <c r="E36299" s="8" t="inlineStr">
        <is>
          <t>Le Pays des Contes de Fées, presented by Vittel</t>
        </is>
      </c>
      <c r="F36299" s="8" t="inlineStr">
        <is>
          <t>STANDBY</t>
        </is>
      </c>
      <c r="G36299" s="8" t="n">
        <v>0</v>
      </c>
      <c r="H36299" s="8" t="inlineStr">
        <is>
          <t>CLOSED</t>
        </is>
      </c>
    </row>
    <row r="36300">
      <c r="A36300" s="8" t="inlineStr">
        <is>
          <t>2026-08-07</t>
        </is>
      </c>
      <c r="B36300" s="8" t="n">
        <v>22</v>
      </c>
      <c r="C36300" s="8" t="n">
        <v>1</v>
      </c>
      <c r="D36300" s="8" t="inlineStr">
        <is>
          <t>Disneyland Park</t>
        </is>
      </c>
      <c r="E36300" s="8" t="inlineStr">
        <is>
          <t>Les Voyages de Pinocchio</t>
        </is>
      </c>
      <c r="F36300" s="8" t="inlineStr">
        <is>
          <t>STANDBY</t>
        </is>
      </c>
      <c r="G36300" s="8" t="n">
        <v>0</v>
      </c>
      <c r="H36300" s="8" t="inlineStr">
        <is>
          <t>CLOSED</t>
        </is>
      </c>
    </row>
    <row r="36301">
      <c r="A36301" s="8" t="inlineStr">
        <is>
          <t>2026-08-07</t>
        </is>
      </c>
      <c r="B36301" s="8" t="n">
        <v>22</v>
      </c>
      <c r="C36301" s="8" t="n">
        <v>1</v>
      </c>
      <c r="D36301" s="8" t="inlineStr">
        <is>
          <t>Disneyland Park</t>
        </is>
      </c>
      <c r="E36301" s="8" t="inlineStr">
        <is>
          <t>Mad Hatter's Tea Cups</t>
        </is>
      </c>
      <c r="F36301" s="8" t="inlineStr">
        <is>
          <t>STANDBY</t>
        </is>
      </c>
      <c r="G36301" s="8" t="n">
        <v>0</v>
      </c>
      <c r="H36301" s="8" t="inlineStr">
        <is>
          <t>CLOSED</t>
        </is>
      </c>
    </row>
    <row r="36302">
      <c r="A36302" s="8" t="inlineStr">
        <is>
          <t>2026-08-07</t>
        </is>
      </c>
      <c r="B36302" s="8" t="n">
        <v>22</v>
      </c>
      <c r="C36302" s="8" t="n">
        <v>1</v>
      </c>
      <c r="D36302" s="8" t="inlineStr">
        <is>
          <t>Disneyland Park</t>
        </is>
      </c>
      <c r="E36302" s="8" t="inlineStr">
        <is>
          <t>Meet Mickey Mouse</t>
        </is>
      </c>
      <c r="F36302" s="8" t="inlineStr">
        <is>
          <t>STANDBY</t>
        </is>
      </c>
      <c r="G36302" s="8" t="n">
        <v>0</v>
      </c>
      <c r="H36302" s="8" t="inlineStr">
        <is>
          <t>CLOSED</t>
        </is>
      </c>
    </row>
    <row r="36303">
      <c r="A36303" s="8" t="inlineStr">
        <is>
          <t>2026-08-07</t>
        </is>
      </c>
      <c r="B36303" s="8" t="n">
        <v>22</v>
      </c>
      <c r="C36303" s="8" t="n">
        <v>1</v>
      </c>
      <c r="D36303" s="8" t="inlineStr">
        <is>
          <t>Disneyland Park</t>
        </is>
      </c>
      <c r="E36303" s="8" t="inlineStr">
        <is>
          <t>Peter Pan's Flight</t>
        </is>
      </c>
      <c r="F36303" s="8" t="inlineStr">
        <is>
          <t>STANDBY</t>
        </is>
      </c>
      <c r="G36303" s="8" t="n">
        <v>35</v>
      </c>
      <c r="H36303" s="8" t="inlineStr">
        <is>
          <t>OPERATING</t>
        </is>
      </c>
    </row>
    <row r="36304">
      <c r="A36304" s="8" t="inlineStr">
        <is>
          <t>2026-08-07</t>
        </is>
      </c>
      <c r="B36304" s="8" t="n">
        <v>22</v>
      </c>
      <c r="C36304" s="8" t="n">
        <v>1</v>
      </c>
      <c r="D36304" s="8" t="inlineStr">
        <is>
          <t>Disneyland Park</t>
        </is>
      </c>
      <c r="E36304" s="8" t="inlineStr">
        <is>
          <t>Princess Pavilion</t>
        </is>
      </c>
      <c r="F36304" s="8" t="inlineStr">
        <is>
          <t>STANDBY</t>
        </is>
      </c>
      <c r="G36304" s="8" t="n">
        <v>0</v>
      </c>
      <c r="H36304" s="8" t="inlineStr">
        <is>
          <t>CLOSED</t>
        </is>
      </c>
    </row>
    <row r="36305">
      <c r="A36305" s="8" t="inlineStr">
        <is>
          <t>2026-08-07</t>
        </is>
      </c>
      <c r="B36305" s="8" t="n">
        <v>22</v>
      </c>
      <c r="C36305" s="8" t="n">
        <v>1</v>
      </c>
      <c r="D36305" s="8" t="inlineStr">
        <is>
          <t>Disneyland Park</t>
        </is>
      </c>
      <c r="E36305" s="8" t="inlineStr">
        <is>
          <t>Big Thunder Mountain</t>
        </is>
      </c>
      <c r="F36305" s="8" t="inlineStr">
        <is>
          <t>STANDBY</t>
        </is>
      </c>
      <c r="G36305" s="8" t="n">
        <v>30</v>
      </c>
      <c r="H36305" s="8" t="inlineStr">
        <is>
          <t>OPERATING</t>
        </is>
      </c>
    </row>
    <row r="36306">
      <c r="A36306" s="8" t="inlineStr">
        <is>
          <t>2026-08-07</t>
        </is>
      </c>
      <c r="B36306" s="8" t="n">
        <v>22</v>
      </c>
      <c r="C36306" s="8" t="n">
        <v>1</v>
      </c>
      <c r="D36306" s="8" t="inlineStr">
        <is>
          <t>Disneyland Park</t>
        </is>
      </c>
      <c r="E36306" s="8" t="inlineStr">
        <is>
          <t>Disneyland Railroad Frontierland Depot</t>
        </is>
      </c>
      <c r="F36306" s="8" t="inlineStr">
        <is>
          <t>STANDBY</t>
        </is>
      </c>
      <c r="G36306" s="8" t="n">
        <v>0</v>
      </c>
      <c r="H36306" s="8" t="inlineStr">
        <is>
          <t>CLOSED</t>
        </is>
      </c>
    </row>
    <row r="36307">
      <c r="A36307" s="8" t="inlineStr">
        <is>
          <t>2026-08-07</t>
        </is>
      </c>
      <c r="B36307" s="8" t="n">
        <v>22</v>
      </c>
      <c r="C36307" s="8" t="n">
        <v>1</v>
      </c>
      <c r="D36307" s="8" t="inlineStr">
        <is>
          <t>Disneyland Park</t>
        </is>
      </c>
      <c r="E36307" s="8" t="inlineStr">
        <is>
          <t>Frontierland Playground</t>
        </is>
      </c>
      <c r="F36307" s="8" t="inlineStr">
        <is>
          <t>STANDBY</t>
        </is>
      </c>
      <c r="G36307" s="8" t="n">
        <v>0</v>
      </c>
      <c r="H36307" s="8" t="inlineStr">
        <is>
          <t>CLOSED</t>
        </is>
      </c>
    </row>
    <row r="36308">
      <c r="A36308" s="8" t="inlineStr">
        <is>
          <t>2026-08-07</t>
        </is>
      </c>
      <c r="B36308" s="8" t="n">
        <v>22</v>
      </c>
      <c r="C36308" s="8" t="n">
        <v>1</v>
      </c>
      <c r="D36308" s="8" t="inlineStr">
        <is>
          <t>Disneyland Park</t>
        </is>
      </c>
      <c r="E36308" s="8" t="inlineStr">
        <is>
          <t>Phantom Manor</t>
        </is>
      </c>
      <c r="F36308" s="8" t="inlineStr">
        <is>
          <t>STANDBY</t>
        </is>
      </c>
      <c r="G36308" s="8" t="n">
        <v>5</v>
      </c>
      <c r="H36308" s="8" t="inlineStr">
        <is>
          <t>OPERATING</t>
        </is>
      </c>
    </row>
    <row r="36309">
      <c r="A36309" s="8" t="inlineStr">
        <is>
          <t>2026-08-07</t>
        </is>
      </c>
      <c r="B36309" s="8" t="n">
        <v>22</v>
      </c>
      <c r="C36309" s="8" t="n">
        <v>1</v>
      </c>
      <c r="D36309" s="8" t="inlineStr">
        <is>
          <t>Disneyland Park</t>
        </is>
      </c>
      <c r="E36309" s="8" t="inlineStr">
        <is>
          <t>River Rogue Keelboats</t>
        </is>
      </c>
      <c r="F36309" s="8" t="inlineStr">
        <is>
          <t>STANDBY</t>
        </is>
      </c>
      <c r="G36309" s="8" t="n">
        <v>0</v>
      </c>
      <c r="H36309" s="8" t="inlineStr">
        <is>
          <t>CLOSED</t>
        </is>
      </c>
    </row>
    <row r="36310">
      <c r="A36310" s="8" t="inlineStr">
        <is>
          <t>2026-08-07</t>
        </is>
      </c>
      <c r="B36310" s="8" t="n">
        <v>22</v>
      </c>
      <c r="C36310" s="8" t="n">
        <v>1</v>
      </c>
      <c r="D36310" s="8" t="inlineStr">
        <is>
          <t>Disneyland Park</t>
        </is>
      </c>
      <c r="E36310" s="8" t="inlineStr">
        <is>
          <t>Rustler Roundup Shootin' Gallery</t>
        </is>
      </c>
      <c r="F36310" s="8" t="inlineStr">
        <is>
          <t>STANDBY</t>
        </is>
      </c>
      <c r="G36310" s="8" t="n">
        <v>0</v>
      </c>
      <c r="H36310" s="8" t="inlineStr">
        <is>
          <t>CLOSED</t>
        </is>
      </c>
    </row>
    <row r="36311">
      <c r="A36311" s="8" t="inlineStr">
        <is>
          <t>2026-08-07</t>
        </is>
      </c>
      <c r="B36311" s="8" t="n">
        <v>22</v>
      </c>
      <c r="C36311" s="8" t="n">
        <v>1</v>
      </c>
      <c r="D36311" s="8" t="inlineStr">
        <is>
          <t>Disneyland Park</t>
        </is>
      </c>
      <c r="E36311" s="8" t="inlineStr">
        <is>
          <t>Thunder Mesa Riverboat Landing</t>
        </is>
      </c>
      <c r="F36311" s="8" t="inlineStr">
        <is>
          <t>STANDBY</t>
        </is>
      </c>
      <c r="G36311" s="8" t="n">
        <v>0</v>
      </c>
      <c r="H36311" s="8" t="inlineStr">
        <is>
          <t>CLOSED</t>
        </is>
      </c>
    </row>
    <row r="36312">
      <c r="A36312" s="8" t="inlineStr">
        <is>
          <t>2026-08-07</t>
        </is>
      </c>
      <c r="B36312" s="8" t="n">
        <v>22</v>
      </c>
      <c r="C36312" s="8" t="n">
        <v>1</v>
      </c>
      <c r="D36312" s="8" t="inlineStr">
        <is>
          <t>Disneyland Park</t>
        </is>
      </c>
      <c r="E36312" s="8" t="inlineStr">
        <is>
          <t>Disneyland Railroad Main Street Station</t>
        </is>
      </c>
      <c r="F36312" s="8" t="inlineStr">
        <is>
          <t>STANDBY</t>
        </is>
      </c>
      <c r="G36312" s="8" t="n">
        <v>0</v>
      </c>
      <c r="H36312" s="8" t="inlineStr">
        <is>
          <t>CLOSED</t>
        </is>
      </c>
    </row>
    <row r="36313">
      <c r="A36313" s="8" t="inlineStr">
        <is>
          <t>2026-08-07</t>
        </is>
      </c>
      <c r="B36313" s="8" t="n">
        <v>22</v>
      </c>
      <c r="C36313" s="8" t="n">
        <v>1</v>
      </c>
      <c r="D36313" s="8" t="inlineStr">
        <is>
          <t>Disneyland Park</t>
        </is>
      </c>
      <c r="E36313" s="8" t="inlineStr">
        <is>
          <t>Main Street Vehicles</t>
        </is>
      </c>
      <c r="F36313" s="8" t="inlineStr">
        <is>
          <t>STANDBY</t>
        </is>
      </c>
      <c r="G36313" s="8" t="n">
        <v>0</v>
      </c>
      <c r="H36313" s="8" t="inlineStr">
        <is>
          <t>CLOSED</t>
        </is>
      </c>
    </row>
    <row r="36314">
      <c r="A36314" s="8" t="inlineStr">
        <is>
          <t>2026-08-07</t>
        </is>
      </c>
      <c r="B36314" s="8" t="n">
        <v>22</v>
      </c>
      <c r="C36314" s="8" t="n">
        <v>1</v>
      </c>
      <c r="D36314" s="8" t="inlineStr">
        <is>
          <t>Disney Adventure World</t>
        </is>
      </c>
      <c r="E36314" s="8" t="inlineStr">
        <is>
          <t>Avengers Assemble: Flight Force</t>
        </is>
      </c>
      <c r="F36314" s="8" t="inlineStr">
        <is>
          <t>STANDBY</t>
        </is>
      </c>
      <c r="G36314" s="8" t="n">
        <v>5</v>
      </c>
      <c r="H36314" s="8" t="inlineStr">
        <is>
          <t>OPERATING</t>
        </is>
      </c>
    </row>
    <row r="36315">
      <c r="A36315" s="8" t="inlineStr">
        <is>
          <t>2026-08-07</t>
        </is>
      </c>
      <c r="B36315" s="8" t="n">
        <v>22</v>
      </c>
      <c r="C36315" s="8" t="n">
        <v>1</v>
      </c>
      <c r="D36315" s="8" t="inlineStr">
        <is>
          <t>Disney Adventure World</t>
        </is>
      </c>
      <c r="E36315" s="8" t="inlineStr">
        <is>
          <t>Avengers Assemble: Flight Force Single Rider</t>
        </is>
      </c>
      <c r="F36315" s="8" t="inlineStr">
        <is>
          <t>STANDBY</t>
        </is>
      </c>
      <c r="G36315" s="8" t="n">
        <v>5</v>
      </c>
      <c r="H36315" s="8" t="inlineStr">
        <is>
          <t>OPERATING</t>
        </is>
      </c>
    </row>
    <row r="36316">
      <c r="A36316" s="8" t="inlineStr">
        <is>
          <t>2026-08-07</t>
        </is>
      </c>
      <c r="B36316" s="8" t="n">
        <v>22</v>
      </c>
      <c r="C36316" s="8" t="n">
        <v>1</v>
      </c>
      <c r="D36316" s="8" t="inlineStr">
        <is>
          <t>Disney Adventure World</t>
        </is>
      </c>
      <c r="E36316" s="8" t="inlineStr">
        <is>
          <t>Spider-Man W.E.B. Adventure</t>
        </is>
      </c>
      <c r="F36316" s="8" t="inlineStr">
        <is>
          <t>STANDBY</t>
        </is>
      </c>
      <c r="G36316" s="8" t="n">
        <v>15</v>
      </c>
      <c r="H36316" s="8" t="inlineStr">
        <is>
          <t>OPERATING</t>
        </is>
      </c>
    </row>
    <row r="36317">
      <c r="A36317" s="8" t="inlineStr">
        <is>
          <t>2026-08-07</t>
        </is>
      </c>
      <c r="B36317" s="8" t="n">
        <v>22</v>
      </c>
      <c r="C36317" s="8" t="n">
        <v>1</v>
      </c>
      <c r="D36317" s="8" t="inlineStr">
        <is>
          <t>Disney Adventure World</t>
        </is>
      </c>
      <c r="E36317" s="8" t="inlineStr">
        <is>
          <t>Spider-Man W.E.B. Adventure Single Rider</t>
        </is>
      </c>
      <c r="F36317" s="8" t="inlineStr">
        <is>
          <t>STANDBY</t>
        </is>
      </c>
      <c r="G36317" s="8" t="n">
        <v>5</v>
      </c>
      <c r="H36317" s="8" t="inlineStr">
        <is>
          <t>OPERATING</t>
        </is>
      </c>
    </row>
    <row r="36318">
      <c r="A36318" s="8" t="inlineStr">
        <is>
          <t>2026-08-07</t>
        </is>
      </c>
      <c r="B36318" s="8" t="n">
        <v>22</v>
      </c>
      <c r="C36318" s="8" t="n">
        <v>1</v>
      </c>
      <c r="D36318" s="8" t="inlineStr">
        <is>
          <t>Disney Adventure World</t>
        </is>
      </c>
      <c r="E36318" s="8" t="inlineStr">
        <is>
          <t>The Twilight Zone Tower of Terror</t>
        </is>
      </c>
      <c r="F36318" s="8" t="inlineStr">
        <is>
          <t>STANDBY</t>
        </is>
      </c>
      <c r="G36318" s="8" t="n">
        <v>5</v>
      </c>
      <c r="H36318" s="8" t="inlineStr">
        <is>
          <t>OPERATING</t>
        </is>
      </c>
    </row>
    <row r="36319">
      <c r="A36319" s="8" t="inlineStr">
        <is>
          <t>2026-08-07</t>
        </is>
      </c>
      <c r="B36319" s="8" t="n">
        <v>22</v>
      </c>
      <c r="C36319" s="8" t="n">
        <v>1</v>
      </c>
      <c r="D36319" s="8" t="inlineStr">
        <is>
          <t>Disney Adventure World</t>
        </is>
      </c>
      <c r="E36319" s="8" t="inlineStr">
        <is>
          <t>Cars Quatre Roues Rallye</t>
        </is>
      </c>
      <c r="F36319" s="8" t="inlineStr">
        <is>
          <t>STANDBY</t>
        </is>
      </c>
      <c r="G36319" s="8" t="n">
        <v>5</v>
      </c>
      <c r="H36319" s="8" t="inlineStr">
        <is>
          <t>OPERATING</t>
        </is>
      </c>
    </row>
    <row r="36320">
      <c r="A36320" s="8" t="inlineStr">
        <is>
          <t>2026-08-07</t>
        </is>
      </c>
      <c r="B36320" s="8" t="n">
        <v>22</v>
      </c>
      <c r="C36320" s="8" t="n">
        <v>1</v>
      </c>
      <c r="D36320" s="8" t="inlineStr">
        <is>
          <t>Disney Adventure World</t>
        </is>
      </c>
      <c r="E36320" s="8" t="inlineStr">
        <is>
          <t>Cars ROAD TRIP</t>
        </is>
      </c>
      <c r="F36320" s="8" t="inlineStr">
        <is>
          <t>STANDBY</t>
        </is>
      </c>
      <c r="G36320" s="8" t="n">
        <v>0</v>
      </c>
      <c r="H36320" s="8" t="inlineStr">
        <is>
          <t>CLOSED</t>
        </is>
      </c>
    </row>
    <row r="36321">
      <c r="A36321" s="8" t="inlineStr">
        <is>
          <t>2026-08-07</t>
        </is>
      </c>
      <c r="B36321" s="8" t="n">
        <v>22</v>
      </c>
      <c r="C36321" s="8" t="n">
        <v>1</v>
      </c>
      <c r="D36321" s="8" t="inlineStr">
        <is>
          <t>Disney Adventure World</t>
        </is>
      </c>
      <c r="E36321" s="8" t="inlineStr">
        <is>
          <t>Crush's Coaster</t>
        </is>
      </c>
      <c r="F36321" s="8" t="inlineStr">
        <is>
          <t>STANDBY</t>
        </is>
      </c>
      <c r="G36321" s="8" t="n">
        <v>45</v>
      </c>
      <c r="H36321" s="8" t="inlineStr">
        <is>
          <t>OPERATING</t>
        </is>
      </c>
    </row>
    <row r="36322">
      <c r="A36322" s="8" t="inlineStr">
        <is>
          <t>2026-08-07</t>
        </is>
      </c>
      <c r="B36322" s="8" t="n">
        <v>22</v>
      </c>
      <c r="C36322" s="8" t="n">
        <v>1</v>
      </c>
      <c r="D36322" s="8" t="inlineStr">
        <is>
          <t>Disney Adventure World</t>
        </is>
      </c>
      <c r="E36322" s="8" t="inlineStr">
        <is>
          <t>Crush's Coaster Single Rider</t>
        </is>
      </c>
      <c r="F36322" s="8" t="inlineStr">
        <is>
          <t>STANDBY</t>
        </is>
      </c>
      <c r="G36322" s="8" t="n">
        <v>40</v>
      </c>
      <c r="H36322" s="8" t="inlineStr">
        <is>
          <t>OPERATING</t>
        </is>
      </c>
    </row>
    <row r="36323">
      <c r="A36323" s="8" t="inlineStr">
        <is>
          <t>2026-08-07</t>
        </is>
      </c>
      <c r="B36323" s="8" t="n">
        <v>22</v>
      </c>
      <c r="C36323" s="8" t="n">
        <v>1</v>
      </c>
      <c r="D36323" s="8" t="inlineStr">
        <is>
          <t>Disney Adventure World</t>
        </is>
      </c>
      <c r="E36323" s="8" t="inlineStr">
        <is>
          <t>Les Tapis Volants - Flying Carpets Over Agrabah®</t>
        </is>
      </c>
      <c r="F36323" s="8" t="inlineStr">
        <is>
          <t>STANDBY</t>
        </is>
      </c>
      <c r="G36323" s="8" t="n">
        <v>5</v>
      </c>
      <c r="H36323" s="8" t="inlineStr">
        <is>
          <t>OPERATING</t>
        </is>
      </c>
    </row>
    <row r="36324">
      <c r="A36324" s="8" t="inlineStr">
        <is>
          <t>2026-08-07</t>
        </is>
      </c>
      <c r="B36324" s="8" t="n">
        <v>22</v>
      </c>
      <c r="C36324" s="8" t="n">
        <v>1</v>
      </c>
      <c r="D36324" s="8" t="inlineStr">
        <is>
          <t>Disney Adventure World</t>
        </is>
      </c>
      <c r="E36324" s="8" t="inlineStr">
        <is>
          <t>Ratatouille : L’Aventure Totalement Toquée de Rémy​</t>
        </is>
      </c>
      <c r="F36324" s="8" t="inlineStr">
        <is>
          <t>STANDBY</t>
        </is>
      </c>
      <c r="G36324" s="8" t="n">
        <v>30</v>
      </c>
      <c r="H36324" s="8" t="inlineStr">
        <is>
          <t>OPERATING</t>
        </is>
      </c>
    </row>
    <row r="36325">
      <c r="A36325" s="8" t="inlineStr">
        <is>
          <t>2026-08-07</t>
        </is>
      </c>
      <c r="B36325" s="8" t="n">
        <v>22</v>
      </c>
      <c r="C36325" s="8" t="n">
        <v>1</v>
      </c>
      <c r="D36325" s="8" t="inlineStr">
        <is>
          <t>Disney Adventure World</t>
        </is>
      </c>
      <c r="E36325" s="8" t="inlineStr">
        <is>
          <t>Ratatouille: The Adventure Single Rider</t>
        </is>
      </c>
      <c r="F36325" s="8" t="inlineStr">
        <is>
          <t>STANDBY</t>
        </is>
      </c>
      <c r="G36325" s="8" t="n">
        <v>5</v>
      </c>
      <c r="H36325" s="8" t="inlineStr">
        <is>
          <t>OPERATING</t>
        </is>
      </c>
    </row>
    <row r="36326">
      <c r="A36326" s="8" t="inlineStr">
        <is>
          <t>2026-08-07</t>
        </is>
      </c>
      <c r="B36326" s="8" t="n">
        <v>22</v>
      </c>
      <c r="C36326" s="8" t="n">
        <v>1</v>
      </c>
      <c r="D36326" s="8" t="inlineStr">
        <is>
          <t>Disney Adventure World</t>
        </is>
      </c>
      <c r="E36326" s="8" t="inlineStr">
        <is>
          <t>RC Racer</t>
        </is>
      </c>
      <c r="F36326" s="8" t="inlineStr">
        <is>
          <t>STANDBY</t>
        </is>
      </c>
      <c r="G36326" s="8" t="n">
        <v>25</v>
      </c>
      <c r="H36326" s="8" t="inlineStr">
        <is>
          <t>OPERATING</t>
        </is>
      </c>
    </row>
    <row r="36327">
      <c r="A36327" s="8" t="inlineStr">
        <is>
          <t>2026-08-07</t>
        </is>
      </c>
      <c r="B36327" s="8" t="n">
        <v>22</v>
      </c>
      <c r="C36327" s="8" t="n">
        <v>1</v>
      </c>
      <c r="D36327" s="8" t="inlineStr">
        <is>
          <t>Disney Adventure World</t>
        </is>
      </c>
      <c r="E36327" s="8" t="inlineStr">
        <is>
          <t>RC Racer Single Rider</t>
        </is>
      </c>
      <c r="F36327" s="8" t="inlineStr">
        <is>
          <t>STANDBY</t>
        </is>
      </c>
      <c r="G36327" s="8" t="n">
        <v>20</v>
      </c>
      <c r="H36327" s="8" t="inlineStr">
        <is>
          <t>OPERATING</t>
        </is>
      </c>
    </row>
    <row r="36328">
      <c r="A36328" s="8" t="inlineStr">
        <is>
          <t>2026-08-07</t>
        </is>
      </c>
      <c r="B36328" s="8" t="n">
        <v>22</v>
      </c>
      <c r="C36328" s="8" t="n">
        <v>1</v>
      </c>
      <c r="D36328" s="8" t="inlineStr">
        <is>
          <t>Disney Adventure World</t>
        </is>
      </c>
      <c r="E36328" s="8" t="inlineStr">
        <is>
          <t>Slinky® Dog Zigzag Spin</t>
        </is>
      </c>
      <c r="F36328" s="8" t="inlineStr">
        <is>
          <t>STANDBY</t>
        </is>
      </c>
      <c r="G36328" s="8" t="n">
        <v>5</v>
      </c>
      <c r="H36328" s="8" t="inlineStr">
        <is>
          <t>OPERATING</t>
        </is>
      </c>
    </row>
    <row r="36329">
      <c r="A36329" s="8" t="inlineStr">
        <is>
          <t>2026-08-07</t>
        </is>
      </c>
      <c r="B36329" s="8" t="n">
        <v>22</v>
      </c>
      <c r="C36329" s="8" t="n">
        <v>1</v>
      </c>
      <c r="D36329" s="8" t="inlineStr">
        <is>
          <t>Disney Adventure World</t>
        </is>
      </c>
      <c r="E36329" s="8" t="inlineStr">
        <is>
          <t>Toy Soldiers Parachute Drop</t>
        </is>
      </c>
      <c r="F36329" s="8" t="inlineStr">
        <is>
          <t>STANDBY</t>
        </is>
      </c>
      <c r="G36329" s="8" t="n">
        <v>30</v>
      </c>
      <c r="H36329" s="8" t="inlineStr">
        <is>
          <t>OPERATING</t>
        </is>
      </c>
    </row>
    <row r="36330">
      <c r="A36330" s="8" t="inlineStr">
        <is>
          <t>2026-08-07</t>
        </is>
      </c>
      <c r="B36330" s="8" t="n">
        <v>22</v>
      </c>
      <c r="C36330" s="8" t="n">
        <v>1</v>
      </c>
      <c r="D36330" s="8" t="inlineStr">
        <is>
          <t>Disney Adventure World</t>
        </is>
      </c>
      <c r="E36330" s="8" t="inlineStr">
        <is>
          <t>Toy Soldiers Parachute Drop Single Rider</t>
        </is>
      </c>
      <c r="F36330" s="8" t="inlineStr">
        <is>
          <t>STANDBY</t>
        </is>
      </c>
      <c r="G36330" s="8" t="n">
        <v>15</v>
      </c>
      <c r="H36330" s="8" t="inlineStr">
        <is>
          <t>OPERATING</t>
        </is>
      </c>
    </row>
    <row r="36331">
      <c r="A36331" s="8" t="inlineStr">
        <is>
          <t>2026-08-07</t>
        </is>
      </c>
      <c r="B36331" s="8" t="n">
        <v>22</v>
      </c>
      <c r="C36331" s="8" t="n">
        <v>1</v>
      </c>
      <c r="D36331" s="8" t="inlineStr">
        <is>
          <t>Disney Adventure World</t>
        </is>
      </c>
      <c r="E36331" s="8" t="inlineStr">
        <is>
          <t>Entry to World of Frozen</t>
        </is>
      </c>
      <c r="F36331" s="8" t="inlineStr">
        <is>
          <t>STANDBY</t>
        </is>
      </c>
      <c r="G36331" s="8" t="n">
        <v>0</v>
      </c>
      <c r="H36331" s="8" t="inlineStr">
        <is>
          <t>OPERATING</t>
        </is>
      </c>
    </row>
    <row r="36332">
      <c r="A36332" s="8" t="inlineStr">
        <is>
          <t>2026-08-07</t>
        </is>
      </c>
      <c r="B36332" s="8" t="n">
        <v>22</v>
      </c>
      <c r="C36332" s="8" t="n">
        <v>1</v>
      </c>
      <c r="D36332" s="8" t="inlineStr">
        <is>
          <t>Disney Adventure World</t>
        </is>
      </c>
      <c r="E36332" s="8" t="inlineStr">
        <is>
          <t>Frozen Ever After</t>
        </is>
      </c>
      <c r="F36332" s="8" t="inlineStr">
        <is>
          <t>STANDBY</t>
        </is>
      </c>
      <c r="G36332" s="8" t="n">
        <v>30</v>
      </c>
      <c r="H36332" s="8" t="inlineStr">
        <is>
          <t>OPERATING</t>
        </is>
      </c>
    </row>
    <row r="36333">
      <c r="A36333" s="8" t="inlineStr">
        <is>
          <t>2026-08-07</t>
        </is>
      </c>
      <c r="B36333" s="8" t="n">
        <v>22</v>
      </c>
      <c r="C36333" s="8" t="n">
        <v>1</v>
      </c>
      <c r="D36333" s="8" t="inlineStr">
        <is>
          <t>Disney Adventure World</t>
        </is>
      </c>
      <c r="E36333" s="8" t="inlineStr">
        <is>
          <t>Raiponce Tangled Spin</t>
        </is>
      </c>
      <c r="F36333" s="8" t="inlineStr">
        <is>
          <t>STANDBY</t>
        </is>
      </c>
      <c r="G36333" s="8" t="n">
        <v>5</v>
      </c>
      <c r="H36333" s="8" t="inlineStr">
        <is>
          <t>OPERATING</t>
        </is>
      </c>
    </row>
  </sheetData>
  <autoFilter ref="A1:H3633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IFERROR(ROUND(AVERAGEIFS(Datos!$G$2:$G$36333,Datos!$E$2:$E$36333,$A5,Datos!$B$2:$B$36333,8,Datos!$C$2:$C$36333,"&lt;30",Datos!$F$2:$F$36333,"STANDBY"),0),"")</f>
        <v/>
      </c>
      <c r="C5" s="7">
        <f>IFERROR(ROUND(AVERAGEIFS(Datos!$G$2:$G$36333,Datos!$E$2:$E$36333,$A5,Datos!$B$2:$B$36333,8,Datos!$C$2:$C$36333,"&gt;=30",Datos!$F$2:$F$36333,"STANDBY"),0),"")</f>
        <v/>
      </c>
      <c r="D5" s="7">
        <f>IFERROR(ROUND(AVERAGEIFS(Datos!$G$2:$G$36333,Datos!$E$2:$E$36333,$A5,Datos!$B$2:$B$36333,9,Datos!$C$2:$C$36333,"&lt;30",Datos!$F$2:$F$36333,"STANDBY"),0),"")</f>
        <v/>
      </c>
      <c r="E5" s="7">
        <f>IFERROR(ROUND(AVERAGEIFS(Datos!$G$2:$G$36333,Datos!$E$2:$E$36333,$A5,Datos!$B$2:$B$36333,9,Datos!$C$2:$C$36333,"&gt;=30",Datos!$F$2:$F$36333,"STANDBY"),0),"")</f>
        <v/>
      </c>
      <c r="F5" s="7">
        <f>IFERROR(ROUND(AVERAGEIFS(Datos!$G$2:$G$36333,Datos!$E$2:$E$36333,$A5,Datos!$B$2:$B$36333,10,Datos!$C$2:$C$36333,"&lt;30",Datos!$F$2:$F$36333,"STANDBY"),0),"")</f>
        <v/>
      </c>
      <c r="G5" s="7">
        <f>IFERROR(ROUND(AVERAGEIFS(Datos!$G$2:$G$36333,Datos!$E$2:$E$36333,$A5,Datos!$B$2:$B$36333,10,Datos!$C$2:$C$36333,"&gt;=30",Datos!$F$2:$F$36333,"STANDBY"),0),"")</f>
        <v/>
      </c>
      <c r="H5" s="7">
        <f>IFERROR(ROUND(AVERAGEIFS(Datos!$G$2:$G$36333,Datos!$E$2:$E$36333,$A5,Datos!$B$2:$B$36333,11,Datos!$C$2:$C$36333,"&lt;30",Datos!$F$2:$F$36333,"STANDBY"),0),"")</f>
        <v/>
      </c>
      <c r="I5" s="7">
        <f>IFERROR(ROUND(AVERAGEIFS(Datos!$G$2:$G$36333,Datos!$E$2:$E$36333,$A5,Datos!$B$2:$B$36333,11,Datos!$C$2:$C$36333,"&gt;=30",Datos!$F$2:$F$36333,"STANDBY"),0),"")</f>
        <v/>
      </c>
      <c r="J5" s="7">
        <f>IFERROR(ROUND(AVERAGEIFS(Datos!$G$2:$G$36333,Datos!$E$2:$E$36333,$A5,Datos!$B$2:$B$36333,12,Datos!$C$2:$C$36333,"&lt;30",Datos!$F$2:$F$36333,"STANDBY"),0),"")</f>
        <v/>
      </c>
      <c r="K5" s="7">
        <f>IFERROR(ROUND(AVERAGEIFS(Datos!$G$2:$G$36333,Datos!$E$2:$E$36333,$A5,Datos!$B$2:$B$36333,12,Datos!$C$2:$C$36333,"&gt;=30",Datos!$F$2:$F$36333,"STANDBY"),0),"")</f>
        <v/>
      </c>
      <c r="L5" s="7">
        <f>IFERROR(ROUND(AVERAGEIFS(Datos!$G$2:$G$36333,Datos!$E$2:$E$36333,$A5,Datos!$B$2:$B$36333,13,Datos!$C$2:$C$36333,"&lt;30",Datos!$F$2:$F$36333,"STANDBY"),0),"")</f>
        <v/>
      </c>
      <c r="M5" s="7">
        <f>IFERROR(ROUND(AVERAGEIFS(Datos!$G$2:$G$36333,Datos!$E$2:$E$36333,$A5,Datos!$B$2:$B$36333,13,Datos!$C$2:$C$36333,"&gt;=30",Datos!$F$2:$F$36333,"STANDBY"),0),"")</f>
        <v/>
      </c>
      <c r="N5" s="7">
        <f>IFERROR(ROUND(AVERAGEIFS(Datos!$G$2:$G$36333,Datos!$E$2:$E$36333,$A5,Datos!$B$2:$B$36333,14,Datos!$C$2:$C$36333,"&lt;30",Datos!$F$2:$F$36333,"STANDBY"),0),"")</f>
        <v/>
      </c>
      <c r="O5" s="7">
        <f>IFERROR(ROUND(AVERAGEIFS(Datos!$G$2:$G$36333,Datos!$E$2:$E$36333,$A5,Datos!$B$2:$B$36333,14,Datos!$C$2:$C$36333,"&gt;=30",Datos!$F$2:$F$36333,"STANDBY"),0),"")</f>
        <v/>
      </c>
      <c r="P5" s="7">
        <f>IFERROR(ROUND(AVERAGEIFS(Datos!$G$2:$G$36333,Datos!$E$2:$E$36333,$A5,Datos!$B$2:$B$36333,15,Datos!$C$2:$C$36333,"&lt;30",Datos!$F$2:$F$36333,"STANDBY"),0),"")</f>
        <v/>
      </c>
      <c r="Q5" s="7">
        <f>IFERROR(ROUND(AVERAGEIFS(Datos!$G$2:$G$36333,Datos!$E$2:$E$36333,$A5,Datos!$B$2:$B$36333,15,Datos!$C$2:$C$36333,"&gt;=30",Datos!$F$2:$F$36333,"STANDBY"),0),"")</f>
        <v/>
      </c>
      <c r="R5" s="7">
        <f>IFERROR(ROUND(AVERAGEIFS(Datos!$G$2:$G$36333,Datos!$E$2:$E$36333,$A5,Datos!$B$2:$B$36333,16,Datos!$C$2:$C$36333,"&lt;30",Datos!$F$2:$F$36333,"STANDBY"),0),"")</f>
        <v/>
      </c>
      <c r="S5" s="7">
        <f>IFERROR(ROUND(AVERAGEIFS(Datos!$G$2:$G$36333,Datos!$E$2:$E$36333,$A5,Datos!$B$2:$B$36333,16,Datos!$C$2:$C$36333,"&gt;=30",Datos!$F$2:$F$36333,"STANDBY"),0),"")</f>
        <v/>
      </c>
      <c r="T5" s="7">
        <f>IFERROR(ROUND(AVERAGEIFS(Datos!$G$2:$G$36333,Datos!$E$2:$E$36333,$A5,Datos!$B$2:$B$36333,17,Datos!$C$2:$C$36333,"&lt;30",Datos!$F$2:$F$36333,"STANDBY"),0),"")</f>
        <v/>
      </c>
      <c r="U5" s="7">
        <f>IFERROR(ROUND(AVERAGEIFS(Datos!$G$2:$G$36333,Datos!$E$2:$E$36333,$A5,Datos!$B$2:$B$36333,17,Datos!$C$2:$C$36333,"&gt;=30",Datos!$F$2:$F$36333,"STANDBY"),0),"")</f>
        <v/>
      </c>
      <c r="V5" s="7">
        <f>IFERROR(ROUND(AVERAGEIFS(Datos!$G$2:$G$36333,Datos!$E$2:$E$36333,$A5,Datos!$B$2:$B$36333,18,Datos!$C$2:$C$36333,"&lt;30",Datos!$F$2:$F$36333,"STANDBY"),0),"")</f>
        <v/>
      </c>
      <c r="W5" s="7">
        <f>IFERROR(ROUND(AVERAGEIFS(Datos!$G$2:$G$36333,Datos!$E$2:$E$36333,$A5,Datos!$B$2:$B$36333,18,Datos!$C$2:$C$36333,"&gt;=30",Datos!$F$2:$F$36333,"STANDBY"),0),"")</f>
        <v/>
      </c>
      <c r="X5" s="7">
        <f>IFERROR(ROUND(AVERAGEIFS(Datos!$G$2:$G$36333,Datos!$E$2:$E$36333,$A5,Datos!$B$2:$B$36333,19,Datos!$C$2:$C$36333,"&lt;30",Datos!$F$2:$F$36333,"STANDBY"),0),"")</f>
        <v/>
      </c>
      <c r="Y5" s="7">
        <f>IFERROR(ROUND(AVERAGEIFS(Datos!$G$2:$G$36333,Datos!$E$2:$E$36333,$A5,Datos!$B$2:$B$36333,19,Datos!$C$2:$C$36333,"&gt;=30",Datos!$F$2:$F$36333,"STANDBY"),0),"")</f>
        <v/>
      </c>
      <c r="Z5" s="7">
        <f>IFERROR(ROUND(AVERAGEIFS(Datos!$G$2:$G$36333,Datos!$E$2:$E$36333,$A5,Datos!$B$2:$B$36333,20,Datos!$C$2:$C$36333,"&lt;30",Datos!$F$2:$F$36333,"STANDBY"),0),"")</f>
        <v/>
      </c>
      <c r="AA5" s="7">
        <f>IFERROR(ROUND(AVERAGEIFS(Datos!$G$2:$G$36333,Datos!$E$2:$E$36333,$A5,Datos!$B$2:$B$36333,20,Datos!$C$2:$C$36333,"&gt;=30",Datos!$F$2:$F$36333,"STANDBY"),0),"")</f>
        <v/>
      </c>
      <c r="AB5" s="7">
        <f>IFERROR(ROUND(AVERAGEIFS(Datos!$G$2:$G$36333,Datos!$E$2:$E$36333,$A5,Datos!$B$2:$B$36333,21,Datos!$C$2:$C$36333,"&lt;30",Datos!$F$2:$F$36333,"STANDBY"),0),"")</f>
        <v/>
      </c>
      <c r="AC5" s="7">
        <f>IFERROR(ROUND(AVERAGEIFS(Datos!$G$2:$G$36333,Datos!$E$2:$E$36333,$A5,Datos!$B$2:$B$36333,21,Datos!$C$2:$C$36333,"&gt;=30",Datos!$F$2:$F$36333,"STANDBY"),0),"")</f>
        <v/>
      </c>
      <c r="AD5" s="7">
        <f>IFERROR(ROUND(AVERAGEIFS(Datos!$G$2:$G$36333,Datos!$E$2:$E$36333,$A5,Datos!$B$2:$B$36333,22,Datos!$C$2:$C$36333,"&lt;30",Datos!$F$2:$F$36333,"STANDBY"),0),"")</f>
        <v/>
      </c>
      <c r="AE5" s="7">
        <f>IFERROR(ROUND(AVERAGEIFS(Datos!$G$2:$G$36333,Datos!$E$2:$E$36333,$A5,Datos!$B$2:$B$36333,22,Datos!$C$2:$C$36333,"&gt;=30",Datos!$F$2:$F$36333,"STANDBY"),0),"")</f>
        <v/>
      </c>
      <c r="AF5" s="7">
        <f>IFERROR(ROUND(AVERAGEIFS(Datos!$G$2:$G$36333,Datos!$E$2:$E$36333,$A5,Datos!$B$2:$B$36333,23,Datos!$C$2:$C$36333,"&lt;30",Datos!$F$2:$F$36333,"STANDBY"),0),"")</f>
        <v/>
      </c>
      <c r="AG5" s="7">
        <f>IFERROR(ROUND(AVERAGEIFS(Datos!$G$2:$G$36333,Datos!$E$2:$E$36333,$A5,Datos!$B$2:$B$36333,23,Datos!$C$2:$C$36333,"&gt;=30",Datos!$F$2:$F$36333,"STANDBY"),0),"")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IFERROR(ROUND(AVERAGEIFS(Datos!$G$2:$G$36333,Datos!$E$2:$E$36333,$A6,Datos!$B$2:$B$36333,8,Datos!$C$2:$C$36333,"&lt;30",Datos!$F$2:$F$36333,"STANDBY"),0),"")</f>
        <v/>
      </c>
      <c r="C6" s="7">
        <f>IFERROR(ROUND(AVERAGEIFS(Datos!$G$2:$G$36333,Datos!$E$2:$E$36333,$A6,Datos!$B$2:$B$36333,8,Datos!$C$2:$C$36333,"&gt;=30",Datos!$F$2:$F$36333,"STANDBY"),0),"")</f>
        <v/>
      </c>
      <c r="D6" s="7">
        <f>IFERROR(ROUND(AVERAGEIFS(Datos!$G$2:$G$36333,Datos!$E$2:$E$36333,$A6,Datos!$B$2:$B$36333,9,Datos!$C$2:$C$36333,"&lt;30",Datos!$F$2:$F$36333,"STANDBY"),0),"")</f>
        <v/>
      </c>
      <c r="E6" s="7">
        <f>IFERROR(ROUND(AVERAGEIFS(Datos!$G$2:$G$36333,Datos!$E$2:$E$36333,$A6,Datos!$B$2:$B$36333,9,Datos!$C$2:$C$36333,"&gt;=30",Datos!$F$2:$F$36333,"STANDBY"),0),"")</f>
        <v/>
      </c>
      <c r="F6" s="7">
        <f>IFERROR(ROUND(AVERAGEIFS(Datos!$G$2:$G$36333,Datos!$E$2:$E$36333,$A6,Datos!$B$2:$B$36333,10,Datos!$C$2:$C$36333,"&lt;30",Datos!$F$2:$F$36333,"STANDBY"),0),"")</f>
        <v/>
      </c>
      <c r="G6" s="7">
        <f>IFERROR(ROUND(AVERAGEIFS(Datos!$G$2:$G$36333,Datos!$E$2:$E$36333,$A6,Datos!$B$2:$B$36333,10,Datos!$C$2:$C$36333,"&gt;=30",Datos!$F$2:$F$36333,"STANDBY"),0),"")</f>
        <v/>
      </c>
      <c r="H6" s="7">
        <f>IFERROR(ROUND(AVERAGEIFS(Datos!$G$2:$G$36333,Datos!$E$2:$E$36333,$A6,Datos!$B$2:$B$36333,11,Datos!$C$2:$C$36333,"&lt;30",Datos!$F$2:$F$36333,"STANDBY"),0),"")</f>
        <v/>
      </c>
      <c r="I6" s="7">
        <f>IFERROR(ROUND(AVERAGEIFS(Datos!$G$2:$G$36333,Datos!$E$2:$E$36333,$A6,Datos!$B$2:$B$36333,11,Datos!$C$2:$C$36333,"&gt;=30",Datos!$F$2:$F$36333,"STANDBY"),0),"")</f>
        <v/>
      </c>
      <c r="J6" s="7">
        <f>IFERROR(ROUND(AVERAGEIFS(Datos!$G$2:$G$36333,Datos!$E$2:$E$36333,$A6,Datos!$B$2:$B$36333,12,Datos!$C$2:$C$36333,"&lt;30",Datos!$F$2:$F$36333,"STANDBY"),0),"")</f>
        <v/>
      </c>
      <c r="K6" s="7">
        <f>IFERROR(ROUND(AVERAGEIFS(Datos!$G$2:$G$36333,Datos!$E$2:$E$36333,$A6,Datos!$B$2:$B$36333,12,Datos!$C$2:$C$36333,"&gt;=30",Datos!$F$2:$F$36333,"STANDBY"),0),"")</f>
        <v/>
      </c>
      <c r="L6" s="7">
        <f>IFERROR(ROUND(AVERAGEIFS(Datos!$G$2:$G$36333,Datos!$E$2:$E$36333,$A6,Datos!$B$2:$B$36333,13,Datos!$C$2:$C$36333,"&lt;30",Datos!$F$2:$F$36333,"STANDBY"),0),"")</f>
        <v/>
      </c>
      <c r="M6" s="7">
        <f>IFERROR(ROUND(AVERAGEIFS(Datos!$G$2:$G$36333,Datos!$E$2:$E$36333,$A6,Datos!$B$2:$B$36333,13,Datos!$C$2:$C$36333,"&gt;=30",Datos!$F$2:$F$36333,"STANDBY"),0),"")</f>
        <v/>
      </c>
      <c r="N6" s="7">
        <f>IFERROR(ROUND(AVERAGEIFS(Datos!$G$2:$G$36333,Datos!$E$2:$E$36333,$A6,Datos!$B$2:$B$36333,14,Datos!$C$2:$C$36333,"&lt;30",Datos!$F$2:$F$36333,"STANDBY"),0),"")</f>
        <v/>
      </c>
      <c r="O6" s="7">
        <f>IFERROR(ROUND(AVERAGEIFS(Datos!$G$2:$G$36333,Datos!$E$2:$E$36333,$A6,Datos!$B$2:$B$36333,14,Datos!$C$2:$C$36333,"&gt;=30",Datos!$F$2:$F$36333,"STANDBY"),0),"")</f>
        <v/>
      </c>
      <c r="P6" s="7">
        <f>IFERROR(ROUND(AVERAGEIFS(Datos!$G$2:$G$36333,Datos!$E$2:$E$36333,$A6,Datos!$B$2:$B$36333,15,Datos!$C$2:$C$36333,"&lt;30",Datos!$F$2:$F$36333,"STANDBY"),0),"")</f>
        <v/>
      </c>
      <c r="Q6" s="7">
        <f>IFERROR(ROUND(AVERAGEIFS(Datos!$G$2:$G$36333,Datos!$E$2:$E$36333,$A6,Datos!$B$2:$B$36333,15,Datos!$C$2:$C$36333,"&gt;=30",Datos!$F$2:$F$36333,"STANDBY"),0),"")</f>
        <v/>
      </c>
      <c r="R6" s="7">
        <f>IFERROR(ROUND(AVERAGEIFS(Datos!$G$2:$G$36333,Datos!$E$2:$E$36333,$A6,Datos!$B$2:$B$36333,16,Datos!$C$2:$C$36333,"&lt;30",Datos!$F$2:$F$36333,"STANDBY"),0),"")</f>
        <v/>
      </c>
      <c r="S6" s="7">
        <f>IFERROR(ROUND(AVERAGEIFS(Datos!$G$2:$G$36333,Datos!$E$2:$E$36333,$A6,Datos!$B$2:$B$36333,16,Datos!$C$2:$C$36333,"&gt;=30",Datos!$F$2:$F$36333,"STANDBY"),0),"")</f>
        <v/>
      </c>
      <c r="T6" s="7">
        <f>IFERROR(ROUND(AVERAGEIFS(Datos!$G$2:$G$36333,Datos!$E$2:$E$36333,$A6,Datos!$B$2:$B$36333,17,Datos!$C$2:$C$36333,"&lt;30",Datos!$F$2:$F$36333,"STANDBY"),0),"")</f>
        <v/>
      </c>
      <c r="U6" s="7">
        <f>IFERROR(ROUND(AVERAGEIFS(Datos!$G$2:$G$36333,Datos!$E$2:$E$36333,$A6,Datos!$B$2:$B$36333,17,Datos!$C$2:$C$36333,"&gt;=30",Datos!$F$2:$F$36333,"STANDBY"),0),"")</f>
        <v/>
      </c>
      <c r="V6" s="7">
        <f>IFERROR(ROUND(AVERAGEIFS(Datos!$G$2:$G$36333,Datos!$E$2:$E$36333,$A6,Datos!$B$2:$B$36333,18,Datos!$C$2:$C$36333,"&lt;30",Datos!$F$2:$F$36333,"STANDBY"),0),"")</f>
        <v/>
      </c>
      <c r="W6" s="7">
        <f>IFERROR(ROUND(AVERAGEIFS(Datos!$G$2:$G$36333,Datos!$E$2:$E$36333,$A6,Datos!$B$2:$B$36333,18,Datos!$C$2:$C$36333,"&gt;=30",Datos!$F$2:$F$36333,"STANDBY"),0),"")</f>
        <v/>
      </c>
      <c r="X6" s="7">
        <f>IFERROR(ROUND(AVERAGEIFS(Datos!$G$2:$G$36333,Datos!$E$2:$E$36333,$A6,Datos!$B$2:$B$36333,19,Datos!$C$2:$C$36333,"&lt;30",Datos!$F$2:$F$36333,"STANDBY"),0),"")</f>
        <v/>
      </c>
      <c r="Y6" s="7">
        <f>IFERROR(ROUND(AVERAGEIFS(Datos!$G$2:$G$36333,Datos!$E$2:$E$36333,$A6,Datos!$B$2:$B$36333,19,Datos!$C$2:$C$36333,"&gt;=30",Datos!$F$2:$F$36333,"STANDBY"),0),"")</f>
        <v/>
      </c>
      <c r="Z6" s="7">
        <f>IFERROR(ROUND(AVERAGEIFS(Datos!$G$2:$G$36333,Datos!$E$2:$E$36333,$A6,Datos!$B$2:$B$36333,20,Datos!$C$2:$C$36333,"&lt;30",Datos!$F$2:$F$36333,"STANDBY"),0),"")</f>
        <v/>
      </c>
      <c r="AA6" s="7">
        <f>IFERROR(ROUND(AVERAGEIFS(Datos!$G$2:$G$36333,Datos!$E$2:$E$36333,$A6,Datos!$B$2:$B$36333,20,Datos!$C$2:$C$36333,"&gt;=30",Datos!$F$2:$F$36333,"STANDBY"),0),"")</f>
        <v/>
      </c>
      <c r="AB6" s="7">
        <f>IFERROR(ROUND(AVERAGEIFS(Datos!$G$2:$G$36333,Datos!$E$2:$E$36333,$A6,Datos!$B$2:$B$36333,21,Datos!$C$2:$C$36333,"&lt;30",Datos!$F$2:$F$36333,"STANDBY"),0),"")</f>
        <v/>
      </c>
      <c r="AC6" s="7">
        <f>IFERROR(ROUND(AVERAGEIFS(Datos!$G$2:$G$36333,Datos!$E$2:$E$36333,$A6,Datos!$B$2:$B$36333,21,Datos!$C$2:$C$36333,"&gt;=30",Datos!$F$2:$F$36333,"STANDBY"),0),"")</f>
        <v/>
      </c>
      <c r="AD6" s="7">
        <f>IFERROR(ROUND(AVERAGEIFS(Datos!$G$2:$G$36333,Datos!$E$2:$E$36333,$A6,Datos!$B$2:$B$36333,22,Datos!$C$2:$C$36333,"&lt;30",Datos!$F$2:$F$36333,"STANDBY"),0),"")</f>
        <v/>
      </c>
      <c r="AE6" s="7">
        <f>IFERROR(ROUND(AVERAGEIFS(Datos!$G$2:$G$36333,Datos!$E$2:$E$36333,$A6,Datos!$B$2:$B$36333,22,Datos!$C$2:$C$36333,"&gt;=30",Datos!$F$2:$F$36333,"STANDBY"),0),"")</f>
        <v/>
      </c>
      <c r="AF6" s="7">
        <f>IFERROR(ROUND(AVERAGEIFS(Datos!$G$2:$G$36333,Datos!$E$2:$E$36333,$A6,Datos!$B$2:$B$36333,23,Datos!$C$2:$C$36333,"&lt;30",Datos!$F$2:$F$36333,"STANDBY"),0),"")</f>
        <v/>
      </c>
      <c r="AG6" s="7">
        <f>IFERROR(ROUND(AVERAGEIFS(Datos!$G$2:$G$36333,Datos!$E$2:$E$36333,$A6,Datos!$B$2:$B$36333,23,Datos!$C$2:$C$36333,"&gt;=30",Datos!$F$2:$F$36333,"STANDBY"),0),"")</f>
        <v/>
      </c>
    </row>
    <row r="7">
      <c r="A7" s="6" t="inlineStr">
        <is>
          <t>Cars Quatre Roues Rallye</t>
        </is>
      </c>
      <c r="B7" s="7">
        <f>IFERROR(ROUND(AVERAGEIFS(Datos!$G$2:$G$36333,Datos!$E$2:$E$36333,$A7,Datos!$B$2:$B$36333,8,Datos!$C$2:$C$36333,"&lt;30",Datos!$F$2:$F$36333,"STANDBY"),0),"")</f>
        <v/>
      </c>
      <c r="C7" s="7">
        <f>IFERROR(ROUND(AVERAGEIFS(Datos!$G$2:$G$36333,Datos!$E$2:$E$36333,$A7,Datos!$B$2:$B$36333,8,Datos!$C$2:$C$36333,"&gt;=30",Datos!$F$2:$F$36333,"STANDBY"),0),"")</f>
        <v/>
      </c>
      <c r="D7" s="7">
        <f>IFERROR(ROUND(AVERAGEIFS(Datos!$G$2:$G$36333,Datos!$E$2:$E$36333,$A7,Datos!$B$2:$B$36333,9,Datos!$C$2:$C$36333,"&lt;30",Datos!$F$2:$F$36333,"STANDBY"),0),"")</f>
        <v/>
      </c>
      <c r="E7" s="7">
        <f>IFERROR(ROUND(AVERAGEIFS(Datos!$G$2:$G$36333,Datos!$E$2:$E$36333,$A7,Datos!$B$2:$B$36333,9,Datos!$C$2:$C$36333,"&gt;=30",Datos!$F$2:$F$36333,"STANDBY"),0),"")</f>
        <v/>
      </c>
      <c r="F7" s="7">
        <f>IFERROR(ROUND(AVERAGEIFS(Datos!$G$2:$G$36333,Datos!$E$2:$E$36333,$A7,Datos!$B$2:$B$36333,10,Datos!$C$2:$C$36333,"&lt;30",Datos!$F$2:$F$36333,"STANDBY"),0),"")</f>
        <v/>
      </c>
      <c r="G7" s="7">
        <f>IFERROR(ROUND(AVERAGEIFS(Datos!$G$2:$G$36333,Datos!$E$2:$E$36333,$A7,Datos!$B$2:$B$36333,10,Datos!$C$2:$C$36333,"&gt;=30",Datos!$F$2:$F$36333,"STANDBY"),0),"")</f>
        <v/>
      </c>
      <c r="H7" s="7">
        <f>IFERROR(ROUND(AVERAGEIFS(Datos!$G$2:$G$36333,Datos!$E$2:$E$36333,$A7,Datos!$B$2:$B$36333,11,Datos!$C$2:$C$36333,"&lt;30",Datos!$F$2:$F$36333,"STANDBY"),0),"")</f>
        <v/>
      </c>
      <c r="I7" s="7">
        <f>IFERROR(ROUND(AVERAGEIFS(Datos!$G$2:$G$36333,Datos!$E$2:$E$36333,$A7,Datos!$B$2:$B$36333,11,Datos!$C$2:$C$36333,"&gt;=30",Datos!$F$2:$F$36333,"STANDBY"),0),"")</f>
        <v/>
      </c>
      <c r="J7" s="7">
        <f>IFERROR(ROUND(AVERAGEIFS(Datos!$G$2:$G$36333,Datos!$E$2:$E$36333,$A7,Datos!$B$2:$B$36333,12,Datos!$C$2:$C$36333,"&lt;30",Datos!$F$2:$F$36333,"STANDBY"),0),"")</f>
        <v/>
      </c>
      <c r="K7" s="7">
        <f>IFERROR(ROUND(AVERAGEIFS(Datos!$G$2:$G$36333,Datos!$E$2:$E$36333,$A7,Datos!$B$2:$B$36333,12,Datos!$C$2:$C$36333,"&gt;=30",Datos!$F$2:$F$36333,"STANDBY"),0),"")</f>
        <v/>
      </c>
      <c r="L7" s="7">
        <f>IFERROR(ROUND(AVERAGEIFS(Datos!$G$2:$G$36333,Datos!$E$2:$E$36333,$A7,Datos!$B$2:$B$36333,13,Datos!$C$2:$C$36333,"&lt;30",Datos!$F$2:$F$36333,"STANDBY"),0),"")</f>
        <v/>
      </c>
      <c r="M7" s="7">
        <f>IFERROR(ROUND(AVERAGEIFS(Datos!$G$2:$G$36333,Datos!$E$2:$E$36333,$A7,Datos!$B$2:$B$36333,13,Datos!$C$2:$C$36333,"&gt;=30",Datos!$F$2:$F$36333,"STANDBY"),0),"")</f>
        <v/>
      </c>
      <c r="N7" s="7">
        <f>IFERROR(ROUND(AVERAGEIFS(Datos!$G$2:$G$36333,Datos!$E$2:$E$36333,$A7,Datos!$B$2:$B$36333,14,Datos!$C$2:$C$36333,"&lt;30",Datos!$F$2:$F$36333,"STANDBY"),0),"")</f>
        <v/>
      </c>
      <c r="O7" s="7">
        <f>IFERROR(ROUND(AVERAGEIFS(Datos!$G$2:$G$36333,Datos!$E$2:$E$36333,$A7,Datos!$B$2:$B$36333,14,Datos!$C$2:$C$36333,"&gt;=30",Datos!$F$2:$F$36333,"STANDBY"),0),"")</f>
        <v/>
      </c>
      <c r="P7" s="7">
        <f>IFERROR(ROUND(AVERAGEIFS(Datos!$G$2:$G$36333,Datos!$E$2:$E$36333,$A7,Datos!$B$2:$B$36333,15,Datos!$C$2:$C$36333,"&lt;30",Datos!$F$2:$F$36333,"STANDBY"),0),"")</f>
        <v/>
      </c>
      <c r="Q7" s="7">
        <f>IFERROR(ROUND(AVERAGEIFS(Datos!$G$2:$G$36333,Datos!$E$2:$E$36333,$A7,Datos!$B$2:$B$36333,15,Datos!$C$2:$C$36333,"&gt;=30",Datos!$F$2:$F$36333,"STANDBY"),0),"")</f>
        <v/>
      </c>
      <c r="R7" s="7">
        <f>IFERROR(ROUND(AVERAGEIFS(Datos!$G$2:$G$36333,Datos!$E$2:$E$36333,$A7,Datos!$B$2:$B$36333,16,Datos!$C$2:$C$36333,"&lt;30",Datos!$F$2:$F$36333,"STANDBY"),0),"")</f>
        <v/>
      </c>
      <c r="S7" s="7">
        <f>IFERROR(ROUND(AVERAGEIFS(Datos!$G$2:$G$36333,Datos!$E$2:$E$36333,$A7,Datos!$B$2:$B$36333,16,Datos!$C$2:$C$36333,"&gt;=30",Datos!$F$2:$F$36333,"STANDBY"),0),"")</f>
        <v/>
      </c>
      <c r="T7" s="7">
        <f>IFERROR(ROUND(AVERAGEIFS(Datos!$G$2:$G$36333,Datos!$E$2:$E$36333,$A7,Datos!$B$2:$B$36333,17,Datos!$C$2:$C$36333,"&lt;30",Datos!$F$2:$F$36333,"STANDBY"),0),"")</f>
        <v/>
      </c>
      <c r="U7" s="7">
        <f>IFERROR(ROUND(AVERAGEIFS(Datos!$G$2:$G$36333,Datos!$E$2:$E$36333,$A7,Datos!$B$2:$B$36333,17,Datos!$C$2:$C$36333,"&gt;=30",Datos!$F$2:$F$36333,"STANDBY"),0),"")</f>
        <v/>
      </c>
      <c r="V7" s="7">
        <f>IFERROR(ROUND(AVERAGEIFS(Datos!$G$2:$G$36333,Datos!$E$2:$E$36333,$A7,Datos!$B$2:$B$36333,18,Datos!$C$2:$C$36333,"&lt;30",Datos!$F$2:$F$36333,"STANDBY"),0),"")</f>
        <v/>
      </c>
      <c r="W7" s="7">
        <f>IFERROR(ROUND(AVERAGEIFS(Datos!$G$2:$G$36333,Datos!$E$2:$E$36333,$A7,Datos!$B$2:$B$36333,18,Datos!$C$2:$C$36333,"&gt;=30",Datos!$F$2:$F$36333,"STANDBY"),0),"")</f>
        <v/>
      </c>
      <c r="X7" s="7">
        <f>IFERROR(ROUND(AVERAGEIFS(Datos!$G$2:$G$36333,Datos!$E$2:$E$36333,$A7,Datos!$B$2:$B$36333,19,Datos!$C$2:$C$36333,"&lt;30",Datos!$F$2:$F$36333,"STANDBY"),0),"")</f>
        <v/>
      </c>
      <c r="Y7" s="7">
        <f>IFERROR(ROUND(AVERAGEIFS(Datos!$G$2:$G$36333,Datos!$E$2:$E$36333,$A7,Datos!$B$2:$B$36333,19,Datos!$C$2:$C$36333,"&gt;=30",Datos!$F$2:$F$36333,"STANDBY"),0),"")</f>
        <v/>
      </c>
      <c r="Z7" s="7">
        <f>IFERROR(ROUND(AVERAGEIFS(Datos!$G$2:$G$36333,Datos!$E$2:$E$36333,$A7,Datos!$B$2:$B$36333,20,Datos!$C$2:$C$36333,"&lt;30",Datos!$F$2:$F$36333,"STANDBY"),0),"")</f>
        <v/>
      </c>
      <c r="AA7" s="7">
        <f>IFERROR(ROUND(AVERAGEIFS(Datos!$G$2:$G$36333,Datos!$E$2:$E$36333,$A7,Datos!$B$2:$B$36333,20,Datos!$C$2:$C$36333,"&gt;=30",Datos!$F$2:$F$36333,"STANDBY"),0),"")</f>
        <v/>
      </c>
      <c r="AB7" s="7">
        <f>IFERROR(ROUND(AVERAGEIFS(Datos!$G$2:$G$36333,Datos!$E$2:$E$36333,$A7,Datos!$B$2:$B$36333,21,Datos!$C$2:$C$36333,"&lt;30",Datos!$F$2:$F$36333,"STANDBY"),0),"")</f>
        <v/>
      </c>
      <c r="AC7" s="7">
        <f>IFERROR(ROUND(AVERAGEIFS(Datos!$G$2:$G$36333,Datos!$E$2:$E$36333,$A7,Datos!$B$2:$B$36333,21,Datos!$C$2:$C$36333,"&gt;=30",Datos!$F$2:$F$36333,"STANDBY"),0),"")</f>
        <v/>
      </c>
      <c r="AD7" s="7">
        <f>IFERROR(ROUND(AVERAGEIFS(Datos!$G$2:$G$36333,Datos!$E$2:$E$36333,$A7,Datos!$B$2:$B$36333,22,Datos!$C$2:$C$36333,"&lt;30",Datos!$F$2:$F$36333,"STANDBY"),0),"")</f>
        <v/>
      </c>
      <c r="AE7" s="7">
        <f>IFERROR(ROUND(AVERAGEIFS(Datos!$G$2:$G$36333,Datos!$E$2:$E$36333,$A7,Datos!$B$2:$B$36333,22,Datos!$C$2:$C$36333,"&gt;=30",Datos!$F$2:$F$36333,"STANDBY"),0),"")</f>
        <v/>
      </c>
      <c r="AF7" s="7">
        <f>IFERROR(ROUND(AVERAGEIFS(Datos!$G$2:$G$36333,Datos!$E$2:$E$36333,$A7,Datos!$B$2:$B$36333,23,Datos!$C$2:$C$36333,"&lt;30",Datos!$F$2:$F$36333,"STANDBY"),0),"")</f>
        <v/>
      </c>
      <c r="AG7" s="7">
        <f>IFERROR(ROUND(AVERAGEIFS(Datos!$G$2:$G$36333,Datos!$E$2:$E$36333,$A7,Datos!$B$2:$B$36333,23,Datos!$C$2:$C$36333,"&gt;=30",Datos!$F$2:$F$36333,"STANDBY"),0),"")</f>
        <v/>
      </c>
    </row>
    <row r="8">
      <c r="A8" s="6" t="inlineStr">
        <is>
          <t>Cars ROAD TRIP</t>
        </is>
      </c>
      <c r="B8" s="7">
        <f>IFERROR(ROUND(AVERAGEIFS(Datos!$G$2:$G$36333,Datos!$E$2:$E$36333,$A8,Datos!$B$2:$B$36333,8,Datos!$C$2:$C$36333,"&lt;30",Datos!$F$2:$F$36333,"STANDBY"),0),"")</f>
        <v/>
      </c>
      <c r="C8" s="7">
        <f>IFERROR(ROUND(AVERAGEIFS(Datos!$G$2:$G$36333,Datos!$E$2:$E$36333,$A8,Datos!$B$2:$B$36333,8,Datos!$C$2:$C$36333,"&gt;=30",Datos!$F$2:$F$36333,"STANDBY"),0),"")</f>
        <v/>
      </c>
      <c r="D8" s="7">
        <f>IFERROR(ROUND(AVERAGEIFS(Datos!$G$2:$G$36333,Datos!$E$2:$E$36333,$A8,Datos!$B$2:$B$36333,9,Datos!$C$2:$C$36333,"&lt;30",Datos!$F$2:$F$36333,"STANDBY"),0),"")</f>
        <v/>
      </c>
      <c r="E8" s="7">
        <f>IFERROR(ROUND(AVERAGEIFS(Datos!$G$2:$G$36333,Datos!$E$2:$E$36333,$A8,Datos!$B$2:$B$36333,9,Datos!$C$2:$C$36333,"&gt;=30",Datos!$F$2:$F$36333,"STANDBY"),0),"")</f>
        <v/>
      </c>
      <c r="F8" s="7">
        <f>IFERROR(ROUND(AVERAGEIFS(Datos!$G$2:$G$36333,Datos!$E$2:$E$36333,$A8,Datos!$B$2:$B$36333,10,Datos!$C$2:$C$36333,"&lt;30",Datos!$F$2:$F$36333,"STANDBY"),0),"")</f>
        <v/>
      </c>
      <c r="G8" s="7">
        <f>IFERROR(ROUND(AVERAGEIFS(Datos!$G$2:$G$36333,Datos!$E$2:$E$36333,$A8,Datos!$B$2:$B$36333,10,Datos!$C$2:$C$36333,"&gt;=30",Datos!$F$2:$F$36333,"STANDBY"),0),"")</f>
        <v/>
      </c>
      <c r="H8" s="7">
        <f>IFERROR(ROUND(AVERAGEIFS(Datos!$G$2:$G$36333,Datos!$E$2:$E$36333,$A8,Datos!$B$2:$B$36333,11,Datos!$C$2:$C$36333,"&lt;30",Datos!$F$2:$F$36333,"STANDBY"),0),"")</f>
        <v/>
      </c>
      <c r="I8" s="7">
        <f>IFERROR(ROUND(AVERAGEIFS(Datos!$G$2:$G$36333,Datos!$E$2:$E$36333,$A8,Datos!$B$2:$B$36333,11,Datos!$C$2:$C$36333,"&gt;=30",Datos!$F$2:$F$36333,"STANDBY"),0),"")</f>
        <v/>
      </c>
      <c r="J8" s="7">
        <f>IFERROR(ROUND(AVERAGEIFS(Datos!$G$2:$G$36333,Datos!$E$2:$E$36333,$A8,Datos!$B$2:$B$36333,12,Datos!$C$2:$C$36333,"&lt;30",Datos!$F$2:$F$36333,"STANDBY"),0),"")</f>
        <v/>
      </c>
      <c r="K8" s="7">
        <f>IFERROR(ROUND(AVERAGEIFS(Datos!$G$2:$G$36333,Datos!$E$2:$E$36333,$A8,Datos!$B$2:$B$36333,12,Datos!$C$2:$C$36333,"&gt;=30",Datos!$F$2:$F$36333,"STANDBY"),0),"")</f>
        <v/>
      </c>
      <c r="L8" s="7">
        <f>IFERROR(ROUND(AVERAGEIFS(Datos!$G$2:$G$36333,Datos!$E$2:$E$36333,$A8,Datos!$B$2:$B$36333,13,Datos!$C$2:$C$36333,"&lt;30",Datos!$F$2:$F$36333,"STANDBY"),0),"")</f>
        <v/>
      </c>
      <c r="M8" s="7">
        <f>IFERROR(ROUND(AVERAGEIFS(Datos!$G$2:$G$36333,Datos!$E$2:$E$36333,$A8,Datos!$B$2:$B$36333,13,Datos!$C$2:$C$36333,"&gt;=30",Datos!$F$2:$F$36333,"STANDBY"),0),"")</f>
        <v/>
      </c>
      <c r="N8" s="7">
        <f>IFERROR(ROUND(AVERAGEIFS(Datos!$G$2:$G$36333,Datos!$E$2:$E$36333,$A8,Datos!$B$2:$B$36333,14,Datos!$C$2:$C$36333,"&lt;30",Datos!$F$2:$F$36333,"STANDBY"),0),"")</f>
        <v/>
      </c>
      <c r="O8" s="7">
        <f>IFERROR(ROUND(AVERAGEIFS(Datos!$G$2:$G$36333,Datos!$E$2:$E$36333,$A8,Datos!$B$2:$B$36333,14,Datos!$C$2:$C$36333,"&gt;=30",Datos!$F$2:$F$36333,"STANDBY"),0),"")</f>
        <v/>
      </c>
      <c r="P8" s="7">
        <f>IFERROR(ROUND(AVERAGEIFS(Datos!$G$2:$G$36333,Datos!$E$2:$E$36333,$A8,Datos!$B$2:$B$36333,15,Datos!$C$2:$C$36333,"&lt;30",Datos!$F$2:$F$36333,"STANDBY"),0),"")</f>
        <v/>
      </c>
      <c r="Q8" s="7">
        <f>IFERROR(ROUND(AVERAGEIFS(Datos!$G$2:$G$36333,Datos!$E$2:$E$36333,$A8,Datos!$B$2:$B$36333,15,Datos!$C$2:$C$36333,"&gt;=30",Datos!$F$2:$F$36333,"STANDBY"),0),"")</f>
        <v/>
      </c>
      <c r="R8" s="7">
        <f>IFERROR(ROUND(AVERAGEIFS(Datos!$G$2:$G$36333,Datos!$E$2:$E$36333,$A8,Datos!$B$2:$B$36333,16,Datos!$C$2:$C$36333,"&lt;30",Datos!$F$2:$F$36333,"STANDBY"),0),"")</f>
        <v/>
      </c>
      <c r="S8" s="7">
        <f>IFERROR(ROUND(AVERAGEIFS(Datos!$G$2:$G$36333,Datos!$E$2:$E$36333,$A8,Datos!$B$2:$B$36333,16,Datos!$C$2:$C$36333,"&gt;=30",Datos!$F$2:$F$36333,"STANDBY"),0),"")</f>
        <v/>
      </c>
      <c r="T8" s="7">
        <f>IFERROR(ROUND(AVERAGEIFS(Datos!$G$2:$G$36333,Datos!$E$2:$E$36333,$A8,Datos!$B$2:$B$36333,17,Datos!$C$2:$C$36333,"&lt;30",Datos!$F$2:$F$36333,"STANDBY"),0),"")</f>
        <v/>
      </c>
      <c r="U8" s="7">
        <f>IFERROR(ROUND(AVERAGEIFS(Datos!$G$2:$G$36333,Datos!$E$2:$E$36333,$A8,Datos!$B$2:$B$36333,17,Datos!$C$2:$C$36333,"&gt;=30",Datos!$F$2:$F$36333,"STANDBY"),0),"")</f>
        <v/>
      </c>
      <c r="V8" s="7">
        <f>IFERROR(ROUND(AVERAGEIFS(Datos!$G$2:$G$36333,Datos!$E$2:$E$36333,$A8,Datos!$B$2:$B$36333,18,Datos!$C$2:$C$36333,"&lt;30",Datos!$F$2:$F$36333,"STANDBY"),0),"")</f>
        <v/>
      </c>
      <c r="W8" s="7">
        <f>IFERROR(ROUND(AVERAGEIFS(Datos!$G$2:$G$36333,Datos!$E$2:$E$36333,$A8,Datos!$B$2:$B$36333,18,Datos!$C$2:$C$36333,"&gt;=30",Datos!$F$2:$F$36333,"STANDBY"),0),"")</f>
        <v/>
      </c>
      <c r="X8" s="7">
        <f>IFERROR(ROUND(AVERAGEIFS(Datos!$G$2:$G$36333,Datos!$E$2:$E$36333,$A8,Datos!$B$2:$B$36333,19,Datos!$C$2:$C$36333,"&lt;30",Datos!$F$2:$F$36333,"STANDBY"),0),"")</f>
        <v/>
      </c>
      <c r="Y8" s="7">
        <f>IFERROR(ROUND(AVERAGEIFS(Datos!$G$2:$G$36333,Datos!$E$2:$E$36333,$A8,Datos!$B$2:$B$36333,19,Datos!$C$2:$C$36333,"&gt;=30",Datos!$F$2:$F$36333,"STANDBY"),0),"")</f>
        <v/>
      </c>
      <c r="Z8" s="7">
        <f>IFERROR(ROUND(AVERAGEIFS(Datos!$G$2:$G$36333,Datos!$E$2:$E$36333,$A8,Datos!$B$2:$B$36333,20,Datos!$C$2:$C$36333,"&lt;30",Datos!$F$2:$F$36333,"STANDBY"),0),"")</f>
        <v/>
      </c>
      <c r="AA8" s="7">
        <f>IFERROR(ROUND(AVERAGEIFS(Datos!$G$2:$G$36333,Datos!$E$2:$E$36333,$A8,Datos!$B$2:$B$36333,20,Datos!$C$2:$C$36333,"&gt;=30",Datos!$F$2:$F$36333,"STANDBY"),0),"")</f>
        <v/>
      </c>
      <c r="AB8" s="7">
        <f>IFERROR(ROUND(AVERAGEIFS(Datos!$G$2:$G$36333,Datos!$E$2:$E$36333,$A8,Datos!$B$2:$B$36333,21,Datos!$C$2:$C$36333,"&lt;30",Datos!$F$2:$F$36333,"STANDBY"),0),"")</f>
        <v/>
      </c>
      <c r="AC8" s="7">
        <f>IFERROR(ROUND(AVERAGEIFS(Datos!$G$2:$G$36333,Datos!$E$2:$E$36333,$A8,Datos!$B$2:$B$36333,21,Datos!$C$2:$C$36333,"&gt;=30",Datos!$F$2:$F$36333,"STANDBY"),0),"")</f>
        <v/>
      </c>
      <c r="AD8" s="7">
        <f>IFERROR(ROUND(AVERAGEIFS(Datos!$G$2:$G$36333,Datos!$E$2:$E$36333,$A8,Datos!$B$2:$B$36333,22,Datos!$C$2:$C$36333,"&lt;30",Datos!$F$2:$F$36333,"STANDBY"),0),"")</f>
        <v/>
      </c>
      <c r="AE8" s="7">
        <f>IFERROR(ROUND(AVERAGEIFS(Datos!$G$2:$G$36333,Datos!$E$2:$E$36333,$A8,Datos!$B$2:$B$36333,22,Datos!$C$2:$C$36333,"&gt;=30",Datos!$F$2:$F$36333,"STANDBY"),0),"")</f>
        <v/>
      </c>
      <c r="AF8" s="7">
        <f>IFERROR(ROUND(AVERAGEIFS(Datos!$G$2:$G$36333,Datos!$E$2:$E$36333,$A8,Datos!$B$2:$B$36333,23,Datos!$C$2:$C$36333,"&lt;30",Datos!$F$2:$F$36333,"STANDBY"),0),"")</f>
        <v/>
      </c>
      <c r="AG8" s="7">
        <f>IFERROR(ROUND(AVERAGEIFS(Datos!$G$2:$G$36333,Datos!$E$2:$E$36333,$A8,Datos!$B$2:$B$36333,23,Datos!$C$2:$C$36333,"&gt;=30",Datos!$F$2:$F$36333,"STANDBY"),0),"")</f>
        <v/>
      </c>
    </row>
    <row r="9">
      <c r="A9" s="6" t="inlineStr">
        <is>
          <t>Crush's Coaster</t>
        </is>
      </c>
      <c r="B9" s="7">
        <f>IFERROR(ROUND(AVERAGEIFS(Datos!$G$2:$G$36333,Datos!$E$2:$E$36333,$A9,Datos!$B$2:$B$36333,8,Datos!$C$2:$C$36333,"&lt;30",Datos!$F$2:$F$36333,"STANDBY"),0),"")</f>
        <v/>
      </c>
      <c r="C9" s="7">
        <f>IFERROR(ROUND(AVERAGEIFS(Datos!$G$2:$G$36333,Datos!$E$2:$E$36333,$A9,Datos!$B$2:$B$36333,8,Datos!$C$2:$C$36333,"&gt;=30",Datos!$F$2:$F$36333,"STANDBY"),0),"")</f>
        <v/>
      </c>
      <c r="D9" s="7">
        <f>IFERROR(ROUND(AVERAGEIFS(Datos!$G$2:$G$36333,Datos!$E$2:$E$36333,$A9,Datos!$B$2:$B$36333,9,Datos!$C$2:$C$36333,"&lt;30",Datos!$F$2:$F$36333,"STANDBY"),0),"")</f>
        <v/>
      </c>
      <c r="E9" s="7">
        <f>IFERROR(ROUND(AVERAGEIFS(Datos!$G$2:$G$36333,Datos!$E$2:$E$36333,$A9,Datos!$B$2:$B$36333,9,Datos!$C$2:$C$36333,"&gt;=30",Datos!$F$2:$F$36333,"STANDBY"),0),"")</f>
        <v/>
      </c>
      <c r="F9" s="7">
        <f>IFERROR(ROUND(AVERAGEIFS(Datos!$G$2:$G$36333,Datos!$E$2:$E$36333,$A9,Datos!$B$2:$B$36333,10,Datos!$C$2:$C$36333,"&lt;30",Datos!$F$2:$F$36333,"STANDBY"),0),"")</f>
        <v/>
      </c>
      <c r="G9" s="7">
        <f>IFERROR(ROUND(AVERAGEIFS(Datos!$G$2:$G$36333,Datos!$E$2:$E$36333,$A9,Datos!$B$2:$B$36333,10,Datos!$C$2:$C$36333,"&gt;=30",Datos!$F$2:$F$36333,"STANDBY"),0),"")</f>
        <v/>
      </c>
      <c r="H9" s="7">
        <f>IFERROR(ROUND(AVERAGEIFS(Datos!$G$2:$G$36333,Datos!$E$2:$E$36333,$A9,Datos!$B$2:$B$36333,11,Datos!$C$2:$C$36333,"&lt;30",Datos!$F$2:$F$36333,"STANDBY"),0),"")</f>
        <v/>
      </c>
      <c r="I9" s="7">
        <f>IFERROR(ROUND(AVERAGEIFS(Datos!$G$2:$G$36333,Datos!$E$2:$E$36333,$A9,Datos!$B$2:$B$36333,11,Datos!$C$2:$C$36333,"&gt;=30",Datos!$F$2:$F$36333,"STANDBY"),0),"")</f>
        <v/>
      </c>
      <c r="J9" s="7">
        <f>IFERROR(ROUND(AVERAGEIFS(Datos!$G$2:$G$36333,Datos!$E$2:$E$36333,$A9,Datos!$B$2:$B$36333,12,Datos!$C$2:$C$36333,"&lt;30",Datos!$F$2:$F$36333,"STANDBY"),0),"")</f>
        <v/>
      </c>
      <c r="K9" s="7">
        <f>IFERROR(ROUND(AVERAGEIFS(Datos!$G$2:$G$36333,Datos!$E$2:$E$36333,$A9,Datos!$B$2:$B$36333,12,Datos!$C$2:$C$36333,"&gt;=30",Datos!$F$2:$F$36333,"STANDBY"),0),"")</f>
        <v/>
      </c>
      <c r="L9" s="7">
        <f>IFERROR(ROUND(AVERAGEIFS(Datos!$G$2:$G$36333,Datos!$E$2:$E$36333,$A9,Datos!$B$2:$B$36333,13,Datos!$C$2:$C$36333,"&lt;30",Datos!$F$2:$F$36333,"STANDBY"),0),"")</f>
        <v/>
      </c>
      <c r="M9" s="7">
        <f>IFERROR(ROUND(AVERAGEIFS(Datos!$G$2:$G$36333,Datos!$E$2:$E$36333,$A9,Datos!$B$2:$B$36333,13,Datos!$C$2:$C$36333,"&gt;=30",Datos!$F$2:$F$36333,"STANDBY"),0),"")</f>
        <v/>
      </c>
      <c r="N9" s="7">
        <f>IFERROR(ROUND(AVERAGEIFS(Datos!$G$2:$G$36333,Datos!$E$2:$E$36333,$A9,Datos!$B$2:$B$36333,14,Datos!$C$2:$C$36333,"&lt;30",Datos!$F$2:$F$36333,"STANDBY"),0),"")</f>
        <v/>
      </c>
      <c r="O9" s="7">
        <f>IFERROR(ROUND(AVERAGEIFS(Datos!$G$2:$G$36333,Datos!$E$2:$E$36333,$A9,Datos!$B$2:$B$36333,14,Datos!$C$2:$C$36333,"&gt;=30",Datos!$F$2:$F$36333,"STANDBY"),0),"")</f>
        <v/>
      </c>
      <c r="P9" s="7">
        <f>IFERROR(ROUND(AVERAGEIFS(Datos!$G$2:$G$36333,Datos!$E$2:$E$36333,$A9,Datos!$B$2:$B$36333,15,Datos!$C$2:$C$36333,"&lt;30",Datos!$F$2:$F$36333,"STANDBY"),0),"")</f>
        <v/>
      </c>
      <c r="Q9" s="7">
        <f>IFERROR(ROUND(AVERAGEIFS(Datos!$G$2:$G$36333,Datos!$E$2:$E$36333,$A9,Datos!$B$2:$B$36333,15,Datos!$C$2:$C$36333,"&gt;=30",Datos!$F$2:$F$36333,"STANDBY"),0),"")</f>
        <v/>
      </c>
      <c r="R9" s="7">
        <f>IFERROR(ROUND(AVERAGEIFS(Datos!$G$2:$G$36333,Datos!$E$2:$E$36333,$A9,Datos!$B$2:$B$36333,16,Datos!$C$2:$C$36333,"&lt;30",Datos!$F$2:$F$36333,"STANDBY"),0),"")</f>
        <v/>
      </c>
      <c r="S9" s="7">
        <f>IFERROR(ROUND(AVERAGEIFS(Datos!$G$2:$G$36333,Datos!$E$2:$E$36333,$A9,Datos!$B$2:$B$36333,16,Datos!$C$2:$C$36333,"&gt;=30",Datos!$F$2:$F$36333,"STANDBY"),0),"")</f>
        <v/>
      </c>
      <c r="T9" s="7">
        <f>IFERROR(ROUND(AVERAGEIFS(Datos!$G$2:$G$36333,Datos!$E$2:$E$36333,$A9,Datos!$B$2:$B$36333,17,Datos!$C$2:$C$36333,"&lt;30",Datos!$F$2:$F$36333,"STANDBY"),0),"")</f>
        <v/>
      </c>
      <c r="U9" s="7">
        <f>IFERROR(ROUND(AVERAGEIFS(Datos!$G$2:$G$36333,Datos!$E$2:$E$36333,$A9,Datos!$B$2:$B$36333,17,Datos!$C$2:$C$36333,"&gt;=30",Datos!$F$2:$F$36333,"STANDBY"),0),"")</f>
        <v/>
      </c>
      <c r="V9" s="7">
        <f>IFERROR(ROUND(AVERAGEIFS(Datos!$G$2:$G$36333,Datos!$E$2:$E$36333,$A9,Datos!$B$2:$B$36333,18,Datos!$C$2:$C$36333,"&lt;30",Datos!$F$2:$F$36333,"STANDBY"),0),"")</f>
        <v/>
      </c>
      <c r="W9" s="7">
        <f>IFERROR(ROUND(AVERAGEIFS(Datos!$G$2:$G$36333,Datos!$E$2:$E$36333,$A9,Datos!$B$2:$B$36333,18,Datos!$C$2:$C$36333,"&gt;=30",Datos!$F$2:$F$36333,"STANDBY"),0),"")</f>
        <v/>
      </c>
      <c r="X9" s="7">
        <f>IFERROR(ROUND(AVERAGEIFS(Datos!$G$2:$G$36333,Datos!$E$2:$E$36333,$A9,Datos!$B$2:$B$36333,19,Datos!$C$2:$C$36333,"&lt;30",Datos!$F$2:$F$36333,"STANDBY"),0),"")</f>
        <v/>
      </c>
      <c r="Y9" s="7">
        <f>IFERROR(ROUND(AVERAGEIFS(Datos!$G$2:$G$36333,Datos!$E$2:$E$36333,$A9,Datos!$B$2:$B$36333,19,Datos!$C$2:$C$36333,"&gt;=30",Datos!$F$2:$F$36333,"STANDBY"),0),"")</f>
        <v/>
      </c>
      <c r="Z9" s="7">
        <f>IFERROR(ROUND(AVERAGEIFS(Datos!$G$2:$G$36333,Datos!$E$2:$E$36333,$A9,Datos!$B$2:$B$36333,20,Datos!$C$2:$C$36333,"&lt;30",Datos!$F$2:$F$36333,"STANDBY"),0),"")</f>
        <v/>
      </c>
      <c r="AA9" s="7">
        <f>IFERROR(ROUND(AVERAGEIFS(Datos!$G$2:$G$36333,Datos!$E$2:$E$36333,$A9,Datos!$B$2:$B$36333,20,Datos!$C$2:$C$36333,"&gt;=30",Datos!$F$2:$F$36333,"STANDBY"),0),"")</f>
        <v/>
      </c>
      <c r="AB9" s="7">
        <f>IFERROR(ROUND(AVERAGEIFS(Datos!$G$2:$G$36333,Datos!$E$2:$E$36333,$A9,Datos!$B$2:$B$36333,21,Datos!$C$2:$C$36333,"&lt;30",Datos!$F$2:$F$36333,"STANDBY"),0),"")</f>
        <v/>
      </c>
      <c r="AC9" s="7">
        <f>IFERROR(ROUND(AVERAGEIFS(Datos!$G$2:$G$36333,Datos!$E$2:$E$36333,$A9,Datos!$B$2:$B$36333,21,Datos!$C$2:$C$36333,"&gt;=30",Datos!$F$2:$F$36333,"STANDBY"),0),"")</f>
        <v/>
      </c>
      <c r="AD9" s="7">
        <f>IFERROR(ROUND(AVERAGEIFS(Datos!$G$2:$G$36333,Datos!$E$2:$E$36333,$A9,Datos!$B$2:$B$36333,22,Datos!$C$2:$C$36333,"&lt;30",Datos!$F$2:$F$36333,"STANDBY"),0),"")</f>
        <v/>
      </c>
      <c r="AE9" s="7">
        <f>IFERROR(ROUND(AVERAGEIFS(Datos!$G$2:$G$36333,Datos!$E$2:$E$36333,$A9,Datos!$B$2:$B$36333,22,Datos!$C$2:$C$36333,"&gt;=30",Datos!$F$2:$F$36333,"STANDBY"),0),"")</f>
        <v/>
      </c>
      <c r="AF9" s="7">
        <f>IFERROR(ROUND(AVERAGEIFS(Datos!$G$2:$G$36333,Datos!$E$2:$E$36333,$A9,Datos!$B$2:$B$36333,23,Datos!$C$2:$C$36333,"&lt;30",Datos!$F$2:$F$36333,"STANDBY"),0),"")</f>
        <v/>
      </c>
      <c r="AG9" s="7">
        <f>IFERROR(ROUND(AVERAGEIFS(Datos!$G$2:$G$36333,Datos!$E$2:$E$36333,$A9,Datos!$B$2:$B$36333,23,Datos!$C$2:$C$36333,"&gt;=30",Datos!$F$2:$F$36333,"STANDBY"),0),"")</f>
        <v/>
      </c>
    </row>
    <row r="10">
      <c r="A10" s="6" t="inlineStr">
        <is>
          <t>Crush's Coaster Single Rider</t>
        </is>
      </c>
      <c r="B10" s="7">
        <f>IFERROR(ROUND(AVERAGEIFS(Datos!$G$2:$G$36333,Datos!$E$2:$E$36333,$A10,Datos!$B$2:$B$36333,8,Datos!$C$2:$C$36333,"&lt;30",Datos!$F$2:$F$36333,"STANDBY"),0),"")</f>
        <v/>
      </c>
      <c r="C10" s="7">
        <f>IFERROR(ROUND(AVERAGEIFS(Datos!$G$2:$G$36333,Datos!$E$2:$E$36333,$A10,Datos!$B$2:$B$36333,8,Datos!$C$2:$C$36333,"&gt;=30",Datos!$F$2:$F$36333,"STANDBY"),0),"")</f>
        <v/>
      </c>
      <c r="D10" s="7">
        <f>IFERROR(ROUND(AVERAGEIFS(Datos!$G$2:$G$36333,Datos!$E$2:$E$36333,$A10,Datos!$B$2:$B$36333,9,Datos!$C$2:$C$36333,"&lt;30",Datos!$F$2:$F$36333,"STANDBY"),0),"")</f>
        <v/>
      </c>
      <c r="E10" s="7">
        <f>IFERROR(ROUND(AVERAGEIFS(Datos!$G$2:$G$36333,Datos!$E$2:$E$36333,$A10,Datos!$B$2:$B$36333,9,Datos!$C$2:$C$36333,"&gt;=30",Datos!$F$2:$F$36333,"STANDBY"),0),"")</f>
        <v/>
      </c>
      <c r="F10" s="7">
        <f>IFERROR(ROUND(AVERAGEIFS(Datos!$G$2:$G$36333,Datos!$E$2:$E$36333,$A10,Datos!$B$2:$B$36333,10,Datos!$C$2:$C$36333,"&lt;30",Datos!$F$2:$F$36333,"STANDBY"),0),"")</f>
        <v/>
      </c>
      <c r="G10" s="7">
        <f>IFERROR(ROUND(AVERAGEIFS(Datos!$G$2:$G$36333,Datos!$E$2:$E$36333,$A10,Datos!$B$2:$B$36333,10,Datos!$C$2:$C$36333,"&gt;=30",Datos!$F$2:$F$36333,"STANDBY"),0),"")</f>
        <v/>
      </c>
      <c r="H10" s="7">
        <f>IFERROR(ROUND(AVERAGEIFS(Datos!$G$2:$G$36333,Datos!$E$2:$E$36333,$A10,Datos!$B$2:$B$36333,11,Datos!$C$2:$C$36333,"&lt;30",Datos!$F$2:$F$36333,"STANDBY"),0),"")</f>
        <v/>
      </c>
      <c r="I10" s="7">
        <f>IFERROR(ROUND(AVERAGEIFS(Datos!$G$2:$G$36333,Datos!$E$2:$E$36333,$A10,Datos!$B$2:$B$36333,11,Datos!$C$2:$C$36333,"&gt;=30",Datos!$F$2:$F$36333,"STANDBY"),0),"")</f>
        <v/>
      </c>
      <c r="J10" s="7">
        <f>IFERROR(ROUND(AVERAGEIFS(Datos!$G$2:$G$36333,Datos!$E$2:$E$36333,$A10,Datos!$B$2:$B$36333,12,Datos!$C$2:$C$36333,"&lt;30",Datos!$F$2:$F$36333,"STANDBY"),0),"")</f>
        <v/>
      </c>
      <c r="K10" s="7">
        <f>IFERROR(ROUND(AVERAGEIFS(Datos!$G$2:$G$36333,Datos!$E$2:$E$36333,$A10,Datos!$B$2:$B$36333,12,Datos!$C$2:$C$36333,"&gt;=30",Datos!$F$2:$F$36333,"STANDBY"),0),"")</f>
        <v/>
      </c>
      <c r="L10" s="7">
        <f>IFERROR(ROUND(AVERAGEIFS(Datos!$G$2:$G$36333,Datos!$E$2:$E$36333,$A10,Datos!$B$2:$B$36333,13,Datos!$C$2:$C$36333,"&lt;30",Datos!$F$2:$F$36333,"STANDBY"),0),"")</f>
        <v/>
      </c>
      <c r="M10" s="7">
        <f>IFERROR(ROUND(AVERAGEIFS(Datos!$G$2:$G$36333,Datos!$E$2:$E$36333,$A10,Datos!$B$2:$B$36333,13,Datos!$C$2:$C$36333,"&gt;=30",Datos!$F$2:$F$36333,"STANDBY"),0),"")</f>
        <v/>
      </c>
      <c r="N10" s="7">
        <f>IFERROR(ROUND(AVERAGEIFS(Datos!$G$2:$G$36333,Datos!$E$2:$E$36333,$A10,Datos!$B$2:$B$36333,14,Datos!$C$2:$C$36333,"&lt;30",Datos!$F$2:$F$36333,"STANDBY"),0),"")</f>
        <v/>
      </c>
      <c r="O10" s="7">
        <f>IFERROR(ROUND(AVERAGEIFS(Datos!$G$2:$G$36333,Datos!$E$2:$E$36333,$A10,Datos!$B$2:$B$36333,14,Datos!$C$2:$C$36333,"&gt;=30",Datos!$F$2:$F$36333,"STANDBY"),0),"")</f>
        <v/>
      </c>
      <c r="P10" s="7">
        <f>IFERROR(ROUND(AVERAGEIFS(Datos!$G$2:$G$36333,Datos!$E$2:$E$36333,$A10,Datos!$B$2:$B$36333,15,Datos!$C$2:$C$36333,"&lt;30",Datos!$F$2:$F$36333,"STANDBY"),0),"")</f>
        <v/>
      </c>
      <c r="Q10" s="7">
        <f>IFERROR(ROUND(AVERAGEIFS(Datos!$G$2:$G$36333,Datos!$E$2:$E$36333,$A10,Datos!$B$2:$B$36333,15,Datos!$C$2:$C$36333,"&gt;=30",Datos!$F$2:$F$36333,"STANDBY"),0),"")</f>
        <v/>
      </c>
      <c r="R10" s="7">
        <f>IFERROR(ROUND(AVERAGEIFS(Datos!$G$2:$G$36333,Datos!$E$2:$E$36333,$A10,Datos!$B$2:$B$36333,16,Datos!$C$2:$C$36333,"&lt;30",Datos!$F$2:$F$36333,"STANDBY"),0),"")</f>
        <v/>
      </c>
      <c r="S10" s="7">
        <f>IFERROR(ROUND(AVERAGEIFS(Datos!$G$2:$G$36333,Datos!$E$2:$E$36333,$A10,Datos!$B$2:$B$36333,16,Datos!$C$2:$C$36333,"&gt;=30",Datos!$F$2:$F$36333,"STANDBY"),0),"")</f>
        <v/>
      </c>
      <c r="T10" s="7">
        <f>IFERROR(ROUND(AVERAGEIFS(Datos!$G$2:$G$36333,Datos!$E$2:$E$36333,$A10,Datos!$B$2:$B$36333,17,Datos!$C$2:$C$36333,"&lt;30",Datos!$F$2:$F$36333,"STANDBY"),0),"")</f>
        <v/>
      </c>
      <c r="U10" s="7">
        <f>IFERROR(ROUND(AVERAGEIFS(Datos!$G$2:$G$36333,Datos!$E$2:$E$36333,$A10,Datos!$B$2:$B$36333,17,Datos!$C$2:$C$36333,"&gt;=30",Datos!$F$2:$F$36333,"STANDBY"),0),"")</f>
        <v/>
      </c>
      <c r="V10" s="7">
        <f>IFERROR(ROUND(AVERAGEIFS(Datos!$G$2:$G$36333,Datos!$E$2:$E$36333,$A10,Datos!$B$2:$B$36333,18,Datos!$C$2:$C$36333,"&lt;30",Datos!$F$2:$F$36333,"STANDBY"),0),"")</f>
        <v/>
      </c>
      <c r="W10" s="7">
        <f>IFERROR(ROUND(AVERAGEIFS(Datos!$G$2:$G$36333,Datos!$E$2:$E$36333,$A10,Datos!$B$2:$B$36333,18,Datos!$C$2:$C$36333,"&gt;=30",Datos!$F$2:$F$36333,"STANDBY"),0),"")</f>
        <v/>
      </c>
      <c r="X10" s="7">
        <f>IFERROR(ROUND(AVERAGEIFS(Datos!$G$2:$G$36333,Datos!$E$2:$E$36333,$A10,Datos!$B$2:$B$36333,19,Datos!$C$2:$C$36333,"&lt;30",Datos!$F$2:$F$36333,"STANDBY"),0),"")</f>
        <v/>
      </c>
      <c r="Y10" s="7">
        <f>IFERROR(ROUND(AVERAGEIFS(Datos!$G$2:$G$36333,Datos!$E$2:$E$36333,$A10,Datos!$B$2:$B$36333,19,Datos!$C$2:$C$36333,"&gt;=30",Datos!$F$2:$F$36333,"STANDBY"),0),"")</f>
        <v/>
      </c>
      <c r="Z10" s="7">
        <f>IFERROR(ROUND(AVERAGEIFS(Datos!$G$2:$G$36333,Datos!$E$2:$E$36333,$A10,Datos!$B$2:$B$36333,20,Datos!$C$2:$C$36333,"&lt;30",Datos!$F$2:$F$36333,"STANDBY"),0),"")</f>
        <v/>
      </c>
      <c r="AA10" s="7">
        <f>IFERROR(ROUND(AVERAGEIFS(Datos!$G$2:$G$36333,Datos!$E$2:$E$36333,$A10,Datos!$B$2:$B$36333,20,Datos!$C$2:$C$36333,"&gt;=30",Datos!$F$2:$F$36333,"STANDBY"),0),"")</f>
        <v/>
      </c>
      <c r="AB10" s="7">
        <f>IFERROR(ROUND(AVERAGEIFS(Datos!$G$2:$G$36333,Datos!$E$2:$E$36333,$A10,Datos!$B$2:$B$36333,21,Datos!$C$2:$C$36333,"&lt;30",Datos!$F$2:$F$36333,"STANDBY"),0),"")</f>
        <v/>
      </c>
      <c r="AC10" s="7">
        <f>IFERROR(ROUND(AVERAGEIFS(Datos!$G$2:$G$36333,Datos!$E$2:$E$36333,$A10,Datos!$B$2:$B$36333,21,Datos!$C$2:$C$36333,"&gt;=30",Datos!$F$2:$F$36333,"STANDBY"),0),"")</f>
        <v/>
      </c>
      <c r="AD10" s="7">
        <f>IFERROR(ROUND(AVERAGEIFS(Datos!$G$2:$G$36333,Datos!$E$2:$E$36333,$A10,Datos!$B$2:$B$36333,22,Datos!$C$2:$C$36333,"&lt;30",Datos!$F$2:$F$36333,"STANDBY"),0),"")</f>
        <v/>
      </c>
      <c r="AE10" s="7">
        <f>IFERROR(ROUND(AVERAGEIFS(Datos!$G$2:$G$36333,Datos!$E$2:$E$36333,$A10,Datos!$B$2:$B$36333,22,Datos!$C$2:$C$36333,"&gt;=30",Datos!$F$2:$F$36333,"STANDBY"),0),"")</f>
        <v/>
      </c>
      <c r="AF10" s="7">
        <f>IFERROR(ROUND(AVERAGEIFS(Datos!$G$2:$G$36333,Datos!$E$2:$E$36333,$A10,Datos!$B$2:$B$36333,23,Datos!$C$2:$C$36333,"&lt;30",Datos!$F$2:$F$36333,"STANDBY"),0),"")</f>
        <v/>
      </c>
      <c r="AG10" s="7">
        <f>IFERROR(ROUND(AVERAGEIFS(Datos!$G$2:$G$36333,Datos!$E$2:$E$36333,$A10,Datos!$B$2:$B$36333,23,Datos!$C$2:$C$36333,"&gt;=30",Datos!$F$2:$F$36333,"STANDBY"),0),"")</f>
        <v/>
      </c>
    </row>
    <row r="11">
      <c r="A11" s="6" t="inlineStr">
        <is>
          <t>Entry to World of Frozen</t>
        </is>
      </c>
      <c r="B11" s="7">
        <f>IFERROR(ROUND(AVERAGEIFS(Datos!$G$2:$G$36333,Datos!$E$2:$E$36333,$A11,Datos!$B$2:$B$36333,8,Datos!$C$2:$C$36333,"&lt;30",Datos!$F$2:$F$36333,"STANDBY"),0),"")</f>
        <v/>
      </c>
      <c r="C11" s="7">
        <f>IFERROR(ROUND(AVERAGEIFS(Datos!$G$2:$G$36333,Datos!$E$2:$E$36333,$A11,Datos!$B$2:$B$36333,8,Datos!$C$2:$C$36333,"&gt;=30",Datos!$F$2:$F$36333,"STANDBY"),0),"")</f>
        <v/>
      </c>
      <c r="D11" s="7">
        <f>IFERROR(ROUND(AVERAGEIFS(Datos!$G$2:$G$36333,Datos!$E$2:$E$36333,$A11,Datos!$B$2:$B$36333,9,Datos!$C$2:$C$36333,"&lt;30",Datos!$F$2:$F$36333,"STANDBY"),0),"")</f>
        <v/>
      </c>
      <c r="E11" s="7">
        <f>IFERROR(ROUND(AVERAGEIFS(Datos!$G$2:$G$36333,Datos!$E$2:$E$36333,$A11,Datos!$B$2:$B$36333,9,Datos!$C$2:$C$36333,"&gt;=30",Datos!$F$2:$F$36333,"STANDBY"),0),"")</f>
        <v/>
      </c>
      <c r="F11" s="7">
        <f>IFERROR(ROUND(AVERAGEIFS(Datos!$G$2:$G$36333,Datos!$E$2:$E$36333,$A11,Datos!$B$2:$B$36333,10,Datos!$C$2:$C$36333,"&lt;30",Datos!$F$2:$F$36333,"STANDBY"),0),"")</f>
        <v/>
      </c>
      <c r="G11" s="7">
        <f>IFERROR(ROUND(AVERAGEIFS(Datos!$G$2:$G$36333,Datos!$E$2:$E$36333,$A11,Datos!$B$2:$B$36333,10,Datos!$C$2:$C$36333,"&gt;=30",Datos!$F$2:$F$36333,"STANDBY"),0),"")</f>
        <v/>
      </c>
      <c r="H11" s="7">
        <f>IFERROR(ROUND(AVERAGEIFS(Datos!$G$2:$G$36333,Datos!$E$2:$E$36333,$A11,Datos!$B$2:$B$36333,11,Datos!$C$2:$C$36333,"&lt;30",Datos!$F$2:$F$36333,"STANDBY"),0),"")</f>
        <v/>
      </c>
      <c r="I11" s="7">
        <f>IFERROR(ROUND(AVERAGEIFS(Datos!$G$2:$G$36333,Datos!$E$2:$E$36333,$A11,Datos!$B$2:$B$36333,11,Datos!$C$2:$C$36333,"&gt;=30",Datos!$F$2:$F$36333,"STANDBY"),0),"")</f>
        <v/>
      </c>
      <c r="J11" s="7">
        <f>IFERROR(ROUND(AVERAGEIFS(Datos!$G$2:$G$36333,Datos!$E$2:$E$36333,$A11,Datos!$B$2:$B$36333,12,Datos!$C$2:$C$36333,"&lt;30",Datos!$F$2:$F$36333,"STANDBY"),0),"")</f>
        <v/>
      </c>
      <c r="K11" s="7">
        <f>IFERROR(ROUND(AVERAGEIFS(Datos!$G$2:$G$36333,Datos!$E$2:$E$36333,$A11,Datos!$B$2:$B$36333,12,Datos!$C$2:$C$36333,"&gt;=30",Datos!$F$2:$F$36333,"STANDBY"),0),"")</f>
        <v/>
      </c>
      <c r="L11" s="7">
        <f>IFERROR(ROUND(AVERAGEIFS(Datos!$G$2:$G$36333,Datos!$E$2:$E$36333,$A11,Datos!$B$2:$B$36333,13,Datos!$C$2:$C$36333,"&lt;30",Datos!$F$2:$F$36333,"STANDBY"),0),"")</f>
        <v/>
      </c>
      <c r="M11" s="7">
        <f>IFERROR(ROUND(AVERAGEIFS(Datos!$G$2:$G$36333,Datos!$E$2:$E$36333,$A11,Datos!$B$2:$B$36333,13,Datos!$C$2:$C$36333,"&gt;=30",Datos!$F$2:$F$36333,"STANDBY"),0),"")</f>
        <v/>
      </c>
      <c r="N11" s="7">
        <f>IFERROR(ROUND(AVERAGEIFS(Datos!$G$2:$G$36333,Datos!$E$2:$E$36333,$A11,Datos!$B$2:$B$36333,14,Datos!$C$2:$C$36333,"&lt;30",Datos!$F$2:$F$36333,"STANDBY"),0),"")</f>
        <v/>
      </c>
      <c r="O11" s="7">
        <f>IFERROR(ROUND(AVERAGEIFS(Datos!$G$2:$G$36333,Datos!$E$2:$E$36333,$A11,Datos!$B$2:$B$36333,14,Datos!$C$2:$C$36333,"&gt;=30",Datos!$F$2:$F$36333,"STANDBY"),0),"")</f>
        <v/>
      </c>
      <c r="P11" s="7">
        <f>IFERROR(ROUND(AVERAGEIFS(Datos!$G$2:$G$36333,Datos!$E$2:$E$36333,$A11,Datos!$B$2:$B$36333,15,Datos!$C$2:$C$36333,"&lt;30",Datos!$F$2:$F$36333,"STANDBY"),0),"")</f>
        <v/>
      </c>
      <c r="Q11" s="7">
        <f>IFERROR(ROUND(AVERAGEIFS(Datos!$G$2:$G$36333,Datos!$E$2:$E$36333,$A11,Datos!$B$2:$B$36333,15,Datos!$C$2:$C$36333,"&gt;=30",Datos!$F$2:$F$36333,"STANDBY"),0),"")</f>
        <v/>
      </c>
      <c r="R11" s="7">
        <f>IFERROR(ROUND(AVERAGEIFS(Datos!$G$2:$G$36333,Datos!$E$2:$E$36333,$A11,Datos!$B$2:$B$36333,16,Datos!$C$2:$C$36333,"&lt;30",Datos!$F$2:$F$36333,"STANDBY"),0),"")</f>
        <v/>
      </c>
      <c r="S11" s="7">
        <f>IFERROR(ROUND(AVERAGEIFS(Datos!$G$2:$G$36333,Datos!$E$2:$E$36333,$A11,Datos!$B$2:$B$36333,16,Datos!$C$2:$C$36333,"&gt;=30",Datos!$F$2:$F$36333,"STANDBY"),0),"")</f>
        <v/>
      </c>
      <c r="T11" s="7">
        <f>IFERROR(ROUND(AVERAGEIFS(Datos!$G$2:$G$36333,Datos!$E$2:$E$36333,$A11,Datos!$B$2:$B$36333,17,Datos!$C$2:$C$36333,"&lt;30",Datos!$F$2:$F$36333,"STANDBY"),0),"")</f>
        <v/>
      </c>
      <c r="U11" s="7">
        <f>IFERROR(ROUND(AVERAGEIFS(Datos!$G$2:$G$36333,Datos!$E$2:$E$36333,$A11,Datos!$B$2:$B$36333,17,Datos!$C$2:$C$36333,"&gt;=30",Datos!$F$2:$F$36333,"STANDBY"),0),"")</f>
        <v/>
      </c>
      <c r="V11" s="7">
        <f>IFERROR(ROUND(AVERAGEIFS(Datos!$G$2:$G$36333,Datos!$E$2:$E$36333,$A11,Datos!$B$2:$B$36333,18,Datos!$C$2:$C$36333,"&lt;30",Datos!$F$2:$F$36333,"STANDBY"),0),"")</f>
        <v/>
      </c>
      <c r="W11" s="7">
        <f>IFERROR(ROUND(AVERAGEIFS(Datos!$G$2:$G$36333,Datos!$E$2:$E$36333,$A11,Datos!$B$2:$B$36333,18,Datos!$C$2:$C$36333,"&gt;=30",Datos!$F$2:$F$36333,"STANDBY"),0),"")</f>
        <v/>
      </c>
      <c r="X11" s="7">
        <f>IFERROR(ROUND(AVERAGEIFS(Datos!$G$2:$G$36333,Datos!$E$2:$E$36333,$A11,Datos!$B$2:$B$36333,19,Datos!$C$2:$C$36333,"&lt;30",Datos!$F$2:$F$36333,"STANDBY"),0),"")</f>
        <v/>
      </c>
      <c r="Y11" s="7">
        <f>IFERROR(ROUND(AVERAGEIFS(Datos!$G$2:$G$36333,Datos!$E$2:$E$36333,$A11,Datos!$B$2:$B$36333,19,Datos!$C$2:$C$36333,"&gt;=30",Datos!$F$2:$F$36333,"STANDBY"),0),"")</f>
        <v/>
      </c>
      <c r="Z11" s="7">
        <f>IFERROR(ROUND(AVERAGEIFS(Datos!$G$2:$G$36333,Datos!$E$2:$E$36333,$A11,Datos!$B$2:$B$36333,20,Datos!$C$2:$C$36333,"&lt;30",Datos!$F$2:$F$36333,"STANDBY"),0),"")</f>
        <v/>
      </c>
      <c r="AA11" s="7">
        <f>IFERROR(ROUND(AVERAGEIFS(Datos!$G$2:$G$36333,Datos!$E$2:$E$36333,$A11,Datos!$B$2:$B$36333,20,Datos!$C$2:$C$36333,"&gt;=30",Datos!$F$2:$F$36333,"STANDBY"),0),"")</f>
        <v/>
      </c>
      <c r="AB11" s="7">
        <f>IFERROR(ROUND(AVERAGEIFS(Datos!$G$2:$G$36333,Datos!$E$2:$E$36333,$A11,Datos!$B$2:$B$36333,21,Datos!$C$2:$C$36333,"&lt;30",Datos!$F$2:$F$36333,"STANDBY"),0),"")</f>
        <v/>
      </c>
      <c r="AC11" s="7">
        <f>IFERROR(ROUND(AVERAGEIFS(Datos!$G$2:$G$36333,Datos!$E$2:$E$36333,$A11,Datos!$B$2:$B$36333,21,Datos!$C$2:$C$36333,"&gt;=30",Datos!$F$2:$F$36333,"STANDBY"),0),"")</f>
        <v/>
      </c>
      <c r="AD11" s="7">
        <f>IFERROR(ROUND(AVERAGEIFS(Datos!$G$2:$G$36333,Datos!$E$2:$E$36333,$A11,Datos!$B$2:$B$36333,22,Datos!$C$2:$C$36333,"&lt;30",Datos!$F$2:$F$36333,"STANDBY"),0),"")</f>
        <v/>
      </c>
      <c r="AE11" s="7">
        <f>IFERROR(ROUND(AVERAGEIFS(Datos!$G$2:$G$36333,Datos!$E$2:$E$36333,$A11,Datos!$B$2:$B$36333,22,Datos!$C$2:$C$36333,"&gt;=30",Datos!$F$2:$F$36333,"STANDBY"),0),"")</f>
        <v/>
      </c>
      <c r="AF11" s="7">
        <f>IFERROR(ROUND(AVERAGEIFS(Datos!$G$2:$G$36333,Datos!$E$2:$E$36333,$A11,Datos!$B$2:$B$36333,23,Datos!$C$2:$C$36333,"&lt;30",Datos!$F$2:$F$36333,"STANDBY"),0),"")</f>
        <v/>
      </c>
      <c r="AG11" s="7">
        <f>IFERROR(ROUND(AVERAGEIFS(Datos!$G$2:$G$36333,Datos!$E$2:$E$36333,$A11,Datos!$B$2:$B$36333,23,Datos!$C$2:$C$36333,"&gt;=30",Datos!$F$2:$F$36333,"STANDBY"),0),"")</f>
        <v/>
      </c>
    </row>
    <row r="12">
      <c r="A12" s="6" t="inlineStr">
        <is>
          <t>Frozen Ever After</t>
        </is>
      </c>
      <c r="B12" s="7">
        <f>IFERROR(ROUND(AVERAGEIFS(Datos!$G$2:$G$36333,Datos!$E$2:$E$36333,$A12,Datos!$B$2:$B$36333,8,Datos!$C$2:$C$36333,"&lt;30",Datos!$F$2:$F$36333,"STANDBY"),0),"")</f>
        <v/>
      </c>
      <c r="C12" s="7">
        <f>IFERROR(ROUND(AVERAGEIFS(Datos!$G$2:$G$36333,Datos!$E$2:$E$36333,$A12,Datos!$B$2:$B$36333,8,Datos!$C$2:$C$36333,"&gt;=30",Datos!$F$2:$F$36333,"STANDBY"),0),"")</f>
        <v/>
      </c>
      <c r="D12" s="7">
        <f>IFERROR(ROUND(AVERAGEIFS(Datos!$G$2:$G$36333,Datos!$E$2:$E$36333,$A12,Datos!$B$2:$B$36333,9,Datos!$C$2:$C$36333,"&lt;30",Datos!$F$2:$F$36333,"STANDBY"),0),"")</f>
        <v/>
      </c>
      <c r="E12" s="7">
        <f>IFERROR(ROUND(AVERAGEIFS(Datos!$G$2:$G$36333,Datos!$E$2:$E$36333,$A12,Datos!$B$2:$B$36333,9,Datos!$C$2:$C$36333,"&gt;=30",Datos!$F$2:$F$36333,"STANDBY"),0),"")</f>
        <v/>
      </c>
      <c r="F12" s="7">
        <f>IFERROR(ROUND(AVERAGEIFS(Datos!$G$2:$G$36333,Datos!$E$2:$E$36333,$A12,Datos!$B$2:$B$36333,10,Datos!$C$2:$C$36333,"&lt;30",Datos!$F$2:$F$36333,"STANDBY"),0),"")</f>
        <v/>
      </c>
      <c r="G12" s="7">
        <f>IFERROR(ROUND(AVERAGEIFS(Datos!$G$2:$G$36333,Datos!$E$2:$E$36333,$A12,Datos!$B$2:$B$36333,10,Datos!$C$2:$C$36333,"&gt;=30",Datos!$F$2:$F$36333,"STANDBY"),0),"")</f>
        <v/>
      </c>
      <c r="H12" s="7">
        <f>IFERROR(ROUND(AVERAGEIFS(Datos!$G$2:$G$36333,Datos!$E$2:$E$36333,$A12,Datos!$B$2:$B$36333,11,Datos!$C$2:$C$36333,"&lt;30",Datos!$F$2:$F$36333,"STANDBY"),0),"")</f>
        <v/>
      </c>
      <c r="I12" s="7">
        <f>IFERROR(ROUND(AVERAGEIFS(Datos!$G$2:$G$36333,Datos!$E$2:$E$36333,$A12,Datos!$B$2:$B$36333,11,Datos!$C$2:$C$36333,"&gt;=30",Datos!$F$2:$F$36333,"STANDBY"),0),"")</f>
        <v/>
      </c>
      <c r="J12" s="7">
        <f>IFERROR(ROUND(AVERAGEIFS(Datos!$G$2:$G$36333,Datos!$E$2:$E$36333,$A12,Datos!$B$2:$B$36333,12,Datos!$C$2:$C$36333,"&lt;30",Datos!$F$2:$F$36333,"STANDBY"),0),"")</f>
        <v/>
      </c>
      <c r="K12" s="7">
        <f>IFERROR(ROUND(AVERAGEIFS(Datos!$G$2:$G$36333,Datos!$E$2:$E$36333,$A12,Datos!$B$2:$B$36333,12,Datos!$C$2:$C$36333,"&gt;=30",Datos!$F$2:$F$36333,"STANDBY"),0),"")</f>
        <v/>
      </c>
      <c r="L12" s="7">
        <f>IFERROR(ROUND(AVERAGEIFS(Datos!$G$2:$G$36333,Datos!$E$2:$E$36333,$A12,Datos!$B$2:$B$36333,13,Datos!$C$2:$C$36333,"&lt;30",Datos!$F$2:$F$36333,"STANDBY"),0),"")</f>
        <v/>
      </c>
      <c r="M12" s="7">
        <f>IFERROR(ROUND(AVERAGEIFS(Datos!$G$2:$G$36333,Datos!$E$2:$E$36333,$A12,Datos!$B$2:$B$36333,13,Datos!$C$2:$C$36333,"&gt;=30",Datos!$F$2:$F$36333,"STANDBY"),0),"")</f>
        <v/>
      </c>
      <c r="N12" s="7">
        <f>IFERROR(ROUND(AVERAGEIFS(Datos!$G$2:$G$36333,Datos!$E$2:$E$36333,$A12,Datos!$B$2:$B$36333,14,Datos!$C$2:$C$36333,"&lt;30",Datos!$F$2:$F$36333,"STANDBY"),0),"")</f>
        <v/>
      </c>
      <c r="O12" s="7">
        <f>IFERROR(ROUND(AVERAGEIFS(Datos!$G$2:$G$36333,Datos!$E$2:$E$36333,$A12,Datos!$B$2:$B$36333,14,Datos!$C$2:$C$36333,"&gt;=30",Datos!$F$2:$F$36333,"STANDBY"),0),"")</f>
        <v/>
      </c>
      <c r="P12" s="7">
        <f>IFERROR(ROUND(AVERAGEIFS(Datos!$G$2:$G$36333,Datos!$E$2:$E$36333,$A12,Datos!$B$2:$B$36333,15,Datos!$C$2:$C$36333,"&lt;30",Datos!$F$2:$F$36333,"STANDBY"),0),"")</f>
        <v/>
      </c>
      <c r="Q12" s="7">
        <f>IFERROR(ROUND(AVERAGEIFS(Datos!$G$2:$G$36333,Datos!$E$2:$E$36333,$A12,Datos!$B$2:$B$36333,15,Datos!$C$2:$C$36333,"&gt;=30",Datos!$F$2:$F$36333,"STANDBY"),0),"")</f>
        <v/>
      </c>
      <c r="R12" s="7">
        <f>IFERROR(ROUND(AVERAGEIFS(Datos!$G$2:$G$36333,Datos!$E$2:$E$36333,$A12,Datos!$B$2:$B$36333,16,Datos!$C$2:$C$36333,"&lt;30",Datos!$F$2:$F$36333,"STANDBY"),0),"")</f>
        <v/>
      </c>
      <c r="S12" s="7">
        <f>IFERROR(ROUND(AVERAGEIFS(Datos!$G$2:$G$36333,Datos!$E$2:$E$36333,$A12,Datos!$B$2:$B$36333,16,Datos!$C$2:$C$36333,"&gt;=30",Datos!$F$2:$F$36333,"STANDBY"),0),"")</f>
        <v/>
      </c>
      <c r="T12" s="7">
        <f>IFERROR(ROUND(AVERAGEIFS(Datos!$G$2:$G$36333,Datos!$E$2:$E$36333,$A12,Datos!$B$2:$B$36333,17,Datos!$C$2:$C$36333,"&lt;30",Datos!$F$2:$F$36333,"STANDBY"),0),"")</f>
        <v/>
      </c>
      <c r="U12" s="7">
        <f>IFERROR(ROUND(AVERAGEIFS(Datos!$G$2:$G$36333,Datos!$E$2:$E$36333,$A12,Datos!$B$2:$B$36333,17,Datos!$C$2:$C$36333,"&gt;=30",Datos!$F$2:$F$36333,"STANDBY"),0),"")</f>
        <v/>
      </c>
      <c r="V12" s="7">
        <f>IFERROR(ROUND(AVERAGEIFS(Datos!$G$2:$G$36333,Datos!$E$2:$E$36333,$A12,Datos!$B$2:$B$36333,18,Datos!$C$2:$C$36333,"&lt;30",Datos!$F$2:$F$36333,"STANDBY"),0),"")</f>
        <v/>
      </c>
      <c r="W12" s="7">
        <f>IFERROR(ROUND(AVERAGEIFS(Datos!$G$2:$G$36333,Datos!$E$2:$E$36333,$A12,Datos!$B$2:$B$36333,18,Datos!$C$2:$C$36333,"&gt;=30",Datos!$F$2:$F$36333,"STANDBY"),0),"")</f>
        <v/>
      </c>
      <c r="X12" s="7">
        <f>IFERROR(ROUND(AVERAGEIFS(Datos!$G$2:$G$36333,Datos!$E$2:$E$36333,$A12,Datos!$B$2:$B$36333,19,Datos!$C$2:$C$36333,"&lt;30",Datos!$F$2:$F$36333,"STANDBY"),0),"")</f>
        <v/>
      </c>
      <c r="Y12" s="7">
        <f>IFERROR(ROUND(AVERAGEIFS(Datos!$G$2:$G$36333,Datos!$E$2:$E$36333,$A12,Datos!$B$2:$B$36333,19,Datos!$C$2:$C$36333,"&gt;=30",Datos!$F$2:$F$36333,"STANDBY"),0),"")</f>
        <v/>
      </c>
      <c r="Z12" s="7">
        <f>IFERROR(ROUND(AVERAGEIFS(Datos!$G$2:$G$36333,Datos!$E$2:$E$36333,$A12,Datos!$B$2:$B$36333,20,Datos!$C$2:$C$36333,"&lt;30",Datos!$F$2:$F$36333,"STANDBY"),0),"")</f>
        <v/>
      </c>
      <c r="AA12" s="7">
        <f>IFERROR(ROUND(AVERAGEIFS(Datos!$G$2:$G$36333,Datos!$E$2:$E$36333,$A12,Datos!$B$2:$B$36333,20,Datos!$C$2:$C$36333,"&gt;=30",Datos!$F$2:$F$36333,"STANDBY"),0),"")</f>
        <v/>
      </c>
      <c r="AB12" s="7">
        <f>IFERROR(ROUND(AVERAGEIFS(Datos!$G$2:$G$36333,Datos!$E$2:$E$36333,$A12,Datos!$B$2:$B$36333,21,Datos!$C$2:$C$36333,"&lt;30",Datos!$F$2:$F$36333,"STANDBY"),0),"")</f>
        <v/>
      </c>
      <c r="AC12" s="7">
        <f>IFERROR(ROUND(AVERAGEIFS(Datos!$G$2:$G$36333,Datos!$E$2:$E$36333,$A12,Datos!$B$2:$B$36333,21,Datos!$C$2:$C$36333,"&gt;=30",Datos!$F$2:$F$36333,"STANDBY"),0),"")</f>
        <v/>
      </c>
      <c r="AD12" s="7">
        <f>IFERROR(ROUND(AVERAGEIFS(Datos!$G$2:$G$36333,Datos!$E$2:$E$36333,$A12,Datos!$B$2:$B$36333,22,Datos!$C$2:$C$36333,"&lt;30",Datos!$F$2:$F$36333,"STANDBY"),0),"")</f>
        <v/>
      </c>
      <c r="AE12" s="7">
        <f>IFERROR(ROUND(AVERAGEIFS(Datos!$G$2:$G$36333,Datos!$E$2:$E$36333,$A12,Datos!$B$2:$B$36333,22,Datos!$C$2:$C$36333,"&gt;=30",Datos!$F$2:$F$36333,"STANDBY"),0),"")</f>
        <v/>
      </c>
      <c r="AF12" s="7">
        <f>IFERROR(ROUND(AVERAGEIFS(Datos!$G$2:$G$36333,Datos!$E$2:$E$36333,$A12,Datos!$B$2:$B$36333,23,Datos!$C$2:$C$36333,"&lt;30",Datos!$F$2:$F$36333,"STANDBY"),0),"")</f>
        <v/>
      </c>
      <c r="AG12" s="7">
        <f>IFERROR(ROUND(AVERAGEIFS(Datos!$G$2:$G$36333,Datos!$E$2:$E$36333,$A12,Datos!$B$2:$B$36333,23,Datos!$C$2:$C$36333,"&gt;=30",Datos!$F$2:$F$36333,"STANDBY"),0),"")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IFERROR(ROUND(AVERAGEIFS(Datos!$G$2:$G$36333,Datos!$E$2:$E$36333,$A13,Datos!$B$2:$B$36333,8,Datos!$C$2:$C$36333,"&lt;30",Datos!$F$2:$F$36333,"STANDBY"),0),"")</f>
        <v/>
      </c>
      <c r="C13" s="7">
        <f>IFERROR(ROUND(AVERAGEIFS(Datos!$G$2:$G$36333,Datos!$E$2:$E$36333,$A13,Datos!$B$2:$B$36333,8,Datos!$C$2:$C$36333,"&gt;=30",Datos!$F$2:$F$36333,"STANDBY"),0),"")</f>
        <v/>
      </c>
      <c r="D13" s="7">
        <f>IFERROR(ROUND(AVERAGEIFS(Datos!$G$2:$G$36333,Datos!$E$2:$E$36333,$A13,Datos!$B$2:$B$36333,9,Datos!$C$2:$C$36333,"&lt;30",Datos!$F$2:$F$36333,"STANDBY"),0),"")</f>
        <v/>
      </c>
      <c r="E13" s="7">
        <f>IFERROR(ROUND(AVERAGEIFS(Datos!$G$2:$G$36333,Datos!$E$2:$E$36333,$A13,Datos!$B$2:$B$36333,9,Datos!$C$2:$C$36333,"&gt;=30",Datos!$F$2:$F$36333,"STANDBY"),0),"")</f>
        <v/>
      </c>
      <c r="F13" s="7">
        <f>IFERROR(ROUND(AVERAGEIFS(Datos!$G$2:$G$36333,Datos!$E$2:$E$36333,$A13,Datos!$B$2:$B$36333,10,Datos!$C$2:$C$36333,"&lt;30",Datos!$F$2:$F$36333,"STANDBY"),0),"")</f>
        <v/>
      </c>
      <c r="G13" s="7">
        <f>IFERROR(ROUND(AVERAGEIFS(Datos!$G$2:$G$36333,Datos!$E$2:$E$36333,$A13,Datos!$B$2:$B$36333,10,Datos!$C$2:$C$36333,"&gt;=30",Datos!$F$2:$F$36333,"STANDBY"),0),"")</f>
        <v/>
      </c>
      <c r="H13" s="7">
        <f>IFERROR(ROUND(AVERAGEIFS(Datos!$G$2:$G$36333,Datos!$E$2:$E$36333,$A13,Datos!$B$2:$B$36333,11,Datos!$C$2:$C$36333,"&lt;30",Datos!$F$2:$F$36333,"STANDBY"),0),"")</f>
        <v/>
      </c>
      <c r="I13" s="7">
        <f>IFERROR(ROUND(AVERAGEIFS(Datos!$G$2:$G$36333,Datos!$E$2:$E$36333,$A13,Datos!$B$2:$B$36333,11,Datos!$C$2:$C$36333,"&gt;=30",Datos!$F$2:$F$36333,"STANDBY"),0),"")</f>
        <v/>
      </c>
      <c r="J13" s="7">
        <f>IFERROR(ROUND(AVERAGEIFS(Datos!$G$2:$G$36333,Datos!$E$2:$E$36333,$A13,Datos!$B$2:$B$36333,12,Datos!$C$2:$C$36333,"&lt;30",Datos!$F$2:$F$36333,"STANDBY"),0),"")</f>
        <v/>
      </c>
      <c r="K13" s="7">
        <f>IFERROR(ROUND(AVERAGEIFS(Datos!$G$2:$G$36333,Datos!$E$2:$E$36333,$A13,Datos!$B$2:$B$36333,12,Datos!$C$2:$C$36333,"&gt;=30",Datos!$F$2:$F$36333,"STANDBY"),0),"")</f>
        <v/>
      </c>
      <c r="L13" s="7">
        <f>IFERROR(ROUND(AVERAGEIFS(Datos!$G$2:$G$36333,Datos!$E$2:$E$36333,$A13,Datos!$B$2:$B$36333,13,Datos!$C$2:$C$36333,"&lt;30",Datos!$F$2:$F$36333,"STANDBY"),0),"")</f>
        <v/>
      </c>
      <c r="M13" s="7">
        <f>IFERROR(ROUND(AVERAGEIFS(Datos!$G$2:$G$36333,Datos!$E$2:$E$36333,$A13,Datos!$B$2:$B$36333,13,Datos!$C$2:$C$36333,"&gt;=30",Datos!$F$2:$F$36333,"STANDBY"),0),"")</f>
        <v/>
      </c>
      <c r="N13" s="7">
        <f>IFERROR(ROUND(AVERAGEIFS(Datos!$G$2:$G$36333,Datos!$E$2:$E$36333,$A13,Datos!$B$2:$B$36333,14,Datos!$C$2:$C$36333,"&lt;30",Datos!$F$2:$F$36333,"STANDBY"),0),"")</f>
        <v/>
      </c>
      <c r="O13" s="7">
        <f>IFERROR(ROUND(AVERAGEIFS(Datos!$G$2:$G$36333,Datos!$E$2:$E$36333,$A13,Datos!$B$2:$B$36333,14,Datos!$C$2:$C$36333,"&gt;=30",Datos!$F$2:$F$36333,"STANDBY"),0),"")</f>
        <v/>
      </c>
      <c r="P13" s="7">
        <f>IFERROR(ROUND(AVERAGEIFS(Datos!$G$2:$G$36333,Datos!$E$2:$E$36333,$A13,Datos!$B$2:$B$36333,15,Datos!$C$2:$C$36333,"&lt;30",Datos!$F$2:$F$36333,"STANDBY"),0),"")</f>
        <v/>
      </c>
      <c r="Q13" s="7">
        <f>IFERROR(ROUND(AVERAGEIFS(Datos!$G$2:$G$36333,Datos!$E$2:$E$36333,$A13,Datos!$B$2:$B$36333,15,Datos!$C$2:$C$36333,"&gt;=30",Datos!$F$2:$F$36333,"STANDBY"),0),"")</f>
        <v/>
      </c>
      <c r="R13" s="7">
        <f>IFERROR(ROUND(AVERAGEIFS(Datos!$G$2:$G$36333,Datos!$E$2:$E$36333,$A13,Datos!$B$2:$B$36333,16,Datos!$C$2:$C$36333,"&lt;30",Datos!$F$2:$F$36333,"STANDBY"),0),"")</f>
        <v/>
      </c>
      <c r="S13" s="7">
        <f>IFERROR(ROUND(AVERAGEIFS(Datos!$G$2:$G$36333,Datos!$E$2:$E$36333,$A13,Datos!$B$2:$B$36333,16,Datos!$C$2:$C$36333,"&gt;=30",Datos!$F$2:$F$36333,"STANDBY"),0),"")</f>
        <v/>
      </c>
      <c r="T13" s="7">
        <f>IFERROR(ROUND(AVERAGEIFS(Datos!$G$2:$G$36333,Datos!$E$2:$E$36333,$A13,Datos!$B$2:$B$36333,17,Datos!$C$2:$C$36333,"&lt;30",Datos!$F$2:$F$36333,"STANDBY"),0),"")</f>
        <v/>
      </c>
      <c r="U13" s="7">
        <f>IFERROR(ROUND(AVERAGEIFS(Datos!$G$2:$G$36333,Datos!$E$2:$E$36333,$A13,Datos!$B$2:$B$36333,17,Datos!$C$2:$C$36333,"&gt;=30",Datos!$F$2:$F$36333,"STANDBY"),0),"")</f>
        <v/>
      </c>
      <c r="V13" s="7">
        <f>IFERROR(ROUND(AVERAGEIFS(Datos!$G$2:$G$36333,Datos!$E$2:$E$36333,$A13,Datos!$B$2:$B$36333,18,Datos!$C$2:$C$36333,"&lt;30",Datos!$F$2:$F$36333,"STANDBY"),0),"")</f>
        <v/>
      </c>
      <c r="W13" s="7">
        <f>IFERROR(ROUND(AVERAGEIFS(Datos!$G$2:$G$36333,Datos!$E$2:$E$36333,$A13,Datos!$B$2:$B$36333,18,Datos!$C$2:$C$36333,"&gt;=30",Datos!$F$2:$F$36333,"STANDBY"),0),"")</f>
        <v/>
      </c>
      <c r="X13" s="7">
        <f>IFERROR(ROUND(AVERAGEIFS(Datos!$G$2:$G$36333,Datos!$E$2:$E$36333,$A13,Datos!$B$2:$B$36333,19,Datos!$C$2:$C$36333,"&lt;30",Datos!$F$2:$F$36333,"STANDBY"),0),"")</f>
        <v/>
      </c>
      <c r="Y13" s="7">
        <f>IFERROR(ROUND(AVERAGEIFS(Datos!$G$2:$G$36333,Datos!$E$2:$E$36333,$A13,Datos!$B$2:$B$36333,19,Datos!$C$2:$C$36333,"&gt;=30",Datos!$F$2:$F$36333,"STANDBY"),0),"")</f>
        <v/>
      </c>
      <c r="Z13" s="7">
        <f>IFERROR(ROUND(AVERAGEIFS(Datos!$G$2:$G$36333,Datos!$E$2:$E$36333,$A13,Datos!$B$2:$B$36333,20,Datos!$C$2:$C$36333,"&lt;30",Datos!$F$2:$F$36333,"STANDBY"),0),"")</f>
        <v/>
      </c>
      <c r="AA13" s="7">
        <f>IFERROR(ROUND(AVERAGEIFS(Datos!$G$2:$G$36333,Datos!$E$2:$E$36333,$A13,Datos!$B$2:$B$36333,20,Datos!$C$2:$C$36333,"&gt;=30",Datos!$F$2:$F$36333,"STANDBY"),0),"")</f>
        <v/>
      </c>
      <c r="AB13" s="7">
        <f>IFERROR(ROUND(AVERAGEIFS(Datos!$G$2:$G$36333,Datos!$E$2:$E$36333,$A13,Datos!$B$2:$B$36333,21,Datos!$C$2:$C$36333,"&lt;30",Datos!$F$2:$F$36333,"STANDBY"),0),"")</f>
        <v/>
      </c>
      <c r="AC13" s="7">
        <f>IFERROR(ROUND(AVERAGEIFS(Datos!$G$2:$G$36333,Datos!$E$2:$E$36333,$A13,Datos!$B$2:$B$36333,21,Datos!$C$2:$C$36333,"&gt;=30",Datos!$F$2:$F$36333,"STANDBY"),0),"")</f>
        <v/>
      </c>
      <c r="AD13" s="7">
        <f>IFERROR(ROUND(AVERAGEIFS(Datos!$G$2:$G$36333,Datos!$E$2:$E$36333,$A13,Datos!$B$2:$B$36333,22,Datos!$C$2:$C$36333,"&lt;30",Datos!$F$2:$F$36333,"STANDBY"),0),"")</f>
        <v/>
      </c>
      <c r="AE13" s="7">
        <f>IFERROR(ROUND(AVERAGEIFS(Datos!$G$2:$G$36333,Datos!$E$2:$E$36333,$A13,Datos!$B$2:$B$36333,22,Datos!$C$2:$C$36333,"&gt;=30",Datos!$F$2:$F$36333,"STANDBY"),0),"")</f>
        <v/>
      </c>
      <c r="AF13" s="7">
        <f>IFERROR(ROUND(AVERAGEIFS(Datos!$G$2:$G$36333,Datos!$E$2:$E$36333,$A13,Datos!$B$2:$B$36333,23,Datos!$C$2:$C$36333,"&lt;30",Datos!$F$2:$F$36333,"STANDBY"),0),"")</f>
        <v/>
      </c>
      <c r="AG13" s="7">
        <f>IFERROR(ROUND(AVERAGEIFS(Datos!$G$2:$G$36333,Datos!$E$2:$E$36333,$A13,Datos!$B$2:$B$36333,23,Datos!$C$2:$C$36333,"&gt;=30",Datos!$F$2:$F$36333,"STANDBY"),0),"")</f>
        <v/>
      </c>
    </row>
    <row r="14">
      <c r="A14" s="6" t="inlineStr">
        <is>
          <t>RC Racer</t>
        </is>
      </c>
      <c r="B14" s="7">
        <f>IFERROR(ROUND(AVERAGEIFS(Datos!$G$2:$G$36333,Datos!$E$2:$E$36333,$A14,Datos!$B$2:$B$36333,8,Datos!$C$2:$C$36333,"&lt;30",Datos!$F$2:$F$36333,"STANDBY"),0),"")</f>
        <v/>
      </c>
      <c r="C14" s="7">
        <f>IFERROR(ROUND(AVERAGEIFS(Datos!$G$2:$G$36333,Datos!$E$2:$E$36333,$A14,Datos!$B$2:$B$36333,8,Datos!$C$2:$C$36333,"&gt;=30",Datos!$F$2:$F$36333,"STANDBY"),0),"")</f>
        <v/>
      </c>
      <c r="D14" s="7">
        <f>IFERROR(ROUND(AVERAGEIFS(Datos!$G$2:$G$36333,Datos!$E$2:$E$36333,$A14,Datos!$B$2:$B$36333,9,Datos!$C$2:$C$36333,"&lt;30",Datos!$F$2:$F$36333,"STANDBY"),0),"")</f>
        <v/>
      </c>
      <c r="E14" s="7">
        <f>IFERROR(ROUND(AVERAGEIFS(Datos!$G$2:$G$36333,Datos!$E$2:$E$36333,$A14,Datos!$B$2:$B$36333,9,Datos!$C$2:$C$36333,"&gt;=30",Datos!$F$2:$F$36333,"STANDBY"),0),"")</f>
        <v/>
      </c>
      <c r="F14" s="7">
        <f>IFERROR(ROUND(AVERAGEIFS(Datos!$G$2:$G$36333,Datos!$E$2:$E$36333,$A14,Datos!$B$2:$B$36333,10,Datos!$C$2:$C$36333,"&lt;30",Datos!$F$2:$F$36333,"STANDBY"),0),"")</f>
        <v/>
      </c>
      <c r="G14" s="7">
        <f>IFERROR(ROUND(AVERAGEIFS(Datos!$G$2:$G$36333,Datos!$E$2:$E$36333,$A14,Datos!$B$2:$B$36333,10,Datos!$C$2:$C$36333,"&gt;=30",Datos!$F$2:$F$36333,"STANDBY"),0),"")</f>
        <v/>
      </c>
      <c r="H14" s="7">
        <f>IFERROR(ROUND(AVERAGEIFS(Datos!$G$2:$G$36333,Datos!$E$2:$E$36333,$A14,Datos!$B$2:$B$36333,11,Datos!$C$2:$C$36333,"&lt;30",Datos!$F$2:$F$36333,"STANDBY"),0),"")</f>
        <v/>
      </c>
      <c r="I14" s="7">
        <f>IFERROR(ROUND(AVERAGEIFS(Datos!$G$2:$G$36333,Datos!$E$2:$E$36333,$A14,Datos!$B$2:$B$36333,11,Datos!$C$2:$C$36333,"&gt;=30",Datos!$F$2:$F$36333,"STANDBY"),0),"")</f>
        <v/>
      </c>
      <c r="J14" s="7">
        <f>IFERROR(ROUND(AVERAGEIFS(Datos!$G$2:$G$36333,Datos!$E$2:$E$36333,$A14,Datos!$B$2:$B$36333,12,Datos!$C$2:$C$36333,"&lt;30",Datos!$F$2:$F$36333,"STANDBY"),0),"")</f>
        <v/>
      </c>
      <c r="K14" s="7">
        <f>IFERROR(ROUND(AVERAGEIFS(Datos!$G$2:$G$36333,Datos!$E$2:$E$36333,$A14,Datos!$B$2:$B$36333,12,Datos!$C$2:$C$36333,"&gt;=30",Datos!$F$2:$F$36333,"STANDBY"),0),"")</f>
        <v/>
      </c>
      <c r="L14" s="7">
        <f>IFERROR(ROUND(AVERAGEIFS(Datos!$G$2:$G$36333,Datos!$E$2:$E$36333,$A14,Datos!$B$2:$B$36333,13,Datos!$C$2:$C$36333,"&lt;30",Datos!$F$2:$F$36333,"STANDBY"),0),"")</f>
        <v/>
      </c>
      <c r="M14" s="7">
        <f>IFERROR(ROUND(AVERAGEIFS(Datos!$G$2:$G$36333,Datos!$E$2:$E$36333,$A14,Datos!$B$2:$B$36333,13,Datos!$C$2:$C$36333,"&gt;=30",Datos!$F$2:$F$36333,"STANDBY"),0),"")</f>
        <v/>
      </c>
      <c r="N14" s="7">
        <f>IFERROR(ROUND(AVERAGEIFS(Datos!$G$2:$G$36333,Datos!$E$2:$E$36333,$A14,Datos!$B$2:$B$36333,14,Datos!$C$2:$C$36333,"&lt;30",Datos!$F$2:$F$36333,"STANDBY"),0),"")</f>
        <v/>
      </c>
      <c r="O14" s="7">
        <f>IFERROR(ROUND(AVERAGEIFS(Datos!$G$2:$G$36333,Datos!$E$2:$E$36333,$A14,Datos!$B$2:$B$36333,14,Datos!$C$2:$C$36333,"&gt;=30",Datos!$F$2:$F$36333,"STANDBY"),0),"")</f>
        <v/>
      </c>
      <c r="P14" s="7">
        <f>IFERROR(ROUND(AVERAGEIFS(Datos!$G$2:$G$36333,Datos!$E$2:$E$36333,$A14,Datos!$B$2:$B$36333,15,Datos!$C$2:$C$36333,"&lt;30",Datos!$F$2:$F$36333,"STANDBY"),0),"")</f>
        <v/>
      </c>
      <c r="Q14" s="7">
        <f>IFERROR(ROUND(AVERAGEIFS(Datos!$G$2:$G$36333,Datos!$E$2:$E$36333,$A14,Datos!$B$2:$B$36333,15,Datos!$C$2:$C$36333,"&gt;=30",Datos!$F$2:$F$36333,"STANDBY"),0),"")</f>
        <v/>
      </c>
      <c r="R14" s="7">
        <f>IFERROR(ROUND(AVERAGEIFS(Datos!$G$2:$G$36333,Datos!$E$2:$E$36333,$A14,Datos!$B$2:$B$36333,16,Datos!$C$2:$C$36333,"&lt;30",Datos!$F$2:$F$36333,"STANDBY"),0),"")</f>
        <v/>
      </c>
      <c r="S14" s="7">
        <f>IFERROR(ROUND(AVERAGEIFS(Datos!$G$2:$G$36333,Datos!$E$2:$E$36333,$A14,Datos!$B$2:$B$36333,16,Datos!$C$2:$C$36333,"&gt;=30",Datos!$F$2:$F$36333,"STANDBY"),0),"")</f>
        <v/>
      </c>
      <c r="T14" s="7">
        <f>IFERROR(ROUND(AVERAGEIFS(Datos!$G$2:$G$36333,Datos!$E$2:$E$36333,$A14,Datos!$B$2:$B$36333,17,Datos!$C$2:$C$36333,"&lt;30",Datos!$F$2:$F$36333,"STANDBY"),0),"")</f>
        <v/>
      </c>
      <c r="U14" s="7">
        <f>IFERROR(ROUND(AVERAGEIFS(Datos!$G$2:$G$36333,Datos!$E$2:$E$36333,$A14,Datos!$B$2:$B$36333,17,Datos!$C$2:$C$36333,"&gt;=30",Datos!$F$2:$F$36333,"STANDBY"),0),"")</f>
        <v/>
      </c>
      <c r="V14" s="7">
        <f>IFERROR(ROUND(AVERAGEIFS(Datos!$G$2:$G$36333,Datos!$E$2:$E$36333,$A14,Datos!$B$2:$B$36333,18,Datos!$C$2:$C$36333,"&lt;30",Datos!$F$2:$F$36333,"STANDBY"),0),"")</f>
        <v/>
      </c>
      <c r="W14" s="7">
        <f>IFERROR(ROUND(AVERAGEIFS(Datos!$G$2:$G$36333,Datos!$E$2:$E$36333,$A14,Datos!$B$2:$B$36333,18,Datos!$C$2:$C$36333,"&gt;=30",Datos!$F$2:$F$36333,"STANDBY"),0),"")</f>
        <v/>
      </c>
      <c r="X14" s="7">
        <f>IFERROR(ROUND(AVERAGEIFS(Datos!$G$2:$G$36333,Datos!$E$2:$E$36333,$A14,Datos!$B$2:$B$36333,19,Datos!$C$2:$C$36333,"&lt;30",Datos!$F$2:$F$36333,"STANDBY"),0),"")</f>
        <v/>
      </c>
      <c r="Y14" s="7">
        <f>IFERROR(ROUND(AVERAGEIFS(Datos!$G$2:$G$36333,Datos!$E$2:$E$36333,$A14,Datos!$B$2:$B$36333,19,Datos!$C$2:$C$36333,"&gt;=30",Datos!$F$2:$F$36333,"STANDBY"),0),"")</f>
        <v/>
      </c>
      <c r="Z14" s="7">
        <f>IFERROR(ROUND(AVERAGEIFS(Datos!$G$2:$G$36333,Datos!$E$2:$E$36333,$A14,Datos!$B$2:$B$36333,20,Datos!$C$2:$C$36333,"&lt;30",Datos!$F$2:$F$36333,"STANDBY"),0),"")</f>
        <v/>
      </c>
      <c r="AA14" s="7">
        <f>IFERROR(ROUND(AVERAGEIFS(Datos!$G$2:$G$36333,Datos!$E$2:$E$36333,$A14,Datos!$B$2:$B$36333,20,Datos!$C$2:$C$36333,"&gt;=30",Datos!$F$2:$F$36333,"STANDBY"),0),"")</f>
        <v/>
      </c>
      <c r="AB14" s="7">
        <f>IFERROR(ROUND(AVERAGEIFS(Datos!$G$2:$G$36333,Datos!$E$2:$E$36333,$A14,Datos!$B$2:$B$36333,21,Datos!$C$2:$C$36333,"&lt;30",Datos!$F$2:$F$36333,"STANDBY"),0),"")</f>
        <v/>
      </c>
      <c r="AC14" s="7">
        <f>IFERROR(ROUND(AVERAGEIFS(Datos!$G$2:$G$36333,Datos!$E$2:$E$36333,$A14,Datos!$B$2:$B$36333,21,Datos!$C$2:$C$36333,"&gt;=30",Datos!$F$2:$F$36333,"STANDBY"),0),"")</f>
        <v/>
      </c>
      <c r="AD14" s="7">
        <f>IFERROR(ROUND(AVERAGEIFS(Datos!$G$2:$G$36333,Datos!$E$2:$E$36333,$A14,Datos!$B$2:$B$36333,22,Datos!$C$2:$C$36333,"&lt;30",Datos!$F$2:$F$36333,"STANDBY"),0),"")</f>
        <v/>
      </c>
      <c r="AE14" s="7">
        <f>IFERROR(ROUND(AVERAGEIFS(Datos!$G$2:$G$36333,Datos!$E$2:$E$36333,$A14,Datos!$B$2:$B$36333,22,Datos!$C$2:$C$36333,"&gt;=30",Datos!$F$2:$F$36333,"STANDBY"),0),"")</f>
        <v/>
      </c>
      <c r="AF14" s="7">
        <f>IFERROR(ROUND(AVERAGEIFS(Datos!$G$2:$G$36333,Datos!$E$2:$E$36333,$A14,Datos!$B$2:$B$36333,23,Datos!$C$2:$C$36333,"&lt;30",Datos!$F$2:$F$36333,"STANDBY"),0),"")</f>
        <v/>
      </c>
      <c r="AG14" s="7">
        <f>IFERROR(ROUND(AVERAGEIFS(Datos!$G$2:$G$36333,Datos!$E$2:$E$36333,$A14,Datos!$B$2:$B$36333,23,Datos!$C$2:$C$36333,"&gt;=30",Datos!$F$2:$F$36333,"STANDBY"),0),"")</f>
        <v/>
      </c>
    </row>
    <row r="15">
      <c r="A15" s="6" t="inlineStr">
        <is>
          <t>RC Racer Single Rider</t>
        </is>
      </c>
      <c r="B15" s="7">
        <f>IFERROR(ROUND(AVERAGEIFS(Datos!$G$2:$G$36333,Datos!$E$2:$E$36333,$A15,Datos!$B$2:$B$36333,8,Datos!$C$2:$C$36333,"&lt;30",Datos!$F$2:$F$36333,"STANDBY"),0),"")</f>
        <v/>
      </c>
      <c r="C15" s="7">
        <f>IFERROR(ROUND(AVERAGEIFS(Datos!$G$2:$G$36333,Datos!$E$2:$E$36333,$A15,Datos!$B$2:$B$36333,8,Datos!$C$2:$C$36333,"&gt;=30",Datos!$F$2:$F$36333,"STANDBY"),0),"")</f>
        <v/>
      </c>
      <c r="D15" s="7">
        <f>IFERROR(ROUND(AVERAGEIFS(Datos!$G$2:$G$36333,Datos!$E$2:$E$36333,$A15,Datos!$B$2:$B$36333,9,Datos!$C$2:$C$36333,"&lt;30",Datos!$F$2:$F$36333,"STANDBY"),0),"")</f>
        <v/>
      </c>
      <c r="E15" s="7">
        <f>IFERROR(ROUND(AVERAGEIFS(Datos!$G$2:$G$36333,Datos!$E$2:$E$36333,$A15,Datos!$B$2:$B$36333,9,Datos!$C$2:$C$36333,"&gt;=30",Datos!$F$2:$F$36333,"STANDBY"),0),"")</f>
        <v/>
      </c>
      <c r="F15" s="7">
        <f>IFERROR(ROUND(AVERAGEIFS(Datos!$G$2:$G$36333,Datos!$E$2:$E$36333,$A15,Datos!$B$2:$B$36333,10,Datos!$C$2:$C$36333,"&lt;30",Datos!$F$2:$F$36333,"STANDBY"),0),"")</f>
        <v/>
      </c>
      <c r="G15" s="7">
        <f>IFERROR(ROUND(AVERAGEIFS(Datos!$G$2:$G$36333,Datos!$E$2:$E$36333,$A15,Datos!$B$2:$B$36333,10,Datos!$C$2:$C$36333,"&gt;=30",Datos!$F$2:$F$36333,"STANDBY"),0),"")</f>
        <v/>
      </c>
      <c r="H15" s="7">
        <f>IFERROR(ROUND(AVERAGEIFS(Datos!$G$2:$G$36333,Datos!$E$2:$E$36333,$A15,Datos!$B$2:$B$36333,11,Datos!$C$2:$C$36333,"&lt;30",Datos!$F$2:$F$36333,"STANDBY"),0),"")</f>
        <v/>
      </c>
      <c r="I15" s="7">
        <f>IFERROR(ROUND(AVERAGEIFS(Datos!$G$2:$G$36333,Datos!$E$2:$E$36333,$A15,Datos!$B$2:$B$36333,11,Datos!$C$2:$C$36333,"&gt;=30",Datos!$F$2:$F$36333,"STANDBY"),0),"")</f>
        <v/>
      </c>
      <c r="J15" s="7">
        <f>IFERROR(ROUND(AVERAGEIFS(Datos!$G$2:$G$36333,Datos!$E$2:$E$36333,$A15,Datos!$B$2:$B$36333,12,Datos!$C$2:$C$36333,"&lt;30",Datos!$F$2:$F$36333,"STANDBY"),0),"")</f>
        <v/>
      </c>
      <c r="K15" s="7">
        <f>IFERROR(ROUND(AVERAGEIFS(Datos!$G$2:$G$36333,Datos!$E$2:$E$36333,$A15,Datos!$B$2:$B$36333,12,Datos!$C$2:$C$36333,"&gt;=30",Datos!$F$2:$F$36333,"STANDBY"),0),"")</f>
        <v/>
      </c>
      <c r="L15" s="7">
        <f>IFERROR(ROUND(AVERAGEIFS(Datos!$G$2:$G$36333,Datos!$E$2:$E$36333,$A15,Datos!$B$2:$B$36333,13,Datos!$C$2:$C$36333,"&lt;30",Datos!$F$2:$F$36333,"STANDBY"),0),"")</f>
        <v/>
      </c>
      <c r="M15" s="7">
        <f>IFERROR(ROUND(AVERAGEIFS(Datos!$G$2:$G$36333,Datos!$E$2:$E$36333,$A15,Datos!$B$2:$B$36333,13,Datos!$C$2:$C$36333,"&gt;=30",Datos!$F$2:$F$36333,"STANDBY"),0),"")</f>
        <v/>
      </c>
      <c r="N15" s="7">
        <f>IFERROR(ROUND(AVERAGEIFS(Datos!$G$2:$G$36333,Datos!$E$2:$E$36333,$A15,Datos!$B$2:$B$36333,14,Datos!$C$2:$C$36333,"&lt;30",Datos!$F$2:$F$36333,"STANDBY"),0),"")</f>
        <v/>
      </c>
      <c r="O15" s="7">
        <f>IFERROR(ROUND(AVERAGEIFS(Datos!$G$2:$G$36333,Datos!$E$2:$E$36333,$A15,Datos!$B$2:$B$36333,14,Datos!$C$2:$C$36333,"&gt;=30",Datos!$F$2:$F$36333,"STANDBY"),0),"")</f>
        <v/>
      </c>
      <c r="P15" s="7">
        <f>IFERROR(ROUND(AVERAGEIFS(Datos!$G$2:$G$36333,Datos!$E$2:$E$36333,$A15,Datos!$B$2:$B$36333,15,Datos!$C$2:$C$36333,"&lt;30",Datos!$F$2:$F$36333,"STANDBY"),0),"")</f>
        <v/>
      </c>
      <c r="Q15" s="7">
        <f>IFERROR(ROUND(AVERAGEIFS(Datos!$G$2:$G$36333,Datos!$E$2:$E$36333,$A15,Datos!$B$2:$B$36333,15,Datos!$C$2:$C$36333,"&gt;=30",Datos!$F$2:$F$36333,"STANDBY"),0),"")</f>
        <v/>
      </c>
      <c r="R15" s="7">
        <f>IFERROR(ROUND(AVERAGEIFS(Datos!$G$2:$G$36333,Datos!$E$2:$E$36333,$A15,Datos!$B$2:$B$36333,16,Datos!$C$2:$C$36333,"&lt;30",Datos!$F$2:$F$36333,"STANDBY"),0),"")</f>
        <v/>
      </c>
      <c r="S15" s="7">
        <f>IFERROR(ROUND(AVERAGEIFS(Datos!$G$2:$G$36333,Datos!$E$2:$E$36333,$A15,Datos!$B$2:$B$36333,16,Datos!$C$2:$C$36333,"&gt;=30",Datos!$F$2:$F$36333,"STANDBY"),0),"")</f>
        <v/>
      </c>
      <c r="T15" s="7">
        <f>IFERROR(ROUND(AVERAGEIFS(Datos!$G$2:$G$36333,Datos!$E$2:$E$36333,$A15,Datos!$B$2:$B$36333,17,Datos!$C$2:$C$36333,"&lt;30",Datos!$F$2:$F$36333,"STANDBY"),0),"")</f>
        <v/>
      </c>
      <c r="U15" s="7">
        <f>IFERROR(ROUND(AVERAGEIFS(Datos!$G$2:$G$36333,Datos!$E$2:$E$36333,$A15,Datos!$B$2:$B$36333,17,Datos!$C$2:$C$36333,"&gt;=30",Datos!$F$2:$F$36333,"STANDBY"),0),"")</f>
        <v/>
      </c>
      <c r="V15" s="7">
        <f>IFERROR(ROUND(AVERAGEIFS(Datos!$G$2:$G$36333,Datos!$E$2:$E$36333,$A15,Datos!$B$2:$B$36333,18,Datos!$C$2:$C$36333,"&lt;30",Datos!$F$2:$F$36333,"STANDBY"),0),"")</f>
        <v/>
      </c>
      <c r="W15" s="7">
        <f>IFERROR(ROUND(AVERAGEIFS(Datos!$G$2:$G$36333,Datos!$E$2:$E$36333,$A15,Datos!$B$2:$B$36333,18,Datos!$C$2:$C$36333,"&gt;=30",Datos!$F$2:$F$36333,"STANDBY"),0),"")</f>
        <v/>
      </c>
      <c r="X15" s="7">
        <f>IFERROR(ROUND(AVERAGEIFS(Datos!$G$2:$G$36333,Datos!$E$2:$E$36333,$A15,Datos!$B$2:$B$36333,19,Datos!$C$2:$C$36333,"&lt;30",Datos!$F$2:$F$36333,"STANDBY"),0),"")</f>
        <v/>
      </c>
      <c r="Y15" s="7">
        <f>IFERROR(ROUND(AVERAGEIFS(Datos!$G$2:$G$36333,Datos!$E$2:$E$36333,$A15,Datos!$B$2:$B$36333,19,Datos!$C$2:$C$36333,"&gt;=30",Datos!$F$2:$F$36333,"STANDBY"),0),"")</f>
        <v/>
      </c>
      <c r="Z15" s="7">
        <f>IFERROR(ROUND(AVERAGEIFS(Datos!$G$2:$G$36333,Datos!$E$2:$E$36333,$A15,Datos!$B$2:$B$36333,20,Datos!$C$2:$C$36333,"&lt;30",Datos!$F$2:$F$36333,"STANDBY"),0),"")</f>
        <v/>
      </c>
      <c r="AA15" s="7">
        <f>IFERROR(ROUND(AVERAGEIFS(Datos!$G$2:$G$36333,Datos!$E$2:$E$36333,$A15,Datos!$B$2:$B$36333,20,Datos!$C$2:$C$36333,"&gt;=30",Datos!$F$2:$F$36333,"STANDBY"),0),"")</f>
        <v/>
      </c>
      <c r="AB15" s="7">
        <f>IFERROR(ROUND(AVERAGEIFS(Datos!$G$2:$G$36333,Datos!$E$2:$E$36333,$A15,Datos!$B$2:$B$36333,21,Datos!$C$2:$C$36333,"&lt;30",Datos!$F$2:$F$36333,"STANDBY"),0),"")</f>
        <v/>
      </c>
      <c r="AC15" s="7">
        <f>IFERROR(ROUND(AVERAGEIFS(Datos!$G$2:$G$36333,Datos!$E$2:$E$36333,$A15,Datos!$B$2:$B$36333,21,Datos!$C$2:$C$36333,"&gt;=30",Datos!$F$2:$F$36333,"STANDBY"),0),"")</f>
        <v/>
      </c>
      <c r="AD15" s="7">
        <f>IFERROR(ROUND(AVERAGEIFS(Datos!$G$2:$G$36333,Datos!$E$2:$E$36333,$A15,Datos!$B$2:$B$36333,22,Datos!$C$2:$C$36333,"&lt;30",Datos!$F$2:$F$36333,"STANDBY"),0),"")</f>
        <v/>
      </c>
      <c r="AE15" s="7">
        <f>IFERROR(ROUND(AVERAGEIFS(Datos!$G$2:$G$36333,Datos!$E$2:$E$36333,$A15,Datos!$B$2:$B$36333,22,Datos!$C$2:$C$36333,"&gt;=30",Datos!$F$2:$F$36333,"STANDBY"),0),"")</f>
        <v/>
      </c>
      <c r="AF15" s="7">
        <f>IFERROR(ROUND(AVERAGEIFS(Datos!$G$2:$G$36333,Datos!$E$2:$E$36333,$A15,Datos!$B$2:$B$36333,23,Datos!$C$2:$C$36333,"&lt;30",Datos!$F$2:$F$36333,"STANDBY"),0),"")</f>
        <v/>
      </c>
      <c r="AG15" s="7">
        <f>IFERROR(ROUND(AVERAGEIFS(Datos!$G$2:$G$36333,Datos!$E$2:$E$36333,$A15,Datos!$B$2:$B$36333,23,Datos!$C$2:$C$36333,"&gt;=30",Datos!$F$2:$F$36333,"STANDBY"),0),"")</f>
        <v/>
      </c>
    </row>
    <row r="16">
      <c r="A16" s="6" t="inlineStr">
        <is>
          <t>Raiponce Tangled Spin</t>
        </is>
      </c>
      <c r="B16" s="7">
        <f>IFERROR(ROUND(AVERAGEIFS(Datos!$G$2:$G$36333,Datos!$E$2:$E$36333,$A16,Datos!$B$2:$B$36333,8,Datos!$C$2:$C$36333,"&lt;30",Datos!$F$2:$F$36333,"STANDBY"),0),"")</f>
        <v/>
      </c>
      <c r="C16" s="7">
        <f>IFERROR(ROUND(AVERAGEIFS(Datos!$G$2:$G$36333,Datos!$E$2:$E$36333,$A16,Datos!$B$2:$B$36333,8,Datos!$C$2:$C$36333,"&gt;=30",Datos!$F$2:$F$36333,"STANDBY"),0),"")</f>
        <v/>
      </c>
      <c r="D16" s="7">
        <f>IFERROR(ROUND(AVERAGEIFS(Datos!$G$2:$G$36333,Datos!$E$2:$E$36333,$A16,Datos!$B$2:$B$36333,9,Datos!$C$2:$C$36333,"&lt;30",Datos!$F$2:$F$36333,"STANDBY"),0),"")</f>
        <v/>
      </c>
      <c r="E16" s="7">
        <f>IFERROR(ROUND(AVERAGEIFS(Datos!$G$2:$G$36333,Datos!$E$2:$E$36333,$A16,Datos!$B$2:$B$36333,9,Datos!$C$2:$C$36333,"&gt;=30",Datos!$F$2:$F$36333,"STANDBY"),0),"")</f>
        <v/>
      </c>
      <c r="F16" s="7">
        <f>IFERROR(ROUND(AVERAGEIFS(Datos!$G$2:$G$36333,Datos!$E$2:$E$36333,$A16,Datos!$B$2:$B$36333,10,Datos!$C$2:$C$36333,"&lt;30",Datos!$F$2:$F$36333,"STANDBY"),0),"")</f>
        <v/>
      </c>
      <c r="G16" s="7">
        <f>IFERROR(ROUND(AVERAGEIFS(Datos!$G$2:$G$36333,Datos!$E$2:$E$36333,$A16,Datos!$B$2:$B$36333,10,Datos!$C$2:$C$36333,"&gt;=30",Datos!$F$2:$F$36333,"STANDBY"),0),"")</f>
        <v/>
      </c>
      <c r="H16" s="7">
        <f>IFERROR(ROUND(AVERAGEIFS(Datos!$G$2:$G$36333,Datos!$E$2:$E$36333,$A16,Datos!$B$2:$B$36333,11,Datos!$C$2:$C$36333,"&lt;30",Datos!$F$2:$F$36333,"STANDBY"),0),"")</f>
        <v/>
      </c>
      <c r="I16" s="7">
        <f>IFERROR(ROUND(AVERAGEIFS(Datos!$G$2:$G$36333,Datos!$E$2:$E$36333,$A16,Datos!$B$2:$B$36333,11,Datos!$C$2:$C$36333,"&gt;=30",Datos!$F$2:$F$36333,"STANDBY"),0),"")</f>
        <v/>
      </c>
      <c r="J16" s="7">
        <f>IFERROR(ROUND(AVERAGEIFS(Datos!$G$2:$G$36333,Datos!$E$2:$E$36333,$A16,Datos!$B$2:$B$36333,12,Datos!$C$2:$C$36333,"&lt;30",Datos!$F$2:$F$36333,"STANDBY"),0),"")</f>
        <v/>
      </c>
      <c r="K16" s="7">
        <f>IFERROR(ROUND(AVERAGEIFS(Datos!$G$2:$G$36333,Datos!$E$2:$E$36333,$A16,Datos!$B$2:$B$36333,12,Datos!$C$2:$C$36333,"&gt;=30",Datos!$F$2:$F$36333,"STANDBY"),0),"")</f>
        <v/>
      </c>
      <c r="L16" s="7">
        <f>IFERROR(ROUND(AVERAGEIFS(Datos!$G$2:$G$36333,Datos!$E$2:$E$36333,$A16,Datos!$B$2:$B$36333,13,Datos!$C$2:$C$36333,"&lt;30",Datos!$F$2:$F$36333,"STANDBY"),0),"")</f>
        <v/>
      </c>
      <c r="M16" s="7">
        <f>IFERROR(ROUND(AVERAGEIFS(Datos!$G$2:$G$36333,Datos!$E$2:$E$36333,$A16,Datos!$B$2:$B$36333,13,Datos!$C$2:$C$36333,"&gt;=30",Datos!$F$2:$F$36333,"STANDBY"),0),"")</f>
        <v/>
      </c>
      <c r="N16" s="7">
        <f>IFERROR(ROUND(AVERAGEIFS(Datos!$G$2:$G$36333,Datos!$E$2:$E$36333,$A16,Datos!$B$2:$B$36333,14,Datos!$C$2:$C$36333,"&lt;30",Datos!$F$2:$F$36333,"STANDBY"),0),"")</f>
        <v/>
      </c>
      <c r="O16" s="7">
        <f>IFERROR(ROUND(AVERAGEIFS(Datos!$G$2:$G$36333,Datos!$E$2:$E$36333,$A16,Datos!$B$2:$B$36333,14,Datos!$C$2:$C$36333,"&gt;=30",Datos!$F$2:$F$36333,"STANDBY"),0),"")</f>
        <v/>
      </c>
      <c r="P16" s="7">
        <f>IFERROR(ROUND(AVERAGEIFS(Datos!$G$2:$G$36333,Datos!$E$2:$E$36333,$A16,Datos!$B$2:$B$36333,15,Datos!$C$2:$C$36333,"&lt;30",Datos!$F$2:$F$36333,"STANDBY"),0),"")</f>
        <v/>
      </c>
      <c r="Q16" s="7">
        <f>IFERROR(ROUND(AVERAGEIFS(Datos!$G$2:$G$36333,Datos!$E$2:$E$36333,$A16,Datos!$B$2:$B$36333,15,Datos!$C$2:$C$36333,"&gt;=30",Datos!$F$2:$F$36333,"STANDBY"),0),"")</f>
        <v/>
      </c>
      <c r="R16" s="7">
        <f>IFERROR(ROUND(AVERAGEIFS(Datos!$G$2:$G$36333,Datos!$E$2:$E$36333,$A16,Datos!$B$2:$B$36333,16,Datos!$C$2:$C$36333,"&lt;30",Datos!$F$2:$F$36333,"STANDBY"),0),"")</f>
        <v/>
      </c>
      <c r="S16" s="7">
        <f>IFERROR(ROUND(AVERAGEIFS(Datos!$G$2:$G$36333,Datos!$E$2:$E$36333,$A16,Datos!$B$2:$B$36333,16,Datos!$C$2:$C$36333,"&gt;=30",Datos!$F$2:$F$36333,"STANDBY"),0),"")</f>
        <v/>
      </c>
      <c r="T16" s="7">
        <f>IFERROR(ROUND(AVERAGEIFS(Datos!$G$2:$G$36333,Datos!$E$2:$E$36333,$A16,Datos!$B$2:$B$36333,17,Datos!$C$2:$C$36333,"&lt;30",Datos!$F$2:$F$36333,"STANDBY"),0),"")</f>
        <v/>
      </c>
      <c r="U16" s="7">
        <f>IFERROR(ROUND(AVERAGEIFS(Datos!$G$2:$G$36333,Datos!$E$2:$E$36333,$A16,Datos!$B$2:$B$36333,17,Datos!$C$2:$C$36333,"&gt;=30",Datos!$F$2:$F$36333,"STANDBY"),0),"")</f>
        <v/>
      </c>
      <c r="V16" s="7">
        <f>IFERROR(ROUND(AVERAGEIFS(Datos!$G$2:$G$36333,Datos!$E$2:$E$36333,$A16,Datos!$B$2:$B$36333,18,Datos!$C$2:$C$36333,"&lt;30",Datos!$F$2:$F$36333,"STANDBY"),0),"")</f>
        <v/>
      </c>
      <c r="W16" s="7">
        <f>IFERROR(ROUND(AVERAGEIFS(Datos!$G$2:$G$36333,Datos!$E$2:$E$36333,$A16,Datos!$B$2:$B$36333,18,Datos!$C$2:$C$36333,"&gt;=30",Datos!$F$2:$F$36333,"STANDBY"),0),"")</f>
        <v/>
      </c>
      <c r="X16" s="7">
        <f>IFERROR(ROUND(AVERAGEIFS(Datos!$G$2:$G$36333,Datos!$E$2:$E$36333,$A16,Datos!$B$2:$B$36333,19,Datos!$C$2:$C$36333,"&lt;30",Datos!$F$2:$F$36333,"STANDBY"),0),"")</f>
        <v/>
      </c>
      <c r="Y16" s="7">
        <f>IFERROR(ROUND(AVERAGEIFS(Datos!$G$2:$G$36333,Datos!$E$2:$E$36333,$A16,Datos!$B$2:$B$36333,19,Datos!$C$2:$C$36333,"&gt;=30",Datos!$F$2:$F$36333,"STANDBY"),0),"")</f>
        <v/>
      </c>
      <c r="Z16" s="7">
        <f>IFERROR(ROUND(AVERAGEIFS(Datos!$G$2:$G$36333,Datos!$E$2:$E$36333,$A16,Datos!$B$2:$B$36333,20,Datos!$C$2:$C$36333,"&lt;30",Datos!$F$2:$F$36333,"STANDBY"),0),"")</f>
        <v/>
      </c>
      <c r="AA16" s="7">
        <f>IFERROR(ROUND(AVERAGEIFS(Datos!$G$2:$G$36333,Datos!$E$2:$E$36333,$A16,Datos!$B$2:$B$36333,20,Datos!$C$2:$C$36333,"&gt;=30",Datos!$F$2:$F$36333,"STANDBY"),0),"")</f>
        <v/>
      </c>
      <c r="AB16" s="7">
        <f>IFERROR(ROUND(AVERAGEIFS(Datos!$G$2:$G$36333,Datos!$E$2:$E$36333,$A16,Datos!$B$2:$B$36333,21,Datos!$C$2:$C$36333,"&lt;30",Datos!$F$2:$F$36333,"STANDBY"),0),"")</f>
        <v/>
      </c>
      <c r="AC16" s="7">
        <f>IFERROR(ROUND(AVERAGEIFS(Datos!$G$2:$G$36333,Datos!$E$2:$E$36333,$A16,Datos!$B$2:$B$36333,21,Datos!$C$2:$C$36333,"&gt;=30",Datos!$F$2:$F$36333,"STANDBY"),0),"")</f>
        <v/>
      </c>
      <c r="AD16" s="7">
        <f>IFERROR(ROUND(AVERAGEIFS(Datos!$G$2:$G$36333,Datos!$E$2:$E$36333,$A16,Datos!$B$2:$B$36333,22,Datos!$C$2:$C$36333,"&lt;30",Datos!$F$2:$F$36333,"STANDBY"),0),"")</f>
        <v/>
      </c>
      <c r="AE16" s="7">
        <f>IFERROR(ROUND(AVERAGEIFS(Datos!$G$2:$G$36333,Datos!$E$2:$E$36333,$A16,Datos!$B$2:$B$36333,22,Datos!$C$2:$C$36333,"&gt;=30",Datos!$F$2:$F$36333,"STANDBY"),0),"")</f>
        <v/>
      </c>
      <c r="AF16" s="7">
        <f>IFERROR(ROUND(AVERAGEIFS(Datos!$G$2:$G$36333,Datos!$E$2:$E$36333,$A16,Datos!$B$2:$B$36333,23,Datos!$C$2:$C$36333,"&lt;30",Datos!$F$2:$F$36333,"STANDBY"),0),"")</f>
        <v/>
      </c>
      <c r="AG16" s="7">
        <f>IFERROR(ROUND(AVERAGEIFS(Datos!$G$2:$G$36333,Datos!$E$2:$E$36333,$A16,Datos!$B$2:$B$36333,23,Datos!$C$2:$C$36333,"&gt;=30",Datos!$F$2:$F$36333,"STANDBY"),0),"")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IFERROR(ROUND(AVERAGEIFS(Datos!$G$2:$G$36333,Datos!$E$2:$E$36333,$A17,Datos!$B$2:$B$36333,8,Datos!$C$2:$C$36333,"&lt;30",Datos!$F$2:$F$36333,"STANDBY"),0),"")</f>
        <v/>
      </c>
      <c r="C17" s="7">
        <f>IFERROR(ROUND(AVERAGEIFS(Datos!$G$2:$G$36333,Datos!$E$2:$E$36333,$A17,Datos!$B$2:$B$36333,8,Datos!$C$2:$C$36333,"&gt;=30",Datos!$F$2:$F$36333,"STANDBY"),0),"")</f>
        <v/>
      </c>
      <c r="D17" s="7">
        <f>IFERROR(ROUND(AVERAGEIFS(Datos!$G$2:$G$36333,Datos!$E$2:$E$36333,$A17,Datos!$B$2:$B$36333,9,Datos!$C$2:$C$36333,"&lt;30",Datos!$F$2:$F$36333,"STANDBY"),0),"")</f>
        <v/>
      </c>
      <c r="E17" s="7">
        <f>IFERROR(ROUND(AVERAGEIFS(Datos!$G$2:$G$36333,Datos!$E$2:$E$36333,$A17,Datos!$B$2:$B$36333,9,Datos!$C$2:$C$36333,"&gt;=30",Datos!$F$2:$F$36333,"STANDBY"),0),"")</f>
        <v/>
      </c>
      <c r="F17" s="7">
        <f>IFERROR(ROUND(AVERAGEIFS(Datos!$G$2:$G$36333,Datos!$E$2:$E$36333,$A17,Datos!$B$2:$B$36333,10,Datos!$C$2:$C$36333,"&lt;30",Datos!$F$2:$F$36333,"STANDBY"),0),"")</f>
        <v/>
      </c>
      <c r="G17" s="7">
        <f>IFERROR(ROUND(AVERAGEIFS(Datos!$G$2:$G$36333,Datos!$E$2:$E$36333,$A17,Datos!$B$2:$B$36333,10,Datos!$C$2:$C$36333,"&gt;=30",Datos!$F$2:$F$36333,"STANDBY"),0),"")</f>
        <v/>
      </c>
      <c r="H17" s="7">
        <f>IFERROR(ROUND(AVERAGEIFS(Datos!$G$2:$G$36333,Datos!$E$2:$E$36333,$A17,Datos!$B$2:$B$36333,11,Datos!$C$2:$C$36333,"&lt;30",Datos!$F$2:$F$36333,"STANDBY"),0),"")</f>
        <v/>
      </c>
      <c r="I17" s="7">
        <f>IFERROR(ROUND(AVERAGEIFS(Datos!$G$2:$G$36333,Datos!$E$2:$E$36333,$A17,Datos!$B$2:$B$36333,11,Datos!$C$2:$C$36333,"&gt;=30",Datos!$F$2:$F$36333,"STANDBY"),0),"")</f>
        <v/>
      </c>
      <c r="J17" s="7">
        <f>IFERROR(ROUND(AVERAGEIFS(Datos!$G$2:$G$36333,Datos!$E$2:$E$36333,$A17,Datos!$B$2:$B$36333,12,Datos!$C$2:$C$36333,"&lt;30",Datos!$F$2:$F$36333,"STANDBY"),0),"")</f>
        <v/>
      </c>
      <c r="K17" s="7">
        <f>IFERROR(ROUND(AVERAGEIFS(Datos!$G$2:$G$36333,Datos!$E$2:$E$36333,$A17,Datos!$B$2:$B$36333,12,Datos!$C$2:$C$36333,"&gt;=30",Datos!$F$2:$F$36333,"STANDBY"),0),"")</f>
        <v/>
      </c>
      <c r="L17" s="7">
        <f>IFERROR(ROUND(AVERAGEIFS(Datos!$G$2:$G$36333,Datos!$E$2:$E$36333,$A17,Datos!$B$2:$B$36333,13,Datos!$C$2:$C$36333,"&lt;30",Datos!$F$2:$F$36333,"STANDBY"),0),"")</f>
        <v/>
      </c>
      <c r="M17" s="7">
        <f>IFERROR(ROUND(AVERAGEIFS(Datos!$G$2:$G$36333,Datos!$E$2:$E$36333,$A17,Datos!$B$2:$B$36333,13,Datos!$C$2:$C$36333,"&gt;=30",Datos!$F$2:$F$36333,"STANDBY"),0),"")</f>
        <v/>
      </c>
      <c r="N17" s="7">
        <f>IFERROR(ROUND(AVERAGEIFS(Datos!$G$2:$G$36333,Datos!$E$2:$E$36333,$A17,Datos!$B$2:$B$36333,14,Datos!$C$2:$C$36333,"&lt;30",Datos!$F$2:$F$36333,"STANDBY"),0),"")</f>
        <v/>
      </c>
      <c r="O17" s="7">
        <f>IFERROR(ROUND(AVERAGEIFS(Datos!$G$2:$G$36333,Datos!$E$2:$E$36333,$A17,Datos!$B$2:$B$36333,14,Datos!$C$2:$C$36333,"&gt;=30",Datos!$F$2:$F$36333,"STANDBY"),0),"")</f>
        <v/>
      </c>
      <c r="P17" s="7">
        <f>IFERROR(ROUND(AVERAGEIFS(Datos!$G$2:$G$36333,Datos!$E$2:$E$36333,$A17,Datos!$B$2:$B$36333,15,Datos!$C$2:$C$36333,"&lt;30",Datos!$F$2:$F$36333,"STANDBY"),0),"")</f>
        <v/>
      </c>
      <c r="Q17" s="7">
        <f>IFERROR(ROUND(AVERAGEIFS(Datos!$G$2:$G$36333,Datos!$E$2:$E$36333,$A17,Datos!$B$2:$B$36333,15,Datos!$C$2:$C$36333,"&gt;=30",Datos!$F$2:$F$36333,"STANDBY"),0),"")</f>
        <v/>
      </c>
      <c r="R17" s="7">
        <f>IFERROR(ROUND(AVERAGEIFS(Datos!$G$2:$G$36333,Datos!$E$2:$E$36333,$A17,Datos!$B$2:$B$36333,16,Datos!$C$2:$C$36333,"&lt;30",Datos!$F$2:$F$36333,"STANDBY"),0),"")</f>
        <v/>
      </c>
      <c r="S17" s="7">
        <f>IFERROR(ROUND(AVERAGEIFS(Datos!$G$2:$G$36333,Datos!$E$2:$E$36333,$A17,Datos!$B$2:$B$36333,16,Datos!$C$2:$C$36333,"&gt;=30",Datos!$F$2:$F$36333,"STANDBY"),0),"")</f>
        <v/>
      </c>
      <c r="T17" s="7">
        <f>IFERROR(ROUND(AVERAGEIFS(Datos!$G$2:$G$36333,Datos!$E$2:$E$36333,$A17,Datos!$B$2:$B$36333,17,Datos!$C$2:$C$36333,"&lt;30",Datos!$F$2:$F$36333,"STANDBY"),0),"")</f>
        <v/>
      </c>
      <c r="U17" s="7">
        <f>IFERROR(ROUND(AVERAGEIFS(Datos!$G$2:$G$36333,Datos!$E$2:$E$36333,$A17,Datos!$B$2:$B$36333,17,Datos!$C$2:$C$36333,"&gt;=30",Datos!$F$2:$F$36333,"STANDBY"),0),"")</f>
        <v/>
      </c>
      <c r="V17" s="7">
        <f>IFERROR(ROUND(AVERAGEIFS(Datos!$G$2:$G$36333,Datos!$E$2:$E$36333,$A17,Datos!$B$2:$B$36333,18,Datos!$C$2:$C$36333,"&lt;30",Datos!$F$2:$F$36333,"STANDBY"),0),"")</f>
        <v/>
      </c>
      <c r="W17" s="7">
        <f>IFERROR(ROUND(AVERAGEIFS(Datos!$G$2:$G$36333,Datos!$E$2:$E$36333,$A17,Datos!$B$2:$B$36333,18,Datos!$C$2:$C$36333,"&gt;=30",Datos!$F$2:$F$36333,"STANDBY"),0),"")</f>
        <v/>
      </c>
      <c r="X17" s="7">
        <f>IFERROR(ROUND(AVERAGEIFS(Datos!$G$2:$G$36333,Datos!$E$2:$E$36333,$A17,Datos!$B$2:$B$36333,19,Datos!$C$2:$C$36333,"&lt;30",Datos!$F$2:$F$36333,"STANDBY"),0),"")</f>
        <v/>
      </c>
      <c r="Y17" s="7">
        <f>IFERROR(ROUND(AVERAGEIFS(Datos!$G$2:$G$36333,Datos!$E$2:$E$36333,$A17,Datos!$B$2:$B$36333,19,Datos!$C$2:$C$36333,"&gt;=30",Datos!$F$2:$F$36333,"STANDBY"),0),"")</f>
        <v/>
      </c>
      <c r="Z17" s="7">
        <f>IFERROR(ROUND(AVERAGEIFS(Datos!$G$2:$G$36333,Datos!$E$2:$E$36333,$A17,Datos!$B$2:$B$36333,20,Datos!$C$2:$C$36333,"&lt;30",Datos!$F$2:$F$36333,"STANDBY"),0),"")</f>
        <v/>
      </c>
      <c r="AA17" s="7">
        <f>IFERROR(ROUND(AVERAGEIFS(Datos!$G$2:$G$36333,Datos!$E$2:$E$36333,$A17,Datos!$B$2:$B$36333,20,Datos!$C$2:$C$36333,"&gt;=30",Datos!$F$2:$F$36333,"STANDBY"),0),"")</f>
        <v/>
      </c>
      <c r="AB17" s="7">
        <f>IFERROR(ROUND(AVERAGEIFS(Datos!$G$2:$G$36333,Datos!$E$2:$E$36333,$A17,Datos!$B$2:$B$36333,21,Datos!$C$2:$C$36333,"&lt;30",Datos!$F$2:$F$36333,"STANDBY"),0),"")</f>
        <v/>
      </c>
      <c r="AC17" s="7">
        <f>IFERROR(ROUND(AVERAGEIFS(Datos!$G$2:$G$36333,Datos!$E$2:$E$36333,$A17,Datos!$B$2:$B$36333,21,Datos!$C$2:$C$36333,"&gt;=30",Datos!$F$2:$F$36333,"STANDBY"),0),"")</f>
        <v/>
      </c>
      <c r="AD17" s="7">
        <f>IFERROR(ROUND(AVERAGEIFS(Datos!$G$2:$G$36333,Datos!$E$2:$E$36333,$A17,Datos!$B$2:$B$36333,22,Datos!$C$2:$C$36333,"&lt;30",Datos!$F$2:$F$36333,"STANDBY"),0),"")</f>
        <v/>
      </c>
      <c r="AE17" s="7">
        <f>IFERROR(ROUND(AVERAGEIFS(Datos!$G$2:$G$36333,Datos!$E$2:$E$36333,$A17,Datos!$B$2:$B$36333,22,Datos!$C$2:$C$36333,"&gt;=30",Datos!$F$2:$F$36333,"STANDBY"),0),"")</f>
        <v/>
      </c>
      <c r="AF17" s="7">
        <f>IFERROR(ROUND(AVERAGEIFS(Datos!$G$2:$G$36333,Datos!$E$2:$E$36333,$A17,Datos!$B$2:$B$36333,23,Datos!$C$2:$C$36333,"&lt;30",Datos!$F$2:$F$36333,"STANDBY"),0),"")</f>
        <v/>
      </c>
      <c r="AG17" s="7">
        <f>IFERROR(ROUND(AVERAGEIFS(Datos!$G$2:$G$36333,Datos!$E$2:$E$36333,$A17,Datos!$B$2:$B$36333,23,Datos!$C$2:$C$36333,"&gt;=30",Datos!$F$2:$F$36333,"STANDBY"),0),"")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IFERROR(ROUND(AVERAGEIFS(Datos!$G$2:$G$36333,Datos!$E$2:$E$36333,$A18,Datos!$B$2:$B$36333,8,Datos!$C$2:$C$36333,"&lt;30",Datos!$F$2:$F$36333,"STANDBY"),0),"")</f>
        <v/>
      </c>
      <c r="C18" s="7">
        <f>IFERROR(ROUND(AVERAGEIFS(Datos!$G$2:$G$36333,Datos!$E$2:$E$36333,$A18,Datos!$B$2:$B$36333,8,Datos!$C$2:$C$36333,"&gt;=30",Datos!$F$2:$F$36333,"STANDBY"),0),"")</f>
        <v/>
      </c>
      <c r="D18" s="7">
        <f>IFERROR(ROUND(AVERAGEIFS(Datos!$G$2:$G$36333,Datos!$E$2:$E$36333,$A18,Datos!$B$2:$B$36333,9,Datos!$C$2:$C$36333,"&lt;30",Datos!$F$2:$F$36333,"STANDBY"),0),"")</f>
        <v/>
      </c>
      <c r="E18" s="7">
        <f>IFERROR(ROUND(AVERAGEIFS(Datos!$G$2:$G$36333,Datos!$E$2:$E$36333,$A18,Datos!$B$2:$B$36333,9,Datos!$C$2:$C$36333,"&gt;=30",Datos!$F$2:$F$36333,"STANDBY"),0),"")</f>
        <v/>
      </c>
      <c r="F18" s="7">
        <f>IFERROR(ROUND(AVERAGEIFS(Datos!$G$2:$G$36333,Datos!$E$2:$E$36333,$A18,Datos!$B$2:$B$36333,10,Datos!$C$2:$C$36333,"&lt;30",Datos!$F$2:$F$36333,"STANDBY"),0),"")</f>
        <v/>
      </c>
      <c r="G18" s="7">
        <f>IFERROR(ROUND(AVERAGEIFS(Datos!$G$2:$G$36333,Datos!$E$2:$E$36333,$A18,Datos!$B$2:$B$36333,10,Datos!$C$2:$C$36333,"&gt;=30",Datos!$F$2:$F$36333,"STANDBY"),0),"")</f>
        <v/>
      </c>
      <c r="H18" s="7">
        <f>IFERROR(ROUND(AVERAGEIFS(Datos!$G$2:$G$36333,Datos!$E$2:$E$36333,$A18,Datos!$B$2:$B$36333,11,Datos!$C$2:$C$36333,"&lt;30",Datos!$F$2:$F$36333,"STANDBY"),0),"")</f>
        <v/>
      </c>
      <c r="I18" s="7">
        <f>IFERROR(ROUND(AVERAGEIFS(Datos!$G$2:$G$36333,Datos!$E$2:$E$36333,$A18,Datos!$B$2:$B$36333,11,Datos!$C$2:$C$36333,"&gt;=30",Datos!$F$2:$F$36333,"STANDBY"),0),"")</f>
        <v/>
      </c>
      <c r="J18" s="7">
        <f>IFERROR(ROUND(AVERAGEIFS(Datos!$G$2:$G$36333,Datos!$E$2:$E$36333,$A18,Datos!$B$2:$B$36333,12,Datos!$C$2:$C$36333,"&lt;30",Datos!$F$2:$F$36333,"STANDBY"),0),"")</f>
        <v/>
      </c>
      <c r="K18" s="7">
        <f>IFERROR(ROUND(AVERAGEIFS(Datos!$G$2:$G$36333,Datos!$E$2:$E$36333,$A18,Datos!$B$2:$B$36333,12,Datos!$C$2:$C$36333,"&gt;=30",Datos!$F$2:$F$36333,"STANDBY"),0),"")</f>
        <v/>
      </c>
      <c r="L18" s="7">
        <f>IFERROR(ROUND(AVERAGEIFS(Datos!$G$2:$G$36333,Datos!$E$2:$E$36333,$A18,Datos!$B$2:$B$36333,13,Datos!$C$2:$C$36333,"&lt;30",Datos!$F$2:$F$36333,"STANDBY"),0),"")</f>
        <v/>
      </c>
      <c r="M18" s="7">
        <f>IFERROR(ROUND(AVERAGEIFS(Datos!$G$2:$G$36333,Datos!$E$2:$E$36333,$A18,Datos!$B$2:$B$36333,13,Datos!$C$2:$C$36333,"&gt;=30",Datos!$F$2:$F$36333,"STANDBY"),0),"")</f>
        <v/>
      </c>
      <c r="N18" s="7">
        <f>IFERROR(ROUND(AVERAGEIFS(Datos!$G$2:$G$36333,Datos!$E$2:$E$36333,$A18,Datos!$B$2:$B$36333,14,Datos!$C$2:$C$36333,"&lt;30",Datos!$F$2:$F$36333,"STANDBY"),0),"")</f>
        <v/>
      </c>
      <c r="O18" s="7">
        <f>IFERROR(ROUND(AVERAGEIFS(Datos!$G$2:$G$36333,Datos!$E$2:$E$36333,$A18,Datos!$B$2:$B$36333,14,Datos!$C$2:$C$36333,"&gt;=30",Datos!$F$2:$F$36333,"STANDBY"),0),"")</f>
        <v/>
      </c>
      <c r="P18" s="7">
        <f>IFERROR(ROUND(AVERAGEIFS(Datos!$G$2:$G$36333,Datos!$E$2:$E$36333,$A18,Datos!$B$2:$B$36333,15,Datos!$C$2:$C$36333,"&lt;30",Datos!$F$2:$F$36333,"STANDBY"),0),"")</f>
        <v/>
      </c>
      <c r="Q18" s="7">
        <f>IFERROR(ROUND(AVERAGEIFS(Datos!$G$2:$G$36333,Datos!$E$2:$E$36333,$A18,Datos!$B$2:$B$36333,15,Datos!$C$2:$C$36333,"&gt;=30",Datos!$F$2:$F$36333,"STANDBY"),0),"")</f>
        <v/>
      </c>
      <c r="R18" s="7">
        <f>IFERROR(ROUND(AVERAGEIFS(Datos!$G$2:$G$36333,Datos!$E$2:$E$36333,$A18,Datos!$B$2:$B$36333,16,Datos!$C$2:$C$36333,"&lt;30",Datos!$F$2:$F$36333,"STANDBY"),0),"")</f>
        <v/>
      </c>
      <c r="S18" s="7">
        <f>IFERROR(ROUND(AVERAGEIFS(Datos!$G$2:$G$36333,Datos!$E$2:$E$36333,$A18,Datos!$B$2:$B$36333,16,Datos!$C$2:$C$36333,"&gt;=30",Datos!$F$2:$F$36333,"STANDBY"),0),"")</f>
        <v/>
      </c>
      <c r="T18" s="7">
        <f>IFERROR(ROUND(AVERAGEIFS(Datos!$G$2:$G$36333,Datos!$E$2:$E$36333,$A18,Datos!$B$2:$B$36333,17,Datos!$C$2:$C$36333,"&lt;30",Datos!$F$2:$F$36333,"STANDBY"),0),"")</f>
        <v/>
      </c>
      <c r="U18" s="7">
        <f>IFERROR(ROUND(AVERAGEIFS(Datos!$G$2:$G$36333,Datos!$E$2:$E$36333,$A18,Datos!$B$2:$B$36333,17,Datos!$C$2:$C$36333,"&gt;=30",Datos!$F$2:$F$36333,"STANDBY"),0),"")</f>
        <v/>
      </c>
      <c r="V18" s="7">
        <f>IFERROR(ROUND(AVERAGEIFS(Datos!$G$2:$G$36333,Datos!$E$2:$E$36333,$A18,Datos!$B$2:$B$36333,18,Datos!$C$2:$C$36333,"&lt;30",Datos!$F$2:$F$36333,"STANDBY"),0),"")</f>
        <v/>
      </c>
      <c r="W18" s="7">
        <f>IFERROR(ROUND(AVERAGEIFS(Datos!$G$2:$G$36333,Datos!$E$2:$E$36333,$A18,Datos!$B$2:$B$36333,18,Datos!$C$2:$C$36333,"&gt;=30",Datos!$F$2:$F$36333,"STANDBY"),0),"")</f>
        <v/>
      </c>
      <c r="X18" s="7">
        <f>IFERROR(ROUND(AVERAGEIFS(Datos!$G$2:$G$36333,Datos!$E$2:$E$36333,$A18,Datos!$B$2:$B$36333,19,Datos!$C$2:$C$36333,"&lt;30",Datos!$F$2:$F$36333,"STANDBY"),0),"")</f>
        <v/>
      </c>
      <c r="Y18" s="7">
        <f>IFERROR(ROUND(AVERAGEIFS(Datos!$G$2:$G$36333,Datos!$E$2:$E$36333,$A18,Datos!$B$2:$B$36333,19,Datos!$C$2:$C$36333,"&gt;=30",Datos!$F$2:$F$36333,"STANDBY"),0),"")</f>
        <v/>
      </c>
      <c r="Z18" s="7">
        <f>IFERROR(ROUND(AVERAGEIFS(Datos!$G$2:$G$36333,Datos!$E$2:$E$36333,$A18,Datos!$B$2:$B$36333,20,Datos!$C$2:$C$36333,"&lt;30",Datos!$F$2:$F$36333,"STANDBY"),0),"")</f>
        <v/>
      </c>
      <c r="AA18" s="7">
        <f>IFERROR(ROUND(AVERAGEIFS(Datos!$G$2:$G$36333,Datos!$E$2:$E$36333,$A18,Datos!$B$2:$B$36333,20,Datos!$C$2:$C$36333,"&gt;=30",Datos!$F$2:$F$36333,"STANDBY"),0),"")</f>
        <v/>
      </c>
      <c r="AB18" s="7">
        <f>IFERROR(ROUND(AVERAGEIFS(Datos!$G$2:$G$36333,Datos!$E$2:$E$36333,$A18,Datos!$B$2:$B$36333,21,Datos!$C$2:$C$36333,"&lt;30",Datos!$F$2:$F$36333,"STANDBY"),0),"")</f>
        <v/>
      </c>
      <c r="AC18" s="7">
        <f>IFERROR(ROUND(AVERAGEIFS(Datos!$G$2:$G$36333,Datos!$E$2:$E$36333,$A18,Datos!$B$2:$B$36333,21,Datos!$C$2:$C$36333,"&gt;=30",Datos!$F$2:$F$36333,"STANDBY"),0),"")</f>
        <v/>
      </c>
      <c r="AD18" s="7">
        <f>IFERROR(ROUND(AVERAGEIFS(Datos!$G$2:$G$36333,Datos!$E$2:$E$36333,$A18,Datos!$B$2:$B$36333,22,Datos!$C$2:$C$36333,"&lt;30",Datos!$F$2:$F$36333,"STANDBY"),0),"")</f>
        <v/>
      </c>
      <c r="AE18" s="7">
        <f>IFERROR(ROUND(AVERAGEIFS(Datos!$G$2:$G$36333,Datos!$E$2:$E$36333,$A18,Datos!$B$2:$B$36333,22,Datos!$C$2:$C$36333,"&gt;=30",Datos!$F$2:$F$36333,"STANDBY"),0),"")</f>
        <v/>
      </c>
      <c r="AF18" s="7">
        <f>IFERROR(ROUND(AVERAGEIFS(Datos!$G$2:$G$36333,Datos!$E$2:$E$36333,$A18,Datos!$B$2:$B$36333,23,Datos!$C$2:$C$36333,"&lt;30",Datos!$F$2:$F$36333,"STANDBY"),0),"")</f>
        <v/>
      </c>
      <c r="AG18" s="7">
        <f>IFERROR(ROUND(AVERAGEIFS(Datos!$G$2:$G$36333,Datos!$E$2:$E$36333,$A18,Datos!$B$2:$B$36333,23,Datos!$C$2:$C$36333,"&gt;=30",Datos!$F$2:$F$36333,"STANDBY"),0),"")</f>
        <v/>
      </c>
    </row>
    <row r="19">
      <c r="A19" s="6" t="inlineStr">
        <is>
          <t>Slinky® Dog Zigzag Spin</t>
        </is>
      </c>
      <c r="B19" s="7">
        <f>IFERROR(ROUND(AVERAGEIFS(Datos!$G$2:$G$36333,Datos!$E$2:$E$36333,$A19,Datos!$B$2:$B$36333,8,Datos!$C$2:$C$36333,"&lt;30",Datos!$F$2:$F$36333,"STANDBY"),0),"")</f>
        <v/>
      </c>
      <c r="C19" s="7">
        <f>IFERROR(ROUND(AVERAGEIFS(Datos!$G$2:$G$36333,Datos!$E$2:$E$36333,$A19,Datos!$B$2:$B$36333,8,Datos!$C$2:$C$36333,"&gt;=30",Datos!$F$2:$F$36333,"STANDBY"),0),"")</f>
        <v/>
      </c>
      <c r="D19" s="7">
        <f>IFERROR(ROUND(AVERAGEIFS(Datos!$G$2:$G$36333,Datos!$E$2:$E$36333,$A19,Datos!$B$2:$B$36333,9,Datos!$C$2:$C$36333,"&lt;30",Datos!$F$2:$F$36333,"STANDBY"),0),"")</f>
        <v/>
      </c>
      <c r="E19" s="7">
        <f>IFERROR(ROUND(AVERAGEIFS(Datos!$G$2:$G$36333,Datos!$E$2:$E$36333,$A19,Datos!$B$2:$B$36333,9,Datos!$C$2:$C$36333,"&gt;=30",Datos!$F$2:$F$36333,"STANDBY"),0),"")</f>
        <v/>
      </c>
      <c r="F19" s="7">
        <f>IFERROR(ROUND(AVERAGEIFS(Datos!$G$2:$G$36333,Datos!$E$2:$E$36333,$A19,Datos!$B$2:$B$36333,10,Datos!$C$2:$C$36333,"&lt;30",Datos!$F$2:$F$36333,"STANDBY"),0),"")</f>
        <v/>
      </c>
      <c r="G19" s="7">
        <f>IFERROR(ROUND(AVERAGEIFS(Datos!$G$2:$G$36333,Datos!$E$2:$E$36333,$A19,Datos!$B$2:$B$36333,10,Datos!$C$2:$C$36333,"&gt;=30",Datos!$F$2:$F$36333,"STANDBY"),0),"")</f>
        <v/>
      </c>
      <c r="H19" s="7">
        <f>IFERROR(ROUND(AVERAGEIFS(Datos!$G$2:$G$36333,Datos!$E$2:$E$36333,$A19,Datos!$B$2:$B$36333,11,Datos!$C$2:$C$36333,"&lt;30",Datos!$F$2:$F$36333,"STANDBY"),0),"")</f>
        <v/>
      </c>
      <c r="I19" s="7">
        <f>IFERROR(ROUND(AVERAGEIFS(Datos!$G$2:$G$36333,Datos!$E$2:$E$36333,$A19,Datos!$B$2:$B$36333,11,Datos!$C$2:$C$36333,"&gt;=30",Datos!$F$2:$F$36333,"STANDBY"),0),"")</f>
        <v/>
      </c>
      <c r="J19" s="7">
        <f>IFERROR(ROUND(AVERAGEIFS(Datos!$G$2:$G$36333,Datos!$E$2:$E$36333,$A19,Datos!$B$2:$B$36333,12,Datos!$C$2:$C$36333,"&lt;30",Datos!$F$2:$F$36333,"STANDBY"),0),"")</f>
        <v/>
      </c>
      <c r="K19" s="7">
        <f>IFERROR(ROUND(AVERAGEIFS(Datos!$G$2:$G$36333,Datos!$E$2:$E$36333,$A19,Datos!$B$2:$B$36333,12,Datos!$C$2:$C$36333,"&gt;=30",Datos!$F$2:$F$36333,"STANDBY"),0),"")</f>
        <v/>
      </c>
      <c r="L19" s="7">
        <f>IFERROR(ROUND(AVERAGEIFS(Datos!$G$2:$G$36333,Datos!$E$2:$E$36333,$A19,Datos!$B$2:$B$36333,13,Datos!$C$2:$C$36333,"&lt;30",Datos!$F$2:$F$36333,"STANDBY"),0),"")</f>
        <v/>
      </c>
      <c r="M19" s="7">
        <f>IFERROR(ROUND(AVERAGEIFS(Datos!$G$2:$G$36333,Datos!$E$2:$E$36333,$A19,Datos!$B$2:$B$36333,13,Datos!$C$2:$C$36333,"&gt;=30",Datos!$F$2:$F$36333,"STANDBY"),0),"")</f>
        <v/>
      </c>
      <c r="N19" s="7">
        <f>IFERROR(ROUND(AVERAGEIFS(Datos!$G$2:$G$36333,Datos!$E$2:$E$36333,$A19,Datos!$B$2:$B$36333,14,Datos!$C$2:$C$36333,"&lt;30",Datos!$F$2:$F$36333,"STANDBY"),0),"")</f>
        <v/>
      </c>
      <c r="O19" s="7">
        <f>IFERROR(ROUND(AVERAGEIFS(Datos!$G$2:$G$36333,Datos!$E$2:$E$36333,$A19,Datos!$B$2:$B$36333,14,Datos!$C$2:$C$36333,"&gt;=30",Datos!$F$2:$F$36333,"STANDBY"),0),"")</f>
        <v/>
      </c>
      <c r="P19" s="7">
        <f>IFERROR(ROUND(AVERAGEIFS(Datos!$G$2:$G$36333,Datos!$E$2:$E$36333,$A19,Datos!$B$2:$B$36333,15,Datos!$C$2:$C$36333,"&lt;30",Datos!$F$2:$F$36333,"STANDBY"),0),"")</f>
        <v/>
      </c>
      <c r="Q19" s="7">
        <f>IFERROR(ROUND(AVERAGEIFS(Datos!$G$2:$G$36333,Datos!$E$2:$E$36333,$A19,Datos!$B$2:$B$36333,15,Datos!$C$2:$C$36333,"&gt;=30",Datos!$F$2:$F$36333,"STANDBY"),0),"")</f>
        <v/>
      </c>
      <c r="R19" s="7">
        <f>IFERROR(ROUND(AVERAGEIFS(Datos!$G$2:$G$36333,Datos!$E$2:$E$36333,$A19,Datos!$B$2:$B$36333,16,Datos!$C$2:$C$36333,"&lt;30",Datos!$F$2:$F$36333,"STANDBY"),0),"")</f>
        <v/>
      </c>
      <c r="S19" s="7">
        <f>IFERROR(ROUND(AVERAGEIFS(Datos!$G$2:$G$36333,Datos!$E$2:$E$36333,$A19,Datos!$B$2:$B$36333,16,Datos!$C$2:$C$36333,"&gt;=30",Datos!$F$2:$F$36333,"STANDBY"),0),"")</f>
        <v/>
      </c>
      <c r="T19" s="7">
        <f>IFERROR(ROUND(AVERAGEIFS(Datos!$G$2:$G$36333,Datos!$E$2:$E$36333,$A19,Datos!$B$2:$B$36333,17,Datos!$C$2:$C$36333,"&lt;30",Datos!$F$2:$F$36333,"STANDBY"),0),"")</f>
        <v/>
      </c>
      <c r="U19" s="7">
        <f>IFERROR(ROUND(AVERAGEIFS(Datos!$G$2:$G$36333,Datos!$E$2:$E$36333,$A19,Datos!$B$2:$B$36333,17,Datos!$C$2:$C$36333,"&gt;=30",Datos!$F$2:$F$36333,"STANDBY"),0),"")</f>
        <v/>
      </c>
      <c r="V19" s="7">
        <f>IFERROR(ROUND(AVERAGEIFS(Datos!$G$2:$G$36333,Datos!$E$2:$E$36333,$A19,Datos!$B$2:$B$36333,18,Datos!$C$2:$C$36333,"&lt;30",Datos!$F$2:$F$36333,"STANDBY"),0),"")</f>
        <v/>
      </c>
      <c r="W19" s="7">
        <f>IFERROR(ROUND(AVERAGEIFS(Datos!$G$2:$G$36333,Datos!$E$2:$E$36333,$A19,Datos!$B$2:$B$36333,18,Datos!$C$2:$C$36333,"&gt;=30",Datos!$F$2:$F$36333,"STANDBY"),0),"")</f>
        <v/>
      </c>
      <c r="X19" s="7">
        <f>IFERROR(ROUND(AVERAGEIFS(Datos!$G$2:$G$36333,Datos!$E$2:$E$36333,$A19,Datos!$B$2:$B$36333,19,Datos!$C$2:$C$36333,"&lt;30",Datos!$F$2:$F$36333,"STANDBY"),0),"")</f>
        <v/>
      </c>
      <c r="Y19" s="7">
        <f>IFERROR(ROUND(AVERAGEIFS(Datos!$G$2:$G$36333,Datos!$E$2:$E$36333,$A19,Datos!$B$2:$B$36333,19,Datos!$C$2:$C$36333,"&gt;=30",Datos!$F$2:$F$36333,"STANDBY"),0),"")</f>
        <v/>
      </c>
      <c r="Z19" s="7">
        <f>IFERROR(ROUND(AVERAGEIFS(Datos!$G$2:$G$36333,Datos!$E$2:$E$36333,$A19,Datos!$B$2:$B$36333,20,Datos!$C$2:$C$36333,"&lt;30",Datos!$F$2:$F$36333,"STANDBY"),0),"")</f>
        <v/>
      </c>
      <c r="AA19" s="7">
        <f>IFERROR(ROUND(AVERAGEIFS(Datos!$G$2:$G$36333,Datos!$E$2:$E$36333,$A19,Datos!$B$2:$B$36333,20,Datos!$C$2:$C$36333,"&gt;=30",Datos!$F$2:$F$36333,"STANDBY"),0),"")</f>
        <v/>
      </c>
      <c r="AB19" s="7">
        <f>IFERROR(ROUND(AVERAGEIFS(Datos!$G$2:$G$36333,Datos!$E$2:$E$36333,$A19,Datos!$B$2:$B$36333,21,Datos!$C$2:$C$36333,"&lt;30",Datos!$F$2:$F$36333,"STANDBY"),0),"")</f>
        <v/>
      </c>
      <c r="AC19" s="7">
        <f>IFERROR(ROUND(AVERAGEIFS(Datos!$G$2:$G$36333,Datos!$E$2:$E$36333,$A19,Datos!$B$2:$B$36333,21,Datos!$C$2:$C$36333,"&gt;=30",Datos!$F$2:$F$36333,"STANDBY"),0),"")</f>
        <v/>
      </c>
      <c r="AD19" s="7">
        <f>IFERROR(ROUND(AVERAGEIFS(Datos!$G$2:$G$36333,Datos!$E$2:$E$36333,$A19,Datos!$B$2:$B$36333,22,Datos!$C$2:$C$36333,"&lt;30",Datos!$F$2:$F$36333,"STANDBY"),0),"")</f>
        <v/>
      </c>
      <c r="AE19" s="7">
        <f>IFERROR(ROUND(AVERAGEIFS(Datos!$G$2:$G$36333,Datos!$E$2:$E$36333,$A19,Datos!$B$2:$B$36333,22,Datos!$C$2:$C$36333,"&gt;=30",Datos!$F$2:$F$36333,"STANDBY"),0),"")</f>
        <v/>
      </c>
      <c r="AF19" s="7">
        <f>IFERROR(ROUND(AVERAGEIFS(Datos!$G$2:$G$36333,Datos!$E$2:$E$36333,$A19,Datos!$B$2:$B$36333,23,Datos!$C$2:$C$36333,"&lt;30",Datos!$F$2:$F$36333,"STANDBY"),0),"")</f>
        <v/>
      </c>
      <c r="AG19" s="7">
        <f>IFERROR(ROUND(AVERAGEIFS(Datos!$G$2:$G$36333,Datos!$E$2:$E$36333,$A19,Datos!$B$2:$B$36333,23,Datos!$C$2:$C$36333,"&gt;=30",Datos!$F$2:$F$36333,"STANDBY"),0),"")</f>
        <v/>
      </c>
    </row>
    <row r="20">
      <c r="A20" s="6" t="inlineStr">
        <is>
          <t>Spider-Man W.E.B. Adventure</t>
        </is>
      </c>
      <c r="B20" s="7">
        <f>IFERROR(ROUND(AVERAGEIFS(Datos!$G$2:$G$36333,Datos!$E$2:$E$36333,$A20,Datos!$B$2:$B$36333,8,Datos!$C$2:$C$36333,"&lt;30",Datos!$F$2:$F$36333,"STANDBY"),0),"")</f>
        <v/>
      </c>
      <c r="C20" s="7">
        <f>IFERROR(ROUND(AVERAGEIFS(Datos!$G$2:$G$36333,Datos!$E$2:$E$36333,$A20,Datos!$B$2:$B$36333,8,Datos!$C$2:$C$36333,"&gt;=30",Datos!$F$2:$F$36333,"STANDBY"),0),"")</f>
        <v/>
      </c>
      <c r="D20" s="7">
        <f>IFERROR(ROUND(AVERAGEIFS(Datos!$G$2:$G$36333,Datos!$E$2:$E$36333,$A20,Datos!$B$2:$B$36333,9,Datos!$C$2:$C$36333,"&lt;30",Datos!$F$2:$F$36333,"STANDBY"),0),"")</f>
        <v/>
      </c>
      <c r="E20" s="7">
        <f>IFERROR(ROUND(AVERAGEIFS(Datos!$G$2:$G$36333,Datos!$E$2:$E$36333,$A20,Datos!$B$2:$B$36333,9,Datos!$C$2:$C$36333,"&gt;=30",Datos!$F$2:$F$36333,"STANDBY"),0),"")</f>
        <v/>
      </c>
      <c r="F20" s="7">
        <f>IFERROR(ROUND(AVERAGEIFS(Datos!$G$2:$G$36333,Datos!$E$2:$E$36333,$A20,Datos!$B$2:$B$36333,10,Datos!$C$2:$C$36333,"&lt;30",Datos!$F$2:$F$36333,"STANDBY"),0),"")</f>
        <v/>
      </c>
      <c r="G20" s="7">
        <f>IFERROR(ROUND(AVERAGEIFS(Datos!$G$2:$G$36333,Datos!$E$2:$E$36333,$A20,Datos!$B$2:$B$36333,10,Datos!$C$2:$C$36333,"&gt;=30",Datos!$F$2:$F$36333,"STANDBY"),0),"")</f>
        <v/>
      </c>
      <c r="H20" s="7">
        <f>IFERROR(ROUND(AVERAGEIFS(Datos!$G$2:$G$36333,Datos!$E$2:$E$36333,$A20,Datos!$B$2:$B$36333,11,Datos!$C$2:$C$36333,"&lt;30",Datos!$F$2:$F$36333,"STANDBY"),0),"")</f>
        <v/>
      </c>
      <c r="I20" s="7">
        <f>IFERROR(ROUND(AVERAGEIFS(Datos!$G$2:$G$36333,Datos!$E$2:$E$36333,$A20,Datos!$B$2:$B$36333,11,Datos!$C$2:$C$36333,"&gt;=30",Datos!$F$2:$F$36333,"STANDBY"),0),"")</f>
        <v/>
      </c>
      <c r="J20" s="7">
        <f>IFERROR(ROUND(AVERAGEIFS(Datos!$G$2:$G$36333,Datos!$E$2:$E$36333,$A20,Datos!$B$2:$B$36333,12,Datos!$C$2:$C$36333,"&lt;30",Datos!$F$2:$F$36333,"STANDBY"),0),"")</f>
        <v/>
      </c>
      <c r="K20" s="7">
        <f>IFERROR(ROUND(AVERAGEIFS(Datos!$G$2:$G$36333,Datos!$E$2:$E$36333,$A20,Datos!$B$2:$B$36333,12,Datos!$C$2:$C$36333,"&gt;=30",Datos!$F$2:$F$36333,"STANDBY"),0),"")</f>
        <v/>
      </c>
      <c r="L20" s="7">
        <f>IFERROR(ROUND(AVERAGEIFS(Datos!$G$2:$G$36333,Datos!$E$2:$E$36333,$A20,Datos!$B$2:$B$36333,13,Datos!$C$2:$C$36333,"&lt;30",Datos!$F$2:$F$36333,"STANDBY"),0),"")</f>
        <v/>
      </c>
      <c r="M20" s="7">
        <f>IFERROR(ROUND(AVERAGEIFS(Datos!$G$2:$G$36333,Datos!$E$2:$E$36333,$A20,Datos!$B$2:$B$36333,13,Datos!$C$2:$C$36333,"&gt;=30",Datos!$F$2:$F$36333,"STANDBY"),0),"")</f>
        <v/>
      </c>
      <c r="N20" s="7">
        <f>IFERROR(ROUND(AVERAGEIFS(Datos!$G$2:$G$36333,Datos!$E$2:$E$36333,$A20,Datos!$B$2:$B$36333,14,Datos!$C$2:$C$36333,"&lt;30",Datos!$F$2:$F$36333,"STANDBY"),0),"")</f>
        <v/>
      </c>
      <c r="O20" s="7">
        <f>IFERROR(ROUND(AVERAGEIFS(Datos!$G$2:$G$36333,Datos!$E$2:$E$36333,$A20,Datos!$B$2:$B$36333,14,Datos!$C$2:$C$36333,"&gt;=30",Datos!$F$2:$F$36333,"STANDBY"),0),"")</f>
        <v/>
      </c>
      <c r="P20" s="7">
        <f>IFERROR(ROUND(AVERAGEIFS(Datos!$G$2:$G$36333,Datos!$E$2:$E$36333,$A20,Datos!$B$2:$B$36333,15,Datos!$C$2:$C$36333,"&lt;30",Datos!$F$2:$F$36333,"STANDBY"),0),"")</f>
        <v/>
      </c>
      <c r="Q20" s="7">
        <f>IFERROR(ROUND(AVERAGEIFS(Datos!$G$2:$G$36333,Datos!$E$2:$E$36333,$A20,Datos!$B$2:$B$36333,15,Datos!$C$2:$C$36333,"&gt;=30",Datos!$F$2:$F$36333,"STANDBY"),0),"")</f>
        <v/>
      </c>
      <c r="R20" s="7">
        <f>IFERROR(ROUND(AVERAGEIFS(Datos!$G$2:$G$36333,Datos!$E$2:$E$36333,$A20,Datos!$B$2:$B$36333,16,Datos!$C$2:$C$36333,"&lt;30",Datos!$F$2:$F$36333,"STANDBY"),0),"")</f>
        <v/>
      </c>
      <c r="S20" s="7">
        <f>IFERROR(ROUND(AVERAGEIFS(Datos!$G$2:$G$36333,Datos!$E$2:$E$36333,$A20,Datos!$B$2:$B$36333,16,Datos!$C$2:$C$36333,"&gt;=30",Datos!$F$2:$F$36333,"STANDBY"),0),"")</f>
        <v/>
      </c>
      <c r="T20" s="7">
        <f>IFERROR(ROUND(AVERAGEIFS(Datos!$G$2:$G$36333,Datos!$E$2:$E$36333,$A20,Datos!$B$2:$B$36333,17,Datos!$C$2:$C$36333,"&lt;30",Datos!$F$2:$F$36333,"STANDBY"),0),"")</f>
        <v/>
      </c>
      <c r="U20" s="7">
        <f>IFERROR(ROUND(AVERAGEIFS(Datos!$G$2:$G$36333,Datos!$E$2:$E$36333,$A20,Datos!$B$2:$B$36333,17,Datos!$C$2:$C$36333,"&gt;=30",Datos!$F$2:$F$36333,"STANDBY"),0),"")</f>
        <v/>
      </c>
      <c r="V20" s="7">
        <f>IFERROR(ROUND(AVERAGEIFS(Datos!$G$2:$G$36333,Datos!$E$2:$E$36333,$A20,Datos!$B$2:$B$36333,18,Datos!$C$2:$C$36333,"&lt;30",Datos!$F$2:$F$36333,"STANDBY"),0),"")</f>
        <v/>
      </c>
      <c r="W20" s="7">
        <f>IFERROR(ROUND(AVERAGEIFS(Datos!$G$2:$G$36333,Datos!$E$2:$E$36333,$A20,Datos!$B$2:$B$36333,18,Datos!$C$2:$C$36333,"&gt;=30",Datos!$F$2:$F$36333,"STANDBY"),0),"")</f>
        <v/>
      </c>
      <c r="X20" s="7">
        <f>IFERROR(ROUND(AVERAGEIFS(Datos!$G$2:$G$36333,Datos!$E$2:$E$36333,$A20,Datos!$B$2:$B$36333,19,Datos!$C$2:$C$36333,"&lt;30",Datos!$F$2:$F$36333,"STANDBY"),0),"")</f>
        <v/>
      </c>
      <c r="Y20" s="7">
        <f>IFERROR(ROUND(AVERAGEIFS(Datos!$G$2:$G$36333,Datos!$E$2:$E$36333,$A20,Datos!$B$2:$B$36333,19,Datos!$C$2:$C$36333,"&gt;=30",Datos!$F$2:$F$36333,"STANDBY"),0),"")</f>
        <v/>
      </c>
      <c r="Z20" s="7">
        <f>IFERROR(ROUND(AVERAGEIFS(Datos!$G$2:$G$36333,Datos!$E$2:$E$36333,$A20,Datos!$B$2:$B$36333,20,Datos!$C$2:$C$36333,"&lt;30",Datos!$F$2:$F$36333,"STANDBY"),0),"")</f>
        <v/>
      </c>
      <c r="AA20" s="7">
        <f>IFERROR(ROUND(AVERAGEIFS(Datos!$G$2:$G$36333,Datos!$E$2:$E$36333,$A20,Datos!$B$2:$B$36333,20,Datos!$C$2:$C$36333,"&gt;=30",Datos!$F$2:$F$36333,"STANDBY"),0),"")</f>
        <v/>
      </c>
      <c r="AB20" s="7">
        <f>IFERROR(ROUND(AVERAGEIFS(Datos!$G$2:$G$36333,Datos!$E$2:$E$36333,$A20,Datos!$B$2:$B$36333,21,Datos!$C$2:$C$36333,"&lt;30",Datos!$F$2:$F$36333,"STANDBY"),0),"")</f>
        <v/>
      </c>
      <c r="AC20" s="7">
        <f>IFERROR(ROUND(AVERAGEIFS(Datos!$G$2:$G$36333,Datos!$E$2:$E$36333,$A20,Datos!$B$2:$B$36333,21,Datos!$C$2:$C$36333,"&gt;=30",Datos!$F$2:$F$36333,"STANDBY"),0),"")</f>
        <v/>
      </c>
      <c r="AD20" s="7">
        <f>IFERROR(ROUND(AVERAGEIFS(Datos!$G$2:$G$36333,Datos!$E$2:$E$36333,$A20,Datos!$B$2:$B$36333,22,Datos!$C$2:$C$36333,"&lt;30",Datos!$F$2:$F$36333,"STANDBY"),0),"")</f>
        <v/>
      </c>
      <c r="AE20" s="7">
        <f>IFERROR(ROUND(AVERAGEIFS(Datos!$G$2:$G$36333,Datos!$E$2:$E$36333,$A20,Datos!$B$2:$B$36333,22,Datos!$C$2:$C$36333,"&gt;=30",Datos!$F$2:$F$36333,"STANDBY"),0),"")</f>
        <v/>
      </c>
      <c r="AF20" s="7">
        <f>IFERROR(ROUND(AVERAGEIFS(Datos!$G$2:$G$36333,Datos!$E$2:$E$36333,$A20,Datos!$B$2:$B$36333,23,Datos!$C$2:$C$36333,"&lt;30",Datos!$F$2:$F$36333,"STANDBY"),0),"")</f>
        <v/>
      </c>
      <c r="AG20" s="7">
        <f>IFERROR(ROUND(AVERAGEIFS(Datos!$G$2:$G$36333,Datos!$E$2:$E$36333,$A20,Datos!$B$2:$B$36333,23,Datos!$C$2:$C$36333,"&gt;=30",Datos!$F$2:$F$36333,"STANDBY"),0),"")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IFERROR(ROUND(AVERAGEIFS(Datos!$G$2:$G$36333,Datos!$E$2:$E$36333,$A21,Datos!$B$2:$B$36333,8,Datos!$C$2:$C$36333,"&lt;30",Datos!$F$2:$F$36333,"STANDBY"),0),"")</f>
        <v/>
      </c>
      <c r="C21" s="7">
        <f>IFERROR(ROUND(AVERAGEIFS(Datos!$G$2:$G$36333,Datos!$E$2:$E$36333,$A21,Datos!$B$2:$B$36333,8,Datos!$C$2:$C$36333,"&gt;=30",Datos!$F$2:$F$36333,"STANDBY"),0),"")</f>
        <v/>
      </c>
      <c r="D21" s="7">
        <f>IFERROR(ROUND(AVERAGEIFS(Datos!$G$2:$G$36333,Datos!$E$2:$E$36333,$A21,Datos!$B$2:$B$36333,9,Datos!$C$2:$C$36333,"&lt;30",Datos!$F$2:$F$36333,"STANDBY"),0),"")</f>
        <v/>
      </c>
      <c r="E21" s="7">
        <f>IFERROR(ROUND(AVERAGEIFS(Datos!$G$2:$G$36333,Datos!$E$2:$E$36333,$A21,Datos!$B$2:$B$36333,9,Datos!$C$2:$C$36333,"&gt;=30",Datos!$F$2:$F$36333,"STANDBY"),0),"")</f>
        <v/>
      </c>
      <c r="F21" s="7">
        <f>IFERROR(ROUND(AVERAGEIFS(Datos!$G$2:$G$36333,Datos!$E$2:$E$36333,$A21,Datos!$B$2:$B$36333,10,Datos!$C$2:$C$36333,"&lt;30",Datos!$F$2:$F$36333,"STANDBY"),0),"")</f>
        <v/>
      </c>
      <c r="G21" s="7">
        <f>IFERROR(ROUND(AVERAGEIFS(Datos!$G$2:$G$36333,Datos!$E$2:$E$36333,$A21,Datos!$B$2:$B$36333,10,Datos!$C$2:$C$36333,"&gt;=30",Datos!$F$2:$F$36333,"STANDBY"),0),"")</f>
        <v/>
      </c>
      <c r="H21" s="7">
        <f>IFERROR(ROUND(AVERAGEIFS(Datos!$G$2:$G$36333,Datos!$E$2:$E$36333,$A21,Datos!$B$2:$B$36333,11,Datos!$C$2:$C$36333,"&lt;30",Datos!$F$2:$F$36333,"STANDBY"),0),"")</f>
        <v/>
      </c>
      <c r="I21" s="7">
        <f>IFERROR(ROUND(AVERAGEIFS(Datos!$G$2:$G$36333,Datos!$E$2:$E$36333,$A21,Datos!$B$2:$B$36333,11,Datos!$C$2:$C$36333,"&gt;=30",Datos!$F$2:$F$36333,"STANDBY"),0),"")</f>
        <v/>
      </c>
      <c r="J21" s="7">
        <f>IFERROR(ROUND(AVERAGEIFS(Datos!$G$2:$G$36333,Datos!$E$2:$E$36333,$A21,Datos!$B$2:$B$36333,12,Datos!$C$2:$C$36333,"&lt;30",Datos!$F$2:$F$36333,"STANDBY"),0),"")</f>
        <v/>
      </c>
      <c r="K21" s="7">
        <f>IFERROR(ROUND(AVERAGEIFS(Datos!$G$2:$G$36333,Datos!$E$2:$E$36333,$A21,Datos!$B$2:$B$36333,12,Datos!$C$2:$C$36333,"&gt;=30",Datos!$F$2:$F$36333,"STANDBY"),0),"")</f>
        <v/>
      </c>
      <c r="L21" s="7">
        <f>IFERROR(ROUND(AVERAGEIFS(Datos!$G$2:$G$36333,Datos!$E$2:$E$36333,$A21,Datos!$B$2:$B$36333,13,Datos!$C$2:$C$36333,"&lt;30",Datos!$F$2:$F$36333,"STANDBY"),0),"")</f>
        <v/>
      </c>
      <c r="M21" s="7">
        <f>IFERROR(ROUND(AVERAGEIFS(Datos!$G$2:$G$36333,Datos!$E$2:$E$36333,$A21,Datos!$B$2:$B$36333,13,Datos!$C$2:$C$36333,"&gt;=30",Datos!$F$2:$F$36333,"STANDBY"),0),"")</f>
        <v/>
      </c>
      <c r="N21" s="7">
        <f>IFERROR(ROUND(AVERAGEIFS(Datos!$G$2:$G$36333,Datos!$E$2:$E$36333,$A21,Datos!$B$2:$B$36333,14,Datos!$C$2:$C$36333,"&lt;30",Datos!$F$2:$F$36333,"STANDBY"),0),"")</f>
        <v/>
      </c>
      <c r="O21" s="7">
        <f>IFERROR(ROUND(AVERAGEIFS(Datos!$G$2:$G$36333,Datos!$E$2:$E$36333,$A21,Datos!$B$2:$B$36333,14,Datos!$C$2:$C$36333,"&gt;=30",Datos!$F$2:$F$36333,"STANDBY"),0),"")</f>
        <v/>
      </c>
      <c r="P21" s="7">
        <f>IFERROR(ROUND(AVERAGEIFS(Datos!$G$2:$G$36333,Datos!$E$2:$E$36333,$A21,Datos!$B$2:$B$36333,15,Datos!$C$2:$C$36333,"&lt;30",Datos!$F$2:$F$36333,"STANDBY"),0),"")</f>
        <v/>
      </c>
      <c r="Q21" s="7">
        <f>IFERROR(ROUND(AVERAGEIFS(Datos!$G$2:$G$36333,Datos!$E$2:$E$36333,$A21,Datos!$B$2:$B$36333,15,Datos!$C$2:$C$36333,"&gt;=30",Datos!$F$2:$F$36333,"STANDBY"),0),"")</f>
        <v/>
      </c>
      <c r="R21" s="7">
        <f>IFERROR(ROUND(AVERAGEIFS(Datos!$G$2:$G$36333,Datos!$E$2:$E$36333,$A21,Datos!$B$2:$B$36333,16,Datos!$C$2:$C$36333,"&lt;30",Datos!$F$2:$F$36333,"STANDBY"),0),"")</f>
        <v/>
      </c>
      <c r="S21" s="7">
        <f>IFERROR(ROUND(AVERAGEIFS(Datos!$G$2:$G$36333,Datos!$E$2:$E$36333,$A21,Datos!$B$2:$B$36333,16,Datos!$C$2:$C$36333,"&gt;=30",Datos!$F$2:$F$36333,"STANDBY"),0),"")</f>
        <v/>
      </c>
      <c r="T21" s="7">
        <f>IFERROR(ROUND(AVERAGEIFS(Datos!$G$2:$G$36333,Datos!$E$2:$E$36333,$A21,Datos!$B$2:$B$36333,17,Datos!$C$2:$C$36333,"&lt;30",Datos!$F$2:$F$36333,"STANDBY"),0),"")</f>
        <v/>
      </c>
      <c r="U21" s="7">
        <f>IFERROR(ROUND(AVERAGEIFS(Datos!$G$2:$G$36333,Datos!$E$2:$E$36333,$A21,Datos!$B$2:$B$36333,17,Datos!$C$2:$C$36333,"&gt;=30",Datos!$F$2:$F$36333,"STANDBY"),0),"")</f>
        <v/>
      </c>
      <c r="V21" s="7">
        <f>IFERROR(ROUND(AVERAGEIFS(Datos!$G$2:$G$36333,Datos!$E$2:$E$36333,$A21,Datos!$B$2:$B$36333,18,Datos!$C$2:$C$36333,"&lt;30",Datos!$F$2:$F$36333,"STANDBY"),0),"")</f>
        <v/>
      </c>
      <c r="W21" s="7">
        <f>IFERROR(ROUND(AVERAGEIFS(Datos!$G$2:$G$36333,Datos!$E$2:$E$36333,$A21,Datos!$B$2:$B$36333,18,Datos!$C$2:$C$36333,"&gt;=30",Datos!$F$2:$F$36333,"STANDBY"),0),"")</f>
        <v/>
      </c>
      <c r="X21" s="7">
        <f>IFERROR(ROUND(AVERAGEIFS(Datos!$G$2:$G$36333,Datos!$E$2:$E$36333,$A21,Datos!$B$2:$B$36333,19,Datos!$C$2:$C$36333,"&lt;30",Datos!$F$2:$F$36333,"STANDBY"),0),"")</f>
        <v/>
      </c>
      <c r="Y21" s="7">
        <f>IFERROR(ROUND(AVERAGEIFS(Datos!$G$2:$G$36333,Datos!$E$2:$E$36333,$A21,Datos!$B$2:$B$36333,19,Datos!$C$2:$C$36333,"&gt;=30",Datos!$F$2:$F$36333,"STANDBY"),0),"")</f>
        <v/>
      </c>
      <c r="Z21" s="7">
        <f>IFERROR(ROUND(AVERAGEIFS(Datos!$G$2:$G$36333,Datos!$E$2:$E$36333,$A21,Datos!$B$2:$B$36333,20,Datos!$C$2:$C$36333,"&lt;30",Datos!$F$2:$F$36333,"STANDBY"),0),"")</f>
        <v/>
      </c>
      <c r="AA21" s="7">
        <f>IFERROR(ROUND(AVERAGEIFS(Datos!$G$2:$G$36333,Datos!$E$2:$E$36333,$A21,Datos!$B$2:$B$36333,20,Datos!$C$2:$C$36333,"&gt;=30",Datos!$F$2:$F$36333,"STANDBY"),0),"")</f>
        <v/>
      </c>
      <c r="AB21" s="7">
        <f>IFERROR(ROUND(AVERAGEIFS(Datos!$G$2:$G$36333,Datos!$E$2:$E$36333,$A21,Datos!$B$2:$B$36333,21,Datos!$C$2:$C$36333,"&lt;30",Datos!$F$2:$F$36333,"STANDBY"),0),"")</f>
        <v/>
      </c>
      <c r="AC21" s="7">
        <f>IFERROR(ROUND(AVERAGEIFS(Datos!$G$2:$G$36333,Datos!$E$2:$E$36333,$A21,Datos!$B$2:$B$36333,21,Datos!$C$2:$C$36333,"&gt;=30",Datos!$F$2:$F$36333,"STANDBY"),0),"")</f>
        <v/>
      </c>
      <c r="AD21" s="7">
        <f>IFERROR(ROUND(AVERAGEIFS(Datos!$G$2:$G$36333,Datos!$E$2:$E$36333,$A21,Datos!$B$2:$B$36333,22,Datos!$C$2:$C$36333,"&lt;30",Datos!$F$2:$F$36333,"STANDBY"),0),"")</f>
        <v/>
      </c>
      <c r="AE21" s="7">
        <f>IFERROR(ROUND(AVERAGEIFS(Datos!$G$2:$G$36333,Datos!$E$2:$E$36333,$A21,Datos!$B$2:$B$36333,22,Datos!$C$2:$C$36333,"&gt;=30",Datos!$F$2:$F$36333,"STANDBY"),0),"")</f>
        <v/>
      </c>
      <c r="AF21" s="7">
        <f>IFERROR(ROUND(AVERAGEIFS(Datos!$G$2:$G$36333,Datos!$E$2:$E$36333,$A21,Datos!$B$2:$B$36333,23,Datos!$C$2:$C$36333,"&lt;30",Datos!$F$2:$F$36333,"STANDBY"),0),"")</f>
        <v/>
      </c>
      <c r="AG21" s="7">
        <f>IFERROR(ROUND(AVERAGEIFS(Datos!$G$2:$G$36333,Datos!$E$2:$E$36333,$A21,Datos!$B$2:$B$36333,23,Datos!$C$2:$C$36333,"&gt;=30",Datos!$F$2:$F$36333,"STANDBY"),0),"")</f>
        <v/>
      </c>
    </row>
    <row r="22">
      <c r="A22" s="6" t="inlineStr">
        <is>
          <t>The Twilight Zone Tower of Terror</t>
        </is>
      </c>
      <c r="B22" s="7">
        <f>IFERROR(ROUND(AVERAGEIFS(Datos!$G$2:$G$36333,Datos!$E$2:$E$36333,$A22,Datos!$B$2:$B$36333,8,Datos!$C$2:$C$36333,"&lt;30",Datos!$F$2:$F$36333,"STANDBY"),0),"")</f>
        <v/>
      </c>
      <c r="C22" s="7">
        <f>IFERROR(ROUND(AVERAGEIFS(Datos!$G$2:$G$36333,Datos!$E$2:$E$36333,$A22,Datos!$B$2:$B$36333,8,Datos!$C$2:$C$36333,"&gt;=30",Datos!$F$2:$F$36333,"STANDBY"),0),"")</f>
        <v/>
      </c>
      <c r="D22" s="7">
        <f>IFERROR(ROUND(AVERAGEIFS(Datos!$G$2:$G$36333,Datos!$E$2:$E$36333,$A22,Datos!$B$2:$B$36333,9,Datos!$C$2:$C$36333,"&lt;30",Datos!$F$2:$F$36333,"STANDBY"),0),"")</f>
        <v/>
      </c>
      <c r="E22" s="7">
        <f>IFERROR(ROUND(AVERAGEIFS(Datos!$G$2:$G$36333,Datos!$E$2:$E$36333,$A22,Datos!$B$2:$B$36333,9,Datos!$C$2:$C$36333,"&gt;=30",Datos!$F$2:$F$36333,"STANDBY"),0),"")</f>
        <v/>
      </c>
      <c r="F22" s="7">
        <f>IFERROR(ROUND(AVERAGEIFS(Datos!$G$2:$G$36333,Datos!$E$2:$E$36333,$A22,Datos!$B$2:$B$36333,10,Datos!$C$2:$C$36333,"&lt;30",Datos!$F$2:$F$36333,"STANDBY"),0),"")</f>
        <v/>
      </c>
      <c r="G22" s="7">
        <f>IFERROR(ROUND(AVERAGEIFS(Datos!$G$2:$G$36333,Datos!$E$2:$E$36333,$A22,Datos!$B$2:$B$36333,10,Datos!$C$2:$C$36333,"&gt;=30",Datos!$F$2:$F$36333,"STANDBY"),0),"")</f>
        <v/>
      </c>
      <c r="H22" s="7">
        <f>IFERROR(ROUND(AVERAGEIFS(Datos!$G$2:$G$36333,Datos!$E$2:$E$36333,$A22,Datos!$B$2:$B$36333,11,Datos!$C$2:$C$36333,"&lt;30",Datos!$F$2:$F$36333,"STANDBY"),0),"")</f>
        <v/>
      </c>
      <c r="I22" s="7">
        <f>IFERROR(ROUND(AVERAGEIFS(Datos!$G$2:$G$36333,Datos!$E$2:$E$36333,$A22,Datos!$B$2:$B$36333,11,Datos!$C$2:$C$36333,"&gt;=30",Datos!$F$2:$F$36333,"STANDBY"),0),"")</f>
        <v/>
      </c>
      <c r="J22" s="7">
        <f>IFERROR(ROUND(AVERAGEIFS(Datos!$G$2:$G$36333,Datos!$E$2:$E$36333,$A22,Datos!$B$2:$B$36333,12,Datos!$C$2:$C$36333,"&lt;30",Datos!$F$2:$F$36333,"STANDBY"),0),"")</f>
        <v/>
      </c>
      <c r="K22" s="7">
        <f>IFERROR(ROUND(AVERAGEIFS(Datos!$G$2:$G$36333,Datos!$E$2:$E$36333,$A22,Datos!$B$2:$B$36333,12,Datos!$C$2:$C$36333,"&gt;=30",Datos!$F$2:$F$36333,"STANDBY"),0),"")</f>
        <v/>
      </c>
      <c r="L22" s="7">
        <f>IFERROR(ROUND(AVERAGEIFS(Datos!$G$2:$G$36333,Datos!$E$2:$E$36333,$A22,Datos!$B$2:$B$36333,13,Datos!$C$2:$C$36333,"&lt;30",Datos!$F$2:$F$36333,"STANDBY"),0),"")</f>
        <v/>
      </c>
      <c r="M22" s="7">
        <f>IFERROR(ROUND(AVERAGEIFS(Datos!$G$2:$G$36333,Datos!$E$2:$E$36333,$A22,Datos!$B$2:$B$36333,13,Datos!$C$2:$C$36333,"&gt;=30",Datos!$F$2:$F$36333,"STANDBY"),0),"")</f>
        <v/>
      </c>
      <c r="N22" s="7">
        <f>IFERROR(ROUND(AVERAGEIFS(Datos!$G$2:$G$36333,Datos!$E$2:$E$36333,$A22,Datos!$B$2:$B$36333,14,Datos!$C$2:$C$36333,"&lt;30",Datos!$F$2:$F$36333,"STANDBY"),0),"")</f>
        <v/>
      </c>
      <c r="O22" s="7">
        <f>IFERROR(ROUND(AVERAGEIFS(Datos!$G$2:$G$36333,Datos!$E$2:$E$36333,$A22,Datos!$B$2:$B$36333,14,Datos!$C$2:$C$36333,"&gt;=30",Datos!$F$2:$F$36333,"STANDBY"),0),"")</f>
        <v/>
      </c>
      <c r="P22" s="7">
        <f>IFERROR(ROUND(AVERAGEIFS(Datos!$G$2:$G$36333,Datos!$E$2:$E$36333,$A22,Datos!$B$2:$B$36333,15,Datos!$C$2:$C$36333,"&lt;30",Datos!$F$2:$F$36333,"STANDBY"),0),"")</f>
        <v/>
      </c>
      <c r="Q22" s="7">
        <f>IFERROR(ROUND(AVERAGEIFS(Datos!$G$2:$G$36333,Datos!$E$2:$E$36333,$A22,Datos!$B$2:$B$36333,15,Datos!$C$2:$C$36333,"&gt;=30",Datos!$F$2:$F$36333,"STANDBY"),0),"")</f>
        <v/>
      </c>
      <c r="R22" s="7">
        <f>IFERROR(ROUND(AVERAGEIFS(Datos!$G$2:$G$36333,Datos!$E$2:$E$36333,$A22,Datos!$B$2:$B$36333,16,Datos!$C$2:$C$36333,"&lt;30",Datos!$F$2:$F$36333,"STANDBY"),0),"")</f>
        <v/>
      </c>
      <c r="S22" s="7">
        <f>IFERROR(ROUND(AVERAGEIFS(Datos!$G$2:$G$36333,Datos!$E$2:$E$36333,$A22,Datos!$B$2:$B$36333,16,Datos!$C$2:$C$36333,"&gt;=30",Datos!$F$2:$F$36333,"STANDBY"),0),"")</f>
        <v/>
      </c>
      <c r="T22" s="7">
        <f>IFERROR(ROUND(AVERAGEIFS(Datos!$G$2:$G$36333,Datos!$E$2:$E$36333,$A22,Datos!$B$2:$B$36333,17,Datos!$C$2:$C$36333,"&lt;30",Datos!$F$2:$F$36333,"STANDBY"),0),"")</f>
        <v/>
      </c>
      <c r="U22" s="7">
        <f>IFERROR(ROUND(AVERAGEIFS(Datos!$G$2:$G$36333,Datos!$E$2:$E$36333,$A22,Datos!$B$2:$B$36333,17,Datos!$C$2:$C$36333,"&gt;=30",Datos!$F$2:$F$36333,"STANDBY"),0),"")</f>
        <v/>
      </c>
      <c r="V22" s="7">
        <f>IFERROR(ROUND(AVERAGEIFS(Datos!$G$2:$G$36333,Datos!$E$2:$E$36333,$A22,Datos!$B$2:$B$36333,18,Datos!$C$2:$C$36333,"&lt;30",Datos!$F$2:$F$36333,"STANDBY"),0),"")</f>
        <v/>
      </c>
      <c r="W22" s="7">
        <f>IFERROR(ROUND(AVERAGEIFS(Datos!$G$2:$G$36333,Datos!$E$2:$E$36333,$A22,Datos!$B$2:$B$36333,18,Datos!$C$2:$C$36333,"&gt;=30",Datos!$F$2:$F$36333,"STANDBY"),0),"")</f>
        <v/>
      </c>
      <c r="X22" s="7">
        <f>IFERROR(ROUND(AVERAGEIFS(Datos!$G$2:$G$36333,Datos!$E$2:$E$36333,$A22,Datos!$B$2:$B$36333,19,Datos!$C$2:$C$36333,"&lt;30",Datos!$F$2:$F$36333,"STANDBY"),0),"")</f>
        <v/>
      </c>
      <c r="Y22" s="7">
        <f>IFERROR(ROUND(AVERAGEIFS(Datos!$G$2:$G$36333,Datos!$E$2:$E$36333,$A22,Datos!$B$2:$B$36333,19,Datos!$C$2:$C$36333,"&gt;=30",Datos!$F$2:$F$36333,"STANDBY"),0),"")</f>
        <v/>
      </c>
      <c r="Z22" s="7">
        <f>IFERROR(ROUND(AVERAGEIFS(Datos!$G$2:$G$36333,Datos!$E$2:$E$36333,$A22,Datos!$B$2:$B$36333,20,Datos!$C$2:$C$36333,"&lt;30",Datos!$F$2:$F$36333,"STANDBY"),0),"")</f>
        <v/>
      </c>
      <c r="AA22" s="7">
        <f>IFERROR(ROUND(AVERAGEIFS(Datos!$G$2:$G$36333,Datos!$E$2:$E$36333,$A22,Datos!$B$2:$B$36333,20,Datos!$C$2:$C$36333,"&gt;=30",Datos!$F$2:$F$36333,"STANDBY"),0),"")</f>
        <v/>
      </c>
      <c r="AB22" s="7">
        <f>IFERROR(ROUND(AVERAGEIFS(Datos!$G$2:$G$36333,Datos!$E$2:$E$36333,$A22,Datos!$B$2:$B$36333,21,Datos!$C$2:$C$36333,"&lt;30",Datos!$F$2:$F$36333,"STANDBY"),0),"")</f>
        <v/>
      </c>
      <c r="AC22" s="7">
        <f>IFERROR(ROUND(AVERAGEIFS(Datos!$G$2:$G$36333,Datos!$E$2:$E$36333,$A22,Datos!$B$2:$B$36333,21,Datos!$C$2:$C$36333,"&gt;=30",Datos!$F$2:$F$36333,"STANDBY"),0),"")</f>
        <v/>
      </c>
      <c r="AD22" s="7">
        <f>IFERROR(ROUND(AVERAGEIFS(Datos!$G$2:$G$36333,Datos!$E$2:$E$36333,$A22,Datos!$B$2:$B$36333,22,Datos!$C$2:$C$36333,"&lt;30",Datos!$F$2:$F$36333,"STANDBY"),0),"")</f>
        <v/>
      </c>
      <c r="AE22" s="7">
        <f>IFERROR(ROUND(AVERAGEIFS(Datos!$G$2:$G$36333,Datos!$E$2:$E$36333,$A22,Datos!$B$2:$B$36333,22,Datos!$C$2:$C$36333,"&gt;=30",Datos!$F$2:$F$36333,"STANDBY"),0),"")</f>
        <v/>
      </c>
      <c r="AF22" s="7">
        <f>IFERROR(ROUND(AVERAGEIFS(Datos!$G$2:$G$36333,Datos!$E$2:$E$36333,$A22,Datos!$B$2:$B$36333,23,Datos!$C$2:$C$36333,"&lt;30",Datos!$F$2:$F$36333,"STANDBY"),0),"")</f>
        <v/>
      </c>
      <c r="AG22" s="7">
        <f>IFERROR(ROUND(AVERAGEIFS(Datos!$G$2:$G$36333,Datos!$E$2:$E$36333,$A22,Datos!$B$2:$B$36333,23,Datos!$C$2:$C$36333,"&gt;=30",Datos!$F$2:$F$36333,"STANDBY"),0),"")</f>
        <v/>
      </c>
    </row>
    <row r="23">
      <c r="A23" s="6" t="inlineStr">
        <is>
          <t>Toy Soldiers Parachute Drop</t>
        </is>
      </c>
      <c r="B23" s="7">
        <f>IFERROR(ROUND(AVERAGEIFS(Datos!$G$2:$G$36333,Datos!$E$2:$E$36333,$A23,Datos!$B$2:$B$36333,8,Datos!$C$2:$C$36333,"&lt;30",Datos!$F$2:$F$36333,"STANDBY"),0),"")</f>
        <v/>
      </c>
      <c r="C23" s="7">
        <f>IFERROR(ROUND(AVERAGEIFS(Datos!$G$2:$G$36333,Datos!$E$2:$E$36333,$A23,Datos!$B$2:$B$36333,8,Datos!$C$2:$C$36333,"&gt;=30",Datos!$F$2:$F$36333,"STANDBY"),0),"")</f>
        <v/>
      </c>
      <c r="D23" s="7">
        <f>IFERROR(ROUND(AVERAGEIFS(Datos!$G$2:$G$36333,Datos!$E$2:$E$36333,$A23,Datos!$B$2:$B$36333,9,Datos!$C$2:$C$36333,"&lt;30",Datos!$F$2:$F$36333,"STANDBY"),0),"")</f>
        <v/>
      </c>
      <c r="E23" s="7">
        <f>IFERROR(ROUND(AVERAGEIFS(Datos!$G$2:$G$36333,Datos!$E$2:$E$36333,$A23,Datos!$B$2:$B$36333,9,Datos!$C$2:$C$36333,"&gt;=30",Datos!$F$2:$F$36333,"STANDBY"),0),"")</f>
        <v/>
      </c>
      <c r="F23" s="7">
        <f>IFERROR(ROUND(AVERAGEIFS(Datos!$G$2:$G$36333,Datos!$E$2:$E$36333,$A23,Datos!$B$2:$B$36333,10,Datos!$C$2:$C$36333,"&lt;30",Datos!$F$2:$F$36333,"STANDBY"),0),"")</f>
        <v/>
      </c>
      <c r="G23" s="7">
        <f>IFERROR(ROUND(AVERAGEIFS(Datos!$G$2:$G$36333,Datos!$E$2:$E$36333,$A23,Datos!$B$2:$B$36333,10,Datos!$C$2:$C$36333,"&gt;=30",Datos!$F$2:$F$36333,"STANDBY"),0),"")</f>
        <v/>
      </c>
      <c r="H23" s="7">
        <f>IFERROR(ROUND(AVERAGEIFS(Datos!$G$2:$G$36333,Datos!$E$2:$E$36333,$A23,Datos!$B$2:$B$36333,11,Datos!$C$2:$C$36333,"&lt;30",Datos!$F$2:$F$36333,"STANDBY"),0),"")</f>
        <v/>
      </c>
      <c r="I23" s="7">
        <f>IFERROR(ROUND(AVERAGEIFS(Datos!$G$2:$G$36333,Datos!$E$2:$E$36333,$A23,Datos!$B$2:$B$36333,11,Datos!$C$2:$C$36333,"&gt;=30",Datos!$F$2:$F$36333,"STANDBY"),0),"")</f>
        <v/>
      </c>
      <c r="J23" s="7">
        <f>IFERROR(ROUND(AVERAGEIFS(Datos!$G$2:$G$36333,Datos!$E$2:$E$36333,$A23,Datos!$B$2:$B$36333,12,Datos!$C$2:$C$36333,"&lt;30",Datos!$F$2:$F$36333,"STANDBY"),0),"")</f>
        <v/>
      </c>
      <c r="K23" s="7">
        <f>IFERROR(ROUND(AVERAGEIFS(Datos!$G$2:$G$36333,Datos!$E$2:$E$36333,$A23,Datos!$B$2:$B$36333,12,Datos!$C$2:$C$36333,"&gt;=30",Datos!$F$2:$F$36333,"STANDBY"),0),"")</f>
        <v/>
      </c>
      <c r="L23" s="7">
        <f>IFERROR(ROUND(AVERAGEIFS(Datos!$G$2:$G$36333,Datos!$E$2:$E$36333,$A23,Datos!$B$2:$B$36333,13,Datos!$C$2:$C$36333,"&lt;30",Datos!$F$2:$F$36333,"STANDBY"),0),"")</f>
        <v/>
      </c>
      <c r="M23" s="7">
        <f>IFERROR(ROUND(AVERAGEIFS(Datos!$G$2:$G$36333,Datos!$E$2:$E$36333,$A23,Datos!$B$2:$B$36333,13,Datos!$C$2:$C$36333,"&gt;=30",Datos!$F$2:$F$36333,"STANDBY"),0),"")</f>
        <v/>
      </c>
      <c r="N23" s="7">
        <f>IFERROR(ROUND(AVERAGEIFS(Datos!$G$2:$G$36333,Datos!$E$2:$E$36333,$A23,Datos!$B$2:$B$36333,14,Datos!$C$2:$C$36333,"&lt;30",Datos!$F$2:$F$36333,"STANDBY"),0),"")</f>
        <v/>
      </c>
      <c r="O23" s="7">
        <f>IFERROR(ROUND(AVERAGEIFS(Datos!$G$2:$G$36333,Datos!$E$2:$E$36333,$A23,Datos!$B$2:$B$36333,14,Datos!$C$2:$C$36333,"&gt;=30",Datos!$F$2:$F$36333,"STANDBY"),0),"")</f>
        <v/>
      </c>
      <c r="P23" s="7">
        <f>IFERROR(ROUND(AVERAGEIFS(Datos!$G$2:$G$36333,Datos!$E$2:$E$36333,$A23,Datos!$B$2:$B$36333,15,Datos!$C$2:$C$36333,"&lt;30",Datos!$F$2:$F$36333,"STANDBY"),0),"")</f>
        <v/>
      </c>
      <c r="Q23" s="7">
        <f>IFERROR(ROUND(AVERAGEIFS(Datos!$G$2:$G$36333,Datos!$E$2:$E$36333,$A23,Datos!$B$2:$B$36333,15,Datos!$C$2:$C$36333,"&gt;=30",Datos!$F$2:$F$36333,"STANDBY"),0),"")</f>
        <v/>
      </c>
      <c r="R23" s="7">
        <f>IFERROR(ROUND(AVERAGEIFS(Datos!$G$2:$G$36333,Datos!$E$2:$E$36333,$A23,Datos!$B$2:$B$36333,16,Datos!$C$2:$C$36333,"&lt;30",Datos!$F$2:$F$36333,"STANDBY"),0),"")</f>
        <v/>
      </c>
      <c r="S23" s="7">
        <f>IFERROR(ROUND(AVERAGEIFS(Datos!$G$2:$G$36333,Datos!$E$2:$E$36333,$A23,Datos!$B$2:$B$36333,16,Datos!$C$2:$C$36333,"&gt;=30",Datos!$F$2:$F$36333,"STANDBY"),0),"")</f>
        <v/>
      </c>
      <c r="T23" s="7">
        <f>IFERROR(ROUND(AVERAGEIFS(Datos!$G$2:$G$36333,Datos!$E$2:$E$36333,$A23,Datos!$B$2:$B$36333,17,Datos!$C$2:$C$36333,"&lt;30",Datos!$F$2:$F$36333,"STANDBY"),0),"")</f>
        <v/>
      </c>
      <c r="U23" s="7">
        <f>IFERROR(ROUND(AVERAGEIFS(Datos!$G$2:$G$36333,Datos!$E$2:$E$36333,$A23,Datos!$B$2:$B$36333,17,Datos!$C$2:$C$36333,"&gt;=30",Datos!$F$2:$F$36333,"STANDBY"),0),"")</f>
        <v/>
      </c>
      <c r="V23" s="7">
        <f>IFERROR(ROUND(AVERAGEIFS(Datos!$G$2:$G$36333,Datos!$E$2:$E$36333,$A23,Datos!$B$2:$B$36333,18,Datos!$C$2:$C$36333,"&lt;30",Datos!$F$2:$F$36333,"STANDBY"),0),"")</f>
        <v/>
      </c>
      <c r="W23" s="7">
        <f>IFERROR(ROUND(AVERAGEIFS(Datos!$G$2:$G$36333,Datos!$E$2:$E$36333,$A23,Datos!$B$2:$B$36333,18,Datos!$C$2:$C$36333,"&gt;=30",Datos!$F$2:$F$36333,"STANDBY"),0),"")</f>
        <v/>
      </c>
      <c r="X23" s="7">
        <f>IFERROR(ROUND(AVERAGEIFS(Datos!$G$2:$G$36333,Datos!$E$2:$E$36333,$A23,Datos!$B$2:$B$36333,19,Datos!$C$2:$C$36333,"&lt;30",Datos!$F$2:$F$36333,"STANDBY"),0),"")</f>
        <v/>
      </c>
      <c r="Y23" s="7">
        <f>IFERROR(ROUND(AVERAGEIFS(Datos!$G$2:$G$36333,Datos!$E$2:$E$36333,$A23,Datos!$B$2:$B$36333,19,Datos!$C$2:$C$36333,"&gt;=30",Datos!$F$2:$F$36333,"STANDBY"),0),"")</f>
        <v/>
      </c>
      <c r="Z23" s="7">
        <f>IFERROR(ROUND(AVERAGEIFS(Datos!$G$2:$G$36333,Datos!$E$2:$E$36333,$A23,Datos!$B$2:$B$36333,20,Datos!$C$2:$C$36333,"&lt;30",Datos!$F$2:$F$36333,"STANDBY"),0),"")</f>
        <v/>
      </c>
      <c r="AA23" s="7">
        <f>IFERROR(ROUND(AVERAGEIFS(Datos!$G$2:$G$36333,Datos!$E$2:$E$36333,$A23,Datos!$B$2:$B$36333,20,Datos!$C$2:$C$36333,"&gt;=30",Datos!$F$2:$F$36333,"STANDBY"),0),"")</f>
        <v/>
      </c>
      <c r="AB23" s="7">
        <f>IFERROR(ROUND(AVERAGEIFS(Datos!$G$2:$G$36333,Datos!$E$2:$E$36333,$A23,Datos!$B$2:$B$36333,21,Datos!$C$2:$C$36333,"&lt;30",Datos!$F$2:$F$36333,"STANDBY"),0),"")</f>
        <v/>
      </c>
      <c r="AC23" s="7">
        <f>IFERROR(ROUND(AVERAGEIFS(Datos!$G$2:$G$36333,Datos!$E$2:$E$36333,$A23,Datos!$B$2:$B$36333,21,Datos!$C$2:$C$36333,"&gt;=30",Datos!$F$2:$F$36333,"STANDBY"),0),"")</f>
        <v/>
      </c>
      <c r="AD23" s="7">
        <f>IFERROR(ROUND(AVERAGEIFS(Datos!$G$2:$G$36333,Datos!$E$2:$E$36333,$A23,Datos!$B$2:$B$36333,22,Datos!$C$2:$C$36333,"&lt;30",Datos!$F$2:$F$36333,"STANDBY"),0),"")</f>
        <v/>
      </c>
      <c r="AE23" s="7">
        <f>IFERROR(ROUND(AVERAGEIFS(Datos!$G$2:$G$36333,Datos!$E$2:$E$36333,$A23,Datos!$B$2:$B$36333,22,Datos!$C$2:$C$36333,"&gt;=30",Datos!$F$2:$F$36333,"STANDBY"),0),"")</f>
        <v/>
      </c>
      <c r="AF23" s="7">
        <f>IFERROR(ROUND(AVERAGEIFS(Datos!$G$2:$G$36333,Datos!$E$2:$E$36333,$A23,Datos!$B$2:$B$36333,23,Datos!$C$2:$C$36333,"&lt;30",Datos!$F$2:$F$36333,"STANDBY"),0),"")</f>
        <v/>
      </c>
      <c r="AG23" s="7">
        <f>IFERROR(ROUND(AVERAGEIFS(Datos!$G$2:$G$36333,Datos!$E$2:$E$36333,$A23,Datos!$B$2:$B$36333,23,Datos!$C$2:$C$36333,"&gt;=30",Datos!$F$2:$F$36333,"STANDBY"),0),"")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IFERROR(ROUND(AVERAGEIFS(Datos!$G$2:$G$36333,Datos!$E$2:$E$36333,$A24,Datos!$B$2:$B$36333,8,Datos!$C$2:$C$36333,"&lt;30",Datos!$F$2:$F$36333,"STANDBY"),0),"")</f>
        <v/>
      </c>
      <c r="C24" s="7">
        <f>IFERROR(ROUND(AVERAGEIFS(Datos!$G$2:$G$36333,Datos!$E$2:$E$36333,$A24,Datos!$B$2:$B$36333,8,Datos!$C$2:$C$36333,"&gt;=30",Datos!$F$2:$F$36333,"STANDBY"),0),"")</f>
        <v/>
      </c>
      <c r="D24" s="7">
        <f>IFERROR(ROUND(AVERAGEIFS(Datos!$G$2:$G$36333,Datos!$E$2:$E$36333,$A24,Datos!$B$2:$B$36333,9,Datos!$C$2:$C$36333,"&lt;30",Datos!$F$2:$F$36333,"STANDBY"),0),"")</f>
        <v/>
      </c>
      <c r="E24" s="7">
        <f>IFERROR(ROUND(AVERAGEIFS(Datos!$G$2:$G$36333,Datos!$E$2:$E$36333,$A24,Datos!$B$2:$B$36333,9,Datos!$C$2:$C$36333,"&gt;=30",Datos!$F$2:$F$36333,"STANDBY"),0),"")</f>
        <v/>
      </c>
      <c r="F24" s="7">
        <f>IFERROR(ROUND(AVERAGEIFS(Datos!$G$2:$G$36333,Datos!$E$2:$E$36333,$A24,Datos!$B$2:$B$36333,10,Datos!$C$2:$C$36333,"&lt;30",Datos!$F$2:$F$36333,"STANDBY"),0),"")</f>
        <v/>
      </c>
      <c r="G24" s="7">
        <f>IFERROR(ROUND(AVERAGEIFS(Datos!$G$2:$G$36333,Datos!$E$2:$E$36333,$A24,Datos!$B$2:$B$36333,10,Datos!$C$2:$C$36333,"&gt;=30",Datos!$F$2:$F$36333,"STANDBY"),0),"")</f>
        <v/>
      </c>
      <c r="H24" s="7">
        <f>IFERROR(ROUND(AVERAGEIFS(Datos!$G$2:$G$36333,Datos!$E$2:$E$36333,$A24,Datos!$B$2:$B$36333,11,Datos!$C$2:$C$36333,"&lt;30",Datos!$F$2:$F$36333,"STANDBY"),0),"")</f>
        <v/>
      </c>
      <c r="I24" s="7">
        <f>IFERROR(ROUND(AVERAGEIFS(Datos!$G$2:$G$36333,Datos!$E$2:$E$36333,$A24,Datos!$B$2:$B$36333,11,Datos!$C$2:$C$36333,"&gt;=30",Datos!$F$2:$F$36333,"STANDBY"),0),"")</f>
        <v/>
      </c>
      <c r="J24" s="7">
        <f>IFERROR(ROUND(AVERAGEIFS(Datos!$G$2:$G$36333,Datos!$E$2:$E$36333,$A24,Datos!$B$2:$B$36333,12,Datos!$C$2:$C$36333,"&lt;30",Datos!$F$2:$F$36333,"STANDBY"),0),"")</f>
        <v/>
      </c>
      <c r="K24" s="7">
        <f>IFERROR(ROUND(AVERAGEIFS(Datos!$G$2:$G$36333,Datos!$E$2:$E$36333,$A24,Datos!$B$2:$B$36333,12,Datos!$C$2:$C$36333,"&gt;=30",Datos!$F$2:$F$36333,"STANDBY"),0),"")</f>
        <v/>
      </c>
      <c r="L24" s="7">
        <f>IFERROR(ROUND(AVERAGEIFS(Datos!$G$2:$G$36333,Datos!$E$2:$E$36333,$A24,Datos!$B$2:$B$36333,13,Datos!$C$2:$C$36333,"&lt;30",Datos!$F$2:$F$36333,"STANDBY"),0),"")</f>
        <v/>
      </c>
      <c r="M24" s="7">
        <f>IFERROR(ROUND(AVERAGEIFS(Datos!$G$2:$G$36333,Datos!$E$2:$E$36333,$A24,Datos!$B$2:$B$36333,13,Datos!$C$2:$C$36333,"&gt;=30",Datos!$F$2:$F$36333,"STANDBY"),0),"")</f>
        <v/>
      </c>
      <c r="N24" s="7">
        <f>IFERROR(ROUND(AVERAGEIFS(Datos!$G$2:$G$36333,Datos!$E$2:$E$36333,$A24,Datos!$B$2:$B$36333,14,Datos!$C$2:$C$36333,"&lt;30",Datos!$F$2:$F$36333,"STANDBY"),0),"")</f>
        <v/>
      </c>
      <c r="O24" s="7">
        <f>IFERROR(ROUND(AVERAGEIFS(Datos!$G$2:$G$36333,Datos!$E$2:$E$36333,$A24,Datos!$B$2:$B$36333,14,Datos!$C$2:$C$36333,"&gt;=30",Datos!$F$2:$F$36333,"STANDBY"),0),"")</f>
        <v/>
      </c>
      <c r="P24" s="7">
        <f>IFERROR(ROUND(AVERAGEIFS(Datos!$G$2:$G$36333,Datos!$E$2:$E$36333,$A24,Datos!$B$2:$B$36333,15,Datos!$C$2:$C$36333,"&lt;30",Datos!$F$2:$F$36333,"STANDBY"),0),"")</f>
        <v/>
      </c>
      <c r="Q24" s="7">
        <f>IFERROR(ROUND(AVERAGEIFS(Datos!$G$2:$G$36333,Datos!$E$2:$E$36333,$A24,Datos!$B$2:$B$36333,15,Datos!$C$2:$C$36333,"&gt;=30",Datos!$F$2:$F$36333,"STANDBY"),0),"")</f>
        <v/>
      </c>
      <c r="R24" s="7">
        <f>IFERROR(ROUND(AVERAGEIFS(Datos!$G$2:$G$36333,Datos!$E$2:$E$36333,$A24,Datos!$B$2:$B$36333,16,Datos!$C$2:$C$36333,"&lt;30",Datos!$F$2:$F$36333,"STANDBY"),0),"")</f>
        <v/>
      </c>
      <c r="S24" s="7">
        <f>IFERROR(ROUND(AVERAGEIFS(Datos!$G$2:$G$36333,Datos!$E$2:$E$36333,$A24,Datos!$B$2:$B$36333,16,Datos!$C$2:$C$36333,"&gt;=30",Datos!$F$2:$F$36333,"STANDBY"),0),"")</f>
        <v/>
      </c>
      <c r="T24" s="7">
        <f>IFERROR(ROUND(AVERAGEIFS(Datos!$G$2:$G$36333,Datos!$E$2:$E$36333,$A24,Datos!$B$2:$B$36333,17,Datos!$C$2:$C$36333,"&lt;30",Datos!$F$2:$F$36333,"STANDBY"),0),"")</f>
        <v/>
      </c>
      <c r="U24" s="7">
        <f>IFERROR(ROUND(AVERAGEIFS(Datos!$G$2:$G$36333,Datos!$E$2:$E$36333,$A24,Datos!$B$2:$B$36333,17,Datos!$C$2:$C$36333,"&gt;=30",Datos!$F$2:$F$36333,"STANDBY"),0),"")</f>
        <v/>
      </c>
      <c r="V24" s="7">
        <f>IFERROR(ROUND(AVERAGEIFS(Datos!$G$2:$G$36333,Datos!$E$2:$E$36333,$A24,Datos!$B$2:$B$36333,18,Datos!$C$2:$C$36333,"&lt;30",Datos!$F$2:$F$36333,"STANDBY"),0),"")</f>
        <v/>
      </c>
      <c r="W24" s="7">
        <f>IFERROR(ROUND(AVERAGEIFS(Datos!$G$2:$G$36333,Datos!$E$2:$E$36333,$A24,Datos!$B$2:$B$36333,18,Datos!$C$2:$C$36333,"&gt;=30",Datos!$F$2:$F$36333,"STANDBY"),0),"")</f>
        <v/>
      </c>
      <c r="X24" s="7">
        <f>IFERROR(ROUND(AVERAGEIFS(Datos!$G$2:$G$36333,Datos!$E$2:$E$36333,$A24,Datos!$B$2:$B$36333,19,Datos!$C$2:$C$36333,"&lt;30",Datos!$F$2:$F$36333,"STANDBY"),0),"")</f>
        <v/>
      </c>
      <c r="Y24" s="7">
        <f>IFERROR(ROUND(AVERAGEIFS(Datos!$G$2:$G$36333,Datos!$E$2:$E$36333,$A24,Datos!$B$2:$B$36333,19,Datos!$C$2:$C$36333,"&gt;=30",Datos!$F$2:$F$36333,"STANDBY"),0),"")</f>
        <v/>
      </c>
      <c r="Z24" s="7">
        <f>IFERROR(ROUND(AVERAGEIFS(Datos!$G$2:$G$36333,Datos!$E$2:$E$36333,$A24,Datos!$B$2:$B$36333,20,Datos!$C$2:$C$36333,"&lt;30",Datos!$F$2:$F$36333,"STANDBY"),0),"")</f>
        <v/>
      </c>
      <c r="AA24" s="7">
        <f>IFERROR(ROUND(AVERAGEIFS(Datos!$G$2:$G$36333,Datos!$E$2:$E$36333,$A24,Datos!$B$2:$B$36333,20,Datos!$C$2:$C$36333,"&gt;=30",Datos!$F$2:$F$36333,"STANDBY"),0),"")</f>
        <v/>
      </c>
      <c r="AB24" s="7">
        <f>IFERROR(ROUND(AVERAGEIFS(Datos!$G$2:$G$36333,Datos!$E$2:$E$36333,$A24,Datos!$B$2:$B$36333,21,Datos!$C$2:$C$36333,"&lt;30",Datos!$F$2:$F$36333,"STANDBY"),0),"")</f>
        <v/>
      </c>
      <c r="AC24" s="7">
        <f>IFERROR(ROUND(AVERAGEIFS(Datos!$G$2:$G$36333,Datos!$E$2:$E$36333,$A24,Datos!$B$2:$B$36333,21,Datos!$C$2:$C$36333,"&gt;=30",Datos!$F$2:$F$36333,"STANDBY"),0),"")</f>
        <v/>
      </c>
      <c r="AD24" s="7">
        <f>IFERROR(ROUND(AVERAGEIFS(Datos!$G$2:$G$36333,Datos!$E$2:$E$36333,$A24,Datos!$B$2:$B$36333,22,Datos!$C$2:$C$36333,"&lt;30",Datos!$F$2:$F$36333,"STANDBY"),0),"")</f>
        <v/>
      </c>
      <c r="AE24" s="7">
        <f>IFERROR(ROUND(AVERAGEIFS(Datos!$G$2:$G$36333,Datos!$E$2:$E$36333,$A24,Datos!$B$2:$B$36333,22,Datos!$C$2:$C$36333,"&gt;=30",Datos!$F$2:$F$36333,"STANDBY"),0),"")</f>
        <v/>
      </c>
      <c r="AF24" s="7">
        <f>IFERROR(ROUND(AVERAGEIFS(Datos!$G$2:$G$36333,Datos!$E$2:$E$36333,$A24,Datos!$B$2:$B$36333,23,Datos!$C$2:$C$36333,"&lt;30",Datos!$F$2:$F$36333,"STANDBY"),0),"")</f>
        <v/>
      </c>
      <c r="AG24" s="7">
        <f>IFERROR(ROUND(AVERAGEIFS(Datos!$G$2:$G$36333,Datos!$E$2:$E$36333,$A24,Datos!$B$2:$B$36333,23,Datos!$C$2:$C$36333,"&gt;=30",Datos!$F$2:$F$36333,"STANDBY"),0),"")</f>
        <v/>
      </c>
    </row>
    <row r="25">
      <c r="A25" s="6" t="inlineStr">
        <is>
          <t>"it's a small world"</t>
        </is>
      </c>
      <c r="B25" s="7">
        <f>IFERROR(ROUND(AVERAGEIFS(Datos!$G$2:$G$36333,Datos!$E$2:$E$36333,$A25,Datos!$B$2:$B$36333,8,Datos!$C$2:$C$36333,"&lt;30",Datos!$F$2:$F$36333,"STANDBY"),0),"")</f>
        <v/>
      </c>
      <c r="C25" s="7">
        <f>IFERROR(ROUND(AVERAGEIFS(Datos!$G$2:$G$36333,Datos!$E$2:$E$36333,$A25,Datos!$B$2:$B$36333,8,Datos!$C$2:$C$36333,"&gt;=30",Datos!$F$2:$F$36333,"STANDBY"),0),"")</f>
        <v/>
      </c>
      <c r="D25" s="7">
        <f>IFERROR(ROUND(AVERAGEIFS(Datos!$G$2:$G$36333,Datos!$E$2:$E$36333,$A25,Datos!$B$2:$B$36333,9,Datos!$C$2:$C$36333,"&lt;30",Datos!$F$2:$F$36333,"STANDBY"),0),"")</f>
        <v/>
      </c>
      <c r="E25" s="7">
        <f>IFERROR(ROUND(AVERAGEIFS(Datos!$G$2:$G$36333,Datos!$E$2:$E$36333,$A25,Datos!$B$2:$B$36333,9,Datos!$C$2:$C$36333,"&gt;=30",Datos!$F$2:$F$36333,"STANDBY"),0),"")</f>
        <v/>
      </c>
      <c r="F25" s="7">
        <f>IFERROR(ROUND(AVERAGEIFS(Datos!$G$2:$G$36333,Datos!$E$2:$E$36333,$A25,Datos!$B$2:$B$36333,10,Datos!$C$2:$C$36333,"&lt;30",Datos!$F$2:$F$36333,"STANDBY"),0),"")</f>
        <v/>
      </c>
      <c r="G25" s="7">
        <f>IFERROR(ROUND(AVERAGEIFS(Datos!$G$2:$G$36333,Datos!$E$2:$E$36333,$A25,Datos!$B$2:$B$36333,10,Datos!$C$2:$C$36333,"&gt;=30",Datos!$F$2:$F$36333,"STANDBY"),0),"")</f>
        <v/>
      </c>
      <c r="H25" s="7">
        <f>IFERROR(ROUND(AVERAGEIFS(Datos!$G$2:$G$36333,Datos!$E$2:$E$36333,$A25,Datos!$B$2:$B$36333,11,Datos!$C$2:$C$36333,"&lt;30",Datos!$F$2:$F$36333,"STANDBY"),0),"")</f>
        <v/>
      </c>
      <c r="I25" s="7">
        <f>IFERROR(ROUND(AVERAGEIFS(Datos!$G$2:$G$36333,Datos!$E$2:$E$36333,$A25,Datos!$B$2:$B$36333,11,Datos!$C$2:$C$36333,"&gt;=30",Datos!$F$2:$F$36333,"STANDBY"),0),"")</f>
        <v/>
      </c>
      <c r="J25" s="7">
        <f>IFERROR(ROUND(AVERAGEIFS(Datos!$G$2:$G$36333,Datos!$E$2:$E$36333,$A25,Datos!$B$2:$B$36333,12,Datos!$C$2:$C$36333,"&lt;30",Datos!$F$2:$F$36333,"STANDBY"),0),"")</f>
        <v/>
      </c>
      <c r="K25" s="7">
        <f>IFERROR(ROUND(AVERAGEIFS(Datos!$G$2:$G$36333,Datos!$E$2:$E$36333,$A25,Datos!$B$2:$B$36333,12,Datos!$C$2:$C$36333,"&gt;=30",Datos!$F$2:$F$36333,"STANDBY"),0),"")</f>
        <v/>
      </c>
      <c r="L25" s="7">
        <f>IFERROR(ROUND(AVERAGEIFS(Datos!$G$2:$G$36333,Datos!$E$2:$E$36333,$A25,Datos!$B$2:$B$36333,13,Datos!$C$2:$C$36333,"&lt;30",Datos!$F$2:$F$36333,"STANDBY"),0),"")</f>
        <v/>
      </c>
      <c r="M25" s="7">
        <f>IFERROR(ROUND(AVERAGEIFS(Datos!$G$2:$G$36333,Datos!$E$2:$E$36333,$A25,Datos!$B$2:$B$36333,13,Datos!$C$2:$C$36333,"&gt;=30",Datos!$F$2:$F$36333,"STANDBY"),0),"")</f>
        <v/>
      </c>
      <c r="N25" s="7">
        <f>IFERROR(ROUND(AVERAGEIFS(Datos!$G$2:$G$36333,Datos!$E$2:$E$36333,$A25,Datos!$B$2:$B$36333,14,Datos!$C$2:$C$36333,"&lt;30",Datos!$F$2:$F$36333,"STANDBY"),0),"")</f>
        <v/>
      </c>
      <c r="O25" s="7">
        <f>IFERROR(ROUND(AVERAGEIFS(Datos!$G$2:$G$36333,Datos!$E$2:$E$36333,$A25,Datos!$B$2:$B$36333,14,Datos!$C$2:$C$36333,"&gt;=30",Datos!$F$2:$F$36333,"STANDBY"),0),"")</f>
        <v/>
      </c>
      <c r="P25" s="7">
        <f>IFERROR(ROUND(AVERAGEIFS(Datos!$G$2:$G$36333,Datos!$E$2:$E$36333,$A25,Datos!$B$2:$B$36333,15,Datos!$C$2:$C$36333,"&lt;30",Datos!$F$2:$F$36333,"STANDBY"),0),"")</f>
        <v/>
      </c>
      <c r="Q25" s="7">
        <f>IFERROR(ROUND(AVERAGEIFS(Datos!$G$2:$G$36333,Datos!$E$2:$E$36333,$A25,Datos!$B$2:$B$36333,15,Datos!$C$2:$C$36333,"&gt;=30",Datos!$F$2:$F$36333,"STANDBY"),0),"")</f>
        <v/>
      </c>
      <c r="R25" s="7">
        <f>IFERROR(ROUND(AVERAGEIFS(Datos!$G$2:$G$36333,Datos!$E$2:$E$36333,$A25,Datos!$B$2:$B$36333,16,Datos!$C$2:$C$36333,"&lt;30",Datos!$F$2:$F$36333,"STANDBY"),0),"")</f>
        <v/>
      </c>
      <c r="S25" s="7">
        <f>IFERROR(ROUND(AVERAGEIFS(Datos!$G$2:$G$36333,Datos!$E$2:$E$36333,$A25,Datos!$B$2:$B$36333,16,Datos!$C$2:$C$36333,"&gt;=30",Datos!$F$2:$F$36333,"STANDBY"),0),"")</f>
        <v/>
      </c>
      <c r="T25" s="7">
        <f>IFERROR(ROUND(AVERAGEIFS(Datos!$G$2:$G$36333,Datos!$E$2:$E$36333,$A25,Datos!$B$2:$B$36333,17,Datos!$C$2:$C$36333,"&lt;30",Datos!$F$2:$F$36333,"STANDBY"),0),"")</f>
        <v/>
      </c>
      <c r="U25" s="7">
        <f>IFERROR(ROUND(AVERAGEIFS(Datos!$G$2:$G$36333,Datos!$E$2:$E$36333,$A25,Datos!$B$2:$B$36333,17,Datos!$C$2:$C$36333,"&gt;=30",Datos!$F$2:$F$36333,"STANDBY"),0),"")</f>
        <v/>
      </c>
      <c r="V25" s="7">
        <f>IFERROR(ROUND(AVERAGEIFS(Datos!$G$2:$G$36333,Datos!$E$2:$E$36333,$A25,Datos!$B$2:$B$36333,18,Datos!$C$2:$C$36333,"&lt;30",Datos!$F$2:$F$36333,"STANDBY"),0),"")</f>
        <v/>
      </c>
      <c r="W25" s="7">
        <f>IFERROR(ROUND(AVERAGEIFS(Datos!$G$2:$G$36333,Datos!$E$2:$E$36333,$A25,Datos!$B$2:$B$36333,18,Datos!$C$2:$C$36333,"&gt;=30",Datos!$F$2:$F$36333,"STANDBY"),0),"")</f>
        <v/>
      </c>
      <c r="X25" s="7">
        <f>IFERROR(ROUND(AVERAGEIFS(Datos!$G$2:$G$36333,Datos!$E$2:$E$36333,$A25,Datos!$B$2:$B$36333,19,Datos!$C$2:$C$36333,"&lt;30",Datos!$F$2:$F$36333,"STANDBY"),0),"")</f>
        <v/>
      </c>
      <c r="Y25" s="7">
        <f>IFERROR(ROUND(AVERAGEIFS(Datos!$G$2:$G$36333,Datos!$E$2:$E$36333,$A25,Datos!$B$2:$B$36333,19,Datos!$C$2:$C$36333,"&gt;=30",Datos!$F$2:$F$36333,"STANDBY"),0),"")</f>
        <v/>
      </c>
      <c r="Z25" s="7">
        <f>IFERROR(ROUND(AVERAGEIFS(Datos!$G$2:$G$36333,Datos!$E$2:$E$36333,$A25,Datos!$B$2:$B$36333,20,Datos!$C$2:$C$36333,"&lt;30",Datos!$F$2:$F$36333,"STANDBY"),0),"")</f>
        <v/>
      </c>
      <c r="AA25" s="7">
        <f>IFERROR(ROUND(AVERAGEIFS(Datos!$G$2:$G$36333,Datos!$E$2:$E$36333,$A25,Datos!$B$2:$B$36333,20,Datos!$C$2:$C$36333,"&gt;=30",Datos!$F$2:$F$36333,"STANDBY"),0),"")</f>
        <v/>
      </c>
      <c r="AB25" s="7">
        <f>IFERROR(ROUND(AVERAGEIFS(Datos!$G$2:$G$36333,Datos!$E$2:$E$36333,$A25,Datos!$B$2:$B$36333,21,Datos!$C$2:$C$36333,"&lt;30",Datos!$F$2:$F$36333,"STANDBY"),0),"")</f>
        <v/>
      </c>
      <c r="AC25" s="7">
        <f>IFERROR(ROUND(AVERAGEIFS(Datos!$G$2:$G$36333,Datos!$E$2:$E$36333,$A25,Datos!$B$2:$B$36333,21,Datos!$C$2:$C$36333,"&gt;=30",Datos!$F$2:$F$36333,"STANDBY"),0),"")</f>
        <v/>
      </c>
      <c r="AD25" s="7">
        <f>IFERROR(ROUND(AVERAGEIFS(Datos!$G$2:$G$36333,Datos!$E$2:$E$36333,$A25,Datos!$B$2:$B$36333,22,Datos!$C$2:$C$36333,"&lt;30",Datos!$F$2:$F$36333,"STANDBY"),0),"")</f>
        <v/>
      </c>
      <c r="AE25" s="7">
        <f>IFERROR(ROUND(AVERAGEIFS(Datos!$G$2:$G$36333,Datos!$E$2:$E$36333,$A25,Datos!$B$2:$B$36333,22,Datos!$C$2:$C$36333,"&gt;=30",Datos!$F$2:$F$36333,"STANDBY"),0),"")</f>
        <v/>
      </c>
      <c r="AF25" s="7">
        <f>IFERROR(ROUND(AVERAGEIFS(Datos!$G$2:$G$36333,Datos!$E$2:$E$36333,$A25,Datos!$B$2:$B$36333,23,Datos!$C$2:$C$36333,"&lt;30",Datos!$F$2:$F$36333,"STANDBY"),0),"")</f>
        <v/>
      </c>
      <c r="AG25" s="7">
        <f>IFERROR(ROUND(AVERAGEIFS(Datos!$G$2:$G$36333,Datos!$E$2:$E$36333,$A25,Datos!$B$2:$B$36333,23,Datos!$C$2:$C$36333,"&gt;=30",Datos!$F$2:$F$36333,"STANDBY"),0),"")</f>
        <v/>
      </c>
    </row>
    <row r="26">
      <c r="A26" s="6" t="inlineStr">
        <is>
          <t>Adventure Isle</t>
        </is>
      </c>
      <c r="B26" s="7">
        <f>IFERROR(ROUND(AVERAGEIFS(Datos!$G$2:$G$36333,Datos!$E$2:$E$36333,$A26,Datos!$B$2:$B$36333,8,Datos!$C$2:$C$36333,"&lt;30",Datos!$F$2:$F$36333,"STANDBY"),0),"")</f>
        <v/>
      </c>
      <c r="C26" s="7">
        <f>IFERROR(ROUND(AVERAGEIFS(Datos!$G$2:$G$36333,Datos!$E$2:$E$36333,$A26,Datos!$B$2:$B$36333,8,Datos!$C$2:$C$36333,"&gt;=30",Datos!$F$2:$F$36333,"STANDBY"),0),"")</f>
        <v/>
      </c>
      <c r="D26" s="7">
        <f>IFERROR(ROUND(AVERAGEIFS(Datos!$G$2:$G$36333,Datos!$E$2:$E$36333,$A26,Datos!$B$2:$B$36333,9,Datos!$C$2:$C$36333,"&lt;30",Datos!$F$2:$F$36333,"STANDBY"),0),"")</f>
        <v/>
      </c>
      <c r="E26" s="7">
        <f>IFERROR(ROUND(AVERAGEIFS(Datos!$G$2:$G$36333,Datos!$E$2:$E$36333,$A26,Datos!$B$2:$B$36333,9,Datos!$C$2:$C$36333,"&gt;=30",Datos!$F$2:$F$36333,"STANDBY"),0),"")</f>
        <v/>
      </c>
      <c r="F26" s="7">
        <f>IFERROR(ROUND(AVERAGEIFS(Datos!$G$2:$G$36333,Datos!$E$2:$E$36333,$A26,Datos!$B$2:$B$36333,10,Datos!$C$2:$C$36333,"&lt;30",Datos!$F$2:$F$36333,"STANDBY"),0),"")</f>
        <v/>
      </c>
      <c r="G26" s="7">
        <f>IFERROR(ROUND(AVERAGEIFS(Datos!$G$2:$G$36333,Datos!$E$2:$E$36333,$A26,Datos!$B$2:$B$36333,10,Datos!$C$2:$C$36333,"&gt;=30",Datos!$F$2:$F$36333,"STANDBY"),0),"")</f>
        <v/>
      </c>
      <c r="H26" s="7">
        <f>IFERROR(ROUND(AVERAGEIFS(Datos!$G$2:$G$36333,Datos!$E$2:$E$36333,$A26,Datos!$B$2:$B$36333,11,Datos!$C$2:$C$36333,"&lt;30",Datos!$F$2:$F$36333,"STANDBY"),0),"")</f>
        <v/>
      </c>
      <c r="I26" s="7">
        <f>IFERROR(ROUND(AVERAGEIFS(Datos!$G$2:$G$36333,Datos!$E$2:$E$36333,$A26,Datos!$B$2:$B$36333,11,Datos!$C$2:$C$36333,"&gt;=30",Datos!$F$2:$F$36333,"STANDBY"),0),"")</f>
        <v/>
      </c>
      <c r="J26" s="7">
        <f>IFERROR(ROUND(AVERAGEIFS(Datos!$G$2:$G$36333,Datos!$E$2:$E$36333,$A26,Datos!$B$2:$B$36333,12,Datos!$C$2:$C$36333,"&lt;30",Datos!$F$2:$F$36333,"STANDBY"),0),"")</f>
        <v/>
      </c>
      <c r="K26" s="7">
        <f>IFERROR(ROUND(AVERAGEIFS(Datos!$G$2:$G$36333,Datos!$E$2:$E$36333,$A26,Datos!$B$2:$B$36333,12,Datos!$C$2:$C$36333,"&gt;=30",Datos!$F$2:$F$36333,"STANDBY"),0),"")</f>
        <v/>
      </c>
      <c r="L26" s="7">
        <f>IFERROR(ROUND(AVERAGEIFS(Datos!$G$2:$G$36333,Datos!$E$2:$E$36333,$A26,Datos!$B$2:$B$36333,13,Datos!$C$2:$C$36333,"&lt;30",Datos!$F$2:$F$36333,"STANDBY"),0),"")</f>
        <v/>
      </c>
      <c r="M26" s="7">
        <f>IFERROR(ROUND(AVERAGEIFS(Datos!$G$2:$G$36333,Datos!$E$2:$E$36333,$A26,Datos!$B$2:$B$36333,13,Datos!$C$2:$C$36333,"&gt;=30",Datos!$F$2:$F$36333,"STANDBY"),0),"")</f>
        <v/>
      </c>
      <c r="N26" s="7">
        <f>IFERROR(ROUND(AVERAGEIFS(Datos!$G$2:$G$36333,Datos!$E$2:$E$36333,$A26,Datos!$B$2:$B$36333,14,Datos!$C$2:$C$36333,"&lt;30",Datos!$F$2:$F$36333,"STANDBY"),0),"")</f>
        <v/>
      </c>
      <c r="O26" s="7">
        <f>IFERROR(ROUND(AVERAGEIFS(Datos!$G$2:$G$36333,Datos!$E$2:$E$36333,$A26,Datos!$B$2:$B$36333,14,Datos!$C$2:$C$36333,"&gt;=30",Datos!$F$2:$F$36333,"STANDBY"),0),"")</f>
        <v/>
      </c>
      <c r="P26" s="7">
        <f>IFERROR(ROUND(AVERAGEIFS(Datos!$G$2:$G$36333,Datos!$E$2:$E$36333,$A26,Datos!$B$2:$B$36333,15,Datos!$C$2:$C$36333,"&lt;30",Datos!$F$2:$F$36333,"STANDBY"),0),"")</f>
        <v/>
      </c>
      <c r="Q26" s="7">
        <f>IFERROR(ROUND(AVERAGEIFS(Datos!$G$2:$G$36333,Datos!$E$2:$E$36333,$A26,Datos!$B$2:$B$36333,15,Datos!$C$2:$C$36333,"&gt;=30",Datos!$F$2:$F$36333,"STANDBY"),0),"")</f>
        <v/>
      </c>
      <c r="R26" s="7">
        <f>IFERROR(ROUND(AVERAGEIFS(Datos!$G$2:$G$36333,Datos!$E$2:$E$36333,$A26,Datos!$B$2:$B$36333,16,Datos!$C$2:$C$36333,"&lt;30",Datos!$F$2:$F$36333,"STANDBY"),0),"")</f>
        <v/>
      </c>
      <c r="S26" s="7">
        <f>IFERROR(ROUND(AVERAGEIFS(Datos!$G$2:$G$36333,Datos!$E$2:$E$36333,$A26,Datos!$B$2:$B$36333,16,Datos!$C$2:$C$36333,"&gt;=30",Datos!$F$2:$F$36333,"STANDBY"),0),"")</f>
        <v/>
      </c>
      <c r="T26" s="7">
        <f>IFERROR(ROUND(AVERAGEIFS(Datos!$G$2:$G$36333,Datos!$E$2:$E$36333,$A26,Datos!$B$2:$B$36333,17,Datos!$C$2:$C$36333,"&lt;30",Datos!$F$2:$F$36333,"STANDBY"),0),"")</f>
        <v/>
      </c>
      <c r="U26" s="7">
        <f>IFERROR(ROUND(AVERAGEIFS(Datos!$G$2:$G$36333,Datos!$E$2:$E$36333,$A26,Datos!$B$2:$B$36333,17,Datos!$C$2:$C$36333,"&gt;=30",Datos!$F$2:$F$36333,"STANDBY"),0),"")</f>
        <v/>
      </c>
      <c r="V26" s="7">
        <f>IFERROR(ROUND(AVERAGEIFS(Datos!$G$2:$G$36333,Datos!$E$2:$E$36333,$A26,Datos!$B$2:$B$36333,18,Datos!$C$2:$C$36333,"&lt;30",Datos!$F$2:$F$36333,"STANDBY"),0),"")</f>
        <v/>
      </c>
      <c r="W26" s="7">
        <f>IFERROR(ROUND(AVERAGEIFS(Datos!$G$2:$G$36333,Datos!$E$2:$E$36333,$A26,Datos!$B$2:$B$36333,18,Datos!$C$2:$C$36333,"&gt;=30",Datos!$F$2:$F$36333,"STANDBY"),0),"")</f>
        <v/>
      </c>
      <c r="X26" s="7">
        <f>IFERROR(ROUND(AVERAGEIFS(Datos!$G$2:$G$36333,Datos!$E$2:$E$36333,$A26,Datos!$B$2:$B$36333,19,Datos!$C$2:$C$36333,"&lt;30",Datos!$F$2:$F$36333,"STANDBY"),0),"")</f>
        <v/>
      </c>
      <c r="Y26" s="7">
        <f>IFERROR(ROUND(AVERAGEIFS(Datos!$G$2:$G$36333,Datos!$E$2:$E$36333,$A26,Datos!$B$2:$B$36333,19,Datos!$C$2:$C$36333,"&gt;=30",Datos!$F$2:$F$36333,"STANDBY"),0),"")</f>
        <v/>
      </c>
      <c r="Z26" s="7">
        <f>IFERROR(ROUND(AVERAGEIFS(Datos!$G$2:$G$36333,Datos!$E$2:$E$36333,$A26,Datos!$B$2:$B$36333,20,Datos!$C$2:$C$36333,"&lt;30",Datos!$F$2:$F$36333,"STANDBY"),0),"")</f>
        <v/>
      </c>
      <c r="AA26" s="7">
        <f>IFERROR(ROUND(AVERAGEIFS(Datos!$G$2:$G$36333,Datos!$E$2:$E$36333,$A26,Datos!$B$2:$B$36333,20,Datos!$C$2:$C$36333,"&gt;=30",Datos!$F$2:$F$36333,"STANDBY"),0),"")</f>
        <v/>
      </c>
      <c r="AB26" s="7">
        <f>IFERROR(ROUND(AVERAGEIFS(Datos!$G$2:$G$36333,Datos!$E$2:$E$36333,$A26,Datos!$B$2:$B$36333,21,Datos!$C$2:$C$36333,"&lt;30",Datos!$F$2:$F$36333,"STANDBY"),0),"")</f>
        <v/>
      </c>
      <c r="AC26" s="7">
        <f>IFERROR(ROUND(AVERAGEIFS(Datos!$G$2:$G$36333,Datos!$E$2:$E$36333,$A26,Datos!$B$2:$B$36333,21,Datos!$C$2:$C$36333,"&gt;=30",Datos!$F$2:$F$36333,"STANDBY"),0),"")</f>
        <v/>
      </c>
      <c r="AD26" s="7">
        <f>IFERROR(ROUND(AVERAGEIFS(Datos!$G$2:$G$36333,Datos!$E$2:$E$36333,$A26,Datos!$B$2:$B$36333,22,Datos!$C$2:$C$36333,"&lt;30",Datos!$F$2:$F$36333,"STANDBY"),0),"")</f>
        <v/>
      </c>
      <c r="AE26" s="7">
        <f>IFERROR(ROUND(AVERAGEIFS(Datos!$G$2:$G$36333,Datos!$E$2:$E$36333,$A26,Datos!$B$2:$B$36333,22,Datos!$C$2:$C$36333,"&gt;=30",Datos!$F$2:$F$36333,"STANDBY"),0),"")</f>
        <v/>
      </c>
      <c r="AF26" s="7">
        <f>IFERROR(ROUND(AVERAGEIFS(Datos!$G$2:$G$36333,Datos!$E$2:$E$36333,$A26,Datos!$B$2:$B$36333,23,Datos!$C$2:$C$36333,"&lt;30",Datos!$F$2:$F$36333,"STANDBY"),0),"")</f>
        <v/>
      </c>
      <c r="AG26" s="7">
        <f>IFERROR(ROUND(AVERAGEIFS(Datos!$G$2:$G$36333,Datos!$E$2:$E$36333,$A26,Datos!$B$2:$B$36333,23,Datos!$C$2:$C$36333,"&gt;=30",Datos!$F$2:$F$36333,"STANDBY"),0),"")</f>
        <v/>
      </c>
    </row>
    <row r="27">
      <c r="A27" s="6" t="inlineStr">
        <is>
          <t>Alice's Curious Labyrinth</t>
        </is>
      </c>
      <c r="B27" s="7">
        <f>IFERROR(ROUND(AVERAGEIFS(Datos!$G$2:$G$36333,Datos!$E$2:$E$36333,$A27,Datos!$B$2:$B$36333,8,Datos!$C$2:$C$36333,"&lt;30",Datos!$F$2:$F$36333,"STANDBY"),0),"")</f>
        <v/>
      </c>
      <c r="C27" s="7">
        <f>IFERROR(ROUND(AVERAGEIFS(Datos!$G$2:$G$36333,Datos!$E$2:$E$36333,$A27,Datos!$B$2:$B$36333,8,Datos!$C$2:$C$36333,"&gt;=30",Datos!$F$2:$F$36333,"STANDBY"),0),"")</f>
        <v/>
      </c>
      <c r="D27" s="7">
        <f>IFERROR(ROUND(AVERAGEIFS(Datos!$G$2:$G$36333,Datos!$E$2:$E$36333,$A27,Datos!$B$2:$B$36333,9,Datos!$C$2:$C$36333,"&lt;30",Datos!$F$2:$F$36333,"STANDBY"),0),"")</f>
        <v/>
      </c>
      <c r="E27" s="7">
        <f>IFERROR(ROUND(AVERAGEIFS(Datos!$G$2:$G$36333,Datos!$E$2:$E$36333,$A27,Datos!$B$2:$B$36333,9,Datos!$C$2:$C$36333,"&gt;=30",Datos!$F$2:$F$36333,"STANDBY"),0),"")</f>
        <v/>
      </c>
      <c r="F27" s="7">
        <f>IFERROR(ROUND(AVERAGEIFS(Datos!$G$2:$G$36333,Datos!$E$2:$E$36333,$A27,Datos!$B$2:$B$36333,10,Datos!$C$2:$C$36333,"&lt;30",Datos!$F$2:$F$36333,"STANDBY"),0),"")</f>
        <v/>
      </c>
      <c r="G27" s="7">
        <f>IFERROR(ROUND(AVERAGEIFS(Datos!$G$2:$G$36333,Datos!$E$2:$E$36333,$A27,Datos!$B$2:$B$36333,10,Datos!$C$2:$C$36333,"&gt;=30",Datos!$F$2:$F$36333,"STANDBY"),0),"")</f>
        <v/>
      </c>
      <c r="H27" s="7">
        <f>IFERROR(ROUND(AVERAGEIFS(Datos!$G$2:$G$36333,Datos!$E$2:$E$36333,$A27,Datos!$B$2:$B$36333,11,Datos!$C$2:$C$36333,"&lt;30",Datos!$F$2:$F$36333,"STANDBY"),0),"")</f>
        <v/>
      </c>
      <c r="I27" s="7">
        <f>IFERROR(ROUND(AVERAGEIFS(Datos!$G$2:$G$36333,Datos!$E$2:$E$36333,$A27,Datos!$B$2:$B$36333,11,Datos!$C$2:$C$36333,"&gt;=30",Datos!$F$2:$F$36333,"STANDBY"),0),"")</f>
        <v/>
      </c>
      <c r="J27" s="7">
        <f>IFERROR(ROUND(AVERAGEIFS(Datos!$G$2:$G$36333,Datos!$E$2:$E$36333,$A27,Datos!$B$2:$B$36333,12,Datos!$C$2:$C$36333,"&lt;30",Datos!$F$2:$F$36333,"STANDBY"),0),"")</f>
        <v/>
      </c>
      <c r="K27" s="7">
        <f>IFERROR(ROUND(AVERAGEIFS(Datos!$G$2:$G$36333,Datos!$E$2:$E$36333,$A27,Datos!$B$2:$B$36333,12,Datos!$C$2:$C$36333,"&gt;=30",Datos!$F$2:$F$36333,"STANDBY"),0),"")</f>
        <v/>
      </c>
      <c r="L27" s="7">
        <f>IFERROR(ROUND(AVERAGEIFS(Datos!$G$2:$G$36333,Datos!$E$2:$E$36333,$A27,Datos!$B$2:$B$36333,13,Datos!$C$2:$C$36333,"&lt;30",Datos!$F$2:$F$36333,"STANDBY"),0),"")</f>
        <v/>
      </c>
      <c r="M27" s="7">
        <f>IFERROR(ROUND(AVERAGEIFS(Datos!$G$2:$G$36333,Datos!$E$2:$E$36333,$A27,Datos!$B$2:$B$36333,13,Datos!$C$2:$C$36333,"&gt;=30",Datos!$F$2:$F$36333,"STANDBY"),0),"")</f>
        <v/>
      </c>
      <c r="N27" s="7">
        <f>IFERROR(ROUND(AVERAGEIFS(Datos!$G$2:$G$36333,Datos!$E$2:$E$36333,$A27,Datos!$B$2:$B$36333,14,Datos!$C$2:$C$36333,"&lt;30",Datos!$F$2:$F$36333,"STANDBY"),0),"")</f>
        <v/>
      </c>
      <c r="O27" s="7">
        <f>IFERROR(ROUND(AVERAGEIFS(Datos!$G$2:$G$36333,Datos!$E$2:$E$36333,$A27,Datos!$B$2:$B$36333,14,Datos!$C$2:$C$36333,"&gt;=30",Datos!$F$2:$F$36333,"STANDBY"),0),"")</f>
        <v/>
      </c>
      <c r="P27" s="7">
        <f>IFERROR(ROUND(AVERAGEIFS(Datos!$G$2:$G$36333,Datos!$E$2:$E$36333,$A27,Datos!$B$2:$B$36333,15,Datos!$C$2:$C$36333,"&lt;30",Datos!$F$2:$F$36333,"STANDBY"),0),"")</f>
        <v/>
      </c>
      <c r="Q27" s="7">
        <f>IFERROR(ROUND(AVERAGEIFS(Datos!$G$2:$G$36333,Datos!$E$2:$E$36333,$A27,Datos!$B$2:$B$36333,15,Datos!$C$2:$C$36333,"&gt;=30",Datos!$F$2:$F$36333,"STANDBY"),0),"")</f>
        <v/>
      </c>
      <c r="R27" s="7">
        <f>IFERROR(ROUND(AVERAGEIFS(Datos!$G$2:$G$36333,Datos!$E$2:$E$36333,$A27,Datos!$B$2:$B$36333,16,Datos!$C$2:$C$36333,"&lt;30",Datos!$F$2:$F$36333,"STANDBY"),0),"")</f>
        <v/>
      </c>
      <c r="S27" s="7">
        <f>IFERROR(ROUND(AVERAGEIFS(Datos!$G$2:$G$36333,Datos!$E$2:$E$36333,$A27,Datos!$B$2:$B$36333,16,Datos!$C$2:$C$36333,"&gt;=30",Datos!$F$2:$F$36333,"STANDBY"),0),"")</f>
        <v/>
      </c>
      <c r="T27" s="7">
        <f>IFERROR(ROUND(AVERAGEIFS(Datos!$G$2:$G$36333,Datos!$E$2:$E$36333,$A27,Datos!$B$2:$B$36333,17,Datos!$C$2:$C$36333,"&lt;30",Datos!$F$2:$F$36333,"STANDBY"),0),"")</f>
        <v/>
      </c>
      <c r="U27" s="7">
        <f>IFERROR(ROUND(AVERAGEIFS(Datos!$G$2:$G$36333,Datos!$E$2:$E$36333,$A27,Datos!$B$2:$B$36333,17,Datos!$C$2:$C$36333,"&gt;=30",Datos!$F$2:$F$36333,"STANDBY"),0),"")</f>
        <v/>
      </c>
      <c r="V27" s="7">
        <f>IFERROR(ROUND(AVERAGEIFS(Datos!$G$2:$G$36333,Datos!$E$2:$E$36333,$A27,Datos!$B$2:$B$36333,18,Datos!$C$2:$C$36333,"&lt;30",Datos!$F$2:$F$36333,"STANDBY"),0),"")</f>
        <v/>
      </c>
      <c r="W27" s="7">
        <f>IFERROR(ROUND(AVERAGEIFS(Datos!$G$2:$G$36333,Datos!$E$2:$E$36333,$A27,Datos!$B$2:$B$36333,18,Datos!$C$2:$C$36333,"&gt;=30",Datos!$F$2:$F$36333,"STANDBY"),0),"")</f>
        <v/>
      </c>
      <c r="X27" s="7">
        <f>IFERROR(ROUND(AVERAGEIFS(Datos!$G$2:$G$36333,Datos!$E$2:$E$36333,$A27,Datos!$B$2:$B$36333,19,Datos!$C$2:$C$36333,"&lt;30",Datos!$F$2:$F$36333,"STANDBY"),0),"")</f>
        <v/>
      </c>
      <c r="Y27" s="7">
        <f>IFERROR(ROUND(AVERAGEIFS(Datos!$G$2:$G$36333,Datos!$E$2:$E$36333,$A27,Datos!$B$2:$B$36333,19,Datos!$C$2:$C$36333,"&gt;=30",Datos!$F$2:$F$36333,"STANDBY"),0),"")</f>
        <v/>
      </c>
      <c r="Z27" s="7">
        <f>IFERROR(ROUND(AVERAGEIFS(Datos!$G$2:$G$36333,Datos!$E$2:$E$36333,$A27,Datos!$B$2:$B$36333,20,Datos!$C$2:$C$36333,"&lt;30",Datos!$F$2:$F$36333,"STANDBY"),0),"")</f>
        <v/>
      </c>
      <c r="AA27" s="7">
        <f>IFERROR(ROUND(AVERAGEIFS(Datos!$G$2:$G$36333,Datos!$E$2:$E$36333,$A27,Datos!$B$2:$B$36333,20,Datos!$C$2:$C$36333,"&gt;=30",Datos!$F$2:$F$36333,"STANDBY"),0),"")</f>
        <v/>
      </c>
      <c r="AB27" s="7">
        <f>IFERROR(ROUND(AVERAGEIFS(Datos!$G$2:$G$36333,Datos!$E$2:$E$36333,$A27,Datos!$B$2:$B$36333,21,Datos!$C$2:$C$36333,"&lt;30",Datos!$F$2:$F$36333,"STANDBY"),0),"")</f>
        <v/>
      </c>
      <c r="AC27" s="7">
        <f>IFERROR(ROUND(AVERAGEIFS(Datos!$G$2:$G$36333,Datos!$E$2:$E$36333,$A27,Datos!$B$2:$B$36333,21,Datos!$C$2:$C$36333,"&gt;=30",Datos!$F$2:$F$36333,"STANDBY"),0),"")</f>
        <v/>
      </c>
      <c r="AD27" s="7">
        <f>IFERROR(ROUND(AVERAGEIFS(Datos!$G$2:$G$36333,Datos!$E$2:$E$36333,$A27,Datos!$B$2:$B$36333,22,Datos!$C$2:$C$36333,"&lt;30",Datos!$F$2:$F$36333,"STANDBY"),0),"")</f>
        <v/>
      </c>
      <c r="AE27" s="7">
        <f>IFERROR(ROUND(AVERAGEIFS(Datos!$G$2:$G$36333,Datos!$E$2:$E$36333,$A27,Datos!$B$2:$B$36333,22,Datos!$C$2:$C$36333,"&gt;=30",Datos!$F$2:$F$36333,"STANDBY"),0),"")</f>
        <v/>
      </c>
      <c r="AF27" s="7">
        <f>IFERROR(ROUND(AVERAGEIFS(Datos!$G$2:$G$36333,Datos!$E$2:$E$36333,$A27,Datos!$B$2:$B$36333,23,Datos!$C$2:$C$36333,"&lt;30",Datos!$F$2:$F$36333,"STANDBY"),0),"")</f>
        <v/>
      </c>
      <c r="AG27" s="7">
        <f>IFERROR(ROUND(AVERAGEIFS(Datos!$G$2:$G$36333,Datos!$E$2:$E$36333,$A27,Datos!$B$2:$B$36333,23,Datos!$C$2:$C$36333,"&gt;=30",Datos!$F$2:$F$36333,"STANDBY"),0),"")</f>
        <v/>
      </c>
    </row>
    <row r="28">
      <c r="A28" s="6" t="inlineStr">
        <is>
          <t>Autopia, presented by Avis</t>
        </is>
      </c>
      <c r="B28" s="7">
        <f>IFERROR(ROUND(AVERAGEIFS(Datos!$G$2:$G$36333,Datos!$E$2:$E$36333,$A28,Datos!$B$2:$B$36333,8,Datos!$C$2:$C$36333,"&lt;30",Datos!$F$2:$F$36333,"STANDBY"),0),"")</f>
        <v/>
      </c>
      <c r="C28" s="7">
        <f>IFERROR(ROUND(AVERAGEIFS(Datos!$G$2:$G$36333,Datos!$E$2:$E$36333,$A28,Datos!$B$2:$B$36333,8,Datos!$C$2:$C$36333,"&gt;=30",Datos!$F$2:$F$36333,"STANDBY"),0),"")</f>
        <v/>
      </c>
      <c r="D28" s="7">
        <f>IFERROR(ROUND(AVERAGEIFS(Datos!$G$2:$G$36333,Datos!$E$2:$E$36333,$A28,Datos!$B$2:$B$36333,9,Datos!$C$2:$C$36333,"&lt;30",Datos!$F$2:$F$36333,"STANDBY"),0),"")</f>
        <v/>
      </c>
      <c r="E28" s="7">
        <f>IFERROR(ROUND(AVERAGEIFS(Datos!$G$2:$G$36333,Datos!$E$2:$E$36333,$A28,Datos!$B$2:$B$36333,9,Datos!$C$2:$C$36333,"&gt;=30",Datos!$F$2:$F$36333,"STANDBY"),0),"")</f>
        <v/>
      </c>
      <c r="F28" s="7">
        <f>IFERROR(ROUND(AVERAGEIFS(Datos!$G$2:$G$36333,Datos!$E$2:$E$36333,$A28,Datos!$B$2:$B$36333,10,Datos!$C$2:$C$36333,"&lt;30",Datos!$F$2:$F$36333,"STANDBY"),0),"")</f>
        <v/>
      </c>
      <c r="G28" s="7">
        <f>IFERROR(ROUND(AVERAGEIFS(Datos!$G$2:$G$36333,Datos!$E$2:$E$36333,$A28,Datos!$B$2:$B$36333,10,Datos!$C$2:$C$36333,"&gt;=30",Datos!$F$2:$F$36333,"STANDBY"),0),"")</f>
        <v/>
      </c>
      <c r="H28" s="7">
        <f>IFERROR(ROUND(AVERAGEIFS(Datos!$G$2:$G$36333,Datos!$E$2:$E$36333,$A28,Datos!$B$2:$B$36333,11,Datos!$C$2:$C$36333,"&lt;30",Datos!$F$2:$F$36333,"STANDBY"),0),"")</f>
        <v/>
      </c>
      <c r="I28" s="7">
        <f>IFERROR(ROUND(AVERAGEIFS(Datos!$G$2:$G$36333,Datos!$E$2:$E$36333,$A28,Datos!$B$2:$B$36333,11,Datos!$C$2:$C$36333,"&gt;=30",Datos!$F$2:$F$36333,"STANDBY"),0),"")</f>
        <v/>
      </c>
      <c r="J28" s="7">
        <f>IFERROR(ROUND(AVERAGEIFS(Datos!$G$2:$G$36333,Datos!$E$2:$E$36333,$A28,Datos!$B$2:$B$36333,12,Datos!$C$2:$C$36333,"&lt;30",Datos!$F$2:$F$36333,"STANDBY"),0),"")</f>
        <v/>
      </c>
      <c r="K28" s="7">
        <f>IFERROR(ROUND(AVERAGEIFS(Datos!$G$2:$G$36333,Datos!$E$2:$E$36333,$A28,Datos!$B$2:$B$36333,12,Datos!$C$2:$C$36333,"&gt;=30",Datos!$F$2:$F$36333,"STANDBY"),0),"")</f>
        <v/>
      </c>
      <c r="L28" s="7">
        <f>IFERROR(ROUND(AVERAGEIFS(Datos!$G$2:$G$36333,Datos!$E$2:$E$36333,$A28,Datos!$B$2:$B$36333,13,Datos!$C$2:$C$36333,"&lt;30",Datos!$F$2:$F$36333,"STANDBY"),0),"")</f>
        <v/>
      </c>
      <c r="M28" s="7">
        <f>IFERROR(ROUND(AVERAGEIFS(Datos!$G$2:$G$36333,Datos!$E$2:$E$36333,$A28,Datos!$B$2:$B$36333,13,Datos!$C$2:$C$36333,"&gt;=30",Datos!$F$2:$F$36333,"STANDBY"),0),"")</f>
        <v/>
      </c>
      <c r="N28" s="7">
        <f>IFERROR(ROUND(AVERAGEIFS(Datos!$G$2:$G$36333,Datos!$E$2:$E$36333,$A28,Datos!$B$2:$B$36333,14,Datos!$C$2:$C$36333,"&lt;30",Datos!$F$2:$F$36333,"STANDBY"),0),"")</f>
        <v/>
      </c>
      <c r="O28" s="7">
        <f>IFERROR(ROUND(AVERAGEIFS(Datos!$G$2:$G$36333,Datos!$E$2:$E$36333,$A28,Datos!$B$2:$B$36333,14,Datos!$C$2:$C$36333,"&gt;=30",Datos!$F$2:$F$36333,"STANDBY"),0),"")</f>
        <v/>
      </c>
      <c r="P28" s="7">
        <f>IFERROR(ROUND(AVERAGEIFS(Datos!$G$2:$G$36333,Datos!$E$2:$E$36333,$A28,Datos!$B$2:$B$36333,15,Datos!$C$2:$C$36333,"&lt;30",Datos!$F$2:$F$36333,"STANDBY"),0),"")</f>
        <v/>
      </c>
      <c r="Q28" s="7">
        <f>IFERROR(ROUND(AVERAGEIFS(Datos!$G$2:$G$36333,Datos!$E$2:$E$36333,$A28,Datos!$B$2:$B$36333,15,Datos!$C$2:$C$36333,"&gt;=30",Datos!$F$2:$F$36333,"STANDBY"),0),"")</f>
        <v/>
      </c>
      <c r="R28" s="7">
        <f>IFERROR(ROUND(AVERAGEIFS(Datos!$G$2:$G$36333,Datos!$E$2:$E$36333,$A28,Datos!$B$2:$B$36333,16,Datos!$C$2:$C$36333,"&lt;30",Datos!$F$2:$F$36333,"STANDBY"),0),"")</f>
        <v/>
      </c>
      <c r="S28" s="7">
        <f>IFERROR(ROUND(AVERAGEIFS(Datos!$G$2:$G$36333,Datos!$E$2:$E$36333,$A28,Datos!$B$2:$B$36333,16,Datos!$C$2:$C$36333,"&gt;=30",Datos!$F$2:$F$36333,"STANDBY"),0),"")</f>
        <v/>
      </c>
      <c r="T28" s="7">
        <f>IFERROR(ROUND(AVERAGEIFS(Datos!$G$2:$G$36333,Datos!$E$2:$E$36333,$A28,Datos!$B$2:$B$36333,17,Datos!$C$2:$C$36333,"&lt;30",Datos!$F$2:$F$36333,"STANDBY"),0),"")</f>
        <v/>
      </c>
      <c r="U28" s="7">
        <f>IFERROR(ROUND(AVERAGEIFS(Datos!$G$2:$G$36333,Datos!$E$2:$E$36333,$A28,Datos!$B$2:$B$36333,17,Datos!$C$2:$C$36333,"&gt;=30",Datos!$F$2:$F$36333,"STANDBY"),0),"")</f>
        <v/>
      </c>
      <c r="V28" s="7">
        <f>IFERROR(ROUND(AVERAGEIFS(Datos!$G$2:$G$36333,Datos!$E$2:$E$36333,$A28,Datos!$B$2:$B$36333,18,Datos!$C$2:$C$36333,"&lt;30",Datos!$F$2:$F$36333,"STANDBY"),0),"")</f>
        <v/>
      </c>
      <c r="W28" s="7">
        <f>IFERROR(ROUND(AVERAGEIFS(Datos!$G$2:$G$36333,Datos!$E$2:$E$36333,$A28,Datos!$B$2:$B$36333,18,Datos!$C$2:$C$36333,"&gt;=30",Datos!$F$2:$F$36333,"STANDBY"),0),"")</f>
        <v/>
      </c>
      <c r="X28" s="7">
        <f>IFERROR(ROUND(AVERAGEIFS(Datos!$G$2:$G$36333,Datos!$E$2:$E$36333,$A28,Datos!$B$2:$B$36333,19,Datos!$C$2:$C$36333,"&lt;30",Datos!$F$2:$F$36333,"STANDBY"),0),"")</f>
        <v/>
      </c>
      <c r="Y28" s="7">
        <f>IFERROR(ROUND(AVERAGEIFS(Datos!$G$2:$G$36333,Datos!$E$2:$E$36333,$A28,Datos!$B$2:$B$36333,19,Datos!$C$2:$C$36333,"&gt;=30",Datos!$F$2:$F$36333,"STANDBY"),0),"")</f>
        <v/>
      </c>
      <c r="Z28" s="7">
        <f>IFERROR(ROUND(AVERAGEIFS(Datos!$G$2:$G$36333,Datos!$E$2:$E$36333,$A28,Datos!$B$2:$B$36333,20,Datos!$C$2:$C$36333,"&lt;30",Datos!$F$2:$F$36333,"STANDBY"),0),"")</f>
        <v/>
      </c>
      <c r="AA28" s="7">
        <f>IFERROR(ROUND(AVERAGEIFS(Datos!$G$2:$G$36333,Datos!$E$2:$E$36333,$A28,Datos!$B$2:$B$36333,20,Datos!$C$2:$C$36333,"&gt;=30",Datos!$F$2:$F$36333,"STANDBY"),0),"")</f>
        <v/>
      </c>
      <c r="AB28" s="7">
        <f>IFERROR(ROUND(AVERAGEIFS(Datos!$G$2:$G$36333,Datos!$E$2:$E$36333,$A28,Datos!$B$2:$B$36333,21,Datos!$C$2:$C$36333,"&lt;30",Datos!$F$2:$F$36333,"STANDBY"),0),"")</f>
        <v/>
      </c>
      <c r="AC28" s="7">
        <f>IFERROR(ROUND(AVERAGEIFS(Datos!$G$2:$G$36333,Datos!$E$2:$E$36333,$A28,Datos!$B$2:$B$36333,21,Datos!$C$2:$C$36333,"&gt;=30",Datos!$F$2:$F$36333,"STANDBY"),0),"")</f>
        <v/>
      </c>
      <c r="AD28" s="7">
        <f>IFERROR(ROUND(AVERAGEIFS(Datos!$G$2:$G$36333,Datos!$E$2:$E$36333,$A28,Datos!$B$2:$B$36333,22,Datos!$C$2:$C$36333,"&lt;30",Datos!$F$2:$F$36333,"STANDBY"),0),"")</f>
        <v/>
      </c>
      <c r="AE28" s="7">
        <f>IFERROR(ROUND(AVERAGEIFS(Datos!$G$2:$G$36333,Datos!$E$2:$E$36333,$A28,Datos!$B$2:$B$36333,22,Datos!$C$2:$C$36333,"&gt;=30",Datos!$F$2:$F$36333,"STANDBY"),0),"")</f>
        <v/>
      </c>
      <c r="AF28" s="7">
        <f>IFERROR(ROUND(AVERAGEIFS(Datos!$G$2:$G$36333,Datos!$E$2:$E$36333,$A28,Datos!$B$2:$B$36333,23,Datos!$C$2:$C$36333,"&lt;30",Datos!$F$2:$F$36333,"STANDBY"),0),"")</f>
        <v/>
      </c>
      <c r="AG28" s="7">
        <f>IFERROR(ROUND(AVERAGEIFS(Datos!$G$2:$G$36333,Datos!$E$2:$E$36333,$A28,Datos!$B$2:$B$36333,23,Datos!$C$2:$C$36333,"&gt;=30",Datos!$F$2:$F$36333,"STANDBY"),0),"")</f>
        <v/>
      </c>
    </row>
    <row r="29">
      <c r="A29" s="6" t="inlineStr">
        <is>
          <t>Big Thunder Mountain</t>
        </is>
      </c>
      <c r="B29" s="7">
        <f>IFERROR(ROUND(AVERAGEIFS(Datos!$G$2:$G$36333,Datos!$E$2:$E$36333,$A29,Datos!$B$2:$B$36333,8,Datos!$C$2:$C$36333,"&lt;30",Datos!$F$2:$F$36333,"STANDBY"),0),"")</f>
        <v/>
      </c>
      <c r="C29" s="7">
        <f>IFERROR(ROUND(AVERAGEIFS(Datos!$G$2:$G$36333,Datos!$E$2:$E$36333,$A29,Datos!$B$2:$B$36333,8,Datos!$C$2:$C$36333,"&gt;=30",Datos!$F$2:$F$36333,"STANDBY"),0),"")</f>
        <v/>
      </c>
      <c r="D29" s="7">
        <f>IFERROR(ROUND(AVERAGEIFS(Datos!$G$2:$G$36333,Datos!$E$2:$E$36333,$A29,Datos!$B$2:$B$36333,9,Datos!$C$2:$C$36333,"&lt;30",Datos!$F$2:$F$36333,"STANDBY"),0),"")</f>
        <v/>
      </c>
      <c r="E29" s="7">
        <f>IFERROR(ROUND(AVERAGEIFS(Datos!$G$2:$G$36333,Datos!$E$2:$E$36333,$A29,Datos!$B$2:$B$36333,9,Datos!$C$2:$C$36333,"&gt;=30",Datos!$F$2:$F$36333,"STANDBY"),0),"")</f>
        <v/>
      </c>
      <c r="F29" s="7">
        <f>IFERROR(ROUND(AVERAGEIFS(Datos!$G$2:$G$36333,Datos!$E$2:$E$36333,$A29,Datos!$B$2:$B$36333,10,Datos!$C$2:$C$36333,"&lt;30",Datos!$F$2:$F$36333,"STANDBY"),0),"")</f>
        <v/>
      </c>
      <c r="G29" s="7">
        <f>IFERROR(ROUND(AVERAGEIFS(Datos!$G$2:$G$36333,Datos!$E$2:$E$36333,$A29,Datos!$B$2:$B$36333,10,Datos!$C$2:$C$36333,"&gt;=30",Datos!$F$2:$F$36333,"STANDBY"),0),"")</f>
        <v/>
      </c>
      <c r="H29" s="7">
        <f>IFERROR(ROUND(AVERAGEIFS(Datos!$G$2:$G$36333,Datos!$E$2:$E$36333,$A29,Datos!$B$2:$B$36333,11,Datos!$C$2:$C$36333,"&lt;30",Datos!$F$2:$F$36333,"STANDBY"),0),"")</f>
        <v/>
      </c>
      <c r="I29" s="7">
        <f>IFERROR(ROUND(AVERAGEIFS(Datos!$G$2:$G$36333,Datos!$E$2:$E$36333,$A29,Datos!$B$2:$B$36333,11,Datos!$C$2:$C$36333,"&gt;=30",Datos!$F$2:$F$36333,"STANDBY"),0),"")</f>
        <v/>
      </c>
      <c r="J29" s="7">
        <f>IFERROR(ROUND(AVERAGEIFS(Datos!$G$2:$G$36333,Datos!$E$2:$E$36333,$A29,Datos!$B$2:$B$36333,12,Datos!$C$2:$C$36333,"&lt;30",Datos!$F$2:$F$36333,"STANDBY"),0),"")</f>
        <v/>
      </c>
      <c r="K29" s="7">
        <f>IFERROR(ROUND(AVERAGEIFS(Datos!$G$2:$G$36333,Datos!$E$2:$E$36333,$A29,Datos!$B$2:$B$36333,12,Datos!$C$2:$C$36333,"&gt;=30",Datos!$F$2:$F$36333,"STANDBY"),0),"")</f>
        <v/>
      </c>
      <c r="L29" s="7">
        <f>IFERROR(ROUND(AVERAGEIFS(Datos!$G$2:$G$36333,Datos!$E$2:$E$36333,$A29,Datos!$B$2:$B$36333,13,Datos!$C$2:$C$36333,"&lt;30",Datos!$F$2:$F$36333,"STANDBY"),0),"")</f>
        <v/>
      </c>
      <c r="M29" s="7">
        <f>IFERROR(ROUND(AVERAGEIFS(Datos!$G$2:$G$36333,Datos!$E$2:$E$36333,$A29,Datos!$B$2:$B$36333,13,Datos!$C$2:$C$36333,"&gt;=30",Datos!$F$2:$F$36333,"STANDBY"),0),"")</f>
        <v/>
      </c>
      <c r="N29" s="7">
        <f>IFERROR(ROUND(AVERAGEIFS(Datos!$G$2:$G$36333,Datos!$E$2:$E$36333,$A29,Datos!$B$2:$B$36333,14,Datos!$C$2:$C$36333,"&lt;30",Datos!$F$2:$F$36333,"STANDBY"),0),"")</f>
        <v/>
      </c>
      <c r="O29" s="7">
        <f>IFERROR(ROUND(AVERAGEIFS(Datos!$G$2:$G$36333,Datos!$E$2:$E$36333,$A29,Datos!$B$2:$B$36333,14,Datos!$C$2:$C$36333,"&gt;=30",Datos!$F$2:$F$36333,"STANDBY"),0),"")</f>
        <v/>
      </c>
      <c r="P29" s="7">
        <f>IFERROR(ROUND(AVERAGEIFS(Datos!$G$2:$G$36333,Datos!$E$2:$E$36333,$A29,Datos!$B$2:$B$36333,15,Datos!$C$2:$C$36333,"&lt;30",Datos!$F$2:$F$36333,"STANDBY"),0),"")</f>
        <v/>
      </c>
      <c r="Q29" s="7">
        <f>IFERROR(ROUND(AVERAGEIFS(Datos!$G$2:$G$36333,Datos!$E$2:$E$36333,$A29,Datos!$B$2:$B$36333,15,Datos!$C$2:$C$36333,"&gt;=30",Datos!$F$2:$F$36333,"STANDBY"),0),"")</f>
        <v/>
      </c>
      <c r="R29" s="7">
        <f>IFERROR(ROUND(AVERAGEIFS(Datos!$G$2:$G$36333,Datos!$E$2:$E$36333,$A29,Datos!$B$2:$B$36333,16,Datos!$C$2:$C$36333,"&lt;30",Datos!$F$2:$F$36333,"STANDBY"),0),"")</f>
        <v/>
      </c>
      <c r="S29" s="7">
        <f>IFERROR(ROUND(AVERAGEIFS(Datos!$G$2:$G$36333,Datos!$E$2:$E$36333,$A29,Datos!$B$2:$B$36333,16,Datos!$C$2:$C$36333,"&gt;=30",Datos!$F$2:$F$36333,"STANDBY"),0),"")</f>
        <v/>
      </c>
      <c r="T29" s="7">
        <f>IFERROR(ROUND(AVERAGEIFS(Datos!$G$2:$G$36333,Datos!$E$2:$E$36333,$A29,Datos!$B$2:$B$36333,17,Datos!$C$2:$C$36333,"&lt;30",Datos!$F$2:$F$36333,"STANDBY"),0),"")</f>
        <v/>
      </c>
      <c r="U29" s="7">
        <f>IFERROR(ROUND(AVERAGEIFS(Datos!$G$2:$G$36333,Datos!$E$2:$E$36333,$A29,Datos!$B$2:$B$36333,17,Datos!$C$2:$C$36333,"&gt;=30",Datos!$F$2:$F$36333,"STANDBY"),0),"")</f>
        <v/>
      </c>
      <c r="V29" s="7">
        <f>IFERROR(ROUND(AVERAGEIFS(Datos!$G$2:$G$36333,Datos!$E$2:$E$36333,$A29,Datos!$B$2:$B$36333,18,Datos!$C$2:$C$36333,"&lt;30",Datos!$F$2:$F$36333,"STANDBY"),0),"")</f>
        <v/>
      </c>
      <c r="W29" s="7">
        <f>IFERROR(ROUND(AVERAGEIFS(Datos!$G$2:$G$36333,Datos!$E$2:$E$36333,$A29,Datos!$B$2:$B$36333,18,Datos!$C$2:$C$36333,"&gt;=30",Datos!$F$2:$F$36333,"STANDBY"),0),"")</f>
        <v/>
      </c>
      <c r="X29" s="7">
        <f>IFERROR(ROUND(AVERAGEIFS(Datos!$G$2:$G$36333,Datos!$E$2:$E$36333,$A29,Datos!$B$2:$B$36333,19,Datos!$C$2:$C$36333,"&lt;30",Datos!$F$2:$F$36333,"STANDBY"),0),"")</f>
        <v/>
      </c>
      <c r="Y29" s="7">
        <f>IFERROR(ROUND(AVERAGEIFS(Datos!$G$2:$G$36333,Datos!$E$2:$E$36333,$A29,Datos!$B$2:$B$36333,19,Datos!$C$2:$C$36333,"&gt;=30",Datos!$F$2:$F$36333,"STANDBY"),0),"")</f>
        <v/>
      </c>
      <c r="Z29" s="7">
        <f>IFERROR(ROUND(AVERAGEIFS(Datos!$G$2:$G$36333,Datos!$E$2:$E$36333,$A29,Datos!$B$2:$B$36333,20,Datos!$C$2:$C$36333,"&lt;30",Datos!$F$2:$F$36333,"STANDBY"),0),"")</f>
        <v/>
      </c>
      <c r="AA29" s="7">
        <f>IFERROR(ROUND(AVERAGEIFS(Datos!$G$2:$G$36333,Datos!$E$2:$E$36333,$A29,Datos!$B$2:$B$36333,20,Datos!$C$2:$C$36333,"&gt;=30",Datos!$F$2:$F$36333,"STANDBY"),0),"")</f>
        <v/>
      </c>
      <c r="AB29" s="7">
        <f>IFERROR(ROUND(AVERAGEIFS(Datos!$G$2:$G$36333,Datos!$E$2:$E$36333,$A29,Datos!$B$2:$B$36333,21,Datos!$C$2:$C$36333,"&lt;30",Datos!$F$2:$F$36333,"STANDBY"),0),"")</f>
        <v/>
      </c>
      <c r="AC29" s="7">
        <f>IFERROR(ROUND(AVERAGEIFS(Datos!$G$2:$G$36333,Datos!$E$2:$E$36333,$A29,Datos!$B$2:$B$36333,21,Datos!$C$2:$C$36333,"&gt;=30",Datos!$F$2:$F$36333,"STANDBY"),0),"")</f>
        <v/>
      </c>
      <c r="AD29" s="7">
        <f>IFERROR(ROUND(AVERAGEIFS(Datos!$G$2:$G$36333,Datos!$E$2:$E$36333,$A29,Datos!$B$2:$B$36333,22,Datos!$C$2:$C$36333,"&lt;30",Datos!$F$2:$F$36333,"STANDBY"),0),"")</f>
        <v/>
      </c>
      <c r="AE29" s="7">
        <f>IFERROR(ROUND(AVERAGEIFS(Datos!$G$2:$G$36333,Datos!$E$2:$E$36333,$A29,Datos!$B$2:$B$36333,22,Datos!$C$2:$C$36333,"&gt;=30",Datos!$F$2:$F$36333,"STANDBY"),0),"")</f>
        <v/>
      </c>
      <c r="AF29" s="7">
        <f>IFERROR(ROUND(AVERAGEIFS(Datos!$G$2:$G$36333,Datos!$E$2:$E$36333,$A29,Datos!$B$2:$B$36333,23,Datos!$C$2:$C$36333,"&lt;30",Datos!$F$2:$F$36333,"STANDBY"),0),"")</f>
        <v/>
      </c>
      <c r="AG29" s="7">
        <f>IFERROR(ROUND(AVERAGEIFS(Datos!$G$2:$G$36333,Datos!$E$2:$E$36333,$A29,Datos!$B$2:$B$36333,23,Datos!$C$2:$C$36333,"&gt;=30",Datos!$F$2:$F$36333,"STANDBY"),0),"")</f>
        <v/>
      </c>
    </row>
    <row r="30">
      <c r="A30" s="6" t="inlineStr">
        <is>
          <t>Blanche-Neige et les Sept Nains®</t>
        </is>
      </c>
      <c r="B30" s="7">
        <f>IFERROR(ROUND(AVERAGEIFS(Datos!$G$2:$G$36333,Datos!$E$2:$E$36333,$A30,Datos!$B$2:$B$36333,8,Datos!$C$2:$C$36333,"&lt;30",Datos!$F$2:$F$36333,"STANDBY"),0),"")</f>
        <v/>
      </c>
      <c r="C30" s="7">
        <f>IFERROR(ROUND(AVERAGEIFS(Datos!$G$2:$G$36333,Datos!$E$2:$E$36333,$A30,Datos!$B$2:$B$36333,8,Datos!$C$2:$C$36333,"&gt;=30",Datos!$F$2:$F$36333,"STANDBY"),0),"")</f>
        <v/>
      </c>
      <c r="D30" s="7">
        <f>IFERROR(ROUND(AVERAGEIFS(Datos!$G$2:$G$36333,Datos!$E$2:$E$36333,$A30,Datos!$B$2:$B$36333,9,Datos!$C$2:$C$36333,"&lt;30",Datos!$F$2:$F$36333,"STANDBY"),0),"")</f>
        <v/>
      </c>
      <c r="E30" s="7">
        <f>IFERROR(ROUND(AVERAGEIFS(Datos!$G$2:$G$36333,Datos!$E$2:$E$36333,$A30,Datos!$B$2:$B$36333,9,Datos!$C$2:$C$36333,"&gt;=30",Datos!$F$2:$F$36333,"STANDBY"),0),"")</f>
        <v/>
      </c>
      <c r="F30" s="7">
        <f>IFERROR(ROUND(AVERAGEIFS(Datos!$G$2:$G$36333,Datos!$E$2:$E$36333,$A30,Datos!$B$2:$B$36333,10,Datos!$C$2:$C$36333,"&lt;30",Datos!$F$2:$F$36333,"STANDBY"),0),"")</f>
        <v/>
      </c>
      <c r="G30" s="7">
        <f>IFERROR(ROUND(AVERAGEIFS(Datos!$G$2:$G$36333,Datos!$E$2:$E$36333,$A30,Datos!$B$2:$B$36333,10,Datos!$C$2:$C$36333,"&gt;=30",Datos!$F$2:$F$36333,"STANDBY"),0),"")</f>
        <v/>
      </c>
      <c r="H30" s="7">
        <f>IFERROR(ROUND(AVERAGEIFS(Datos!$G$2:$G$36333,Datos!$E$2:$E$36333,$A30,Datos!$B$2:$B$36333,11,Datos!$C$2:$C$36333,"&lt;30",Datos!$F$2:$F$36333,"STANDBY"),0),"")</f>
        <v/>
      </c>
      <c r="I30" s="7">
        <f>IFERROR(ROUND(AVERAGEIFS(Datos!$G$2:$G$36333,Datos!$E$2:$E$36333,$A30,Datos!$B$2:$B$36333,11,Datos!$C$2:$C$36333,"&gt;=30",Datos!$F$2:$F$36333,"STANDBY"),0),"")</f>
        <v/>
      </c>
      <c r="J30" s="7">
        <f>IFERROR(ROUND(AVERAGEIFS(Datos!$G$2:$G$36333,Datos!$E$2:$E$36333,$A30,Datos!$B$2:$B$36333,12,Datos!$C$2:$C$36333,"&lt;30",Datos!$F$2:$F$36333,"STANDBY"),0),"")</f>
        <v/>
      </c>
      <c r="K30" s="7">
        <f>IFERROR(ROUND(AVERAGEIFS(Datos!$G$2:$G$36333,Datos!$E$2:$E$36333,$A30,Datos!$B$2:$B$36333,12,Datos!$C$2:$C$36333,"&gt;=30",Datos!$F$2:$F$36333,"STANDBY"),0),"")</f>
        <v/>
      </c>
      <c r="L30" s="7">
        <f>IFERROR(ROUND(AVERAGEIFS(Datos!$G$2:$G$36333,Datos!$E$2:$E$36333,$A30,Datos!$B$2:$B$36333,13,Datos!$C$2:$C$36333,"&lt;30",Datos!$F$2:$F$36333,"STANDBY"),0),"")</f>
        <v/>
      </c>
      <c r="M30" s="7">
        <f>IFERROR(ROUND(AVERAGEIFS(Datos!$G$2:$G$36333,Datos!$E$2:$E$36333,$A30,Datos!$B$2:$B$36333,13,Datos!$C$2:$C$36333,"&gt;=30",Datos!$F$2:$F$36333,"STANDBY"),0),"")</f>
        <v/>
      </c>
      <c r="N30" s="7">
        <f>IFERROR(ROUND(AVERAGEIFS(Datos!$G$2:$G$36333,Datos!$E$2:$E$36333,$A30,Datos!$B$2:$B$36333,14,Datos!$C$2:$C$36333,"&lt;30",Datos!$F$2:$F$36333,"STANDBY"),0),"")</f>
        <v/>
      </c>
      <c r="O30" s="7">
        <f>IFERROR(ROUND(AVERAGEIFS(Datos!$G$2:$G$36333,Datos!$E$2:$E$36333,$A30,Datos!$B$2:$B$36333,14,Datos!$C$2:$C$36333,"&gt;=30",Datos!$F$2:$F$36333,"STANDBY"),0),"")</f>
        <v/>
      </c>
      <c r="P30" s="7">
        <f>IFERROR(ROUND(AVERAGEIFS(Datos!$G$2:$G$36333,Datos!$E$2:$E$36333,$A30,Datos!$B$2:$B$36333,15,Datos!$C$2:$C$36333,"&lt;30",Datos!$F$2:$F$36333,"STANDBY"),0),"")</f>
        <v/>
      </c>
      <c r="Q30" s="7">
        <f>IFERROR(ROUND(AVERAGEIFS(Datos!$G$2:$G$36333,Datos!$E$2:$E$36333,$A30,Datos!$B$2:$B$36333,15,Datos!$C$2:$C$36333,"&gt;=30",Datos!$F$2:$F$36333,"STANDBY"),0),"")</f>
        <v/>
      </c>
      <c r="R30" s="7">
        <f>IFERROR(ROUND(AVERAGEIFS(Datos!$G$2:$G$36333,Datos!$E$2:$E$36333,$A30,Datos!$B$2:$B$36333,16,Datos!$C$2:$C$36333,"&lt;30",Datos!$F$2:$F$36333,"STANDBY"),0),"")</f>
        <v/>
      </c>
      <c r="S30" s="7">
        <f>IFERROR(ROUND(AVERAGEIFS(Datos!$G$2:$G$36333,Datos!$E$2:$E$36333,$A30,Datos!$B$2:$B$36333,16,Datos!$C$2:$C$36333,"&gt;=30",Datos!$F$2:$F$36333,"STANDBY"),0),"")</f>
        <v/>
      </c>
      <c r="T30" s="7">
        <f>IFERROR(ROUND(AVERAGEIFS(Datos!$G$2:$G$36333,Datos!$E$2:$E$36333,$A30,Datos!$B$2:$B$36333,17,Datos!$C$2:$C$36333,"&lt;30",Datos!$F$2:$F$36333,"STANDBY"),0),"")</f>
        <v/>
      </c>
      <c r="U30" s="7">
        <f>IFERROR(ROUND(AVERAGEIFS(Datos!$G$2:$G$36333,Datos!$E$2:$E$36333,$A30,Datos!$B$2:$B$36333,17,Datos!$C$2:$C$36333,"&gt;=30",Datos!$F$2:$F$36333,"STANDBY"),0),"")</f>
        <v/>
      </c>
      <c r="V30" s="7">
        <f>IFERROR(ROUND(AVERAGEIFS(Datos!$G$2:$G$36333,Datos!$E$2:$E$36333,$A30,Datos!$B$2:$B$36333,18,Datos!$C$2:$C$36333,"&lt;30",Datos!$F$2:$F$36333,"STANDBY"),0),"")</f>
        <v/>
      </c>
      <c r="W30" s="7">
        <f>IFERROR(ROUND(AVERAGEIFS(Datos!$G$2:$G$36333,Datos!$E$2:$E$36333,$A30,Datos!$B$2:$B$36333,18,Datos!$C$2:$C$36333,"&gt;=30",Datos!$F$2:$F$36333,"STANDBY"),0),"")</f>
        <v/>
      </c>
      <c r="X30" s="7">
        <f>IFERROR(ROUND(AVERAGEIFS(Datos!$G$2:$G$36333,Datos!$E$2:$E$36333,$A30,Datos!$B$2:$B$36333,19,Datos!$C$2:$C$36333,"&lt;30",Datos!$F$2:$F$36333,"STANDBY"),0),"")</f>
        <v/>
      </c>
      <c r="Y30" s="7">
        <f>IFERROR(ROUND(AVERAGEIFS(Datos!$G$2:$G$36333,Datos!$E$2:$E$36333,$A30,Datos!$B$2:$B$36333,19,Datos!$C$2:$C$36333,"&gt;=30",Datos!$F$2:$F$36333,"STANDBY"),0),"")</f>
        <v/>
      </c>
      <c r="Z30" s="7">
        <f>IFERROR(ROUND(AVERAGEIFS(Datos!$G$2:$G$36333,Datos!$E$2:$E$36333,$A30,Datos!$B$2:$B$36333,20,Datos!$C$2:$C$36333,"&lt;30",Datos!$F$2:$F$36333,"STANDBY"),0),"")</f>
        <v/>
      </c>
      <c r="AA30" s="7">
        <f>IFERROR(ROUND(AVERAGEIFS(Datos!$G$2:$G$36333,Datos!$E$2:$E$36333,$A30,Datos!$B$2:$B$36333,20,Datos!$C$2:$C$36333,"&gt;=30",Datos!$F$2:$F$36333,"STANDBY"),0),"")</f>
        <v/>
      </c>
      <c r="AB30" s="7">
        <f>IFERROR(ROUND(AVERAGEIFS(Datos!$G$2:$G$36333,Datos!$E$2:$E$36333,$A30,Datos!$B$2:$B$36333,21,Datos!$C$2:$C$36333,"&lt;30",Datos!$F$2:$F$36333,"STANDBY"),0),"")</f>
        <v/>
      </c>
      <c r="AC30" s="7">
        <f>IFERROR(ROUND(AVERAGEIFS(Datos!$G$2:$G$36333,Datos!$E$2:$E$36333,$A30,Datos!$B$2:$B$36333,21,Datos!$C$2:$C$36333,"&gt;=30",Datos!$F$2:$F$36333,"STANDBY"),0),"")</f>
        <v/>
      </c>
      <c r="AD30" s="7">
        <f>IFERROR(ROUND(AVERAGEIFS(Datos!$G$2:$G$36333,Datos!$E$2:$E$36333,$A30,Datos!$B$2:$B$36333,22,Datos!$C$2:$C$36333,"&lt;30",Datos!$F$2:$F$36333,"STANDBY"),0),"")</f>
        <v/>
      </c>
      <c r="AE30" s="7">
        <f>IFERROR(ROUND(AVERAGEIFS(Datos!$G$2:$G$36333,Datos!$E$2:$E$36333,$A30,Datos!$B$2:$B$36333,22,Datos!$C$2:$C$36333,"&gt;=30",Datos!$F$2:$F$36333,"STANDBY"),0),"")</f>
        <v/>
      </c>
      <c r="AF30" s="7">
        <f>IFERROR(ROUND(AVERAGEIFS(Datos!$G$2:$G$36333,Datos!$E$2:$E$36333,$A30,Datos!$B$2:$B$36333,23,Datos!$C$2:$C$36333,"&lt;30",Datos!$F$2:$F$36333,"STANDBY"),0),"")</f>
        <v/>
      </c>
      <c r="AG30" s="7">
        <f>IFERROR(ROUND(AVERAGEIFS(Datos!$G$2:$G$36333,Datos!$E$2:$E$36333,$A30,Datos!$B$2:$B$36333,23,Datos!$C$2:$C$36333,"&gt;=30",Datos!$F$2:$F$36333,"STANDBY"),0),"")</f>
        <v/>
      </c>
    </row>
    <row r="31">
      <c r="A31" s="6" t="inlineStr">
        <is>
          <t>Buzz Lightyear Laser Blast</t>
        </is>
      </c>
      <c r="B31" s="7">
        <f>IFERROR(ROUND(AVERAGEIFS(Datos!$G$2:$G$36333,Datos!$E$2:$E$36333,$A31,Datos!$B$2:$B$36333,8,Datos!$C$2:$C$36333,"&lt;30",Datos!$F$2:$F$36333,"STANDBY"),0),"")</f>
        <v/>
      </c>
      <c r="C31" s="7">
        <f>IFERROR(ROUND(AVERAGEIFS(Datos!$G$2:$G$36333,Datos!$E$2:$E$36333,$A31,Datos!$B$2:$B$36333,8,Datos!$C$2:$C$36333,"&gt;=30",Datos!$F$2:$F$36333,"STANDBY"),0),"")</f>
        <v/>
      </c>
      <c r="D31" s="7">
        <f>IFERROR(ROUND(AVERAGEIFS(Datos!$G$2:$G$36333,Datos!$E$2:$E$36333,$A31,Datos!$B$2:$B$36333,9,Datos!$C$2:$C$36333,"&lt;30",Datos!$F$2:$F$36333,"STANDBY"),0),"")</f>
        <v/>
      </c>
      <c r="E31" s="7">
        <f>IFERROR(ROUND(AVERAGEIFS(Datos!$G$2:$G$36333,Datos!$E$2:$E$36333,$A31,Datos!$B$2:$B$36333,9,Datos!$C$2:$C$36333,"&gt;=30",Datos!$F$2:$F$36333,"STANDBY"),0),"")</f>
        <v/>
      </c>
      <c r="F31" s="7">
        <f>IFERROR(ROUND(AVERAGEIFS(Datos!$G$2:$G$36333,Datos!$E$2:$E$36333,$A31,Datos!$B$2:$B$36333,10,Datos!$C$2:$C$36333,"&lt;30",Datos!$F$2:$F$36333,"STANDBY"),0),"")</f>
        <v/>
      </c>
      <c r="G31" s="7">
        <f>IFERROR(ROUND(AVERAGEIFS(Datos!$G$2:$G$36333,Datos!$E$2:$E$36333,$A31,Datos!$B$2:$B$36333,10,Datos!$C$2:$C$36333,"&gt;=30",Datos!$F$2:$F$36333,"STANDBY"),0),"")</f>
        <v/>
      </c>
      <c r="H31" s="7">
        <f>IFERROR(ROUND(AVERAGEIFS(Datos!$G$2:$G$36333,Datos!$E$2:$E$36333,$A31,Datos!$B$2:$B$36333,11,Datos!$C$2:$C$36333,"&lt;30",Datos!$F$2:$F$36333,"STANDBY"),0),"")</f>
        <v/>
      </c>
      <c r="I31" s="7">
        <f>IFERROR(ROUND(AVERAGEIFS(Datos!$G$2:$G$36333,Datos!$E$2:$E$36333,$A31,Datos!$B$2:$B$36333,11,Datos!$C$2:$C$36333,"&gt;=30",Datos!$F$2:$F$36333,"STANDBY"),0),"")</f>
        <v/>
      </c>
      <c r="J31" s="7">
        <f>IFERROR(ROUND(AVERAGEIFS(Datos!$G$2:$G$36333,Datos!$E$2:$E$36333,$A31,Datos!$B$2:$B$36333,12,Datos!$C$2:$C$36333,"&lt;30",Datos!$F$2:$F$36333,"STANDBY"),0),"")</f>
        <v/>
      </c>
      <c r="K31" s="7">
        <f>IFERROR(ROUND(AVERAGEIFS(Datos!$G$2:$G$36333,Datos!$E$2:$E$36333,$A31,Datos!$B$2:$B$36333,12,Datos!$C$2:$C$36333,"&gt;=30",Datos!$F$2:$F$36333,"STANDBY"),0),"")</f>
        <v/>
      </c>
      <c r="L31" s="7">
        <f>IFERROR(ROUND(AVERAGEIFS(Datos!$G$2:$G$36333,Datos!$E$2:$E$36333,$A31,Datos!$B$2:$B$36333,13,Datos!$C$2:$C$36333,"&lt;30",Datos!$F$2:$F$36333,"STANDBY"),0),"")</f>
        <v/>
      </c>
      <c r="M31" s="7">
        <f>IFERROR(ROUND(AVERAGEIFS(Datos!$G$2:$G$36333,Datos!$E$2:$E$36333,$A31,Datos!$B$2:$B$36333,13,Datos!$C$2:$C$36333,"&gt;=30",Datos!$F$2:$F$36333,"STANDBY"),0),"")</f>
        <v/>
      </c>
      <c r="N31" s="7">
        <f>IFERROR(ROUND(AVERAGEIFS(Datos!$G$2:$G$36333,Datos!$E$2:$E$36333,$A31,Datos!$B$2:$B$36333,14,Datos!$C$2:$C$36333,"&lt;30",Datos!$F$2:$F$36333,"STANDBY"),0),"")</f>
        <v/>
      </c>
      <c r="O31" s="7">
        <f>IFERROR(ROUND(AVERAGEIFS(Datos!$G$2:$G$36333,Datos!$E$2:$E$36333,$A31,Datos!$B$2:$B$36333,14,Datos!$C$2:$C$36333,"&gt;=30",Datos!$F$2:$F$36333,"STANDBY"),0),"")</f>
        <v/>
      </c>
      <c r="P31" s="7">
        <f>IFERROR(ROUND(AVERAGEIFS(Datos!$G$2:$G$36333,Datos!$E$2:$E$36333,$A31,Datos!$B$2:$B$36333,15,Datos!$C$2:$C$36333,"&lt;30",Datos!$F$2:$F$36333,"STANDBY"),0),"")</f>
        <v/>
      </c>
      <c r="Q31" s="7">
        <f>IFERROR(ROUND(AVERAGEIFS(Datos!$G$2:$G$36333,Datos!$E$2:$E$36333,$A31,Datos!$B$2:$B$36333,15,Datos!$C$2:$C$36333,"&gt;=30",Datos!$F$2:$F$36333,"STANDBY"),0),"")</f>
        <v/>
      </c>
      <c r="R31" s="7">
        <f>IFERROR(ROUND(AVERAGEIFS(Datos!$G$2:$G$36333,Datos!$E$2:$E$36333,$A31,Datos!$B$2:$B$36333,16,Datos!$C$2:$C$36333,"&lt;30",Datos!$F$2:$F$36333,"STANDBY"),0),"")</f>
        <v/>
      </c>
      <c r="S31" s="7">
        <f>IFERROR(ROUND(AVERAGEIFS(Datos!$G$2:$G$36333,Datos!$E$2:$E$36333,$A31,Datos!$B$2:$B$36333,16,Datos!$C$2:$C$36333,"&gt;=30",Datos!$F$2:$F$36333,"STANDBY"),0),"")</f>
        <v/>
      </c>
      <c r="T31" s="7">
        <f>IFERROR(ROUND(AVERAGEIFS(Datos!$G$2:$G$36333,Datos!$E$2:$E$36333,$A31,Datos!$B$2:$B$36333,17,Datos!$C$2:$C$36333,"&lt;30",Datos!$F$2:$F$36333,"STANDBY"),0),"")</f>
        <v/>
      </c>
      <c r="U31" s="7">
        <f>IFERROR(ROUND(AVERAGEIFS(Datos!$G$2:$G$36333,Datos!$E$2:$E$36333,$A31,Datos!$B$2:$B$36333,17,Datos!$C$2:$C$36333,"&gt;=30",Datos!$F$2:$F$36333,"STANDBY"),0),"")</f>
        <v/>
      </c>
      <c r="V31" s="7">
        <f>IFERROR(ROUND(AVERAGEIFS(Datos!$G$2:$G$36333,Datos!$E$2:$E$36333,$A31,Datos!$B$2:$B$36333,18,Datos!$C$2:$C$36333,"&lt;30",Datos!$F$2:$F$36333,"STANDBY"),0),"")</f>
        <v/>
      </c>
      <c r="W31" s="7">
        <f>IFERROR(ROUND(AVERAGEIFS(Datos!$G$2:$G$36333,Datos!$E$2:$E$36333,$A31,Datos!$B$2:$B$36333,18,Datos!$C$2:$C$36333,"&gt;=30",Datos!$F$2:$F$36333,"STANDBY"),0),"")</f>
        <v/>
      </c>
      <c r="X31" s="7">
        <f>IFERROR(ROUND(AVERAGEIFS(Datos!$G$2:$G$36333,Datos!$E$2:$E$36333,$A31,Datos!$B$2:$B$36333,19,Datos!$C$2:$C$36333,"&lt;30",Datos!$F$2:$F$36333,"STANDBY"),0),"")</f>
        <v/>
      </c>
      <c r="Y31" s="7">
        <f>IFERROR(ROUND(AVERAGEIFS(Datos!$G$2:$G$36333,Datos!$E$2:$E$36333,$A31,Datos!$B$2:$B$36333,19,Datos!$C$2:$C$36333,"&gt;=30",Datos!$F$2:$F$36333,"STANDBY"),0),"")</f>
        <v/>
      </c>
      <c r="Z31" s="7">
        <f>IFERROR(ROUND(AVERAGEIFS(Datos!$G$2:$G$36333,Datos!$E$2:$E$36333,$A31,Datos!$B$2:$B$36333,20,Datos!$C$2:$C$36333,"&lt;30",Datos!$F$2:$F$36333,"STANDBY"),0),"")</f>
        <v/>
      </c>
      <c r="AA31" s="7">
        <f>IFERROR(ROUND(AVERAGEIFS(Datos!$G$2:$G$36333,Datos!$E$2:$E$36333,$A31,Datos!$B$2:$B$36333,20,Datos!$C$2:$C$36333,"&gt;=30",Datos!$F$2:$F$36333,"STANDBY"),0),"")</f>
        <v/>
      </c>
      <c r="AB31" s="7">
        <f>IFERROR(ROUND(AVERAGEIFS(Datos!$G$2:$G$36333,Datos!$E$2:$E$36333,$A31,Datos!$B$2:$B$36333,21,Datos!$C$2:$C$36333,"&lt;30",Datos!$F$2:$F$36333,"STANDBY"),0),"")</f>
        <v/>
      </c>
      <c r="AC31" s="7">
        <f>IFERROR(ROUND(AVERAGEIFS(Datos!$G$2:$G$36333,Datos!$E$2:$E$36333,$A31,Datos!$B$2:$B$36333,21,Datos!$C$2:$C$36333,"&gt;=30",Datos!$F$2:$F$36333,"STANDBY"),0),"")</f>
        <v/>
      </c>
      <c r="AD31" s="7">
        <f>IFERROR(ROUND(AVERAGEIFS(Datos!$G$2:$G$36333,Datos!$E$2:$E$36333,$A31,Datos!$B$2:$B$36333,22,Datos!$C$2:$C$36333,"&lt;30",Datos!$F$2:$F$36333,"STANDBY"),0),"")</f>
        <v/>
      </c>
      <c r="AE31" s="7">
        <f>IFERROR(ROUND(AVERAGEIFS(Datos!$G$2:$G$36333,Datos!$E$2:$E$36333,$A31,Datos!$B$2:$B$36333,22,Datos!$C$2:$C$36333,"&gt;=30",Datos!$F$2:$F$36333,"STANDBY"),0),"")</f>
        <v/>
      </c>
      <c r="AF31" s="7">
        <f>IFERROR(ROUND(AVERAGEIFS(Datos!$G$2:$G$36333,Datos!$E$2:$E$36333,$A31,Datos!$B$2:$B$36333,23,Datos!$C$2:$C$36333,"&lt;30",Datos!$F$2:$F$36333,"STANDBY"),0),"")</f>
        <v/>
      </c>
      <c r="AG31" s="7">
        <f>IFERROR(ROUND(AVERAGEIFS(Datos!$G$2:$G$36333,Datos!$E$2:$E$36333,$A31,Datos!$B$2:$B$36333,23,Datos!$C$2:$C$36333,"&gt;=30",Datos!$F$2:$F$36333,"STANDBY"),0),"")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IFERROR(ROUND(AVERAGEIFS(Datos!$G$2:$G$36333,Datos!$E$2:$E$36333,$A32,Datos!$B$2:$B$36333,8,Datos!$C$2:$C$36333,"&lt;30",Datos!$F$2:$F$36333,"STANDBY"),0),"")</f>
        <v/>
      </c>
      <c r="C32" s="7">
        <f>IFERROR(ROUND(AVERAGEIFS(Datos!$G$2:$G$36333,Datos!$E$2:$E$36333,$A32,Datos!$B$2:$B$36333,8,Datos!$C$2:$C$36333,"&gt;=30",Datos!$F$2:$F$36333,"STANDBY"),0),"")</f>
        <v/>
      </c>
      <c r="D32" s="7">
        <f>IFERROR(ROUND(AVERAGEIFS(Datos!$G$2:$G$36333,Datos!$E$2:$E$36333,$A32,Datos!$B$2:$B$36333,9,Datos!$C$2:$C$36333,"&lt;30",Datos!$F$2:$F$36333,"STANDBY"),0),"")</f>
        <v/>
      </c>
      <c r="E32" s="7">
        <f>IFERROR(ROUND(AVERAGEIFS(Datos!$G$2:$G$36333,Datos!$E$2:$E$36333,$A32,Datos!$B$2:$B$36333,9,Datos!$C$2:$C$36333,"&gt;=30",Datos!$F$2:$F$36333,"STANDBY"),0),"")</f>
        <v/>
      </c>
      <c r="F32" s="7">
        <f>IFERROR(ROUND(AVERAGEIFS(Datos!$G$2:$G$36333,Datos!$E$2:$E$36333,$A32,Datos!$B$2:$B$36333,10,Datos!$C$2:$C$36333,"&lt;30",Datos!$F$2:$F$36333,"STANDBY"),0),"")</f>
        <v/>
      </c>
      <c r="G32" s="7">
        <f>IFERROR(ROUND(AVERAGEIFS(Datos!$G$2:$G$36333,Datos!$E$2:$E$36333,$A32,Datos!$B$2:$B$36333,10,Datos!$C$2:$C$36333,"&gt;=30",Datos!$F$2:$F$36333,"STANDBY"),0),"")</f>
        <v/>
      </c>
      <c r="H32" s="7">
        <f>IFERROR(ROUND(AVERAGEIFS(Datos!$G$2:$G$36333,Datos!$E$2:$E$36333,$A32,Datos!$B$2:$B$36333,11,Datos!$C$2:$C$36333,"&lt;30",Datos!$F$2:$F$36333,"STANDBY"),0),"")</f>
        <v/>
      </c>
      <c r="I32" s="7">
        <f>IFERROR(ROUND(AVERAGEIFS(Datos!$G$2:$G$36333,Datos!$E$2:$E$36333,$A32,Datos!$B$2:$B$36333,11,Datos!$C$2:$C$36333,"&gt;=30",Datos!$F$2:$F$36333,"STANDBY"),0),"")</f>
        <v/>
      </c>
      <c r="J32" s="7">
        <f>IFERROR(ROUND(AVERAGEIFS(Datos!$G$2:$G$36333,Datos!$E$2:$E$36333,$A32,Datos!$B$2:$B$36333,12,Datos!$C$2:$C$36333,"&lt;30",Datos!$F$2:$F$36333,"STANDBY"),0),"")</f>
        <v/>
      </c>
      <c r="K32" s="7">
        <f>IFERROR(ROUND(AVERAGEIFS(Datos!$G$2:$G$36333,Datos!$E$2:$E$36333,$A32,Datos!$B$2:$B$36333,12,Datos!$C$2:$C$36333,"&gt;=30",Datos!$F$2:$F$36333,"STANDBY"),0),"")</f>
        <v/>
      </c>
      <c r="L32" s="7">
        <f>IFERROR(ROUND(AVERAGEIFS(Datos!$G$2:$G$36333,Datos!$E$2:$E$36333,$A32,Datos!$B$2:$B$36333,13,Datos!$C$2:$C$36333,"&lt;30",Datos!$F$2:$F$36333,"STANDBY"),0),"")</f>
        <v/>
      </c>
      <c r="M32" s="7">
        <f>IFERROR(ROUND(AVERAGEIFS(Datos!$G$2:$G$36333,Datos!$E$2:$E$36333,$A32,Datos!$B$2:$B$36333,13,Datos!$C$2:$C$36333,"&gt;=30",Datos!$F$2:$F$36333,"STANDBY"),0),"")</f>
        <v/>
      </c>
      <c r="N32" s="7">
        <f>IFERROR(ROUND(AVERAGEIFS(Datos!$G$2:$G$36333,Datos!$E$2:$E$36333,$A32,Datos!$B$2:$B$36333,14,Datos!$C$2:$C$36333,"&lt;30",Datos!$F$2:$F$36333,"STANDBY"),0),"")</f>
        <v/>
      </c>
      <c r="O32" s="7">
        <f>IFERROR(ROUND(AVERAGEIFS(Datos!$G$2:$G$36333,Datos!$E$2:$E$36333,$A32,Datos!$B$2:$B$36333,14,Datos!$C$2:$C$36333,"&gt;=30",Datos!$F$2:$F$36333,"STANDBY"),0),"")</f>
        <v/>
      </c>
      <c r="P32" s="7">
        <f>IFERROR(ROUND(AVERAGEIFS(Datos!$G$2:$G$36333,Datos!$E$2:$E$36333,$A32,Datos!$B$2:$B$36333,15,Datos!$C$2:$C$36333,"&lt;30",Datos!$F$2:$F$36333,"STANDBY"),0),"")</f>
        <v/>
      </c>
      <c r="Q32" s="7">
        <f>IFERROR(ROUND(AVERAGEIFS(Datos!$G$2:$G$36333,Datos!$E$2:$E$36333,$A32,Datos!$B$2:$B$36333,15,Datos!$C$2:$C$36333,"&gt;=30",Datos!$F$2:$F$36333,"STANDBY"),0),"")</f>
        <v/>
      </c>
      <c r="R32" s="7">
        <f>IFERROR(ROUND(AVERAGEIFS(Datos!$G$2:$G$36333,Datos!$E$2:$E$36333,$A32,Datos!$B$2:$B$36333,16,Datos!$C$2:$C$36333,"&lt;30",Datos!$F$2:$F$36333,"STANDBY"),0),"")</f>
        <v/>
      </c>
      <c r="S32" s="7">
        <f>IFERROR(ROUND(AVERAGEIFS(Datos!$G$2:$G$36333,Datos!$E$2:$E$36333,$A32,Datos!$B$2:$B$36333,16,Datos!$C$2:$C$36333,"&gt;=30",Datos!$F$2:$F$36333,"STANDBY"),0),"")</f>
        <v/>
      </c>
      <c r="T32" s="7">
        <f>IFERROR(ROUND(AVERAGEIFS(Datos!$G$2:$G$36333,Datos!$E$2:$E$36333,$A32,Datos!$B$2:$B$36333,17,Datos!$C$2:$C$36333,"&lt;30",Datos!$F$2:$F$36333,"STANDBY"),0),"")</f>
        <v/>
      </c>
      <c r="U32" s="7">
        <f>IFERROR(ROUND(AVERAGEIFS(Datos!$G$2:$G$36333,Datos!$E$2:$E$36333,$A32,Datos!$B$2:$B$36333,17,Datos!$C$2:$C$36333,"&gt;=30",Datos!$F$2:$F$36333,"STANDBY"),0),"")</f>
        <v/>
      </c>
      <c r="V32" s="7">
        <f>IFERROR(ROUND(AVERAGEIFS(Datos!$G$2:$G$36333,Datos!$E$2:$E$36333,$A32,Datos!$B$2:$B$36333,18,Datos!$C$2:$C$36333,"&lt;30",Datos!$F$2:$F$36333,"STANDBY"),0),"")</f>
        <v/>
      </c>
      <c r="W32" s="7">
        <f>IFERROR(ROUND(AVERAGEIFS(Datos!$G$2:$G$36333,Datos!$E$2:$E$36333,$A32,Datos!$B$2:$B$36333,18,Datos!$C$2:$C$36333,"&gt;=30",Datos!$F$2:$F$36333,"STANDBY"),0),"")</f>
        <v/>
      </c>
      <c r="X32" s="7">
        <f>IFERROR(ROUND(AVERAGEIFS(Datos!$G$2:$G$36333,Datos!$E$2:$E$36333,$A32,Datos!$B$2:$B$36333,19,Datos!$C$2:$C$36333,"&lt;30",Datos!$F$2:$F$36333,"STANDBY"),0),"")</f>
        <v/>
      </c>
      <c r="Y32" s="7">
        <f>IFERROR(ROUND(AVERAGEIFS(Datos!$G$2:$G$36333,Datos!$E$2:$E$36333,$A32,Datos!$B$2:$B$36333,19,Datos!$C$2:$C$36333,"&gt;=30",Datos!$F$2:$F$36333,"STANDBY"),0),"")</f>
        <v/>
      </c>
      <c r="Z32" s="7">
        <f>IFERROR(ROUND(AVERAGEIFS(Datos!$G$2:$G$36333,Datos!$E$2:$E$36333,$A32,Datos!$B$2:$B$36333,20,Datos!$C$2:$C$36333,"&lt;30",Datos!$F$2:$F$36333,"STANDBY"),0),"")</f>
        <v/>
      </c>
      <c r="AA32" s="7">
        <f>IFERROR(ROUND(AVERAGEIFS(Datos!$G$2:$G$36333,Datos!$E$2:$E$36333,$A32,Datos!$B$2:$B$36333,20,Datos!$C$2:$C$36333,"&gt;=30",Datos!$F$2:$F$36333,"STANDBY"),0),"")</f>
        <v/>
      </c>
      <c r="AB32" s="7">
        <f>IFERROR(ROUND(AVERAGEIFS(Datos!$G$2:$G$36333,Datos!$E$2:$E$36333,$A32,Datos!$B$2:$B$36333,21,Datos!$C$2:$C$36333,"&lt;30",Datos!$F$2:$F$36333,"STANDBY"),0),"")</f>
        <v/>
      </c>
      <c r="AC32" s="7">
        <f>IFERROR(ROUND(AVERAGEIFS(Datos!$G$2:$G$36333,Datos!$E$2:$E$36333,$A32,Datos!$B$2:$B$36333,21,Datos!$C$2:$C$36333,"&gt;=30",Datos!$F$2:$F$36333,"STANDBY"),0),"")</f>
        <v/>
      </c>
      <c r="AD32" s="7">
        <f>IFERROR(ROUND(AVERAGEIFS(Datos!$G$2:$G$36333,Datos!$E$2:$E$36333,$A32,Datos!$B$2:$B$36333,22,Datos!$C$2:$C$36333,"&lt;30",Datos!$F$2:$F$36333,"STANDBY"),0),"")</f>
        <v/>
      </c>
      <c r="AE32" s="7">
        <f>IFERROR(ROUND(AVERAGEIFS(Datos!$G$2:$G$36333,Datos!$E$2:$E$36333,$A32,Datos!$B$2:$B$36333,22,Datos!$C$2:$C$36333,"&gt;=30",Datos!$F$2:$F$36333,"STANDBY"),0),"")</f>
        <v/>
      </c>
      <c r="AF32" s="7">
        <f>IFERROR(ROUND(AVERAGEIFS(Datos!$G$2:$G$36333,Datos!$E$2:$E$36333,$A32,Datos!$B$2:$B$36333,23,Datos!$C$2:$C$36333,"&lt;30",Datos!$F$2:$F$36333,"STANDBY"),0),"")</f>
        <v/>
      </c>
      <c r="AG32" s="7">
        <f>IFERROR(ROUND(AVERAGEIFS(Datos!$G$2:$G$36333,Datos!$E$2:$E$36333,$A32,Datos!$B$2:$B$36333,23,Datos!$C$2:$C$36333,"&gt;=30",Datos!$F$2:$F$36333,"STANDBY"),0),"")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IFERROR(ROUND(AVERAGEIFS(Datos!$G$2:$G$36333,Datos!$E$2:$E$36333,$A33,Datos!$B$2:$B$36333,8,Datos!$C$2:$C$36333,"&lt;30",Datos!$F$2:$F$36333,"STANDBY"),0),"")</f>
        <v/>
      </c>
      <c r="C33" s="7">
        <f>IFERROR(ROUND(AVERAGEIFS(Datos!$G$2:$G$36333,Datos!$E$2:$E$36333,$A33,Datos!$B$2:$B$36333,8,Datos!$C$2:$C$36333,"&gt;=30",Datos!$F$2:$F$36333,"STANDBY"),0),"")</f>
        <v/>
      </c>
      <c r="D33" s="7">
        <f>IFERROR(ROUND(AVERAGEIFS(Datos!$G$2:$G$36333,Datos!$E$2:$E$36333,$A33,Datos!$B$2:$B$36333,9,Datos!$C$2:$C$36333,"&lt;30",Datos!$F$2:$F$36333,"STANDBY"),0),"")</f>
        <v/>
      </c>
      <c r="E33" s="7">
        <f>IFERROR(ROUND(AVERAGEIFS(Datos!$G$2:$G$36333,Datos!$E$2:$E$36333,$A33,Datos!$B$2:$B$36333,9,Datos!$C$2:$C$36333,"&gt;=30",Datos!$F$2:$F$36333,"STANDBY"),0),"")</f>
        <v/>
      </c>
      <c r="F33" s="7">
        <f>IFERROR(ROUND(AVERAGEIFS(Datos!$G$2:$G$36333,Datos!$E$2:$E$36333,$A33,Datos!$B$2:$B$36333,10,Datos!$C$2:$C$36333,"&lt;30",Datos!$F$2:$F$36333,"STANDBY"),0),"")</f>
        <v/>
      </c>
      <c r="G33" s="7">
        <f>IFERROR(ROUND(AVERAGEIFS(Datos!$G$2:$G$36333,Datos!$E$2:$E$36333,$A33,Datos!$B$2:$B$36333,10,Datos!$C$2:$C$36333,"&gt;=30",Datos!$F$2:$F$36333,"STANDBY"),0),"")</f>
        <v/>
      </c>
      <c r="H33" s="7">
        <f>IFERROR(ROUND(AVERAGEIFS(Datos!$G$2:$G$36333,Datos!$E$2:$E$36333,$A33,Datos!$B$2:$B$36333,11,Datos!$C$2:$C$36333,"&lt;30",Datos!$F$2:$F$36333,"STANDBY"),0),"")</f>
        <v/>
      </c>
      <c r="I33" s="7">
        <f>IFERROR(ROUND(AVERAGEIFS(Datos!$G$2:$G$36333,Datos!$E$2:$E$36333,$A33,Datos!$B$2:$B$36333,11,Datos!$C$2:$C$36333,"&gt;=30",Datos!$F$2:$F$36333,"STANDBY"),0),"")</f>
        <v/>
      </c>
      <c r="J33" s="7">
        <f>IFERROR(ROUND(AVERAGEIFS(Datos!$G$2:$G$36333,Datos!$E$2:$E$36333,$A33,Datos!$B$2:$B$36333,12,Datos!$C$2:$C$36333,"&lt;30",Datos!$F$2:$F$36333,"STANDBY"),0),"")</f>
        <v/>
      </c>
      <c r="K33" s="7">
        <f>IFERROR(ROUND(AVERAGEIFS(Datos!$G$2:$G$36333,Datos!$E$2:$E$36333,$A33,Datos!$B$2:$B$36333,12,Datos!$C$2:$C$36333,"&gt;=30",Datos!$F$2:$F$36333,"STANDBY"),0),"")</f>
        <v/>
      </c>
      <c r="L33" s="7">
        <f>IFERROR(ROUND(AVERAGEIFS(Datos!$G$2:$G$36333,Datos!$E$2:$E$36333,$A33,Datos!$B$2:$B$36333,13,Datos!$C$2:$C$36333,"&lt;30",Datos!$F$2:$F$36333,"STANDBY"),0),"")</f>
        <v/>
      </c>
      <c r="M33" s="7">
        <f>IFERROR(ROUND(AVERAGEIFS(Datos!$G$2:$G$36333,Datos!$E$2:$E$36333,$A33,Datos!$B$2:$B$36333,13,Datos!$C$2:$C$36333,"&gt;=30",Datos!$F$2:$F$36333,"STANDBY"),0),"")</f>
        <v/>
      </c>
      <c r="N33" s="7">
        <f>IFERROR(ROUND(AVERAGEIFS(Datos!$G$2:$G$36333,Datos!$E$2:$E$36333,$A33,Datos!$B$2:$B$36333,14,Datos!$C$2:$C$36333,"&lt;30",Datos!$F$2:$F$36333,"STANDBY"),0),"")</f>
        <v/>
      </c>
      <c r="O33" s="7">
        <f>IFERROR(ROUND(AVERAGEIFS(Datos!$G$2:$G$36333,Datos!$E$2:$E$36333,$A33,Datos!$B$2:$B$36333,14,Datos!$C$2:$C$36333,"&gt;=30",Datos!$F$2:$F$36333,"STANDBY"),0),"")</f>
        <v/>
      </c>
      <c r="P33" s="7">
        <f>IFERROR(ROUND(AVERAGEIFS(Datos!$G$2:$G$36333,Datos!$E$2:$E$36333,$A33,Datos!$B$2:$B$36333,15,Datos!$C$2:$C$36333,"&lt;30",Datos!$F$2:$F$36333,"STANDBY"),0),"")</f>
        <v/>
      </c>
      <c r="Q33" s="7">
        <f>IFERROR(ROUND(AVERAGEIFS(Datos!$G$2:$G$36333,Datos!$E$2:$E$36333,$A33,Datos!$B$2:$B$36333,15,Datos!$C$2:$C$36333,"&gt;=30",Datos!$F$2:$F$36333,"STANDBY"),0),"")</f>
        <v/>
      </c>
      <c r="R33" s="7">
        <f>IFERROR(ROUND(AVERAGEIFS(Datos!$G$2:$G$36333,Datos!$E$2:$E$36333,$A33,Datos!$B$2:$B$36333,16,Datos!$C$2:$C$36333,"&lt;30",Datos!$F$2:$F$36333,"STANDBY"),0),"")</f>
        <v/>
      </c>
      <c r="S33" s="7">
        <f>IFERROR(ROUND(AVERAGEIFS(Datos!$G$2:$G$36333,Datos!$E$2:$E$36333,$A33,Datos!$B$2:$B$36333,16,Datos!$C$2:$C$36333,"&gt;=30",Datos!$F$2:$F$36333,"STANDBY"),0),"")</f>
        <v/>
      </c>
      <c r="T33" s="7">
        <f>IFERROR(ROUND(AVERAGEIFS(Datos!$G$2:$G$36333,Datos!$E$2:$E$36333,$A33,Datos!$B$2:$B$36333,17,Datos!$C$2:$C$36333,"&lt;30",Datos!$F$2:$F$36333,"STANDBY"),0),"")</f>
        <v/>
      </c>
      <c r="U33" s="7">
        <f>IFERROR(ROUND(AVERAGEIFS(Datos!$G$2:$G$36333,Datos!$E$2:$E$36333,$A33,Datos!$B$2:$B$36333,17,Datos!$C$2:$C$36333,"&gt;=30",Datos!$F$2:$F$36333,"STANDBY"),0),"")</f>
        <v/>
      </c>
      <c r="V33" s="7">
        <f>IFERROR(ROUND(AVERAGEIFS(Datos!$G$2:$G$36333,Datos!$E$2:$E$36333,$A33,Datos!$B$2:$B$36333,18,Datos!$C$2:$C$36333,"&lt;30",Datos!$F$2:$F$36333,"STANDBY"),0),"")</f>
        <v/>
      </c>
      <c r="W33" s="7">
        <f>IFERROR(ROUND(AVERAGEIFS(Datos!$G$2:$G$36333,Datos!$E$2:$E$36333,$A33,Datos!$B$2:$B$36333,18,Datos!$C$2:$C$36333,"&gt;=30",Datos!$F$2:$F$36333,"STANDBY"),0),"")</f>
        <v/>
      </c>
      <c r="X33" s="7">
        <f>IFERROR(ROUND(AVERAGEIFS(Datos!$G$2:$G$36333,Datos!$E$2:$E$36333,$A33,Datos!$B$2:$B$36333,19,Datos!$C$2:$C$36333,"&lt;30",Datos!$F$2:$F$36333,"STANDBY"),0),"")</f>
        <v/>
      </c>
      <c r="Y33" s="7">
        <f>IFERROR(ROUND(AVERAGEIFS(Datos!$G$2:$G$36333,Datos!$E$2:$E$36333,$A33,Datos!$B$2:$B$36333,19,Datos!$C$2:$C$36333,"&gt;=30",Datos!$F$2:$F$36333,"STANDBY"),0),"")</f>
        <v/>
      </c>
      <c r="Z33" s="7">
        <f>IFERROR(ROUND(AVERAGEIFS(Datos!$G$2:$G$36333,Datos!$E$2:$E$36333,$A33,Datos!$B$2:$B$36333,20,Datos!$C$2:$C$36333,"&lt;30",Datos!$F$2:$F$36333,"STANDBY"),0),"")</f>
        <v/>
      </c>
      <c r="AA33" s="7">
        <f>IFERROR(ROUND(AVERAGEIFS(Datos!$G$2:$G$36333,Datos!$E$2:$E$36333,$A33,Datos!$B$2:$B$36333,20,Datos!$C$2:$C$36333,"&gt;=30",Datos!$F$2:$F$36333,"STANDBY"),0),"")</f>
        <v/>
      </c>
      <c r="AB33" s="7">
        <f>IFERROR(ROUND(AVERAGEIFS(Datos!$G$2:$G$36333,Datos!$E$2:$E$36333,$A33,Datos!$B$2:$B$36333,21,Datos!$C$2:$C$36333,"&lt;30",Datos!$F$2:$F$36333,"STANDBY"),0),"")</f>
        <v/>
      </c>
      <c r="AC33" s="7">
        <f>IFERROR(ROUND(AVERAGEIFS(Datos!$G$2:$G$36333,Datos!$E$2:$E$36333,$A33,Datos!$B$2:$B$36333,21,Datos!$C$2:$C$36333,"&gt;=30",Datos!$F$2:$F$36333,"STANDBY"),0),"")</f>
        <v/>
      </c>
      <c r="AD33" s="7">
        <f>IFERROR(ROUND(AVERAGEIFS(Datos!$G$2:$G$36333,Datos!$E$2:$E$36333,$A33,Datos!$B$2:$B$36333,22,Datos!$C$2:$C$36333,"&lt;30",Datos!$F$2:$F$36333,"STANDBY"),0),"")</f>
        <v/>
      </c>
      <c r="AE33" s="7">
        <f>IFERROR(ROUND(AVERAGEIFS(Datos!$G$2:$G$36333,Datos!$E$2:$E$36333,$A33,Datos!$B$2:$B$36333,22,Datos!$C$2:$C$36333,"&gt;=30",Datos!$F$2:$F$36333,"STANDBY"),0),"")</f>
        <v/>
      </c>
      <c r="AF33" s="7">
        <f>IFERROR(ROUND(AVERAGEIFS(Datos!$G$2:$G$36333,Datos!$E$2:$E$36333,$A33,Datos!$B$2:$B$36333,23,Datos!$C$2:$C$36333,"&lt;30",Datos!$F$2:$F$36333,"STANDBY"),0),"")</f>
        <v/>
      </c>
      <c r="AG33" s="7">
        <f>IFERROR(ROUND(AVERAGEIFS(Datos!$G$2:$G$36333,Datos!$E$2:$E$36333,$A33,Datos!$B$2:$B$36333,23,Datos!$C$2:$C$36333,"&gt;=30",Datos!$F$2:$F$36333,"STANDBY"),0),"")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IFERROR(ROUND(AVERAGEIFS(Datos!$G$2:$G$36333,Datos!$E$2:$E$36333,$A34,Datos!$B$2:$B$36333,8,Datos!$C$2:$C$36333,"&lt;30",Datos!$F$2:$F$36333,"STANDBY"),0),"")</f>
        <v/>
      </c>
      <c r="C34" s="7">
        <f>IFERROR(ROUND(AVERAGEIFS(Datos!$G$2:$G$36333,Datos!$E$2:$E$36333,$A34,Datos!$B$2:$B$36333,8,Datos!$C$2:$C$36333,"&gt;=30",Datos!$F$2:$F$36333,"STANDBY"),0),"")</f>
        <v/>
      </c>
      <c r="D34" s="7">
        <f>IFERROR(ROUND(AVERAGEIFS(Datos!$G$2:$G$36333,Datos!$E$2:$E$36333,$A34,Datos!$B$2:$B$36333,9,Datos!$C$2:$C$36333,"&lt;30",Datos!$F$2:$F$36333,"STANDBY"),0),"")</f>
        <v/>
      </c>
      <c r="E34" s="7">
        <f>IFERROR(ROUND(AVERAGEIFS(Datos!$G$2:$G$36333,Datos!$E$2:$E$36333,$A34,Datos!$B$2:$B$36333,9,Datos!$C$2:$C$36333,"&gt;=30",Datos!$F$2:$F$36333,"STANDBY"),0),"")</f>
        <v/>
      </c>
      <c r="F34" s="7">
        <f>IFERROR(ROUND(AVERAGEIFS(Datos!$G$2:$G$36333,Datos!$E$2:$E$36333,$A34,Datos!$B$2:$B$36333,10,Datos!$C$2:$C$36333,"&lt;30",Datos!$F$2:$F$36333,"STANDBY"),0),"")</f>
        <v/>
      </c>
      <c r="G34" s="7">
        <f>IFERROR(ROUND(AVERAGEIFS(Datos!$G$2:$G$36333,Datos!$E$2:$E$36333,$A34,Datos!$B$2:$B$36333,10,Datos!$C$2:$C$36333,"&gt;=30",Datos!$F$2:$F$36333,"STANDBY"),0),"")</f>
        <v/>
      </c>
      <c r="H34" s="7">
        <f>IFERROR(ROUND(AVERAGEIFS(Datos!$G$2:$G$36333,Datos!$E$2:$E$36333,$A34,Datos!$B$2:$B$36333,11,Datos!$C$2:$C$36333,"&lt;30",Datos!$F$2:$F$36333,"STANDBY"),0),"")</f>
        <v/>
      </c>
      <c r="I34" s="7">
        <f>IFERROR(ROUND(AVERAGEIFS(Datos!$G$2:$G$36333,Datos!$E$2:$E$36333,$A34,Datos!$B$2:$B$36333,11,Datos!$C$2:$C$36333,"&gt;=30",Datos!$F$2:$F$36333,"STANDBY"),0),"")</f>
        <v/>
      </c>
      <c r="J34" s="7">
        <f>IFERROR(ROUND(AVERAGEIFS(Datos!$G$2:$G$36333,Datos!$E$2:$E$36333,$A34,Datos!$B$2:$B$36333,12,Datos!$C$2:$C$36333,"&lt;30",Datos!$F$2:$F$36333,"STANDBY"),0),"")</f>
        <v/>
      </c>
      <c r="K34" s="7">
        <f>IFERROR(ROUND(AVERAGEIFS(Datos!$G$2:$G$36333,Datos!$E$2:$E$36333,$A34,Datos!$B$2:$B$36333,12,Datos!$C$2:$C$36333,"&gt;=30",Datos!$F$2:$F$36333,"STANDBY"),0),"")</f>
        <v/>
      </c>
      <c r="L34" s="7">
        <f>IFERROR(ROUND(AVERAGEIFS(Datos!$G$2:$G$36333,Datos!$E$2:$E$36333,$A34,Datos!$B$2:$B$36333,13,Datos!$C$2:$C$36333,"&lt;30",Datos!$F$2:$F$36333,"STANDBY"),0),"")</f>
        <v/>
      </c>
      <c r="M34" s="7">
        <f>IFERROR(ROUND(AVERAGEIFS(Datos!$G$2:$G$36333,Datos!$E$2:$E$36333,$A34,Datos!$B$2:$B$36333,13,Datos!$C$2:$C$36333,"&gt;=30",Datos!$F$2:$F$36333,"STANDBY"),0),"")</f>
        <v/>
      </c>
      <c r="N34" s="7">
        <f>IFERROR(ROUND(AVERAGEIFS(Datos!$G$2:$G$36333,Datos!$E$2:$E$36333,$A34,Datos!$B$2:$B$36333,14,Datos!$C$2:$C$36333,"&lt;30",Datos!$F$2:$F$36333,"STANDBY"),0),"")</f>
        <v/>
      </c>
      <c r="O34" s="7">
        <f>IFERROR(ROUND(AVERAGEIFS(Datos!$G$2:$G$36333,Datos!$E$2:$E$36333,$A34,Datos!$B$2:$B$36333,14,Datos!$C$2:$C$36333,"&gt;=30",Datos!$F$2:$F$36333,"STANDBY"),0),"")</f>
        <v/>
      </c>
      <c r="P34" s="7">
        <f>IFERROR(ROUND(AVERAGEIFS(Datos!$G$2:$G$36333,Datos!$E$2:$E$36333,$A34,Datos!$B$2:$B$36333,15,Datos!$C$2:$C$36333,"&lt;30",Datos!$F$2:$F$36333,"STANDBY"),0),"")</f>
        <v/>
      </c>
      <c r="Q34" s="7">
        <f>IFERROR(ROUND(AVERAGEIFS(Datos!$G$2:$G$36333,Datos!$E$2:$E$36333,$A34,Datos!$B$2:$B$36333,15,Datos!$C$2:$C$36333,"&gt;=30",Datos!$F$2:$F$36333,"STANDBY"),0),"")</f>
        <v/>
      </c>
      <c r="R34" s="7">
        <f>IFERROR(ROUND(AVERAGEIFS(Datos!$G$2:$G$36333,Datos!$E$2:$E$36333,$A34,Datos!$B$2:$B$36333,16,Datos!$C$2:$C$36333,"&lt;30",Datos!$F$2:$F$36333,"STANDBY"),0),"")</f>
        <v/>
      </c>
      <c r="S34" s="7">
        <f>IFERROR(ROUND(AVERAGEIFS(Datos!$G$2:$G$36333,Datos!$E$2:$E$36333,$A34,Datos!$B$2:$B$36333,16,Datos!$C$2:$C$36333,"&gt;=30",Datos!$F$2:$F$36333,"STANDBY"),0),"")</f>
        <v/>
      </c>
      <c r="T34" s="7">
        <f>IFERROR(ROUND(AVERAGEIFS(Datos!$G$2:$G$36333,Datos!$E$2:$E$36333,$A34,Datos!$B$2:$B$36333,17,Datos!$C$2:$C$36333,"&lt;30",Datos!$F$2:$F$36333,"STANDBY"),0),"")</f>
        <v/>
      </c>
      <c r="U34" s="7">
        <f>IFERROR(ROUND(AVERAGEIFS(Datos!$G$2:$G$36333,Datos!$E$2:$E$36333,$A34,Datos!$B$2:$B$36333,17,Datos!$C$2:$C$36333,"&gt;=30",Datos!$F$2:$F$36333,"STANDBY"),0),"")</f>
        <v/>
      </c>
      <c r="V34" s="7">
        <f>IFERROR(ROUND(AVERAGEIFS(Datos!$G$2:$G$36333,Datos!$E$2:$E$36333,$A34,Datos!$B$2:$B$36333,18,Datos!$C$2:$C$36333,"&lt;30",Datos!$F$2:$F$36333,"STANDBY"),0),"")</f>
        <v/>
      </c>
      <c r="W34" s="7">
        <f>IFERROR(ROUND(AVERAGEIFS(Datos!$G$2:$G$36333,Datos!$E$2:$E$36333,$A34,Datos!$B$2:$B$36333,18,Datos!$C$2:$C$36333,"&gt;=30",Datos!$F$2:$F$36333,"STANDBY"),0),"")</f>
        <v/>
      </c>
      <c r="X34" s="7">
        <f>IFERROR(ROUND(AVERAGEIFS(Datos!$G$2:$G$36333,Datos!$E$2:$E$36333,$A34,Datos!$B$2:$B$36333,19,Datos!$C$2:$C$36333,"&lt;30",Datos!$F$2:$F$36333,"STANDBY"),0),"")</f>
        <v/>
      </c>
      <c r="Y34" s="7">
        <f>IFERROR(ROUND(AVERAGEIFS(Datos!$G$2:$G$36333,Datos!$E$2:$E$36333,$A34,Datos!$B$2:$B$36333,19,Datos!$C$2:$C$36333,"&gt;=30",Datos!$F$2:$F$36333,"STANDBY"),0),"")</f>
        <v/>
      </c>
      <c r="Z34" s="7">
        <f>IFERROR(ROUND(AVERAGEIFS(Datos!$G$2:$G$36333,Datos!$E$2:$E$36333,$A34,Datos!$B$2:$B$36333,20,Datos!$C$2:$C$36333,"&lt;30",Datos!$F$2:$F$36333,"STANDBY"),0),"")</f>
        <v/>
      </c>
      <c r="AA34" s="7">
        <f>IFERROR(ROUND(AVERAGEIFS(Datos!$G$2:$G$36333,Datos!$E$2:$E$36333,$A34,Datos!$B$2:$B$36333,20,Datos!$C$2:$C$36333,"&gt;=30",Datos!$F$2:$F$36333,"STANDBY"),0),"")</f>
        <v/>
      </c>
      <c r="AB34" s="7">
        <f>IFERROR(ROUND(AVERAGEIFS(Datos!$G$2:$G$36333,Datos!$E$2:$E$36333,$A34,Datos!$B$2:$B$36333,21,Datos!$C$2:$C$36333,"&lt;30",Datos!$F$2:$F$36333,"STANDBY"),0),"")</f>
        <v/>
      </c>
      <c r="AC34" s="7">
        <f>IFERROR(ROUND(AVERAGEIFS(Datos!$G$2:$G$36333,Datos!$E$2:$E$36333,$A34,Datos!$B$2:$B$36333,21,Datos!$C$2:$C$36333,"&gt;=30",Datos!$F$2:$F$36333,"STANDBY"),0),"")</f>
        <v/>
      </c>
      <c r="AD34" s="7">
        <f>IFERROR(ROUND(AVERAGEIFS(Datos!$G$2:$G$36333,Datos!$E$2:$E$36333,$A34,Datos!$B$2:$B$36333,22,Datos!$C$2:$C$36333,"&lt;30",Datos!$F$2:$F$36333,"STANDBY"),0),"")</f>
        <v/>
      </c>
      <c r="AE34" s="7">
        <f>IFERROR(ROUND(AVERAGEIFS(Datos!$G$2:$G$36333,Datos!$E$2:$E$36333,$A34,Datos!$B$2:$B$36333,22,Datos!$C$2:$C$36333,"&gt;=30",Datos!$F$2:$F$36333,"STANDBY"),0),"")</f>
        <v/>
      </c>
      <c r="AF34" s="7">
        <f>IFERROR(ROUND(AVERAGEIFS(Datos!$G$2:$G$36333,Datos!$E$2:$E$36333,$A34,Datos!$B$2:$B$36333,23,Datos!$C$2:$C$36333,"&lt;30",Datos!$F$2:$F$36333,"STANDBY"),0),"")</f>
        <v/>
      </c>
      <c r="AG34" s="7">
        <f>IFERROR(ROUND(AVERAGEIFS(Datos!$G$2:$G$36333,Datos!$E$2:$E$36333,$A34,Datos!$B$2:$B$36333,23,Datos!$C$2:$C$36333,"&gt;=30",Datos!$F$2:$F$36333,"STANDBY"),0),"")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IFERROR(ROUND(AVERAGEIFS(Datos!$G$2:$G$36333,Datos!$E$2:$E$36333,$A35,Datos!$B$2:$B$36333,8,Datos!$C$2:$C$36333,"&lt;30",Datos!$F$2:$F$36333,"STANDBY"),0),"")</f>
        <v/>
      </c>
      <c r="C35" s="7">
        <f>IFERROR(ROUND(AVERAGEIFS(Datos!$G$2:$G$36333,Datos!$E$2:$E$36333,$A35,Datos!$B$2:$B$36333,8,Datos!$C$2:$C$36333,"&gt;=30",Datos!$F$2:$F$36333,"STANDBY"),0),"")</f>
        <v/>
      </c>
      <c r="D35" s="7">
        <f>IFERROR(ROUND(AVERAGEIFS(Datos!$G$2:$G$36333,Datos!$E$2:$E$36333,$A35,Datos!$B$2:$B$36333,9,Datos!$C$2:$C$36333,"&lt;30",Datos!$F$2:$F$36333,"STANDBY"),0),"")</f>
        <v/>
      </c>
      <c r="E35" s="7">
        <f>IFERROR(ROUND(AVERAGEIFS(Datos!$G$2:$G$36333,Datos!$E$2:$E$36333,$A35,Datos!$B$2:$B$36333,9,Datos!$C$2:$C$36333,"&gt;=30",Datos!$F$2:$F$36333,"STANDBY"),0),"")</f>
        <v/>
      </c>
      <c r="F35" s="7">
        <f>IFERROR(ROUND(AVERAGEIFS(Datos!$G$2:$G$36333,Datos!$E$2:$E$36333,$A35,Datos!$B$2:$B$36333,10,Datos!$C$2:$C$36333,"&lt;30",Datos!$F$2:$F$36333,"STANDBY"),0),"")</f>
        <v/>
      </c>
      <c r="G35" s="7">
        <f>IFERROR(ROUND(AVERAGEIFS(Datos!$G$2:$G$36333,Datos!$E$2:$E$36333,$A35,Datos!$B$2:$B$36333,10,Datos!$C$2:$C$36333,"&gt;=30",Datos!$F$2:$F$36333,"STANDBY"),0),"")</f>
        <v/>
      </c>
      <c r="H35" s="7">
        <f>IFERROR(ROUND(AVERAGEIFS(Datos!$G$2:$G$36333,Datos!$E$2:$E$36333,$A35,Datos!$B$2:$B$36333,11,Datos!$C$2:$C$36333,"&lt;30",Datos!$F$2:$F$36333,"STANDBY"),0),"")</f>
        <v/>
      </c>
      <c r="I35" s="7">
        <f>IFERROR(ROUND(AVERAGEIFS(Datos!$G$2:$G$36333,Datos!$E$2:$E$36333,$A35,Datos!$B$2:$B$36333,11,Datos!$C$2:$C$36333,"&gt;=30",Datos!$F$2:$F$36333,"STANDBY"),0),"")</f>
        <v/>
      </c>
      <c r="J35" s="7">
        <f>IFERROR(ROUND(AVERAGEIFS(Datos!$G$2:$G$36333,Datos!$E$2:$E$36333,$A35,Datos!$B$2:$B$36333,12,Datos!$C$2:$C$36333,"&lt;30",Datos!$F$2:$F$36333,"STANDBY"),0),"")</f>
        <v/>
      </c>
      <c r="K35" s="7">
        <f>IFERROR(ROUND(AVERAGEIFS(Datos!$G$2:$G$36333,Datos!$E$2:$E$36333,$A35,Datos!$B$2:$B$36333,12,Datos!$C$2:$C$36333,"&gt;=30",Datos!$F$2:$F$36333,"STANDBY"),0),"")</f>
        <v/>
      </c>
      <c r="L35" s="7">
        <f>IFERROR(ROUND(AVERAGEIFS(Datos!$G$2:$G$36333,Datos!$E$2:$E$36333,$A35,Datos!$B$2:$B$36333,13,Datos!$C$2:$C$36333,"&lt;30",Datos!$F$2:$F$36333,"STANDBY"),0),"")</f>
        <v/>
      </c>
      <c r="M35" s="7">
        <f>IFERROR(ROUND(AVERAGEIFS(Datos!$G$2:$G$36333,Datos!$E$2:$E$36333,$A35,Datos!$B$2:$B$36333,13,Datos!$C$2:$C$36333,"&gt;=30",Datos!$F$2:$F$36333,"STANDBY"),0),"")</f>
        <v/>
      </c>
      <c r="N35" s="7">
        <f>IFERROR(ROUND(AVERAGEIFS(Datos!$G$2:$G$36333,Datos!$E$2:$E$36333,$A35,Datos!$B$2:$B$36333,14,Datos!$C$2:$C$36333,"&lt;30",Datos!$F$2:$F$36333,"STANDBY"),0),"")</f>
        <v/>
      </c>
      <c r="O35" s="7">
        <f>IFERROR(ROUND(AVERAGEIFS(Datos!$G$2:$G$36333,Datos!$E$2:$E$36333,$A35,Datos!$B$2:$B$36333,14,Datos!$C$2:$C$36333,"&gt;=30",Datos!$F$2:$F$36333,"STANDBY"),0),"")</f>
        <v/>
      </c>
      <c r="P35" s="7">
        <f>IFERROR(ROUND(AVERAGEIFS(Datos!$G$2:$G$36333,Datos!$E$2:$E$36333,$A35,Datos!$B$2:$B$36333,15,Datos!$C$2:$C$36333,"&lt;30",Datos!$F$2:$F$36333,"STANDBY"),0),"")</f>
        <v/>
      </c>
      <c r="Q35" s="7">
        <f>IFERROR(ROUND(AVERAGEIFS(Datos!$G$2:$G$36333,Datos!$E$2:$E$36333,$A35,Datos!$B$2:$B$36333,15,Datos!$C$2:$C$36333,"&gt;=30",Datos!$F$2:$F$36333,"STANDBY"),0),"")</f>
        <v/>
      </c>
      <c r="R35" s="7">
        <f>IFERROR(ROUND(AVERAGEIFS(Datos!$G$2:$G$36333,Datos!$E$2:$E$36333,$A35,Datos!$B$2:$B$36333,16,Datos!$C$2:$C$36333,"&lt;30",Datos!$F$2:$F$36333,"STANDBY"),0),"")</f>
        <v/>
      </c>
      <c r="S35" s="7">
        <f>IFERROR(ROUND(AVERAGEIFS(Datos!$G$2:$G$36333,Datos!$E$2:$E$36333,$A35,Datos!$B$2:$B$36333,16,Datos!$C$2:$C$36333,"&gt;=30",Datos!$F$2:$F$36333,"STANDBY"),0),"")</f>
        <v/>
      </c>
      <c r="T35" s="7">
        <f>IFERROR(ROUND(AVERAGEIFS(Datos!$G$2:$G$36333,Datos!$E$2:$E$36333,$A35,Datos!$B$2:$B$36333,17,Datos!$C$2:$C$36333,"&lt;30",Datos!$F$2:$F$36333,"STANDBY"),0),"")</f>
        <v/>
      </c>
      <c r="U35" s="7">
        <f>IFERROR(ROUND(AVERAGEIFS(Datos!$G$2:$G$36333,Datos!$E$2:$E$36333,$A35,Datos!$B$2:$B$36333,17,Datos!$C$2:$C$36333,"&gt;=30",Datos!$F$2:$F$36333,"STANDBY"),0),"")</f>
        <v/>
      </c>
      <c r="V35" s="7">
        <f>IFERROR(ROUND(AVERAGEIFS(Datos!$G$2:$G$36333,Datos!$E$2:$E$36333,$A35,Datos!$B$2:$B$36333,18,Datos!$C$2:$C$36333,"&lt;30",Datos!$F$2:$F$36333,"STANDBY"),0),"")</f>
        <v/>
      </c>
      <c r="W35" s="7">
        <f>IFERROR(ROUND(AVERAGEIFS(Datos!$G$2:$G$36333,Datos!$E$2:$E$36333,$A35,Datos!$B$2:$B$36333,18,Datos!$C$2:$C$36333,"&gt;=30",Datos!$F$2:$F$36333,"STANDBY"),0),"")</f>
        <v/>
      </c>
      <c r="X35" s="7">
        <f>IFERROR(ROUND(AVERAGEIFS(Datos!$G$2:$G$36333,Datos!$E$2:$E$36333,$A35,Datos!$B$2:$B$36333,19,Datos!$C$2:$C$36333,"&lt;30",Datos!$F$2:$F$36333,"STANDBY"),0),"")</f>
        <v/>
      </c>
      <c r="Y35" s="7">
        <f>IFERROR(ROUND(AVERAGEIFS(Datos!$G$2:$G$36333,Datos!$E$2:$E$36333,$A35,Datos!$B$2:$B$36333,19,Datos!$C$2:$C$36333,"&gt;=30",Datos!$F$2:$F$36333,"STANDBY"),0),"")</f>
        <v/>
      </c>
      <c r="Z35" s="7">
        <f>IFERROR(ROUND(AVERAGEIFS(Datos!$G$2:$G$36333,Datos!$E$2:$E$36333,$A35,Datos!$B$2:$B$36333,20,Datos!$C$2:$C$36333,"&lt;30",Datos!$F$2:$F$36333,"STANDBY"),0),"")</f>
        <v/>
      </c>
      <c r="AA35" s="7">
        <f>IFERROR(ROUND(AVERAGEIFS(Datos!$G$2:$G$36333,Datos!$E$2:$E$36333,$A35,Datos!$B$2:$B$36333,20,Datos!$C$2:$C$36333,"&gt;=30",Datos!$F$2:$F$36333,"STANDBY"),0),"")</f>
        <v/>
      </c>
      <c r="AB35" s="7">
        <f>IFERROR(ROUND(AVERAGEIFS(Datos!$G$2:$G$36333,Datos!$E$2:$E$36333,$A35,Datos!$B$2:$B$36333,21,Datos!$C$2:$C$36333,"&lt;30",Datos!$F$2:$F$36333,"STANDBY"),0),"")</f>
        <v/>
      </c>
      <c r="AC35" s="7">
        <f>IFERROR(ROUND(AVERAGEIFS(Datos!$G$2:$G$36333,Datos!$E$2:$E$36333,$A35,Datos!$B$2:$B$36333,21,Datos!$C$2:$C$36333,"&gt;=30",Datos!$F$2:$F$36333,"STANDBY"),0),"")</f>
        <v/>
      </c>
      <c r="AD35" s="7">
        <f>IFERROR(ROUND(AVERAGEIFS(Datos!$G$2:$G$36333,Datos!$E$2:$E$36333,$A35,Datos!$B$2:$B$36333,22,Datos!$C$2:$C$36333,"&lt;30",Datos!$F$2:$F$36333,"STANDBY"),0),"")</f>
        <v/>
      </c>
      <c r="AE35" s="7">
        <f>IFERROR(ROUND(AVERAGEIFS(Datos!$G$2:$G$36333,Datos!$E$2:$E$36333,$A35,Datos!$B$2:$B$36333,22,Datos!$C$2:$C$36333,"&gt;=30",Datos!$F$2:$F$36333,"STANDBY"),0),"")</f>
        <v/>
      </c>
      <c r="AF35" s="7">
        <f>IFERROR(ROUND(AVERAGEIFS(Datos!$G$2:$G$36333,Datos!$E$2:$E$36333,$A35,Datos!$B$2:$B$36333,23,Datos!$C$2:$C$36333,"&lt;30",Datos!$F$2:$F$36333,"STANDBY"),0),"")</f>
        <v/>
      </c>
      <c r="AG35" s="7">
        <f>IFERROR(ROUND(AVERAGEIFS(Datos!$G$2:$G$36333,Datos!$E$2:$E$36333,$A35,Datos!$B$2:$B$36333,23,Datos!$C$2:$C$36333,"&gt;=30",Datos!$F$2:$F$36333,"STANDBY"),0),"")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IFERROR(ROUND(AVERAGEIFS(Datos!$G$2:$G$36333,Datos!$E$2:$E$36333,$A36,Datos!$B$2:$B$36333,8,Datos!$C$2:$C$36333,"&lt;30",Datos!$F$2:$F$36333,"STANDBY"),0),"")</f>
        <v/>
      </c>
      <c r="C36" s="7">
        <f>IFERROR(ROUND(AVERAGEIFS(Datos!$G$2:$G$36333,Datos!$E$2:$E$36333,$A36,Datos!$B$2:$B$36333,8,Datos!$C$2:$C$36333,"&gt;=30",Datos!$F$2:$F$36333,"STANDBY"),0),"")</f>
        <v/>
      </c>
      <c r="D36" s="7">
        <f>IFERROR(ROUND(AVERAGEIFS(Datos!$G$2:$G$36333,Datos!$E$2:$E$36333,$A36,Datos!$B$2:$B$36333,9,Datos!$C$2:$C$36333,"&lt;30",Datos!$F$2:$F$36333,"STANDBY"),0),"")</f>
        <v/>
      </c>
      <c r="E36" s="7">
        <f>IFERROR(ROUND(AVERAGEIFS(Datos!$G$2:$G$36333,Datos!$E$2:$E$36333,$A36,Datos!$B$2:$B$36333,9,Datos!$C$2:$C$36333,"&gt;=30",Datos!$F$2:$F$36333,"STANDBY"),0),"")</f>
        <v/>
      </c>
      <c r="F36" s="7">
        <f>IFERROR(ROUND(AVERAGEIFS(Datos!$G$2:$G$36333,Datos!$E$2:$E$36333,$A36,Datos!$B$2:$B$36333,10,Datos!$C$2:$C$36333,"&lt;30",Datos!$F$2:$F$36333,"STANDBY"),0),"")</f>
        <v/>
      </c>
      <c r="G36" s="7">
        <f>IFERROR(ROUND(AVERAGEIFS(Datos!$G$2:$G$36333,Datos!$E$2:$E$36333,$A36,Datos!$B$2:$B$36333,10,Datos!$C$2:$C$36333,"&gt;=30",Datos!$F$2:$F$36333,"STANDBY"),0),"")</f>
        <v/>
      </c>
      <c r="H36" s="7">
        <f>IFERROR(ROUND(AVERAGEIFS(Datos!$G$2:$G$36333,Datos!$E$2:$E$36333,$A36,Datos!$B$2:$B$36333,11,Datos!$C$2:$C$36333,"&lt;30",Datos!$F$2:$F$36333,"STANDBY"),0),"")</f>
        <v/>
      </c>
      <c r="I36" s="7">
        <f>IFERROR(ROUND(AVERAGEIFS(Datos!$G$2:$G$36333,Datos!$E$2:$E$36333,$A36,Datos!$B$2:$B$36333,11,Datos!$C$2:$C$36333,"&gt;=30",Datos!$F$2:$F$36333,"STANDBY"),0),"")</f>
        <v/>
      </c>
      <c r="J36" s="7">
        <f>IFERROR(ROUND(AVERAGEIFS(Datos!$G$2:$G$36333,Datos!$E$2:$E$36333,$A36,Datos!$B$2:$B$36333,12,Datos!$C$2:$C$36333,"&lt;30",Datos!$F$2:$F$36333,"STANDBY"),0),"")</f>
        <v/>
      </c>
      <c r="K36" s="7">
        <f>IFERROR(ROUND(AVERAGEIFS(Datos!$G$2:$G$36333,Datos!$E$2:$E$36333,$A36,Datos!$B$2:$B$36333,12,Datos!$C$2:$C$36333,"&gt;=30",Datos!$F$2:$F$36333,"STANDBY"),0),"")</f>
        <v/>
      </c>
      <c r="L36" s="7">
        <f>IFERROR(ROUND(AVERAGEIFS(Datos!$G$2:$G$36333,Datos!$E$2:$E$36333,$A36,Datos!$B$2:$B$36333,13,Datos!$C$2:$C$36333,"&lt;30",Datos!$F$2:$F$36333,"STANDBY"),0),"")</f>
        <v/>
      </c>
      <c r="M36" s="7">
        <f>IFERROR(ROUND(AVERAGEIFS(Datos!$G$2:$G$36333,Datos!$E$2:$E$36333,$A36,Datos!$B$2:$B$36333,13,Datos!$C$2:$C$36333,"&gt;=30",Datos!$F$2:$F$36333,"STANDBY"),0),"")</f>
        <v/>
      </c>
      <c r="N36" s="7">
        <f>IFERROR(ROUND(AVERAGEIFS(Datos!$G$2:$G$36333,Datos!$E$2:$E$36333,$A36,Datos!$B$2:$B$36333,14,Datos!$C$2:$C$36333,"&lt;30",Datos!$F$2:$F$36333,"STANDBY"),0),"")</f>
        <v/>
      </c>
      <c r="O36" s="7">
        <f>IFERROR(ROUND(AVERAGEIFS(Datos!$G$2:$G$36333,Datos!$E$2:$E$36333,$A36,Datos!$B$2:$B$36333,14,Datos!$C$2:$C$36333,"&gt;=30",Datos!$F$2:$F$36333,"STANDBY"),0),"")</f>
        <v/>
      </c>
      <c r="P36" s="7">
        <f>IFERROR(ROUND(AVERAGEIFS(Datos!$G$2:$G$36333,Datos!$E$2:$E$36333,$A36,Datos!$B$2:$B$36333,15,Datos!$C$2:$C$36333,"&lt;30",Datos!$F$2:$F$36333,"STANDBY"),0),"")</f>
        <v/>
      </c>
      <c r="Q36" s="7">
        <f>IFERROR(ROUND(AVERAGEIFS(Datos!$G$2:$G$36333,Datos!$E$2:$E$36333,$A36,Datos!$B$2:$B$36333,15,Datos!$C$2:$C$36333,"&gt;=30",Datos!$F$2:$F$36333,"STANDBY"),0),"")</f>
        <v/>
      </c>
      <c r="R36" s="7">
        <f>IFERROR(ROUND(AVERAGEIFS(Datos!$G$2:$G$36333,Datos!$E$2:$E$36333,$A36,Datos!$B$2:$B$36333,16,Datos!$C$2:$C$36333,"&lt;30",Datos!$F$2:$F$36333,"STANDBY"),0),"")</f>
        <v/>
      </c>
      <c r="S36" s="7">
        <f>IFERROR(ROUND(AVERAGEIFS(Datos!$G$2:$G$36333,Datos!$E$2:$E$36333,$A36,Datos!$B$2:$B$36333,16,Datos!$C$2:$C$36333,"&gt;=30",Datos!$F$2:$F$36333,"STANDBY"),0),"")</f>
        <v/>
      </c>
      <c r="T36" s="7">
        <f>IFERROR(ROUND(AVERAGEIFS(Datos!$G$2:$G$36333,Datos!$E$2:$E$36333,$A36,Datos!$B$2:$B$36333,17,Datos!$C$2:$C$36333,"&lt;30",Datos!$F$2:$F$36333,"STANDBY"),0),"")</f>
        <v/>
      </c>
      <c r="U36" s="7">
        <f>IFERROR(ROUND(AVERAGEIFS(Datos!$G$2:$G$36333,Datos!$E$2:$E$36333,$A36,Datos!$B$2:$B$36333,17,Datos!$C$2:$C$36333,"&gt;=30",Datos!$F$2:$F$36333,"STANDBY"),0),"")</f>
        <v/>
      </c>
      <c r="V36" s="7">
        <f>IFERROR(ROUND(AVERAGEIFS(Datos!$G$2:$G$36333,Datos!$E$2:$E$36333,$A36,Datos!$B$2:$B$36333,18,Datos!$C$2:$C$36333,"&lt;30",Datos!$F$2:$F$36333,"STANDBY"),0),"")</f>
        <v/>
      </c>
      <c r="W36" s="7">
        <f>IFERROR(ROUND(AVERAGEIFS(Datos!$G$2:$G$36333,Datos!$E$2:$E$36333,$A36,Datos!$B$2:$B$36333,18,Datos!$C$2:$C$36333,"&gt;=30",Datos!$F$2:$F$36333,"STANDBY"),0),"")</f>
        <v/>
      </c>
      <c r="X36" s="7">
        <f>IFERROR(ROUND(AVERAGEIFS(Datos!$G$2:$G$36333,Datos!$E$2:$E$36333,$A36,Datos!$B$2:$B$36333,19,Datos!$C$2:$C$36333,"&lt;30",Datos!$F$2:$F$36333,"STANDBY"),0),"")</f>
        <v/>
      </c>
      <c r="Y36" s="7">
        <f>IFERROR(ROUND(AVERAGEIFS(Datos!$G$2:$G$36333,Datos!$E$2:$E$36333,$A36,Datos!$B$2:$B$36333,19,Datos!$C$2:$C$36333,"&gt;=30",Datos!$F$2:$F$36333,"STANDBY"),0),"")</f>
        <v/>
      </c>
      <c r="Z36" s="7">
        <f>IFERROR(ROUND(AVERAGEIFS(Datos!$G$2:$G$36333,Datos!$E$2:$E$36333,$A36,Datos!$B$2:$B$36333,20,Datos!$C$2:$C$36333,"&lt;30",Datos!$F$2:$F$36333,"STANDBY"),0),"")</f>
        <v/>
      </c>
      <c r="AA36" s="7">
        <f>IFERROR(ROUND(AVERAGEIFS(Datos!$G$2:$G$36333,Datos!$E$2:$E$36333,$A36,Datos!$B$2:$B$36333,20,Datos!$C$2:$C$36333,"&gt;=30",Datos!$F$2:$F$36333,"STANDBY"),0),"")</f>
        <v/>
      </c>
      <c r="AB36" s="7">
        <f>IFERROR(ROUND(AVERAGEIFS(Datos!$G$2:$G$36333,Datos!$E$2:$E$36333,$A36,Datos!$B$2:$B$36333,21,Datos!$C$2:$C$36333,"&lt;30",Datos!$F$2:$F$36333,"STANDBY"),0),"")</f>
        <v/>
      </c>
      <c r="AC36" s="7">
        <f>IFERROR(ROUND(AVERAGEIFS(Datos!$G$2:$G$36333,Datos!$E$2:$E$36333,$A36,Datos!$B$2:$B$36333,21,Datos!$C$2:$C$36333,"&gt;=30",Datos!$F$2:$F$36333,"STANDBY"),0),"")</f>
        <v/>
      </c>
      <c r="AD36" s="7">
        <f>IFERROR(ROUND(AVERAGEIFS(Datos!$G$2:$G$36333,Datos!$E$2:$E$36333,$A36,Datos!$B$2:$B$36333,22,Datos!$C$2:$C$36333,"&lt;30",Datos!$F$2:$F$36333,"STANDBY"),0),"")</f>
        <v/>
      </c>
      <c r="AE36" s="7">
        <f>IFERROR(ROUND(AVERAGEIFS(Datos!$G$2:$G$36333,Datos!$E$2:$E$36333,$A36,Datos!$B$2:$B$36333,22,Datos!$C$2:$C$36333,"&gt;=30",Datos!$F$2:$F$36333,"STANDBY"),0),"")</f>
        <v/>
      </c>
      <c r="AF36" s="7">
        <f>IFERROR(ROUND(AVERAGEIFS(Datos!$G$2:$G$36333,Datos!$E$2:$E$36333,$A36,Datos!$B$2:$B$36333,23,Datos!$C$2:$C$36333,"&lt;30",Datos!$F$2:$F$36333,"STANDBY"),0),"")</f>
        <v/>
      </c>
      <c r="AG36" s="7">
        <f>IFERROR(ROUND(AVERAGEIFS(Datos!$G$2:$G$36333,Datos!$E$2:$E$36333,$A36,Datos!$B$2:$B$36333,23,Datos!$C$2:$C$36333,"&gt;=30",Datos!$F$2:$F$36333,"STANDBY"),0),"")</f>
        <v/>
      </c>
    </row>
    <row r="37">
      <c r="A37" s="6" t="inlineStr">
        <is>
          <t>Dumbo the Flying Elephant</t>
        </is>
      </c>
      <c r="B37" s="7">
        <f>IFERROR(ROUND(AVERAGEIFS(Datos!$G$2:$G$36333,Datos!$E$2:$E$36333,$A37,Datos!$B$2:$B$36333,8,Datos!$C$2:$C$36333,"&lt;30",Datos!$F$2:$F$36333,"STANDBY"),0),"")</f>
        <v/>
      </c>
      <c r="C37" s="7">
        <f>IFERROR(ROUND(AVERAGEIFS(Datos!$G$2:$G$36333,Datos!$E$2:$E$36333,$A37,Datos!$B$2:$B$36333,8,Datos!$C$2:$C$36333,"&gt;=30",Datos!$F$2:$F$36333,"STANDBY"),0),"")</f>
        <v/>
      </c>
      <c r="D37" s="7">
        <f>IFERROR(ROUND(AVERAGEIFS(Datos!$G$2:$G$36333,Datos!$E$2:$E$36333,$A37,Datos!$B$2:$B$36333,9,Datos!$C$2:$C$36333,"&lt;30",Datos!$F$2:$F$36333,"STANDBY"),0),"")</f>
        <v/>
      </c>
      <c r="E37" s="7">
        <f>IFERROR(ROUND(AVERAGEIFS(Datos!$G$2:$G$36333,Datos!$E$2:$E$36333,$A37,Datos!$B$2:$B$36333,9,Datos!$C$2:$C$36333,"&gt;=30",Datos!$F$2:$F$36333,"STANDBY"),0),"")</f>
        <v/>
      </c>
      <c r="F37" s="7">
        <f>IFERROR(ROUND(AVERAGEIFS(Datos!$G$2:$G$36333,Datos!$E$2:$E$36333,$A37,Datos!$B$2:$B$36333,10,Datos!$C$2:$C$36333,"&lt;30",Datos!$F$2:$F$36333,"STANDBY"),0),"")</f>
        <v/>
      </c>
      <c r="G37" s="7">
        <f>IFERROR(ROUND(AVERAGEIFS(Datos!$G$2:$G$36333,Datos!$E$2:$E$36333,$A37,Datos!$B$2:$B$36333,10,Datos!$C$2:$C$36333,"&gt;=30",Datos!$F$2:$F$36333,"STANDBY"),0),"")</f>
        <v/>
      </c>
      <c r="H37" s="7">
        <f>IFERROR(ROUND(AVERAGEIFS(Datos!$G$2:$G$36333,Datos!$E$2:$E$36333,$A37,Datos!$B$2:$B$36333,11,Datos!$C$2:$C$36333,"&lt;30",Datos!$F$2:$F$36333,"STANDBY"),0),"")</f>
        <v/>
      </c>
      <c r="I37" s="7">
        <f>IFERROR(ROUND(AVERAGEIFS(Datos!$G$2:$G$36333,Datos!$E$2:$E$36333,$A37,Datos!$B$2:$B$36333,11,Datos!$C$2:$C$36333,"&gt;=30",Datos!$F$2:$F$36333,"STANDBY"),0),"")</f>
        <v/>
      </c>
      <c r="J37" s="7">
        <f>IFERROR(ROUND(AVERAGEIFS(Datos!$G$2:$G$36333,Datos!$E$2:$E$36333,$A37,Datos!$B$2:$B$36333,12,Datos!$C$2:$C$36333,"&lt;30",Datos!$F$2:$F$36333,"STANDBY"),0),"")</f>
        <v/>
      </c>
      <c r="K37" s="7">
        <f>IFERROR(ROUND(AVERAGEIFS(Datos!$G$2:$G$36333,Datos!$E$2:$E$36333,$A37,Datos!$B$2:$B$36333,12,Datos!$C$2:$C$36333,"&gt;=30",Datos!$F$2:$F$36333,"STANDBY"),0),"")</f>
        <v/>
      </c>
      <c r="L37" s="7">
        <f>IFERROR(ROUND(AVERAGEIFS(Datos!$G$2:$G$36333,Datos!$E$2:$E$36333,$A37,Datos!$B$2:$B$36333,13,Datos!$C$2:$C$36333,"&lt;30",Datos!$F$2:$F$36333,"STANDBY"),0),"")</f>
        <v/>
      </c>
      <c r="M37" s="7">
        <f>IFERROR(ROUND(AVERAGEIFS(Datos!$G$2:$G$36333,Datos!$E$2:$E$36333,$A37,Datos!$B$2:$B$36333,13,Datos!$C$2:$C$36333,"&gt;=30",Datos!$F$2:$F$36333,"STANDBY"),0),"")</f>
        <v/>
      </c>
      <c r="N37" s="7">
        <f>IFERROR(ROUND(AVERAGEIFS(Datos!$G$2:$G$36333,Datos!$E$2:$E$36333,$A37,Datos!$B$2:$B$36333,14,Datos!$C$2:$C$36333,"&lt;30",Datos!$F$2:$F$36333,"STANDBY"),0),"")</f>
        <v/>
      </c>
      <c r="O37" s="7">
        <f>IFERROR(ROUND(AVERAGEIFS(Datos!$G$2:$G$36333,Datos!$E$2:$E$36333,$A37,Datos!$B$2:$B$36333,14,Datos!$C$2:$C$36333,"&gt;=30",Datos!$F$2:$F$36333,"STANDBY"),0),"")</f>
        <v/>
      </c>
      <c r="P37" s="7">
        <f>IFERROR(ROUND(AVERAGEIFS(Datos!$G$2:$G$36333,Datos!$E$2:$E$36333,$A37,Datos!$B$2:$B$36333,15,Datos!$C$2:$C$36333,"&lt;30",Datos!$F$2:$F$36333,"STANDBY"),0),"")</f>
        <v/>
      </c>
      <c r="Q37" s="7">
        <f>IFERROR(ROUND(AVERAGEIFS(Datos!$G$2:$G$36333,Datos!$E$2:$E$36333,$A37,Datos!$B$2:$B$36333,15,Datos!$C$2:$C$36333,"&gt;=30",Datos!$F$2:$F$36333,"STANDBY"),0),"")</f>
        <v/>
      </c>
      <c r="R37" s="7">
        <f>IFERROR(ROUND(AVERAGEIFS(Datos!$G$2:$G$36333,Datos!$E$2:$E$36333,$A37,Datos!$B$2:$B$36333,16,Datos!$C$2:$C$36333,"&lt;30",Datos!$F$2:$F$36333,"STANDBY"),0),"")</f>
        <v/>
      </c>
      <c r="S37" s="7">
        <f>IFERROR(ROUND(AVERAGEIFS(Datos!$G$2:$G$36333,Datos!$E$2:$E$36333,$A37,Datos!$B$2:$B$36333,16,Datos!$C$2:$C$36333,"&gt;=30",Datos!$F$2:$F$36333,"STANDBY"),0),"")</f>
        <v/>
      </c>
      <c r="T37" s="7">
        <f>IFERROR(ROUND(AVERAGEIFS(Datos!$G$2:$G$36333,Datos!$E$2:$E$36333,$A37,Datos!$B$2:$B$36333,17,Datos!$C$2:$C$36333,"&lt;30",Datos!$F$2:$F$36333,"STANDBY"),0),"")</f>
        <v/>
      </c>
      <c r="U37" s="7">
        <f>IFERROR(ROUND(AVERAGEIFS(Datos!$G$2:$G$36333,Datos!$E$2:$E$36333,$A37,Datos!$B$2:$B$36333,17,Datos!$C$2:$C$36333,"&gt;=30",Datos!$F$2:$F$36333,"STANDBY"),0),"")</f>
        <v/>
      </c>
      <c r="V37" s="7">
        <f>IFERROR(ROUND(AVERAGEIFS(Datos!$G$2:$G$36333,Datos!$E$2:$E$36333,$A37,Datos!$B$2:$B$36333,18,Datos!$C$2:$C$36333,"&lt;30",Datos!$F$2:$F$36333,"STANDBY"),0),"")</f>
        <v/>
      </c>
      <c r="W37" s="7">
        <f>IFERROR(ROUND(AVERAGEIFS(Datos!$G$2:$G$36333,Datos!$E$2:$E$36333,$A37,Datos!$B$2:$B$36333,18,Datos!$C$2:$C$36333,"&gt;=30",Datos!$F$2:$F$36333,"STANDBY"),0),"")</f>
        <v/>
      </c>
      <c r="X37" s="7">
        <f>IFERROR(ROUND(AVERAGEIFS(Datos!$G$2:$G$36333,Datos!$E$2:$E$36333,$A37,Datos!$B$2:$B$36333,19,Datos!$C$2:$C$36333,"&lt;30",Datos!$F$2:$F$36333,"STANDBY"),0),"")</f>
        <v/>
      </c>
      <c r="Y37" s="7">
        <f>IFERROR(ROUND(AVERAGEIFS(Datos!$G$2:$G$36333,Datos!$E$2:$E$36333,$A37,Datos!$B$2:$B$36333,19,Datos!$C$2:$C$36333,"&gt;=30",Datos!$F$2:$F$36333,"STANDBY"),0),"")</f>
        <v/>
      </c>
      <c r="Z37" s="7">
        <f>IFERROR(ROUND(AVERAGEIFS(Datos!$G$2:$G$36333,Datos!$E$2:$E$36333,$A37,Datos!$B$2:$B$36333,20,Datos!$C$2:$C$36333,"&lt;30",Datos!$F$2:$F$36333,"STANDBY"),0),"")</f>
        <v/>
      </c>
      <c r="AA37" s="7">
        <f>IFERROR(ROUND(AVERAGEIFS(Datos!$G$2:$G$36333,Datos!$E$2:$E$36333,$A37,Datos!$B$2:$B$36333,20,Datos!$C$2:$C$36333,"&gt;=30",Datos!$F$2:$F$36333,"STANDBY"),0),"")</f>
        <v/>
      </c>
      <c r="AB37" s="7">
        <f>IFERROR(ROUND(AVERAGEIFS(Datos!$G$2:$G$36333,Datos!$E$2:$E$36333,$A37,Datos!$B$2:$B$36333,21,Datos!$C$2:$C$36333,"&lt;30",Datos!$F$2:$F$36333,"STANDBY"),0),"")</f>
        <v/>
      </c>
      <c r="AC37" s="7">
        <f>IFERROR(ROUND(AVERAGEIFS(Datos!$G$2:$G$36333,Datos!$E$2:$E$36333,$A37,Datos!$B$2:$B$36333,21,Datos!$C$2:$C$36333,"&gt;=30",Datos!$F$2:$F$36333,"STANDBY"),0),"")</f>
        <v/>
      </c>
      <c r="AD37" s="7">
        <f>IFERROR(ROUND(AVERAGEIFS(Datos!$G$2:$G$36333,Datos!$E$2:$E$36333,$A37,Datos!$B$2:$B$36333,22,Datos!$C$2:$C$36333,"&lt;30",Datos!$F$2:$F$36333,"STANDBY"),0),"")</f>
        <v/>
      </c>
      <c r="AE37" s="7">
        <f>IFERROR(ROUND(AVERAGEIFS(Datos!$G$2:$G$36333,Datos!$E$2:$E$36333,$A37,Datos!$B$2:$B$36333,22,Datos!$C$2:$C$36333,"&gt;=30",Datos!$F$2:$F$36333,"STANDBY"),0),"")</f>
        <v/>
      </c>
      <c r="AF37" s="7">
        <f>IFERROR(ROUND(AVERAGEIFS(Datos!$G$2:$G$36333,Datos!$E$2:$E$36333,$A37,Datos!$B$2:$B$36333,23,Datos!$C$2:$C$36333,"&lt;30",Datos!$F$2:$F$36333,"STANDBY"),0),"")</f>
        <v/>
      </c>
      <c r="AG37" s="7">
        <f>IFERROR(ROUND(AVERAGEIFS(Datos!$G$2:$G$36333,Datos!$E$2:$E$36333,$A37,Datos!$B$2:$B$36333,23,Datos!$C$2:$C$36333,"&gt;=30",Datos!$F$2:$F$36333,"STANDBY"),0),"")</f>
        <v/>
      </c>
    </row>
    <row r="38">
      <c r="A38" s="6" t="inlineStr">
        <is>
          <t>Frontierland Playground</t>
        </is>
      </c>
      <c r="B38" s="7">
        <f>IFERROR(ROUND(AVERAGEIFS(Datos!$G$2:$G$36333,Datos!$E$2:$E$36333,$A38,Datos!$B$2:$B$36333,8,Datos!$C$2:$C$36333,"&lt;30",Datos!$F$2:$F$36333,"STANDBY"),0),"")</f>
        <v/>
      </c>
      <c r="C38" s="7">
        <f>IFERROR(ROUND(AVERAGEIFS(Datos!$G$2:$G$36333,Datos!$E$2:$E$36333,$A38,Datos!$B$2:$B$36333,8,Datos!$C$2:$C$36333,"&gt;=30",Datos!$F$2:$F$36333,"STANDBY"),0),"")</f>
        <v/>
      </c>
      <c r="D38" s="7">
        <f>IFERROR(ROUND(AVERAGEIFS(Datos!$G$2:$G$36333,Datos!$E$2:$E$36333,$A38,Datos!$B$2:$B$36333,9,Datos!$C$2:$C$36333,"&lt;30",Datos!$F$2:$F$36333,"STANDBY"),0),"")</f>
        <v/>
      </c>
      <c r="E38" s="7">
        <f>IFERROR(ROUND(AVERAGEIFS(Datos!$G$2:$G$36333,Datos!$E$2:$E$36333,$A38,Datos!$B$2:$B$36333,9,Datos!$C$2:$C$36333,"&gt;=30",Datos!$F$2:$F$36333,"STANDBY"),0),"")</f>
        <v/>
      </c>
      <c r="F38" s="7">
        <f>IFERROR(ROUND(AVERAGEIFS(Datos!$G$2:$G$36333,Datos!$E$2:$E$36333,$A38,Datos!$B$2:$B$36333,10,Datos!$C$2:$C$36333,"&lt;30",Datos!$F$2:$F$36333,"STANDBY"),0),"")</f>
        <v/>
      </c>
      <c r="G38" s="7">
        <f>IFERROR(ROUND(AVERAGEIFS(Datos!$G$2:$G$36333,Datos!$E$2:$E$36333,$A38,Datos!$B$2:$B$36333,10,Datos!$C$2:$C$36333,"&gt;=30",Datos!$F$2:$F$36333,"STANDBY"),0),"")</f>
        <v/>
      </c>
      <c r="H38" s="7">
        <f>IFERROR(ROUND(AVERAGEIFS(Datos!$G$2:$G$36333,Datos!$E$2:$E$36333,$A38,Datos!$B$2:$B$36333,11,Datos!$C$2:$C$36333,"&lt;30",Datos!$F$2:$F$36333,"STANDBY"),0),"")</f>
        <v/>
      </c>
      <c r="I38" s="7">
        <f>IFERROR(ROUND(AVERAGEIFS(Datos!$G$2:$G$36333,Datos!$E$2:$E$36333,$A38,Datos!$B$2:$B$36333,11,Datos!$C$2:$C$36333,"&gt;=30",Datos!$F$2:$F$36333,"STANDBY"),0),"")</f>
        <v/>
      </c>
      <c r="J38" s="7">
        <f>IFERROR(ROUND(AVERAGEIFS(Datos!$G$2:$G$36333,Datos!$E$2:$E$36333,$A38,Datos!$B$2:$B$36333,12,Datos!$C$2:$C$36333,"&lt;30",Datos!$F$2:$F$36333,"STANDBY"),0),"")</f>
        <v/>
      </c>
      <c r="K38" s="7">
        <f>IFERROR(ROUND(AVERAGEIFS(Datos!$G$2:$G$36333,Datos!$E$2:$E$36333,$A38,Datos!$B$2:$B$36333,12,Datos!$C$2:$C$36333,"&gt;=30",Datos!$F$2:$F$36333,"STANDBY"),0),"")</f>
        <v/>
      </c>
      <c r="L38" s="7">
        <f>IFERROR(ROUND(AVERAGEIFS(Datos!$G$2:$G$36333,Datos!$E$2:$E$36333,$A38,Datos!$B$2:$B$36333,13,Datos!$C$2:$C$36333,"&lt;30",Datos!$F$2:$F$36333,"STANDBY"),0),"")</f>
        <v/>
      </c>
      <c r="M38" s="7">
        <f>IFERROR(ROUND(AVERAGEIFS(Datos!$G$2:$G$36333,Datos!$E$2:$E$36333,$A38,Datos!$B$2:$B$36333,13,Datos!$C$2:$C$36333,"&gt;=30",Datos!$F$2:$F$36333,"STANDBY"),0),"")</f>
        <v/>
      </c>
      <c r="N38" s="7">
        <f>IFERROR(ROUND(AVERAGEIFS(Datos!$G$2:$G$36333,Datos!$E$2:$E$36333,$A38,Datos!$B$2:$B$36333,14,Datos!$C$2:$C$36333,"&lt;30",Datos!$F$2:$F$36333,"STANDBY"),0),"")</f>
        <v/>
      </c>
      <c r="O38" s="7">
        <f>IFERROR(ROUND(AVERAGEIFS(Datos!$G$2:$G$36333,Datos!$E$2:$E$36333,$A38,Datos!$B$2:$B$36333,14,Datos!$C$2:$C$36333,"&gt;=30",Datos!$F$2:$F$36333,"STANDBY"),0),"")</f>
        <v/>
      </c>
      <c r="P38" s="7">
        <f>IFERROR(ROUND(AVERAGEIFS(Datos!$G$2:$G$36333,Datos!$E$2:$E$36333,$A38,Datos!$B$2:$B$36333,15,Datos!$C$2:$C$36333,"&lt;30",Datos!$F$2:$F$36333,"STANDBY"),0),"")</f>
        <v/>
      </c>
      <c r="Q38" s="7">
        <f>IFERROR(ROUND(AVERAGEIFS(Datos!$G$2:$G$36333,Datos!$E$2:$E$36333,$A38,Datos!$B$2:$B$36333,15,Datos!$C$2:$C$36333,"&gt;=30",Datos!$F$2:$F$36333,"STANDBY"),0),"")</f>
        <v/>
      </c>
      <c r="R38" s="7">
        <f>IFERROR(ROUND(AVERAGEIFS(Datos!$G$2:$G$36333,Datos!$E$2:$E$36333,$A38,Datos!$B$2:$B$36333,16,Datos!$C$2:$C$36333,"&lt;30",Datos!$F$2:$F$36333,"STANDBY"),0),"")</f>
        <v/>
      </c>
      <c r="S38" s="7">
        <f>IFERROR(ROUND(AVERAGEIFS(Datos!$G$2:$G$36333,Datos!$E$2:$E$36333,$A38,Datos!$B$2:$B$36333,16,Datos!$C$2:$C$36333,"&gt;=30",Datos!$F$2:$F$36333,"STANDBY"),0),"")</f>
        <v/>
      </c>
      <c r="T38" s="7">
        <f>IFERROR(ROUND(AVERAGEIFS(Datos!$G$2:$G$36333,Datos!$E$2:$E$36333,$A38,Datos!$B$2:$B$36333,17,Datos!$C$2:$C$36333,"&lt;30",Datos!$F$2:$F$36333,"STANDBY"),0),"")</f>
        <v/>
      </c>
      <c r="U38" s="7">
        <f>IFERROR(ROUND(AVERAGEIFS(Datos!$G$2:$G$36333,Datos!$E$2:$E$36333,$A38,Datos!$B$2:$B$36333,17,Datos!$C$2:$C$36333,"&gt;=30",Datos!$F$2:$F$36333,"STANDBY"),0),"")</f>
        <v/>
      </c>
      <c r="V38" s="7">
        <f>IFERROR(ROUND(AVERAGEIFS(Datos!$G$2:$G$36333,Datos!$E$2:$E$36333,$A38,Datos!$B$2:$B$36333,18,Datos!$C$2:$C$36333,"&lt;30",Datos!$F$2:$F$36333,"STANDBY"),0),"")</f>
        <v/>
      </c>
      <c r="W38" s="7">
        <f>IFERROR(ROUND(AVERAGEIFS(Datos!$G$2:$G$36333,Datos!$E$2:$E$36333,$A38,Datos!$B$2:$B$36333,18,Datos!$C$2:$C$36333,"&gt;=30",Datos!$F$2:$F$36333,"STANDBY"),0),"")</f>
        <v/>
      </c>
      <c r="X38" s="7">
        <f>IFERROR(ROUND(AVERAGEIFS(Datos!$G$2:$G$36333,Datos!$E$2:$E$36333,$A38,Datos!$B$2:$B$36333,19,Datos!$C$2:$C$36333,"&lt;30",Datos!$F$2:$F$36333,"STANDBY"),0),"")</f>
        <v/>
      </c>
      <c r="Y38" s="7">
        <f>IFERROR(ROUND(AVERAGEIFS(Datos!$G$2:$G$36333,Datos!$E$2:$E$36333,$A38,Datos!$B$2:$B$36333,19,Datos!$C$2:$C$36333,"&gt;=30",Datos!$F$2:$F$36333,"STANDBY"),0),"")</f>
        <v/>
      </c>
      <c r="Z38" s="7">
        <f>IFERROR(ROUND(AVERAGEIFS(Datos!$G$2:$G$36333,Datos!$E$2:$E$36333,$A38,Datos!$B$2:$B$36333,20,Datos!$C$2:$C$36333,"&lt;30",Datos!$F$2:$F$36333,"STANDBY"),0),"")</f>
        <v/>
      </c>
      <c r="AA38" s="7">
        <f>IFERROR(ROUND(AVERAGEIFS(Datos!$G$2:$G$36333,Datos!$E$2:$E$36333,$A38,Datos!$B$2:$B$36333,20,Datos!$C$2:$C$36333,"&gt;=30",Datos!$F$2:$F$36333,"STANDBY"),0),"")</f>
        <v/>
      </c>
      <c r="AB38" s="7">
        <f>IFERROR(ROUND(AVERAGEIFS(Datos!$G$2:$G$36333,Datos!$E$2:$E$36333,$A38,Datos!$B$2:$B$36333,21,Datos!$C$2:$C$36333,"&lt;30",Datos!$F$2:$F$36333,"STANDBY"),0),"")</f>
        <v/>
      </c>
      <c r="AC38" s="7">
        <f>IFERROR(ROUND(AVERAGEIFS(Datos!$G$2:$G$36333,Datos!$E$2:$E$36333,$A38,Datos!$B$2:$B$36333,21,Datos!$C$2:$C$36333,"&gt;=30",Datos!$F$2:$F$36333,"STANDBY"),0),"")</f>
        <v/>
      </c>
      <c r="AD38" s="7">
        <f>IFERROR(ROUND(AVERAGEIFS(Datos!$G$2:$G$36333,Datos!$E$2:$E$36333,$A38,Datos!$B$2:$B$36333,22,Datos!$C$2:$C$36333,"&lt;30",Datos!$F$2:$F$36333,"STANDBY"),0),"")</f>
        <v/>
      </c>
      <c r="AE38" s="7">
        <f>IFERROR(ROUND(AVERAGEIFS(Datos!$G$2:$G$36333,Datos!$E$2:$E$36333,$A38,Datos!$B$2:$B$36333,22,Datos!$C$2:$C$36333,"&gt;=30",Datos!$F$2:$F$36333,"STANDBY"),0),"")</f>
        <v/>
      </c>
      <c r="AF38" s="7">
        <f>IFERROR(ROUND(AVERAGEIFS(Datos!$G$2:$G$36333,Datos!$E$2:$E$36333,$A38,Datos!$B$2:$B$36333,23,Datos!$C$2:$C$36333,"&lt;30",Datos!$F$2:$F$36333,"STANDBY"),0),"")</f>
        <v/>
      </c>
      <c r="AG38" s="7">
        <f>IFERROR(ROUND(AVERAGEIFS(Datos!$G$2:$G$36333,Datos!$E$2:$E$36333,$A38,Datos!$B$2:$B$36333,23,Datos!$C$2:$C$36333,"&gt;=30",Datos!$F$2:$F$36333,"STANDBY"),0),"")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IFERROR(ROUND(AVERAGEIFS(Datos!$G$2:$G$36333,Datos!$E$2:$E$36333,$A39,Datos!$B$2:$B$36333,8,Datos!$C$2:$C$36333,"&lt;30",Datos!$F$2:$F$36333,"STANDBY"),0),"")</f>
        <v/>
      </c>
      <c r="C39" s="7">
        <f>IFERROR(ROUND(AVERAGEIFS(Datos!$G$2:$G$36333,Datos!$E$2:$E$36333,$A39,Datos!$B$2:$B$36333,8,Datos!$C$2:$C$36333,"&gt;=30",Datos!$F$2:$F$36333,"STANDBY"),0),"")</f>
        <v/>
      </c>
      <c r="D39" s="7">
        <f>IFERROR(ROUND(AVERAGEIFS(Datos!$G$2:$G$36333,Datos!$E$2:$E$36333,$A39,Datos!$B$2:$B$36333,9,Datos!$C$2:$C$36333,"&lt;30",Datos!$F$2:$F$36333,"STANDBY"),0),"")</f>
        <v/>
      </c>
      <c r="E39" s="7">
        <f>IFERROR(ROUND(AVERAGEIFS(Datos!$G$2:$G$36333,Datos!$E$2:$E$36333,$A39,Datos!$B$2:$B$36333,9,Datos!$C$2:$C$36333,"&gt;=30",Datos!$F$2:$F$36333,"STANDBY"),0),"")</f>
        <v/>
      </c>
      <c r="F39" s="7">
        <f>IFERROR(ROUND(AVERAGEIFS(Datos!$G$2:$G$36333,Datos!$E$2:$E$36333,$A39,Datos!$B$2:$B$36333,10,Datos!$C$2:$C$36333,"&lt;30",Datos!$F$2:$F$36333,"STANDBY"),0),"")</f>
        <v/>
      </c>
      <c r="G39" s="7">
        <f>IFERROR(ROUND(AVERAGEIFS(Datos!$G$2:$G$36333,Datos!$E$2:$E$36333,$A39,Datos!$B$2:$B$36333,10,Datos!$C$2:$C$36333,"&gt;=30",Datos!$F$2:$F$36333,"STANDBY"),0),"")</f>
        <v/>
      </c>
      <c r="H39" s="7">
        <f>IFERROR(ROUND(AVERAGEIFS(Datos!$G$2:$G$36333,Datos!$E$2:$E$36333,$A39,Datos!$B$2:$B$36333,11,Datos!$C$2:$C$36333,"&lt;30",Datos!$F$2:$F$36333,"STANDBY"),0),"")</f>
        <v/>
      </c>
      <c r="I39" s="7">
        <f>IFERROR(ROUND(AVERAGEIFS(Datos!$G$2:$G$36333,Datos!$E$2:$E$36333,$A39,Datos!$B$2:$B$36333,11,Datos!$C$2:$C$36333,"&gt;=30",Datos!$F$2:$F$36333,"STANDBY"),0),"")</f>
        <v/>
      </c>
      <c r="J39" s="7">
        <f>IFERROR(ROUND(AVERAGEIFS(Datos!$G$2:$G$36333,Datos!$E$2:$E$36333,$A39,Datos!$B$2:$B$36333,12,Datos!$C$2:$C$36333,"&lt;30",Datos!$F$2:$F$36333,"STANDBY"),0),"")</f>
        <v/>
      </c>
      <c r="K39" s="7">
        <f>IFERROR(ROUND(AVERAGEIFS(Datos!$G$2:$G$36333,Datos!$E$2:$E$36333,$A39,Datos!$B$2:$B$36333,12,Datos!$C$2:$C$36333,"&gt;=30",Datos!$F$2:$F$36333,"STANDBY"),0),"")</f>
        <v/>
      </c>
      <c r="L39" s="7">
        <f>IFERROR(ROUND(AVERAGEIFS(Datos!$G$2:$G$36333,Datos!$E$2:$E$36333,$A39,Datos!$B$2:$B$36333,13,Datos!$C$2:$C$36333,"&lt;30",Datos!$F$2:$F$36333,"STANDBY"),0),"")</f>
        <v/>
      </c>
      <c r="M39" s="7">
        <f>IFERROR(ROUND(AVERAGEIFS(Datos!$G$2:$G$36333,Datos!$E$2:$E$36333,$A39,Datos!$B$2:$B$36333,13,Datos!$C$2:$C$36333,"&gt;=30",Datos!$F$2:$F$36333,"STANDBY"),0),"")</f>
        <v/>
      </c>
      <c r="N39" s="7">
        <f>IFERROR(ROUND(AVERAGEIFS(Datos!$G$2:$G$36333,Datos!$E$2:$E$36333,$A39,Datos!$B$2:$B$36333,14,Datos!$C$2:$C$36333,"&lt;30",Datos!$F$2:$F$36333,"STANDBY"),0),"")</f>
        <v/>
      </c>
      <c r="O39" s="7">
        <f>IFERROR(ROUND(AVERAGEIFS(Datos!$G$2:$G$36333,Datos!$E$2:$E$36333,$A39,Datos!$B$2:$B$36333,14,Datos!$C$2:$C$36333,"&gt;=30",Datos!$F$2:$F$36333,"STANDBY"),0),"")</f>
        <v/>
      </c>
      <c r="P39" s="7">
        <f>IFERROR(ROUND(AVERAGEIFS(Datos!$G$2:$G$36333,Datos!$E$2:$E$36333,$A39,Datos!$B$2:$B$36333,15,Datos!$C$2:$C$36333,"&lt;30",Datos!$F$2:$F$36333,"STANDBY"),0),"")</f>
        <v/>
      </c>
      <c r="Q39" s="7">
        <f>IFERROR(ROUND(AVERAGEIFS(Datos!$G$2:$G$36333,Datos!$E$2:$E$36333,$A39,Datos!$B$2:$B$36333,15,Datos!$C$2:$C$36333,"&gt;=30",Datos!$F$2:$F$36333,"STANDBY"),0),"")</f>
        <v/>
      </c>
      <c r="R39" s="7">
        <f>IFERROR(ROUND(AVERAGEIFS(Datos!$G$2:$G$36333,Datos!$E$2:$E$36333,$A39,Datos!$B$2:$B$36333,16,Datos!$C$2:$C$36333,"&lt;30",Datos!$F$2:$F$36333,"STANDBY"),0),"")</f>
        <v/>
      </c>
      <c r="S39" s="7">
        <f>IFERROR(ROUND(AVERAGEIFS(Datos!$G$2:$G$36333,Datos!$E$2:$E$36333,$A39,Datos!$B$2:$B$36333,16,Datos!$C$2:$C$36333,"&gt;=30",Datos!$F$2:$F$36333,"STANDBY"),0),"")</f>
        <v/>
      </c>
      <c r="T39" s="7">
        <f>IFERROR(ROUND(AVERAGEIFS(Datos!$G$2:$G$36333,Datos!$E$2:$E$36333,$A39,Datos!$B$2:$B$36333,17,Datos!$C$2:$C$36333,"&lt;30",Datos!$F$2:$F$36333,"STANDBY"),0),"")</f>
        <v/>
      </c>
      <c r="U39" s="7">
        <f>IFERROR(ROUND(AVERAGEIFS(Datos!$G$2:$G$36333,Datos!$E$2:$E$36333,$A39,Datos!$B$2:$B$36333,17,Datos!$C$2:$C$36333,"&gt;=30",Datos!$F$2:$F$36333,"STANDBY"),0),"")</f>
        <v/>
      </c>
      <c r="V39" s="7">
        <f>IFERROR(ROUND(AVERAGEIFS(Datos!$G$2:$G$36333,Datos!$E$2:$E$36333,$A39,Datos!$B$2:$B$36333,18,Datos!$C$2:$C$36333,"&lt;30",Datos!$F$2:$F$36333,"STANDBY"),0),"")</f>
        <v/>
      </c>
      <c r="W39" s="7">
        <f>IFERROR(ROUND(AVERAGEIFS(Datos!$G$2:$G$36333,Datos!$E$2:$E$36333,$A39,Datos!$B$2:$B$36333,18,Datos!$C$2:$C$36333,"&gt;=30",Datos!$F$2:$F$36333,"STANDBY"),0),"")</f>
        <v/>
      </c>
      <c r="X39" s="7">
        <f>IFERROR(ROUND(AVERAGEIFS(Datos!$G$2:$G$36333,Datos!$E$2:$E$36333,$A39,Datos!$B$2:$B$36333,19,Datos!$C$2:$C$36333,"&lt;30",Datos!$F$2:$F$36333,"STANDBY"),0),"")</f>
        <v/>
      </c>
      <c r="Y39" s="7">
        <f>IFERROR(ROUND(AVERAGEIFS(Datos!$G$2:$G$36333,Datos!$E$2:$E$36333,$A39,Datos!$B$2:$B$36333,19,Datos!$C$2:$C$36333,"&gt;=30",Datos!$F$2:$F$36333,"STANDBY"),0),"")</f>
        <v/>
      </c>
      <c r="Z39" s="7">
        <f>IFERROR(ROUND(AVERAGEIFS(Datos!$G$2:$G$36333,Datos!$E$2:$E$36333,$A39,Datos!$B$2:$B$36333,20,Datos!$C$2:$C$36333,"&lt;30",Datos!$F$2:$F$36333,"STANDBY"),0),"")</f>
        <v/>
      </c>
      <c r="AA39" s="7">
        <f>IFERROR(ROUND(AVERAGEIFS(Datos!$G$2:$G$36333,Datos!$E$2:$E$36333,$A39,Datos!$B$2:$B$36333,20,Datos!$C$2:$C$36333,"&gt;=30",Datos!$F$2:$F$36333,"STANDBY"),0),"")</f>
        <v/>
      </c>
      <c r="AB39" s="7">
        <f>IFERROR(ROUND(AVERAGEIFS(Datos!$G$2:$G$36333,Datos!$E$2:$E$36333,$A39,Datos!$B$2:$B$36333,21,Datos!$C$2:$C$36333,"&lt;30",Datos!$F$2:$F$36333,"STANDBY"),0),"")</f>
        <v/>
      </c>
      <c r="AC39" s="7">
        <f>IFERROR(ROUND(AVERAGEIFS(Datos!$G$2:$G$36333,Datos!$E$2:$E$36333,$A39,Datos!$B$2:$B$36333,21,Datos!$C$2:$C$36333,"&gt;=30",Datos!$F$2:$F$36333,"STANDBY"),0),"")</f>
        <v/>
      </c>
      <c r="AD39" s="7">
        <f>IFERROR(ROUND(AVERAGEIFS(Datos!$G$2:$G$36333,Datos!$E$2:$E$36333,$A39,Datos!$B$2:$B$36333,22,Datos!$C$2:$C$36333,"&lt;30",Datos!$F$2:$F$36333,"STANDBY"),0),"")</f>
        <v/>
      </c>
      <c r="AE39" s="7">
        <f>IFERROR(ROUND(AVERAGEIFS(Datos!$G$2:$G$36333,Datos!$E$2:$E$36333,$A39,Datos!$B$2:$B$36333,22,Datos!$C$2:$C$36333,"&gt;=30",Datos!$F$2:$F$36333,"STANDBY"),0),"")</f>
        <v/>
      </c>
      <c r="AF39" s="7">
        <f>IFERROR(ROUND(AVERAGEIFS(Datos!$G$2:$G$36333,Datos!$E$2:$E$36333,$A39,Datos!$B$2:$B$36333,23,Datos!$C$2:$C$36333,"&lt;30",Datos!$F$2:$F$36333,"STANDBY"),0),"")</f>
        <v/>
      </c>
      <c r="AG39" s="7">
        <f>IFERROR(ROUND(AVERAGEIFS(Datos!$G$2:$G$36333,Datos!$E$2:$E$36333,$A39,Datos!$B$2:$B$36333,23,Datos!$C$2:$C$36333,"&gt;=30",Datos!$F$2:$F$36333,"STANDBY"),0),"")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IFERROR(ROUND(AVERAGEIFS(Datos!$G$2:$G$36333,Datos!$E$2:$E$36333,$A40,Datos!$B$2:$B$36333,8,Datos!$C$2:$C$36333,"&lt;30",Datos!$F$2:$F$36333,"STANDBY"),0),"")</f>
        <v/>
      </c>
      <c r="C40" s="7">
        <f>IFERROR(ROUND(AVERAGEIFS(Datos!$G$2:$G$36333,Datos!$E$2:$E$36333,$A40,Datos!$B$2:$B$36333,8,Datos!$C$2:$C$36333,"&gt;=30",Datos!$F$2:$F$36333,"STANDBY"),0),"")</f>
        <v/>
      </c>
      <c r="D40" s="7">
        <f>IFERROR(ROUND(AVERAGEIFS(Datos!$G$2:$G$36333,Datos!$E$2:$E$36333,$A40,Datos!$B$2:$B$36333,9,Datos!$C$2:$C$36333,"&lt;30",Datos!$F$2:$F$36333,"STANDBY"),0),"")</f>
        <v/>
      </c>
      <c r="E40" s="7">
        <f>IFERROR(ROUND(AVERAGEIFS(Datos!$G$2:$G$36333,Datos!$E$2:$E$36333,$A40,Datos!$B$2:$B$36333,9,Datos!$C$2:$C$36333,"&gt;=30",Datos!$F$2:$F$36333,"STANDBY"),0),"")</f>
        <v/>
      </c>
      <c r="F40" s="7">
        <f>IFERROR(ROUND(AVERAGEIFS(Datos!$G$2:$G$36333,Datos!$E$2:$E$36333,$A40,Datos!$B$2:$B$36333,10,Datos!$C$2:$C$36333,"&lt;30",Datos!$F$2:$F$36333,"STANDBY"),0),"")</f>
        <v/>
      </c>
      <c r="G40" s="7">
        <f>IFERROR(ROUND(AVERAGEIFS(Datos!$G$2:$G$36333,Datos!$E$2:$E$36333,$A40,Datos!$B$2:$B$36333,10,Datos!$C$2:$C$36333,"&gt;=30",Datos!$F$2:$F$36333,"STANDBY"),0),"")</f>
        <v/>
      </c>
      <c r="H40" s="7">
        <f>IFERROR(ROUND(AVERAGEIFS(Datos!$G$2:$G$36333,Datos!$E$2:$E$36333,$A40,Datos!$B$2:$B$36333,11,Datos!$C$2:$C$36333,"&lt;30",Datos!$F$2:$F$36333,"STANDBY"),0),"")</f>
        <v/>
      </c>
      <c r="I40" s="7">
        <f>IFERROR(ROUND(AVERAGEIFS(Datos!$G$2:$G$36333,Datos!$E$2:$E$36333,$A40,Datos!$B$2:$B$36333,11,Datos!$C$2:$C$36333,"&gt;=30",Datos!$F$2:$F$36333,"STANDBY"),0),"")</f>
        <v/>
      </c>
      <c r="J40" s="7">
        <f>IFERROR(ROUND(AVERAGEIFS(Datos!$G$2:$G$36333,Datos!$E$2:$E$36333,$A40,Datos!$B$2:$B$36333,12,Datos!$C$2:$C$36333,"&lt;30",Datos!$F$2:$F$36333,"STANDBY"),0),"")</f>
        <v/>
      </c>
      <c r="K40" s="7">
        <f>IFERROR(ROUND(AVERAGEIFS(Datos!$G$2:$G$36333,Datos!$E$2:$E$36333,$A40,Datos!$B$2:$B$36333,12,Datos!$C$2:$C$36333,"&gt;=30",Datos!$F$2:$F$36333,"STANDBY"),0),"")</f>
        <v/>
      </c>
      <c r="L40" s="7">
        <f>IFERROR(ROUND(AVERAGEIFS(Datos!$G$2:$G$36333,Datos!$E$2:$E$36333,$A40,Datos!$B$2:$B$36333,13,Datos!$C$2:$C$36333,"&lt;30",Datos!$F$2:$F$36333,"STANDBY"),0),"")</f>
        <v/>
      </c>
      <c r="M40" s="7">
        <f>IFERROR(ROUND(AVERAGEIFS(Datos!$G$2:$G$36333,Datos!$E$2:$E$36333,$A40,Datos!$B$2:$B$36333,13,Datos!$C$2:$C$36333,"&gt;=30",Datos!$F$2:$F$36333,"STANDBY"),0),"")</f>
        <v/>
      </c>
      <c r="N40" s="7">
        <f>IFERROR(ROUND(AVERAGEIFS(Datos!$G$2:$G$36333,Datos!$E$2:$E$36333,$A40,Datos!$B$2:$B$36333,14,Datos!$C$2:$C$36333,"&lt;30",Datos!$F$2:$F$36333,"STANDBY"),0),"")</f>
        <v/>
      </c>
      <c r="O40" s="7">
        <f>IFERROR(ROUND(AVERAGEIFS(Datos!$G$2:$G$36333,Datos!$E$2:$E$36333,$A40,Datos!$B$2:$B$36333,14,Datos!$C$2:$C$36333,"&gt;=30",Datos!$F$2:$F$36333,"STANDBY"),0),"")</f>
        <v/>
      </c>
      <c r="P40" s="7">
        <f>IFERROR(ROUND(AVERAGEIFS(Datos!$G$2:$G$36333,Datos!$E$2:$E$36333,$A40,Datos!$B$2:$B$36333,15,Datos!$C$2:$C$36333,"&lt;30",Datos!$F$2:$F$36333,"STANDBY"),0),"")</f>
        <v/>
      </c>
      <c r="Q40" s="7">
        <f>IFERROR(ROUND(AVERAGEIFS(Datos!$G$2:$G$36333,Datos!$E$2:$E$36333,$A40,Datos!$B$2:$B$36333,15,Datos!$C$2:$C$36333,"&gt;=30",Datos!$F$2:$F$36333,"STANDBY"),0),"")</f>
        <v/>
      </c>
      <c r="R40" s="7">
        <f>IFERROR(ROUND(AVERAGEIFS(Datos!$G$2:$G$36333,Datos!$E$2:$E$36333,$A40,Datos!$B$2:$B$36333,16,Datos!$C$2:$C$36333,"&lt;30",Datos!$F$2:$F$36333,"STANDBY"),0),"")</f>
        <v/>
      </c>
      <c r="S40" s="7">
        <f>IFERROR(ROUND(AVERAGEIFS(Datos!$G$2:$G$36333,Datos!$E$2:$E$36333,$A40,Datos!$B$2:$B$36333,16,Datos!$C$2:$C$36333,"&gt;=30",Datos!$F$2:$F$36333,"STANDBY"),0),"")</f>
        <v/>
      </c>
      <c r="T40" s="7">
        <f>IFERROR(ROUND(AVERAGEIFS(Datos!$G$2:$G$36333,Datos!$E$2:$E$36333,$A40,Datos!$B$2:$B$36333,17,Datos!$C$2:$C$36333,"&lt;30",Datos!$F$2:$F$36333,"STANDBY"),0),"")</f>
        <v/>
      </c>
      <c r="U40" s="7">
        <f>IFERROR(ROUND(AVERAGEIFS(Datos!$G$2:$G$36333,Datos!$E$2:$E$36333,$A40,Datos!$B$2:$B$36333,17,Datos!$C$2:$C$36333,"&gt;=30",Datos!$F$2:$F$36333,"STANDBY"),0),"")</f>
        <v/>
      </c>
      <c r="V40" s="7">
        <f>IFERROR(ROUND(AVERAGEIFS(Datos!$G$2:$G$36333,Datos!$E$2:$E$36333,$A40,Datos!$B$2:$B$36333,18,Datos!$C$2:$C$36333,"&lt;30",Datos!$F$2:$F$36333,"STANDBY"),0),"")</f>
        <v/>
      </c>
      <c r="W40" s="7">
        <f>IFERROR(ROUND(AVERAGEIFS(Datos!$G$2:$G$36333,Datos!$E$2:$E$36333,$A40,Datos!$B$2:$B$36333,18,Datos!$C$2:$C$36333,"&gt;=30",Datos!$F$2:$F$36333,"STANDBY"),0),"")</f>
        <v/>
      </c>
      <c r="X40" s="7">
        <f>IFERROR(ROUND(AVERAGEIFS(Datos!$G$2:$G$36333,Datos!$E$2:$E$36333,$A40,Datos!$B$2:$B$36333,19,Datos!$C$2:$C$36333,"&lt;30",Datos!$F$2:$F$36333,"STANDBY"),0),"")</f>
        <v/>
      </c>
      <c r="Y40" s="7">
        <f>IFERROR(ROUND(AVERAGEIFS(Datos!$G$2:$G$36333,Datos!$E$2:$E$36333,$A40,Datos!$B$2:$B$36333,19,Datos!$C$2:$C$36333,"&gt;=30",Datos!$F$2:$F$36333,"STANDBY"),0),"")</f>
        <v/>
      </c>
      <c r="Z40" s="7">
        <f>IFERROR(ROUND(AVERAGEIFS(Datos!$G$2:$G$36333,Datos!$E$2:$E$36333,$A40,Datos!$B$2:$B$36333,20,Datos!$C$2:$C$36333,"&lt;30",Datos!$F$2:$F$36333,"STANDBY"),0),"")</f>
        <v/>
      </c>
      <c r="AA40" s="7">
        <f>IFERROR(ROUND(AVERAGEIFS(Datos!$G$2:$G$36333,Datos!$E$2:$E$36333,$A40,Datos!$B$2:$B$36333,20,Datos!$C$2:$C$36333,"&gt;=30",Datos!$F$2:$F$36333,"STANDBY"),0),"")</f>
        <v/>
      </c>
      <c r="AB40" s="7">
        <f>IFERROR(ROUND(AVERAGEIFS(Datos!$G$2:$G$36333,Datos!$E$2:$E$36333,$A40,Datos!$B$2:$B$36333,21,Datos!$C$2:$C$36333,"&lt;30",Datos!$F$2:$F$36333,"STANDBY"),0),"")</f>
        <v/>
      </c>
      <c r="AC40" s="7">
        <f>IFERROR(ROUND(AVERAGEIFS(Datos!$G$2:$G$36333,Datos!$E$2:$E$36333,$A40,Datos!$B$2:$B$36333,21,Datos!$C$2:$C$36333,"&gt;=30",Datos!$F$2:$F$36333,"STANDBY"),0),"")</f>
        <v/>
      </c>
      <c r="AD40" s="7">
        <f>IFERROR(ROUND(AVERAGEIFS(Datos!$G$2:$G$36333,Datos!$E$2:$E$36333,$A40,Datos!$B$2:$B$36333,22,Datos!$C$2:$C$36333,"&lt;30",Datos!$F$2:$F$36333,"STANDBY"),0),"")</f>
        <v/>
      </c>
      <c r="AE40" s="7">
        <f>IFERROR(ROUND(AVERAGEIFS(Datos!$G$2:$G$36333,Datos!$E$2:$E$36333,$A40,Datos!$B$2:$B$36333,22,Datos!$C$2:$C$36333,"&gt;=30",Datos!$F$2:$F$36333,"STANDBY"),0),"")</f>
        <v/>
      </c>
      <c r="AF40" s="7">
        <f>IFERROR(ROUND(AVERAGEIFS(Datos!$G$2:$G$36333,Datos!$E$2:$E$36333,$A40,Datos!$B$2:$B$36333,23,Datos!$C$2:$C$36333,"&lt;30",Datos!$F$2:$F$36333,"STANDBY"),0),"")</f>
        <v/>
      </c>
      <c r="AG40" s="7">
        <f>IFERROR(ROUND(AVERAGEIFS(Datos!$G$2:$G$36333,Datos!$E$2:$E$36333,$A40,Datos!$B$2:$B$36333,23,Datos!$C$2:$C$36333,"&gt;=30",Datos!$F$2:$F$36333,"STANDBY"),0),"")</f>
        <v/>
      </c>
    </row>
    <row r="41">
      <c r="A41" s="6" t="inlineStr">
        <is>
          <t>La Cabane des Robinson</t>
        </is>
      </c>
      <c r="B41" s="7">
        <f>IFERROR(ROUND(AVERAGEIFS(Datos!$G$2:$G$36333,Datos!$E$2:$E$36333,$A41,Datos!$B$2:$B$36333,8,Datos!$C$2:$C$36333,"&lt;30",Datos!$F$2:$F$36333,"STANDBY"),0),"")</f>
        <v/>
      </c>
      <c r="C41" s="7">
        <f>IFERROR(ROUND(AVERAGEIFS(Datos!$G$2:$G$36333,Datos!$E$2:$E$36333,$A41,Datos!$B$2:$B$36333,8,Datos!$C$2:$C$36333,"&gt;=30",Datos!$F$2:$F$36333,"STANDBY"),0),"")</f>
        <v/>
      </c>
      <c r="D41" s="7">
        <f>IFERROR(ROUND(AVERAGEIFS(Datos!$G$2:$G$36333,Datos!$E$2:$E$36333,$A41,Datos!$B$2:$B$36333,9,Datos!$C$2:$C$36333,"&lt;30",Datos!$F$2:$F$36333,"STANDBY"),0),"")</f>
        <v/>
      </c>
      <c r="E41" s="7">
        <f>IFERROR(ROUND(AVERAGEIFS(Datos!$G$2:$G$36333,Datos!$E$2:$E$36333,$A41,Datos!$B$2:$B$36333,9,Datos!$C$2:$C$36333,"&gt;=30",Datos!$F$2:$F$36333,"STANDBY"),0),"")</f>
        <v/>
      </c>
      <c r="F41" s="7">
        <f>IFERROR(ROUND(AVERAGEIFS(Datos!$G$2:$G$36333,Datos!$E$2:$E$36333,$A41,Datos!$B$2:$B$36333,10,Datos!$C$2:$C$36333,"&lt;30",Datos!$F$2:$F$36333,"STANDBY"),0),"")</f>
        <v/>
      </c>
      <c r="G41" s="7">
        <f>IFERROR(ROUND(AVERAGEIFS(Datos!$G$2:$G$36333,Datos!$E$2:$E$36333,$A41,Datos!$B$2:$B$36333,10,Datos!$C$2:$C$36333,"&gt;=30",Datos!$F$2:$F$36333,"STANDBY"),0),"")</f>
        <v/>
      </c>
      <c r="H41" s="7">
        <f>IFERROR(ROUND(AVERAGEIFS(Datos!$G$2:$G$36333,Datos!$E$2:$E$36333,$A41,Datos!$B$2:$B$36333,11,Datos!$C$2:$C$36333,"&lt;30",Datos!$F$2:$F$36333,"STANDBY"),0),"")</f>
        <v/>
      </c>
      <c r="I41" s="7">
        <f>IFERROR(ROUND(AVERAGEIFS(Datos!$G$2:$G$36333,Datos!$E$2:$E$36333,$A41,Datos!$B$2:$B$36333,11,Datos!$C$2:$C$36333,"&gt;=30",Datos!$F$2:$F$36333,"STANDBY"),0),"")</f>
        <v/>
      </c>
      <c r="J41" s="7">
        <f>IFERROR(ROUND(AVERAGEIFS(Datos!$G$2:$G$36333,Datos!$E$2:$E$36333,$A41,Datos!$B$2:$B$36333,12,Datos!$C$2:$C$36333,"&lt;30",Datos!$F$2:$F$36333,"STANDBY"),0),"")</f>
        <v/>
      </c>
      <c r="K41" s="7">
        <f>IFERROR(ROUND(AVERAGEIFS(Datos!$G$2:$G$36333,Datos!$E$2:$E$36333,$A41,Datos!$B$2:$B$36333,12,Datos!$C$2:$C$36333,"&gt;=30",Datos!$F$2:$F$36333,"STANDBY"),0),"")</f>
        <v/>
      </c>
      <c r="L41" s="7">
        <f>IFERROR(ROUND(AVERAGEIFS(Datos!$G$2:$G$36333,Datos!$E$2:$E$36333,$A41,Datos!$B$2:$B$36333,13,Datos!$C$2:$C$36333,"&lt;30",Datos!$F$2:$F$36333,"STANDBY"),0),"")</f>
        <v/>
      </c>
      <c r="M41" s="7">
        <f>IFERROR(ROUND(AVERAGEIFS(Datos!$G$2:$G$36333,Datos!$E$2:$E$36333,$A41,Datos!$B$2:$B$36333,13,Datos!$C$2:$C$36333,"&gt;=30",Datos!$F$2:$F$36333,"STANDBY"),0),"")</f>
        <v/>
      </c>
      <c r="N41" s="7">
        <f>IFERROR(ROUND(AVERAGEIFS(Datos!$G$2:$G$36333,Datos!$E$2:$E$36333,$A41,Datos!$B$2:$B$36333,14,Datos!$C$2:$C$36333,"&lt;30",Datos!$F$2:$F$36333,"STANDBY"),0),"")</f>
        <v/>
      </c>
      <c r="O41" s="7">
        <f>IFERROR(ROUND(AVERAGEIFS(Datos!$G$2:$G$36333,Datos!$E$2:$E$36333,$A41,Datos!$B$2:$B$36333,14,Datos!$C$2:$C$36333,"&gt;=30",Datos!$F$2:$F$36333,"STANDBY"),0),"")</f>
        <v/>
      </c>
      <c r="P41" s="7">
        <f>IFERROR(ROUND(AVERAGEIFS(Datos!$G$2:$G$36333,Datos!$E$2:$E$36333,$A41,Datos!$B$2:$B$36333,15,Datos!$C$2:$C$36333,"&lt;30",Datos!$F$2:$F$36333,"STANDBY"),0),"")</f>
        <v/>
      </c>
      <c r="Q41" s="7">
        <f>IFERROR(ROUND(AVERAGEIFS(Datos!$G$2:$G$36333,Datos!$E$2:$E$36333,$A41,Datos!$B$2:$B$36333,15,Datos!$C$2:$C$36333,"&gt;=30",Datos!$F$2:$F$36333,"STANDBY"),0),"")</f>
        <v/>
      </c>
      <c r="R41" s="7">
        <f>IFERROR(ROUND(AVERAGEIFS(Datos!$G$2:$G$36333,Datos!$E$2:$E$36333,$A41,Datos!$B$2:$B$36333,16,Datos!$C$2:$C$36333,"&lt;30",Datos!$F$2:$F$36333,"STANDBY"),0),"")</f>
        <v/>
      </c>
      <c r="S41" s="7">
        <f>IFERROR(ROUND(AVERAGEIFS(Datos!$G$2:$G$36333,Datos!$E$2:$E$36333,$A41,Datos!$B$2:$B$36333,16,Datos!$C$2:$C$36333,"&gt;=30",Datos!$F$2:$F$36333,"STANDBY"),0),"")</f>
        <v/>
      </c>
      <c r="T41" s="7">
        <f>IFERROR(ROUND(AVERAGEIFS(Datos!$G$2:$G$36333,Datos!$E$2:$E$36333,$A41,Datos!$B$2:$B$36333,17,Datos!$C$2:$C$36333,"&lt;30",Datos!$F$2:$F$36333,"STANDBY"),0),"")</f>
        <v/>
      </c>
      <c r="U41" s="7">
        <f>IFERROR(ROUND(AVERAGEIFS(Datos!$G$2:$G$36333,Datos!$E$2:$E$36333,$A41,Datos!$B$2:$B$36333,17,Datos!$C$2:$C$36333,"&gt;=30",Datos!$F$2:$F$36333,"STANDBY"),0),"")</f>
        <v/>
      </c>
      <c r="V41" s="7">
        <f>IFERROR(ROUND(AVERAGEIFS(Datos!$G$2:$G$36333,Datos!$E$2:$E$36333,$A41,Datos!$B$2:$B$36333,18,Datos!$C$2:$C$36333,"&lt;30",Datos!$F$2:$F$36333,"STANDBY"),0),"")</f>
        <v/>
      </c>
      <c r="W41" s="7">
        <f>IFERROR(ROUND(AVERAGEIFS(Datos!$G$2:$G$36333,Datos!$E$2:$E$36333,$A41,Datos!$B$2:$B$36333,18,Datos!$C$2:$C$36333,"&gt;=30",Datos!$F$2:$F$36333,"STANDBY"),0),"")</f>
        <v/>
      </c>
      <c r="X41" s="7">
        <f>IFERROR(ROUND(AVERAGEIFS(Datos!$G$2:$G$36333,Datos!$E$2:$E$36333,$A41,Datos!$B$2:$B$36333,19,Datos!$C$2:$C$36333,"&lt;30",Datos!$F$2:$F$36333,"STANDBY"),0),"")</f>
        <v/>
      </c>
      <c r="Y41" s="7">
        <f>IFERROR(ROUND(AVERAGEIFS(Datos!$G$2:$G$36333,Datos!$E$2:$E$36333,$A41,Datos!$B$2:$B$36333,19,Datos!$C$2:$C$36333,"&gt;=30",Datos!$F$2:$F$36333,"STANDBY"),0),"")</f>
        <v/>
      </c>
      <c r="Z41" s="7">
        <f>IFERROR(ROUND(AVERAGEIFS(Datos!$G$2:$G$36333,Datos!$E$2:$E$36333,$A41,Datos!$B$2:$B$36333,20,Datos!$C$2:$C$36333,"&lt;30",Datos!$F$2:$F$36333,"STANDBY"),0),"")</f>
        <v/>
      </c>
      <c r="AA41" s="7">
        <f>IFERROR(ROUND(AVERAGEIFS(Datos!$G$2:$G$36333,Datos!$E$2:$E$36333,$A41,Datos!$B$2:$B$36333,20,Datos!$C$2:$C$36333,"&gt;=30",Datos!$F$2:$F$36333,"STANDBY"),0),"")</f>
        <v/>
      </c>
      <c r="AB41" s="7">
        <f>IFERROR(ROUND(AVERAGEIFS(Datos!$G$2:$G$36333,Datos!$E$2:$E$36333,$A41,Datos!$B$2:$B$36333,21,Datos!$C$2:$C$36333,"&lt;30",Datos!$F$2:$F$36333,"STANDBY"),0),"")</f>
        <v/>
      </c>
      <c r="AC41" s="7">
        <f>IFERROR(ROUND(AVERAGEIFS(Datos!$G$2:$G$36333,Datos!$E$2:$E$36333,$A41,Datos!$B$2:$B$36333,21,Datos!$C$2:$C$36333,"&gt;=30",Datos!$F$2:$F$36333,"STANDBY"),0),"")</f>
        <v/>
      </c>
      <c r="AD41" s="7">
        <f>IFERROR(ROUND(AVERAGEIFS(Datos!$G$2:$G$36333,Datos!$E$2:$E$36333,$A41,Datos!$B$2:$B$36333,22,Datos!$C$2:$C$36333,"&lt;30",Datos!$F$2:$F$36333,"STANDBY"),0),"")</f>
        <v/>
      </c>
      <c r="AE41" s="7">
        <f>IFERROR(ROUND(AVERAGEIFS(Datos!$G$2:$G$36333,Datos!$E$2:$E$36333,$A41,Datos!$B$2:$B$36333,22,Datos!$C$2:$C$36333,"&gt;=30",Datos!$F$2:$F$36333,"STANDBY"),0),"")</f>
        <v/>
      </c>
      <c r="AF41" s="7">
        <f>IFERROR(ROUND(AVERAGEIFS(Datos!$G$2:$G$36333,Datos!$E$2:$E$36333,$A41,Datos!$B$2:$B$36333,23,Datos!$C$2:$C$36333,"&lt;30",Datos!$F$2:$F$36333,"STANDBY"),0),"")</f>
        <v/>
      </c>
      <c r="AG41" s="7">
        <f>IFERROR(ROUND(AVERAGEIFS(Datos!$G$2:$G$36333,Datos!$E$2:$E$36333,$A41,Datos!$B$2:$B$36333,23,Datos!$C$2:$C$36333,"&gt;=30",Datos!$F$2:$F$36333,"STANDBY"),0),"")</f>
        <v/>
      </c>
    </row>
    <row r="42">
      <c r="A42" s="6" t="inlineStr">
        <is>
          <t>La Tanière du Dragon</t>
        </is>
      </c>
      <c r="B42" s="7">
        <f>IFERROR(ROUND(AVERAGEIFS(Datos!$G$2:$G$36333,Datos!$E$2:$E$36333,$A42,Datos!$B$2:$B$36333,8,Datos!$C$2:$C$36333,"&lt;30",Datos!$F$2:$F$36333,"STANDBY"),0),"")</f>
        <v/>
      </c>
      <c r="C42" s="7">
        <f>IFERROR(ROUND(AVERAGEIFS(Datos!$G$2:$G$36333,Datos!$E$2:$E$36333,$A42,Datos!$B$2:$B$36333,8,Datos!$C$2:$C$36333,"&gt;=30",Datos!$F$2:$F$36333,"STANDBY"),0),"")</f>
        <v/>
      </c>
      <c r="D42" s="7">
        <f>IFERROR(ROUND(AVERAGEIFS(Datos!$G$2:$G$36333,Datos!$E$2:$E$36333,$A42,Datos!$B$2:$B$36333,9,Datos!$C$2:$C$36333,"&lt;30",Datos!$F$2:$F$36333,"STANDBY"),0),"")</f>
        <v/>
      </c>
      <c r="E42" s="7">
        <f>IFERROR(ROUND(AVERAGEIFS(Datos!$G$2:$G$36333,Datos!$E$2:$E$36333,$A42,Datos!$B$2:$B$36333,9,Datos!$C$2:$C$36333,"&gt;=30",Datos!$F$2:$F$36333,"STANDBY"),0),"")</f>
        <v/>
      </c>
      <c r="F42" s="7">
        <f>IFERROR(ROUND(AVERAGEIFS(Datos!$G$2:$G$36333,Datos!$E$2:$E$36333,$A42,Datos!$B$2:$B$36333,10,Datos!$C$2:$C$36333,"&lt;30",Datos!$F$2:$F$36333,"STANDBY"),0),"")</f>
        <v/>
      </c>
      <c r="G42" s="7">
        <f>IFERROR(ROUND(AVERAGEIFS(Datos!$G$2:$G$36333,Datos!$E$2:$E$36333,$A42,Datos!$B$2:$B$36333,10,Datos!$C$2:$C$36333,"&gt;=30",Datos!$F$2:$F$36333,"STANDBY"),0),"")</f>
        <v/>
      </c>
      <c r="H42" s="7">
        <f>IFERROR(ROUND(AVERAGEIFS(Datos!$G$2:$G$36333,Datos!$E$2:$E$36333,$A42,Datos!$B$2:$B$36333,11,Datos!$C$2:$C$36333,"&lt;30",Datos!$F$2:$F$36333,"STANDBY"),0),"")</f>
        <v/>
      </c>
      <c r="I42" s="7">
        <f>IFERROR(ROUND(AVERAGEIFS(Datos!$G$2:$G$36333,Datos!$E$2:$E$36333,$A42,Datos!$B$2:$B$36333,11,Datos!$C$2:$C$36333,"&gt;=30",Datos!$F$2:$F$36333,"STANDBY"),0),"")</f>
        <v/>
      </c>
      <c r="J42" s="7">
        <f>IFERROR(ROUND(AVERAGEIFS(Datos!$G$2:$G$36333,Datos!$E$2:$E$36333,$A42,Datos!$B$2:$B$36333,12,Datos!$C$2:$C$36333,"&lt;30",Datos!$F$2:$F$36333,"STANDBY"),0),"")</f>
        <v/>
      </c>
      <c r="K42" s="7">
        <f>IFERROR(ROUND(AVERAGEIFS(Datos!$G$2:$G$36333,Datos!$E$2:$E$36333,$A42,Datos!$B$2:$B$36333,12,Datos!$C$2:$C$36333,"&gt;=30",Datos!$F$2:$F$36333,"STANDBY"),0),"")</f>
        <v/>
      </c>
      <c r="L42" s="7">
        <f>IFERROR(ROUND(AVERAGEIFS(Datos!$G$2:$G$36333,Datos!$E$2:$E$36333,$A42,Datos!$B$2:$B$36333,13,Datos!$C$2:$C$36333,"&lt;30",Datos!$F$2:$F$36333,"STANDBY"),0),"")</f>
        <v/>
      </c>
      <c r="M42" s="7">
        <f>IFERROR(ROUND(AVERAGEIFS(Datos!$G$2:$G$36333,Datos!$E$2:$E$36333,$A42,Datos!$B$2:$B$36333,13,Datos!$C$2:$C$36333,"&gt;=30",Datos!$F$2:$F$36333,"STANDBY"),0),"")</f>
        <v/>
      </c>
      <c r="N42" s="7">
        <f>IFERROR(ROUND(AVERAGEIFS(Datos!$G$2:$G$36333,Datos!$E$2:$E$36333,$A42,Datos!$B$2:$B$36333,14,Datos!$C$2:$C$36333,"&lt;30",Datos!$F$2:$F$36333,"STANDBY"),0),"")</f>
        <v/>
      </c>
      <c r="O42" s="7">
        <f>IFERROR(ROUND(AVERAGEIFS(Datos!$G$2:$G$36333,Datos!$E$2:$E$36333,$A42,Datos!$B$2:$B$36333,14,Datos!$C$2:$C$36333,"&gt;=30",Datos!$F$2:$F$36333,"STANDBY"),0),"")</f>
        <v/>
      </c>
      <c r="P42" s="7">
        <f>IFERROR(ROUND(AVERAGEIFS(Datos!$G$2:$G$36333,Datos!$E$2:$E$36333,$A42,Datos!$B$2:$B$36333,15,Datos!$C$2:$C$36333,"&lt;30",Datos!$F$2:$F$36333,"STANDBY"),0),"")</f>
        <v/>
      </c>
      <c r="Q42" s="7">
        <f>IFERROR(ROUND(AVERAGEIFS(Datos!$G$2:$G$36333,Datos!$E$2:$E$36333,$A42,Datos!$B$2:$B$36333,15,Datos!$C$2:$C$36333,"&gt;=30",Datos!$F$2:$F$36333,"STANDBY"),0),"")</f>
        <v/>
      </c>
      <c r="R42" s="7">
        <f>IFERROR(ROUND(AVERAGEIFS(Datos!$G$2:$G$36333,Datos!$E$2:$E$36333,$A42,Datos!$B$2:$B$36333,16,Datos!$C$2:$C$36333,"&lt;30",Datos!$F$2:$F$36333,"STANDBY"),0),"")</f>
        <v/>
      </c>
      <c r="S42" s="7">
        <f>IFERROR(ROUND(AVERAGEIFS(Datos!$G$2:$G$36333,Datos!$E$2:$E$36333,$A42,Datos!$B$2:$B$36333,16,Datos!$C$2:$C$36333,"&gt;=30",Datos!$F$2:$F$36333,"STANDBY"),0),"")</f>
        <v/>
      </c>
      <c r="T42" s="7">
        <f>IFERROR(ROUND(AVERAGEIFS(Datos!$G$2:$G$36333,Datos!$E$2:$E$36333,$A42,Datos!$B$2:$B$36333,17,Datos!$C$2:$C$36333,"&lt;30",Datos!$F$2:$F$36333,"STANDBY"),0),"")</f>
        <v/>
      </c>
      <c r="U42" s="7">
        <f>IFERROR(ROUND(AVERAGEIFS(Datos!$G$2:$G$36333,Datos!$E$2:$E$36333,$A42,Datos!$B$2:$B$36333,17,Datos!$C$2:$C$36333,"&gt;=30",Datos!$F$2:$F$36333,"STANDBY"),0),"")</f>
        <v/>
      </c>
      <c r="V42" s="7">
        <f>IFERROR(ROUND(AVERAGEIFS(Datos!$G$2:$G$36333,Datos!$E$2:$E$36333,$A42,Datos!$B$2:$B$36333,18,Datos!$C$2:$C$36333,"&lt;30",Datos!$F$2:$F$36333,"STANDBY"),0),"")</f>
        <v/>
      </c>
      <c r="W42" s="7">
        <f>IFERROR(ROUND(AVERAGEIFS(Datos!$G$2:$G$36333,Datos!$E$2:$E$36333,$A42,Datos!$B$2:$B$36333,18,Datos!$C$2:$C$36333,"&gt;=30",Datos!$F$2:$F$36333,"STANDBY"),0),"")</f>
        <v/>
      </c>
      <c r="X42" s="7">
        <f>IFERROR(ROUND(AVERAGEIFS(Datos!$G$2:$G$36333,Datos!$E$2:$E$36333,$A42,Datos!$B$2:$B$36333,19,Datos!$C$2:$C$36333,"&lt;30",Datos!$F$2:$F$36333,"STANDBY"),0),"")</f>
        <v/>
      </c>
      <c r="Y42" s="7">
        <f>IFERROR(ROUND(AVERAGEIFS(Datos!$G$2:$G$36333,Datos!$E$2:$E$36333,$A42,Datos!$B$2:$B$36333,19,Datos!$C$2:$C$36333,"&gt;=30",Datos!$F$2:$F$36333,"STANDBY"),0),"")</f>
        <v/>
      </c>
      <c r="Z42" s="7">
        <f>IFERROR(ROUND(AVERAGEIFS(Datos!$G$2:$G$36333,Datos!$E$2:$E$36333,$A42,Datos!$B$2:$B$36333,20,Datos!$C$2:$C$36333,"&lt;30",Datos!$F$2:$F$36333,"STANDBY"),0),"")</f>
        <v/>
      </c>
      <c r="AA42" s="7">
        <f>IFERROR(ROUND(AVERAGEIFS(Datos!$G$2:$G$36333,Datos!$E$2:$E$36333,$A42,Datos!$B$2:$B$36333,20,Datos!$C$2:$C$36333,"&gt;=30",Datos!$F$2:$F$36333,"STANDBY"),0),"")</f>
        <v/>
      </c>
      <c r="AB42" s="7">
        <f>IFERROR(ROUND(AVERAGEIFS(Datos!$G$2:$G$36333,Datos!$E$2:$E$36333,$A42,Datos!$B$2:$B$36333,21,Datos!$C$2:$C$36333,"&lt;30",Datos!$F$2:$F$36333,"STANDBY"),0),"")</f>
        <v/>
      </c>
      <c r="AC42" s="7">
        <f>IFERROR(ROUND(AVERAGEIFS(Datos!$G$2:$G$36333,Datos!$E$2:$E$36333,$A42,Datos!$B$2:$B$36333,21,Datos!$C$2:$C$36333,"&gt;=30",Datos!$F$2:$F$36333,"STANDBY"),0),"")</f>
        <v/>
      </c>
      <c r="AD42" s="7">
        <f>IFERROR(ROUND(AVERAGEIFS(Datos!$G$2:$G$36333,Datos!$E$2:$E$36333,$A42,Datos!$B$2:$B$36333,22,Datos!$C$2:$C$36333,"&lt;30",Datos!$F$2:$F$36333,"STANDBY"),0),"")</f>
        <v/>
      </c>
      <c r="AE42" s="7">
        <f>IFERROR(ROUND(AVERAGEIFS(Datos!$G$2:$G$36333,Datos!$E$2:$E$36333,$A42,Datos!$B$2:$B$36333,22,Datos!$C$2:$C$36333,"&gt;=30",Datos!$F$2:$F$36333,"STANDBY"),0),"")</f>
        <v/>
      </c>
      <c r="AF42" s="7">
        <f>IFERROR(ROUND(AVERAGEIFS(Datos!$G$2:$G$36333,Datos!$E$2:$E$36333,$A42,Datos!$B$2:$B$36333,23,Datos!$C$2:$C$36333,"&lt;30",Datos!$F$2:$F$36333,"STANDBY"),0),"")</f>
        <v/>
      </c>
      <c r="AG42" s="7">
        <f>IFERROR(ROUND(AVERAGEIFS(Datos!$G$2:$G$36333,Datos!$E$2:$E$36333,$A42,Datos!$B$2:$B$36333,23,Datos!$C$2:$C$36333,"&gt;=30",Datos!$F$2:$F$36333,"STANDBY"),0),"")</f>
        <v/>
      </c>
    </row>
    <row r="43">
      <c r="A43" s="6" t="inlineStr">
        <is>
          <t>Le Carrousel de Lancelot</t>
        </is>
      </c>
      <c r="B43" s="7">
        <f>IFERROR(ROUND(AVERAGEIFS(Datos!$G$2:$G$36333,Datos!$E$2:$E$36333,$A43,Datos!$B$2:$B$36333,8,Datos!$C$2:$C$36333,"&lt;30",Datos!$F$2:$F$36333,"STANDBY"),0),"")</f>
        <v/>
      </c>
      <c r="C43" s="7">
        <f>IFERROR(ROUND(AVERAGEIFS(Datos!$G$2:$G$36333,Datos!$E$2:$E$36333,$A43,Datos!$B$2:$B$36333,8,Datos!$C$2:$C$36333,"&gt;=30",Datos!$F$2:$F$36333,"STANDBY"),0),"")</f>
        <v/>
      </c>
      <c r="D43" s="7">
        <f>IFERROR(ROUND(AVERAGEIFS(Datos!$G$2:$G$36333,Datos!$E$2:$E$36333,$A43,Datos!$B$2:$B$36333,9,Datos!$C$2:$C$36333,"&lt;30",Datos!$F$2:$F$36333,"STANDBY"),0),"")</f>
        <v/>
      </c>
      <c r="E43" s="7">
        <f>IFERROR(ROUND(AVERAGEIFS(Datos!$G$2:$G$36333,Datos!$E$2:$E$36333,$A43,Datos!$B$2:$B$36333,9,Datos!$C$2:$C$36333,"&gt;=30",Datos!$F$2:$F$36333,"STANDBY"),0),"")</f>
        <v/>
      </c>
      <c r="F43" s="7">
        <f>IFERROR(ROUND(AVERAGEIFS(Datos!$G$2:$G$36333,Datos!$E$2:$E$36333,$A43,Datos!$B$2:$B$36333,10,Datos!$C$2:$C$36333,"&lt;30",Datos!$F$2:$F$36333,"STANDBY"),0),"")</f>
        <v/>
      </c>
      <c r="G43" s="7">
        <f>IFERROR(ROUND(AVERAGEIFS(Datos!$G$2:$G$36333,Datos!$E$2:$E$36333,$A43,Datos!$B$2:$B$36333,10,Datos!$C$2:$C$36333,"&gt;=30",Datos!$F$2:$F$36333,"STANDBY"),0),"")</f>
        <v/>
      </c>
      <c r="H43" s="7">
        <f>IFERROR(ROUND(AVERAGEIFS(Datos!$G$2:$G$36333,Datos!$E$2:$E$36333,$A43,Datos!$B$2:$B$36333,11,Datos!$C$2:$C$36333,"&lt;30",Datos!$F$2:$F$36333,"STANDBY"),0),"")</f>
        <v/>
      </c>
      <c r="I43" s="7">
        <f>IFERROR(ROUND(AVERAGEIFS(Datos!$G$2:$G$36333,Datos!$E$2:$E$36333,$A43,Datos!$B$2:$B$36333,11,Datos!$C$2:$C$36333,"&gt;=30",Datos!$F$2:$F$36333,"STANDBY"),0),"")</f>
        <v/>
      </c>
      <c r="J43" s="7">
        <f>IFERROR(ROUND(AVERAGEIFS(Datos!$G$2:$G$36333,Datos!$E$2:$E$36333,$A43,Datos!$B$2:$B$36333,12,Datos!$C$2:$C$36333,"&lt;30",Datos!$F$2:$F$36333,"STANDBY"),0),"")</f>
        <v/>
      </c>
      <c r="K43" s="7">
        <f>IFERROR(ROUND(AVERAGEIFS(Datos!$G$2:$G$36333,Datos!$E$2:$E$36333,$A43,Datos!$B$2:$B$36333,12,Datos!$C$2:$C$36333,"&gt;=30",Datos!$F$2:$F$36333,"STANDBY"),0),"")</f>
        <v/>
      </c>
      <c r="L43" s="7">
        <f>IFERROR(ROUND(AVERAGEIFS(Datos!$G$2:$G$36333,Datos!$E$2:$E$36333,$A43,Datos!$B$2:$B$36333,13,Datos!$C$2:$C$36333,"&lt;30",Datos!$F$2:$F$36333,"STANDBY"),0),"")</f>
        <v/>
      </c>
      <c r="M43" s="7">
        <f>IFERROR(ROUND(AVERAGEIFS(Datos!$G$2:$G$36333,Datos!$E$2:$E$36333,$A43,Datos!$B$2:$B$36333,13,Datos!$C$2:$C$36333,"&gt;=30",Datos!$F$2:$F$36333,"STANDBY"),0),"")</f>
        <v/>
      </c>
      <c r="N43" s="7">
        <f>IFERROR(ROUND(AVERAGEIFS(Datos!$G$2:$G$36333,Datos!$E$2:$E$36333,$A43,Datos!$B$2:$B$36333,14,Datos!$C$2:$C$36333,"&lt;30",Datos!$F$2:$F$36333,"STANDBY"),0),"")</f>
        <v/>
      </c>
      <c r="O43" s="7">
        <f>IFERROR(ROUND(AVERAGEIFS(Datos!$G$2:$G$36333,Datos!$E$2:$E$36333,$A43,Datos!$B$2:$B$36333,14,Datos!$C$2:$C$36333,"&gt;=30",Datos!$F$2:$F$36333,"STANDBY"),0),"")</f>
        <v/>
      </c>
      <c r="P43" s="7">
        <f>IFERROR(ROUND(AVERAGEIFS(Datos!$G$2:$G$36333,Datos!$E$2:$E$36333,$A43,Datos!$B$2:$B$36333,15,Datos!$C$2:$C$36333,"&lt;30",Datos!$F$2:$F$36333,"STANDBY"),0),"")</f>
        <v/>
      </c>
      <c r="Q43" s="7">
        <f>IFERROR(ROUND(AVERAGEIFS(Datos!$G$2:$G$36333,Datos!$E$2:$E$36333,$A43,Datos!$B$2:$B$36333,15,Datos!$C$2:$C$36333,"&gt;=30",Datos!$F$2:$F$36333,"STANDBY"),0),"")</f>
        <v/>
      </c>
      <c r="R43" s="7">
        <f>IFERROR(ROUND(AVERAGEIFS(Datos!$G$2:$G$36333,Datos!$E$2:$E$36333,$A43,Datos!$B$2:$B$36333,16,Datos!$C$2:$C$36333,"&lt;30",Datos!$F$2:$F$36333,"STANDBY"),0),"")</f>
        <v/>
      </c>
      <c r="S43" s="7">
        <f>IFERROR(ROUND(AVERAGEIFS(Datos!$G$2:$G$36333,Datos!$E$2:$E$36333,$A43,Datos!$B$2:$B$36333,16,Datos!$C$2:$C$36333,"&gt;=30",Datos!$F$2:$F$36333,"STANDBY"),0),"")</f>
        <v/>
      </c>
      <c r="T43" s="7">
        <f>IFERROR(ROUND(AVERAGEIFS(Datos!$G$2:$G$36333,Datos!$E$2:$E$36333,$A43,Datos!$B$2:$B$36333,17,Datos!$C$2:$C$36333,"&lt;30",Datos!$F$2:$F$36333,"STANDBY"),0),"")</f>
        <v/>
      </c>
      <c r="U43" s="7">
        <f>IFERROR(ROUND(AVERAGEIFS(Datos!$G$2:$G$36333,Datos!$E$2:$E$36333,$A43,Datos!$B$2:$B$36333,17,Datos!$C$2:$C$36333,"&gt;=30",Datos!$F$2:$F$36333,"STANDBY"),0),"")</f>
        <v/>
      </c>
      <c r="V43" s="7">
        <f>IFERROR(ROUND(AVERAGEIFS(Datos!$G$2:$G$36333,Datos!$E$2:$E$36333,$A43,Datos!$B$2:$B$36333,18,Datos!$C$2:$C$36333,"&lt;30",Datos!$F$2:$F$36333,"STANDBY"),0),"")</f>
        <v/>
      </c>
      <c r="W43" s="7">
        <f>IFERROR(ROUND(AVERAGEIFS(Datos!$G$2:$G$36333,Datos!$E$2:$E$36333,$A43,Datos!$B$2:$B$36333,18,Datos!$C$2:$C$36333,"&gt;=30",Datos!$F$2:$F$36333,"STANDBY"),0),"")</f>
        <v/>
      </c>
      <c r="X43" s="7">
        <f>IFERROR(ROUND(AVERAGEIFS(Datos!$G$2:$G$36333,Datos!$E$2:$E$36333,$A43,Datos!$B$2:$B$36333,19,Datos!$C$2:$C$36333,"&lt;30",Datos!$F$2:$F$36333,"STANDBY"),0),"")</f>
        <v/>
      </c>
      <c r="Y43" s="7">
        <f>IFERROR(ROUND(AVERAGEIFS(Datos!$G$2:$G$36333,Datos!$E$2:$E$36333,$A43,Datos!$B$2:$B$36333,19,Datos!$C$2:$C$36333,"&gt;=30",Datos!$F$2:$F$36333,"STANDBY"),0),"")</f>
        <v/>
      </c>
      <c r="Z43" s="7">
        <f>IFERROR(ROUND(AVERAGEIFS(Datos!$G$2:$G$36333,Datos!$E$2:$E$36333,$A43,Datos!$B$2:$B$36333,20,Datos!$C$2:$C$36333,"&lt;30",Datos!$F$2:$F$36333,"STANDBY"),0),"")</f>
        <v/>
      </c>
      <c r="AA43" s="7">
        <f>IFERROR(ROUND(AVERAGEIFS(Datos!$G$2:$G$36333,Datos!$E$2:$E$36333,$A43,Datos!$B$2:$B$36333,20,Datos!$C$2:$C$36333,"&gt;=30",Datos!$F$2:$F$36333,"STANDBY"),0),"")</f>
        <v/>
      </c>
      <c r="AB43" s="7">
        <f>IFERROR(ROUND(AVERAGEIFS(Datos!$G$2:$G$36333,Datos!$E$2:$E$36333,$A43,Datos!$B$2:$B$36333,21,Datos!$C$2:$C$36333,"&lt;30",Datos!$F$2:$F$36333,"STANDBY"),0),"")</f>
        <v/>
      </c>
      <c r="AC43" s="7">
        <f>IFERROR(ROUND(AVERAGEIFS(Datos!$G$2:$G$36333,Datos!$E$2:$E$36333,$A43,Datos!$B$2:$B$36333,21,Datos!$C$2:$C$36333,"&gt;=30",Datos!$F$2:$F$36333,"STANDBY"),0),"")</f>
        <v/>
      </c>
      <c r="AD43" s="7">
        <f>IFERROR(ROUND(AVERAGEIFS(Datos!$G$2:$G$36333,Datos!$E$2:$E$36333,$A43,Datos!$B$2:$B$36333,22,Datos!$C$2:$C$36333,"&lt;30",Datos!$F$2:$F$36333,"STANDBY"),0),"")</f>
        <v/>
      </c>
      <c r="AE43" s="7">
        <f>IFERROR(ROUND(AVERAGEIFS(Datos!$G$2:$G$36333,Datos!$E$2:$E$36333,$A43,Datos!$B$2:$B$36333,22,Datos!$C$2:$C$36333,"&gt;=30",Datos!$F$2:$F$36333,"STANDBY"),0),"")</f>
        <v/>
      </c>
      <c r="AF43" s="7">
        <f>IFERROR(ROUND(AVERAGEIFS(Datos!$G$2:$G$36333,Datos!$E$2:$E$36333,$A43,Datos!$B$2:$B$36333,23,Datos!$C$2:$C$36333,"&lt;30",Datos!$F$2:$F$36333,"STANDBY"),0),"")</f>
        <v/>
      </c>
      <c r="AG43" s="7">
        <f>IFERROR(ROUND(AVERAGEIFS(Datos!$G$2:$G$36333,Datos!$E$2:$E$36333,$A43,Datos!$B$2:$B$36333,23,Datos!$C$2:$C$36333,"&gt;=30",Datos!$F$2:$F$36333,"STANDBY"),0),"")</f>
        <v/>
      </c>
    </row>
    <row r="44">
      <c r="A44" s="6" t="inlineStr">
        <is>
          <t>Le Passage Enchanté d'Aladdin</t>
        </is>
      </c>
      <c r="B44" s="7">
        <f>IFERROR(ROUND(AVERAGEIFS(Datos!$G$2:$G$36333,Datos!$E$2:$E$36333,$A44,Datos!$B$2:$B$36333,8,Datos!$C$2:$C$36333,"&lt;30",Datos!$F$2:$F$36333,"STANDBY"),0),"")</f>
        <v/>
      </c>
      <c r="C44" s="7">
        <f>IFERROR(ROUND(AVERAGEIFS(Datos!$G$2:$G$36333,Datos!$E$2:$E$36333,$A44,Datos!$B$2:$B$36333,8,Datos!$C$2:$C$36333,"&gt;=30",Datos!$F$2:$F$36333,"STANDBY"),0),"")</f>
        <v/>
      </c>
      <c r="D44" s="7">
        <f>IFERROR(ROUND(AVERAGEIFS(Datos!$G$2:$G$36333,Datos!$E$2:$E$36333,$A44,Datos!$B$2:$B$36333,9,Datos!$C$2:$C$36333,"&lt;30",Datos!$F$2:$F$36333,"STANDBY"),0),"")</f>
        <v/>
      </c>
      <c r="E44" s="7">
        <f>IFERROR(ROUND(AVERAGEIFS(Datos!$G$2:$G$36333,Datos!$E$2:$E$36333,$A44,Datos!$B$2:$B$36333,9,Datos!$C$2:$C$36333,"&gt;=30",Datos!$F$2:$F$36333,"STANDBY"),0),"")</f>
        <v/>
      </c>
      <c r="F44" s="7">
        <f>IFERROR(ROUND(AVERAGEIFS(Datos!$G$2:$G$36333,Datos!$E$2:$E$36333,$A44,Datos!$B$2:$B$36333,10,Datos!$C$2:$C$36333,"&lt;30",Datos!$F$2:$F$36333,"STANDBY"),0),"")</f>
        <v/>
      </c>
      <c r="G44" s="7">
        <f>IFERROR(ROUND(AVERAGEIFS(Datos!$G$2:$G$36333,Datos!$E$2:$E$36333,$A44,Datos!$B$2:$B$36333,10,Datos!$C$2:$C$36333,"&gt;=30",Datos!$F$2:$F$36333,"STANDBY"),0),"")</f>
        <v/>
      </c>
      <c r="H44" s="7">
        <f>IFERROR(ROUND(AVERAGEIFS(Datos!$G$2:$G$36333,Datos!$E$2:$E$36333,$A44,Datos!$B$2:$B$36333,11,Datos!$C$2:$C$36333,"&lt;30",Datos!$F$2:$F$36333,"STANDBY"),0),"")</f>
        <v/>
      </c>
      <c r="I44" s="7">
        <f>IFERROR(ROUND(AVERAGEIFS(Datos!$G$2:$G$36333,Datos!$E$2:$E$36333,$A44,Datos!$B$2:$B$36333,11,Datos!$C$2:$C$36333,"&gt;=30",Datos!$F$2:$F$36333,"STANDBY"),0),"")</f>
        <v/>
      </c>
      <c r="J44" s="7">
        <f>IFERROR(ROUND(AVERAGEIFS(Datos!$G$2:$G$36333,Datos!$E$2:$E$36333,$A44,Datos!$B$2:$B$36333,12,Datos!$C$2:$C$36333,"&lt;30",Datos!$F$2:$F$36333,"STANDBY"),0),"")</f>
        <v/>
      </c>
      <c r="K44" s="7">
        <f>IFERROR(ROUND(AVERAGEIFS(Datos!$G$2:$G$36333,Datos!$E$2:$E$36333,$A44,Datos!$B$2:$B$36333,12,Datos!$C$2:$C$36333,"&gt;=30",Datos!$F$2:$F$36333,"STANDBY"),0),"")</f>
        <v/>
      </c>
      <c r="L44" s="7">
        <f>IFERROR(ROUND(AVERAGEIFS(Datos!$G$2:$G$36333,Datos!$E$2:$E$36333,$A44,Datos!$B$2:$B$36333,13,Datos!$C$2:$C$36333,"&lt;30",Datos!$F$2:$F$36333,"STANDBY"),0),"")</f>
        <v/>
      </c>
      <c r="M44" s="7">
        <f>IFERROR(ROUND(AVERAGEIFS(Datos!$G$2:$G$36333,Datos!$E$2:$E$36333,$A44,Datos!$B$2:$B$36333,13,Datos!$C$2:$C$36333,"&gt;=30",Datos!$F$2:$F$36333,"STANDBY"),0),"")</f>
        <v/>
      </c>
      <c r="N44" s="7">
        <f>IFERROR(ROUND(AVERAGEIFS(Datos!$G$2:$G$36333,Datos!$E$2:$E$36333,$A44,Datos!$B$2:$B$36333,14,Datos!$C$2:$C$36333,"&lt;30",Datos!$F$2:$F$36333,"STANDBY"),0),"")</f>
        <v/>
      </c>
      <c r="O44" s="7">
        <f>IFERROR(ROUND(AVERAGEIFS(Datos!$G$2:$G$36333,Datos!$E$2:$E$36333,$A44,Datos!$B$2:$B$36333,14,Datos!$C$2:$C$36333,"&gt;=30",Datos!$F$2:$F$36333,"STANDBY"),0),"")</f>
        <v/>
      </c>
      <c r="P44" s="7">
        <f>IFERROR(ROUND(AVERAGEIFS(Datos!$G$2:$G$36333,Datos!$E$2:$E$36333,$A44,Datos!$B$2:$B$36333,15,Datos!$C$2:$C$36333,"&lt;30",Datos!$F$2:$F$36333,"STANDBY"),0),"")</f>
        <v/>
      </c>
      <c r="Q44" s="7">
        <f>IFERROR(ROUND(AVERAGEIFS(Datos!$G$2:$G$36333,Datos!$E$2:$E$36333,$A44,Datos!$B$2:$B$36333,15,Datos!$C$2:$C$36333,"&gt;=30",Datos!$F$2:$F$36333,"STANDBY"),0),"")</f>
        <v/>
      </c>
      <c r="R44" s="7">
        <f>IFERROR(ROUND(AVERAGEIFS(Datos!$G$2:$G$36333,Datos!$E$2:$E$36333,$A44,Datos!$B$2:$B$36333,16,Datos!$C$2:$C$36333,"&lt;30",Datos!$F$2:$F$36333,"STANDBY"),0),"")</f>
        <v/>
      </c>
      <c r="S44" s="7">
        <f>IFERROR(ROUND(AVERAGEIFS(Datos!$G$2:$G$36333,Datos!$E$2:$E$36333,$A44,Datos!$B$2:$B$36333,16,Datos!$C$2:$C$36333,"&gt;=30",Datos!$F$2:$F$36333,"STANDBY"),0),"")</f>
        <v/>
      </c>
      <c r="T44" s="7">
        <f>IFERROR(ROUND(AVERAGEIFS(Datos!$G$2:$G$36333,Datos!$E$2:$E$36333,$A44,Datos!$B$2:$B$36333,17,Datos!$C$2:$C$36333,"&lt;30",Datos!$F$2:$F$36333,"STANDBY"),0),"")</f>
        <v/>
      </c>
      <c r="U44" s="7">
        <f>IFERROR(ROUND(AVERAGEIFS(Datos!$G$2:$G$36333,Datos!$E$2:$E$36333,$A44,Datos!$B$2:$B$36333,17,Datos!$C$2:$C$36333,"&gt;=30",Datos!$F$2:$F$36333,"STANDBY"),0),"")</f>
        <v/>
      </c>
      <c r="V44" s="7">
        <f>IFERROR(ROUND(AVERAGEIFS(Datos!$G$2:$G$36333,Datos!$E$2:$E$36333,$A44,Datos!$B$2:$B$36333,18,Datos!$C$2:$C$36333,"&lt;30",Datos!$F$2:$F$36333,"STANDBY"),0),"")</f>
        <v/>
      </c>
      <c r="W44" s="7">
        <f>IFERROR(ROUND(AVERAGEIFS(Datos!$G$2:$G$36333,Datos!$E$2:$E$36333,$A44,Datos!$B$2:$B$36333,18,Datos!$C$2:$C$36333,"&gt;=30",Datos!$F$2:$F$36333,"STANDBY"),0),"")</f>
        <v/>
      </c>
      <c r="X44" s="7">
        <f>IFERROR(ROUND(AVERAGEIFS(Datos!$G$2:$G$36333,Datos!$E$2:$E$36333,$A44,Datos!$B$2:$B$36333,19,Datos!$C$2:$C$36333,"&lt;30",Datos!$F$2:$F$36333,"STANDBY"),0),"")</f>
        <v/>
      </c>
      <c r="Y44" s="7">
        <f>IFERROR(ROUND(AVERAGEIFS(Datos!$G$2:$G$36333,Datos!$E$2:$E$36333,$A44,Datos!$B$2:$B$36333,19,Datos!$C$2:$C$36333,"&gt;=30",Datos!$F$2:$F$36333,"STANDBY"),0),"")</f>
        <v/>
      </c>
      <c r="Z44" s="7">
        <f>IFERROR(ROUND(AVERAGEIFS(Datos!$G$2:$G$36333,Datos!$E$2:$E$36333,$A44,Datos!$B$2:$B$36333,20,Datos!$C$2:$C$36333,"&lt;30",Datos!$F$2:$F$36333,"STANDBY"),0),"")</f>
        <v/>
      </c>
      <c r="AA44" s="7">
        <f>IFERROR(ROUND(AVERAGEIFS(Datos!$G$2:$G$36333,Datos!$E$2:$E$36333,$A44,Datos!$B$2:$B$36333,20,Datos!$C$2:$C$36333,"&gt;=30",Datos!$F$2:$F$36333,"STANDBY"),0),"")</f>
        <v/>
      </c>
      <c r="AB44" s="7">
        <f>IFERROR(ROUND(AVERAGEIFS(Datos!$G$2:$G$36333,Datos!$E$2:$E$36333,$A44,Datos!$B$2:$B$36333,21,Datos!$C$2:$C$36333,"&lt;30",Datos!$F$2:$F$36333,"STANDBY"),0),"")</f>
        <v/>
      </c>
      <c r="AC44" s="7">
        <f>IFERROR(ROUND(AVERAGEIFS(Datos!$G$2:$G$36333,Datos!$E$2:$E$36333,$A44,Datos!$B$2:$B$36333,21,Datos!$C$2:$C$36333,"&gt;=30",Datos!$F$2:$F$36333,"STANDBY"),0),"")</f>
        <v/>
      </c>
      <c r="AD44" s="7">
        <f>IFERROR(ROUND(AVERAGEIFS(Datos!$G$2:$G$36333,Datos!$E$2:$E$36333,$A44,Datos!$B$2:$B$36333,22,Datos!$C$2:$C$36333,"&lt;30",Datos!$F$2:$F$36333,"STANDBY"),0),"")</f>
        <v/>
      </c>
      <c r="AE44" s="7">
        <f>IFERROR(ROUND(AVERAGEIFS(Datos!$G$2:$G$36333,Datos!$E$2:$E$36333,$A44,Datos!$B$2:$B$36333,22,Datos!$C$2:$C$36333,"&gt;=30",Datos!$F$2:$F$36333,"STANDBY"),0),"")</f>
        <v/>
      </c>
      <c r="AF44" s="7">
        <f>IFERROR(ROUND(AVERAGEIFS(Datos!$G$2:$G$36333,Datos!$E$2:$E$36333,$A44,Datos!$B$2:$B$36333,23,Datos!$C$2:$C$36333,"&lt;30",Datos!$F$2:$F$36333,"STANDBY"),0),"")</f>
        <v/>
      </c>
      <c r="AG44" s="7">
        <f>IFERROR(ROUND(AVERAGEIFS(Datos!$G$2:$G$36333,Datos!$E$2:$E$36333,$A44,Datos!$B$2:$B$36333,23,Datos!$C$2:$C$36333,"&gt;=30",Datos!$F$2:$F$36333,"STANDBY"),0),"")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IFERROR(ROUND(AVERAGEIFS(Datos!$G$2:$G$36333,Datos!$E$2:$E$36333,$A45,Datos!$B$2:$B$36333,8,Datos!$C$2:$C$36333,"&lt;30",Datos!$F$2:$F$36333,"STANDBY"),0),"")</f>
        <v/>
      </c>
      <c r="C45" s="7">
        <f>IFERROR(ROUND(AVERAGEIFS(Datos!$G$2:$G$36333,Datos!$E$2:$E$36333,$A45,Datos!$B$2:$B$36333,8,Datos!$C$2:$C$36333,"&gt;=30",Datos!$F$2:$F$36333,"STANDBY"),0),"")</f>
        <v/>
      </c>
      <c r="D45" s="7">
        <f>IFERROR(ROUND(AVERAGEIFS(Datos!$G$2:$G$36333,Datos!$E$2:$E$36333,$A45,Datos!$B$2:$B$36333,9,Datos!$C$2:$C$36333,"&lt;30",Datos!$F$2:$F$36333,"STANDBY"),0),"")</f>
        <v/>
      </c>
      <c r="E45" s="7">
        <f>IFERROR(ROUND(AVERAGEIFS(Datos!$G$2:$G$36333,Datos!$E$2:$E$36333,$A45,Datos!$B$2:$B$36333,9,Datos!$C$2:$C$36333,"&gt;=30",Datos!$F$2:$F$36333,"STANDBY"),0),"")</f>
        <v/>
      </c>
      <c r="F45" s="7">
        <f>IFERROR(ROUND(AVERAGEIFS(Datos!$G$2:$G$36333,Datos!$E$2:$E$36333,$A45,Datos!$B$2:$B$36333,10,Datos!$C$2:$C$36333,"&lt;30",Datos!$F$2:$F$36333,"STANDBY"),0),"")</f>
        <v/>
      </c>
      <c r="G45" s="7">
        <f>IFERROR(ROUND(AVERAGEIFS(Datos!$G$2:$G$36333,Datos!$E$2:$E$36333,$A45,Datos!$B$2:$B$36333,10,Datos!$C$2:$C$36333,"&gt;=30",Datos!$F$2:$F$36333,"STANDBY"),0),"")</f>
        <v/>
      </c>
      <c r="H45" s="7">
        <f>IFERROR(ROUND(AVERAGEIFS(Datos!$G$2:$G$36333,Datos!$E$2:$E$36333,$A45,Datos!$B$2:$B$36333,11,Datos!$C$2:$C$36333,"&lt;30",Datos!$F$2:$F$36333,"STANDBY"),0),"")</f>
        <v/>
      </c>
      <c r="I45" s="7">
        <f>IFERROR(ROUND(AVERAGEIFS(Datos!$G$2:$G$36333,Datos!$E$2:$E$36333,$A45,Datos!$B$2:$B$36333,11,Datos!$C$2:$C$36333,"&gt;=30",Datos!$F$2:$F$36333,"STANDBY"),0),"")</f>
        <v/>
      </c>
      <c r="J45" s="7">
        <f>IFERROR(ROUND(AVERAGEIFS(Datos!$G$2:$G$36333,Datos!$E$2:$E$36333,$A45,Datos!$B$2:$B$36333,12,Datos!$C$2:$C$36333,"&lt;30",Datos!$F$2:$F$36333,"STANDBY"),0),"")</f>
        <v/>
      </c>
      <c r="K45" s="7">
        <f>IFERROR(ROUND(AVERAGEIFS(Datos!$G$2:$G$36333,Datos!$E$2:$E$36333,$A45,Datos!$B$2:$B$36333,12,Datos!$C$2:$C$36333,"&gt;=30",Datos!$F$2:$F$36333,"STANDBY"),0),"")</f>
        <v/>
      </c>
      <c r="L45" s="7">
        <f>IFERROR(ROUND(AVERAGEIFS(Datos!$G$2:$G$36333,Datos!$E$2:$E$36333,$A45,Datos!$B$2:$B$36333,13,Datos!$C$2:$C$36333,"&lt;30",Datos!$F$2:$F$36333,"STANDBY"),0),"")</f>
        <v/>
      </c>
      <c r="M45" s="7">
        <f>IFERROR(ROUND(AVERAGEIFS(Datos!$G$2:$G$36333,Datos!$E$2:$E$36333,$A45,Datos!$B$2:$B$36333,13,Datos!$C$2:$C$36333,"&gt;=30",Datos!$F$2:$F$36333,"STANDBY"),0),"")</f>
        <v/>
      </c>
      <c r="N45" s="7">
        <f>IFERROR(ROUND(AVERAGEIFS(Datos!$G$2:$G$36333,Datos!$E$2:$E$36333,$A45,Datos!$B$2:$B$36333,14,Datos!$C$2:$C$36333,"&lt;30",Datos!$F$2:$F$36333,"STANDBY"),0),"")</f>
        <v/>
      </c>
      <c r="O45" s="7">
        <f>IFERROR(ROUND(AVERAGEIFS(Datos!$G$2:$G$36333,Datos!$E$2:$E$36333,$A45,Datos!$B$2:$B$36333,14,Datos!$C$2:$C$36333,"&gt;=30",Datos!$F$2:$F$36333,"STANDBY"),0),"")</f>
        <v/>
      </c>
      <c r="P45" s="7">
        <f>IFERROR(ROUND(AVERAGEIFS(Datos!$G$2:$G$36333,Datos!$E$2:$E$36333,$A45,Datos!$B$2:$B$36333,15,Datos!$C$2:$C$36333,"&lt;30",Datos!$F$2:$F$36333,"STANDBY"),0),"")</f>
        <v/>
      </c>
      <c r="Q45" s="7">
        <f>IFERROR(ROUND(AVERAGEIFS(Datos!$G$2:$G$36333,Datos!$E$2:$E$36333,$A45,Datos!$B$2:$B$36333,15,Datos!$C$2:$C$36333,"&gt;=30",Datos!$F$2:$F$36333,"STANDBY"),0),"")</f>
        <v/>
      </c>
      <c r="R45" s="7">
        <f>IFERROR(ROUND(AVERAGEIFS(Datos!$G$2:$G$36333,Datos!$E$2:$E$36333,$A45,Datos!$B$2:$B$36333,16,Datos!$C$2:$C$36333,"&lt;30",Datos!$F$2:$F$36333,"STANDBY"),0),"")</f>
        <v/>
      </c>
      <c r="S45" s="7">
        <f>IFERROR(ROUND(AVERAGEIFS(Datos!$G$2:$G$36333,Datos!$E$2:$E$36333,$A45,Datos!$B$2:$B$36333,16,Datos!$C$2:$C$36333,"&gt;=30",Datos!$F$2:$F$36333,"STANDBY"),0),"")</f>
        <v/>
      </c>
      <c r="T45" s="7">
        <f>IFERROR(ROUND(AVERAGEIFS(Datos!$G$2:$G$36333,Datos!$E$2:$E$36333,$A45,Datos!$B$2:$B$36333,17,Datos!$C$2:$C$36333,"&lt;30",Datos!$F$2:$F$36333,"STANDBY"),0),"")</f>
        <v/>
      </c>
      <c r="U45" s="7">
        <f>IFERROR(ROUND(AVERAGEIFS(Datos!$G$2:$G$36333,Datos!$E$2:$E$36333,$A45,Datos!$B$2:$B$36333,17,Datos!$C$2:$C$36333,"&gt;=30",Datos!$F$2:$F$36333,"STANDBY"),0),"")</f>
        <v/>
      </c>
      <c r="V45" s="7">
        <f>IFERROR(ROUND(AVERAGEIFS(Datos!$G$2:$G$36333,Datos!$E$2:$E$36333,$A45,Datos!$B$2:$B$36333,18,Datos!$C$2:$C$36333,"&lt;30",Datos!$F$2:$F$36333,"STANDBY"),0),"")</f>
        <v/>
      </c>
      <c r="W45" s="7">
        <f>IFERROR(ROUND(AVERAGEIFS(Datos!$G$2:$G$36333,Datos!$E$2:$E$36333,$A45,Datos!$B$2:$B$36333,18,Datos!$C$2:$C$36333,"&gt;=30",Datos!$F$2:$F$36333,"STANDBY"),0),"")</f>
        <v/>
      </c>
      <c r="X45" s="7">
        <f>IFERROR(ROUND(AVERAGEIFS(Datos!$G$2:$G$36333,Datos!$E$2:$E$36333,$A45,Datos!$B$2:$B$36333,19,Datos!$C$2:$C$36333,"&lt;30",Datos!$F$2:$F$36333,"STANDBY"),0),"")</f>
        <v/>
      </c>
      <c r="Y45" s="7">
        <f>IFERROR(ROUND(AVERAGEIFS(Datos!$G$2:$G$36333,Datos!$E$2:$E$36333,$A45,Datos!$B$2:$B$36333,19,Datos!$C$2:$C$36333,"&gt;=30",Datos!$F$2:$F$36333,"STANDBY"),0),"")</f>
        <v/>
      </c>
      <c r="Z45" s="7">
        <f>IFERROR(ROUND(AVERAGEIFS(Datos!$G$2:$G$36333,Datos!$E$2:$E$36333,$A45,Datos!$B$2:$B$36333,20,Datos!$C$2:$C$36333,"&lt;30",Datos!$F$2:$F$36333,"STANDBY"),0),"")</f>
        <v/>
      </c>
      <c r="AA45" s="7">
        <f>IFERROR(ROUND(AVERAGEIFS(Datos!$G$2:$G$36333,Datos!$E$2:$E$36333,$A45,Datos!$B$2:$B$36333,20,Datos!$C$2:$C$36333,"&gt;=30",Datos!$F$2:$F$36333,"STANDBY"),0),"")</f>
        <v/>
      </c>
      <c r="AB45" s="7">
        <f>IFERROR(ROUND(AVERAGEIFS(Datos!$G$2:$G$36333,Datos!$E$2:$E$36333,$A45,Datos!$B$2:$B$36333,21,Datos!$C$2:$C$36333,"&lt;30",Datos!$F$2:$F$36333,"STANDBY"),0),"")</f>
        <v/>
      </c>
      <c r="AC45" s="7">
        <f>IFERROR(ROUND(AVERAGEIFS(Datos!$G$2:$G$36333,Datos!$E$2:$E$36333,$A45,Datos!$B$2:$B$36333,21,Datos!$C$2:$C$36333,"&gt;=30",Datos!$F$2:$F$36333,"STANDBY"),0),"")</f>
        <v/>
      </c>
      <c r="AD45" s="7">
        <f>IFERROR(ROUND(AVERAGEIFS(Datos!$G$2:$G$36333,Datos!$E$2:$E$36333,$A45,Datos!$B$2:$B$36333,22,Datos!$C$2:$C$36333,"&lt;30",Datos!$F$2:$F$36333,"STANDBY"),0),"")</f>
        <v/>
      </c>
      <c r="AE45" s="7">
        <f>IFERROR(ROUND(AVERAGEIFS(Datos!$G$2:$G$36333,Datos!$E$2:$E$36333,$A45,Datos!$B$2:$B$36333,22,Datos!$C$2:$C$36333,"&gt;=30",Datos!$F$2:$F$36333,"STANDBY"),0),"")</f>
        <v/>
      </c>
      <c r="AF45" s="7">
        <f>IFERROR(ROUND(AVERAGEIFS(Datos!$G$2:$G$36333,Datos!$E$2:$E$36333,$A45,Datos!$B$2:$B$36333,23,Datos!$C$2:$C$36333,"&lt;30",Datos!$F$2:$F$36333,"STANDBY"),0),"")</f>
        <v/>
      </c>
      <c r="AG45" s="7">
        <f>IFERROR(ROUND(AVERAGEIFS(Datos!$G$2:$G$36333,Datos!$E$2:$E$36333,$A45,Datos!$B$2:$B$36333,23,Datos!$C$2:$C$36333,"&gt;=30",Datos!$F$2:$F$36333,"STANDBY"),0),"")</f>
        <v/>
      </c>
    </row>
    <row r="46">
      <c r="A46" s="6" t="inlineStr">
        <is>
          <t>Les Mystères du Nautilus</t>
        </is>
      </c>
      <c r="B46" s="7">
        <f>IFERROR(ROUND(AVERAGEIFS(Datos!$G$2:$G$36333,Datos!$E$2:$E$36333,$A46,Datos!$B$2:$B$36333,8,Datos!$C$2:$C$36333,"&lt;30",Datos!$F$2:$F$36333,"STANDBY"),0),"")</f>
        <v/>
      </c>
      <c r="C46" s="7">
        <f>IFERROR(ROUND(AVERAGEIFS(Datos!$G$2:$G$36333,Datos!$E$2:$E$36333,$A46,Datos!$B$2:$B$36333,8,Datos!$C$2:$C$36333,"&gt;=30",Datos!$F$2:$F$36333,"STANDBY"),0),"")</f>
        <v/>
      </c>
      <c r="D46" s="7">
        <f>IFERROR(ROUND(AVERAGEIFS(Datos!$G$2:$G$36333,Datos!$E$2:$E$36333,$A46,Datos!$B$2:$B$36333,9,Datos!$C$2:$C$36333,"&lt;30",Datos!$F$2:$F$36333,"STANDBY"),0),"")</f>
        <v/>
      </c>
      <c r="E46" s="7">
        <f>IFERROR(ROUND(AVERAGEIFS(Datos!$G$2:$G$36333,Datos!$E$2:$E$36333,$A46,Datos!$B$2:$B$36333,9,Datos!$C$2:$C$36333,"&gt;=30",Datos!$F$2:$F$36333,"STANDBY"),0),"")</f>
        <v/>
      </c>
      <c r="F46" s="7">
        <f>IFERROR(ROUND(AVERAGEIFS(Datos!$G$2:$G$36333,Datos!$E$2:$E$36333,$A46,Datos!$B$2:$B$36333,10,Datos!$C$2:$C$36333,"&lt;30",Datos!$F$2:$F$36333,"STANDBY"),0),"")</f>
        <v/>
      </c>
      <c r="G46" s="7">
        <f>IFERROR(ROUND(AVERAGEIFS(Datos!$G$2:$G$36333,Datos!$E$2:$E$36333,$A46,Datos!$B$2:$B$36333,10,Datos!$C$2:$C$36333,"&gt;=30",Datos!$F$2:$F$36333,"STANDBY"),0),"")</f>
        <v/>
      </c>
      <c r="H46" s="7">
        <f>IFERROR(ROUND(AVERAGEIFS(Datos!$G$2:$G$36333,Datos!$E$2:$E$36333,$A46,Datos!$B$2:$B$36333,11,Datos!$C$2:$C$36333,"&lt;30",Datos!$F$2:$F$36333,"STANDBY"),0),"")</f>
        <v/>
      </c>
      <c r="I46" s="7">
        <f>IFERROR(ROUND(AVERAGEIFS(Datos!$G$2:$G$36333,Datos!$E$2:$E$36333,$A46,Datos!$B$2:$B$36333,11,Datos!$C$2:$C$36333,"&gt;=30",Datos!$F$2:$F$36333,"STANDBY"),0),"")</f>
        <v/>
      </c>
      <c r="J46" s="7">
        <f>IFERROR(ROUND(AVERAGEIFS(Datos!$G$2:$G$36333,Datos!$E$2:$E$36333,$A46,Datos!$B$2:$B$36333,12,Datos!$C$2:$C$36333,"&lt;30",Datos!$F$2:$F$36333,"STANDBY"),0),"")</f>
        <v/>
      </c>
      <c r="K46" s="7">
        <f>IFERROR(ROUND(AVERAGEIFS(Datos!$G$2:$G$36333,Datos!$E$2:$E$36333,$A46,Datos!$B$2:$B$36333,12,Datos!$C$2:$C$36333,"&gt;=30",Datos!$F$2:$F$36333,"STANDBY"),0),"")</f>
        <v/>
      </c>
      <c r="L46" s="7">
        <f>IFERROR(ROUND(AVERAGEIFS(Datos!$G$2:$G$36333,Datos!$E$2:$E$36333,$A46,Datos!$B$2:$B$36333,13,Datos!$C$2:$C$36333,"&lt;30",Datos!$F$2:$F$36333,"STANDBY"),0),"")</f>
        <v/>
      </c>
      <c r="M46" s="7">
        <f>IFERROR(ROUND(AVERAGEIFS(Datos!$G$2:$G$36333,Datos!$E$2:$E$36333,$A46,Datos!$B$2:$B$36333,13,Datos!$C$2:$C$36333,"&gt;=30",Datos!$F$2:$F$36333,"STANDBY"),0),"")</f>
        <v/>
      </c>
      <c r="N46" s="7">
        <f>IFERROR(ROUND(AVERAGEIFS(Datos!$G$2:$G$36333,Datos!$E$2:$E$36333,$A46,Datos!$B$2:$B$36333,14,Datos!$C$2:$C$36333,"&lt;30",Datos!$F$2:$F$36333,"STANDBY"),0),"")</f>
        <v/>
      </c>
      <c r="O46" s="7">
        <f>IFERROR(ROUND(AVERAGEIFS(Datos!$G$2:$G$36333,Datos!$E$2:$E$36333,$A46,Datos!$B$2:$B$36333,14,Datos!$C$2:$C$36333,"&gt;=30",Datos!$F$2:$F$36333,"STANDBY"),0),"")</f>
        <v/>
      </c>
      <c r="P46" s="7">
        <f>IFERROR(ROUND(AVERAGEIFS(Datos!$G$2:$G$36333,Datos!$E$2:$E$36333,$A46,Datos!$B$2:$B$36333,15,Datos!$C$2:$C$36333,"&lt;30",Datos!$F$2:$F$36333,"STANDBY"),0),"")</f>
        <v/>
      </c>
      <c r="Q46" s="7">
        <f>IFERROR(ROUND(AVERAGEIFS(Datos!$G$2:$G$36333,Datos!$E$2:$E$36333,$A46,Datos!$B$2:$B$36333,15,Datos!$C$2:$C$36333,"&gt;=30",Datos!$F$2:$F$36333,"STANDBY"),0),"")</f>
        <v/>
      </c>
      <c r="R46" s="7">
        <f>IFERROR(ROUND(AVERAGEIFS(Datos!$G$2:$G$36333,Datos!$E$2:$E$36333,$A46,Datos!$B$2:$B$36333,16,Datos!$C$2:$C$36333,"&lt;30",Datos!$F$2:$F$36333,"STANDBY"),0),"")</f>
        <v/>
      </c>
      <c r="S46" s="7">
        <f>IFERROR(ROUND(AVERAGEIFS(Datos!$G$2:$G$36333,Datos!$E$2:$E$36333,$A46,Datos!$B$2:$B$36333,16,Datos!$C$2:$C$36333,"&gt;=30",Datos!$F$2:$F$36333,"STANDBY"),0),"")</f>
        <v/>
      </c>
      <c r="T46" s="7">
        <f>IFERROR(ROUND(AVERAGEIFS(Datos!$G$2:$G$36333,Datos!$E$2:$E$36333,$A46,Datos!$B$2:$B$36333,17,Datos!$C$2:$C$36333,"&lt;30",Datos!$F$2:$F$36333,"STANDBY"),0),"")</f>
        <v/>
      </c>
      <c r="U46" s="7">
        <f>IFERROR(ROUND(AVERAGEIFS(Datos!$G$2:$G$36333,Datos!$E$2:$E$36333,$A46,Datos!$B$2:$B$36333,17,Datos!$C$2:$C$36333,"&gt;=30",Datos!$F$2:$F$36333,"STANDBY"),0),"")</f>
        <v/>
      </c>
      <c r="V46" s="7">
        <f>IFERROR(ROUND(AVERAGEIFS(Datos!$G$2:$G$36333,Datos!$E$2:$E$36333,$A46,Datos!$B$2:$B$36333,18,Datos!$C$2:$C$36333,"&lt;30",Datos!$F$2:$F$36333,"STANDBY"),0),"")</f>
        <v/>
      </c>
      <c r="W46" s="7">
        <f>IFERROR(ROUND(AVERAGEIFS(Datos!$G$2:$G$36333,Datos!$E$2:$E$36333,$A46,Datos!$B$2:$B$36333,18,Datos!$C$2:$C$36333,"&gt;=30",Datos!$F$2:$F$36333,"STANDBY"),0),"")</f>
        <v/>
      </c>
      <c r="X46" s="7">
        <f>IFERROR(ROUND(AVERAGEIFS(Datos!$G$2:$G$36333,Datos!$E$2:$E$36333,$A46,Datos!$B$2:$B$36333,19,Datos!$C$2:$C$36333,"&lt;30",Datos!$F$2:$F$36333,"STANDBY"),0),"")</f>
        <v/>
      </c>
      <c r="Y46" s="7">
        <f>IFERROR(ROUND(AVERAGEIFS(Datos!$G$2:$G$36333,Datos!$E$2:$E$36333,$A46,Datos!$B$2:$B$36333,19,Datos!$C$2:$C$36333,"&gt;=30",Datos!$F$2:$F$36333,"STANDBY"),0),"")</f>
        <v/>
      </c>
      <c r="Z46" s="7">
        <f>IFERROR(ROUND(AVERAGEIFS(Datos!$G$2:$G$36333,Datos!$E$2:$E$36333,$A46,Datos!$B$2:$B$36333,20,Datos!$C$2:$C$36333,"&lt;30",Datos!$F$2:$F$36333,"STANDBY"),0),"")</f>
        <v/>
      </c>
      <c r="AA46" s="7">
        <f>IFERROR(ROUND(AVERAGEIFS(Datos!$G$2:$G$36333,Datos!$E$2:$E$36333,$A46,Datos!$B$2:$B$36333,20,Datos!$C$2:$C$36333,"&gt;=30",Datos!$F$2:$F$36333,"STANDBY"),0),"")</f>
        <v/>
      </c>
      <c r="AB46" s="7">
        <f>IFERROR(ROUND(AVERAGEIFS(Datos!$G$2:$G$36333,Datos!$E$2:$E$36333,$A46,Datos!$B$2:$B$36333,21,Datos!$C$2:$C$36333,"&lt;30",Datos!$F$2:$F$36333,"STANDBY"),0),"")</f>
        <v/>
      </c>
      <c r="AC46" s="7">
        <f>IFERROR(ROUND(AVERAGEIFS(Datos!$G$2:$G$36333,Datos!$E$2:$E$36333,$A46,Datos!$B$2:$B$36333,21,Datos!$C$2:$C$36333,"&gt;=30",Datos!$F$2:$F$36333,"STANDBY"),0),"")</f>
        <v/>
      </c>
      <c r="AD46" s="7">
        <f>IFERROR(ROUND(AVERAGEIFS(Datos!$G$2:$G$36333,Datos!$E$2:$E$36333,$A46,Datos!$B$2:$B$36333,22,Datos!$C$2:$C$36333,"&lt;30",Datos!$F$2:$F$36333,"STANDBY"),0),"")</f>
        <v/>
      </c>
      <c r="AE46" s="7">
        <f>IFERROR(ROUND(AVERAGEIFS(Datos!$G$2:$G$36333,Datos!$E$2:$E$36333,$A46,Datos!$B$2:$B$36333,22,Datos!$C$2:$C$36333,"&gt;=30",Datos!$F$2:$F$36333,"STANDBY"),0),"")</f>
        <v/>
      </c>
      <c r="AF46" s="7">
        <f>IFERROR(ROUND(AVERAGEIFS(Datos!$G$2:$G$36333,Datos!$E$2:$E$36333,$A46,Datos!$B$2:$B$36333,23,Datos!$C$2:$C$36333,"&lt;30",Datos!$F$2:$F$36333,"STANDBY"),0),"")</f>
        <v/>
      </c>
      <c r="AG46" s="7">
        <f>IFERROR(ROUND(AVERAGEIFS(Datos!$G$2:$G$36333,Datos!$E$2:$E$36333,$A46,Datos!$B$2:$B$36333,23,Datos!$C$2:$C$36333,"&gt;=30",Datos!$F$2:$F$36333,"STANDBY"),0),"")</f>
        <v/>
      </c>
    </row>
    <row r="47">
      <c r="A47" s="6" t="inlineStr">
        <is>
          <t>Les Voyages de Pinocchio</t>
        </is>
      </c>
      <c r="B47" s="7">
        <f>IFERROR(ROUND(AVERAGEIFS(Datos!$G$2:$G$36333,Datos!$E$2:$E$36333,$A47,Datos!$B$2:$B$36333,8,Datos!$C$2:$C$36333,"&lt;30",Datos!$F$2:$F$36333,"STANDBY"),0),"")</f>
        <v/>
      </c>
      <c r="C47" s="7">
        <f>IFERROR(ROUND(AVERAGEIFS(Datos!$G$2:$G$36333,Datos!$E$2:$E$36333,$A47,Datos!$B$2:$B$36333,8,Datos!$C$2:$C$36333,"&gt;=30",Datos!$F$2:$F$36333,"STANDBY"),0),"")</f>
        <v/>
      </c>
      <c r="D47" s="7">
        <f>IFERROR(ROUND(AVERAGEIFS(Datos!$G$2:$G$36333,Datos!$E$2:$E$36333,$A47,Datos!$B$2:$B$36333,9,Datos!$C$2:$C$36333,"&lt;30",Datos!$F$2:$F$36333,"STANDBY"),0),"")</f>
        <v/>
      </c>
      <c r="E47" s="7">
        <f>IFERROR(ROUND(AVERAGEIFS(Datos!$G$2:$G$36333,Datos!$E$2:$E$36333,$A47,Datos!$B$2:$B$36333,9,Datos!$C$2:$C$36333,"&gt;=30",Datos!$F$2:$F$36333,"STANDBY"),0),"")</f>
        <v/>
      </c>
      <c r="F47" s="7">
        <f>IFERROR(ROUND(AVERAGEIFS(Datos!$G$2:$G$36333,Datos!$E$2:$E$36333,$A47,Datos!$B$2:$B$36333,10,Datos!$C$2:$C$36333,"&lt;30",Datos!$F$2:$F$36333,"STANDBY"),0),"")</f>
        <v/>
      </c>
      <c r="G47" s="7">
        <f>IFERROR(ROUND(AVERAGEIFS(Datos!$G$2:$G$36333,Datos!$E$2:$E$36333,$A47,Datos!$B$2:$B$36333,10,Datos!$C$2:$C$36333,"&gt;=30",Datos!$F$2:$F$36333,"STANDBY"),0),"")</f>
        <v/>
      </c>
      <c r="H47" s="7">
        <f>IFERROR(ROUND(AVERAGEIFS(Datos!$G$2:$G$36333,Datos!$E$2:$E$36333,$A47,Datos!$B$2:$B$36333,11,Datos!$C$2:$C$36333,"&lt;30",Datos!$F$2:$F$36333,"STANDBY"),0),"")</f>
        <v/>
      </c>
      <c r="I47" s="7">
        <f>IFERROR(ROUND(AVERAGEIFS(Datos!$G$2:$G$36333,Datos!$E$2:$E$36333,$A47,Datos!$B$2:$B$36333,11,Datos!$C$2:$C$36333,"&gt;=30",Datos!$F$2:$F$36333,"STANDBY"),0),"")</f>
        <v/>
      </c>
      <c r="J47" s="7">
        <f>IFERROR(ROUND(AVERAGEIFS(Datos!$G$2:$G$36333,Datos!$E$2:$E$36333,$A47,Datos!$B$2:$B$36333,12,Datos!$C$2:$C$36333,"&lt;30",Datos!$F$2:$F$36333,"STANDBY"),0),"")</f>
        <v/>
      </c>
      <c r="K47" s="7">
        <f>IFERROR(ROUND(AVERAGEIFS(Datos!$G$2:$G$36333,Datos!$E$2:$E$36333,$A47,Datos!$B$2:$B$36333,12,Datos!$C$2:$C$36333,"&gt;=30",Datos!$F$2:$F$36333,"STANDBY"),0),"")</f>
        <v/>
      </c>
      <c r="L47" s="7">
        <f>IFERROR(ROUND(AVERAGEIFS(Datos!$G$2:$G$36333,Datos!$E$2:$E$36333,$A47,Datos!$B$2:$B$36333,13,Datos!$C$2:$C$36333,"&lt;30",Datos!$F$2:$F$36333,"STANDBY"),0),"")</f>
        <v/>
      </c>
      <c r="M47" s="7">
        <f>IFERROR(ROUND(AVERAGEIFS(Datos!$G$2:$G$36333,Datos!$E$2:$E$36333,$A47,Datos!$B$2:$B$36333,13,Datos!$C$2:$C$36333,"&gt;=30",Datos!$F$2:$F$36333,"STANDBY"),0),"")</f>
        <v/>
      </c>
      <c r="N47" s="7">
        <f>IFERROR(ROUND(AVERAGEIFS(Datos!$G$2:$G$36333,Datos!$E$2:$E$36333,$A47,Datos!$B$2:$B$36333,14,Datos!$C$2:$C$36333,"&lt;30",Datos!$F$2:$F$36333,"STANDBY"),0),"")</f>
        <v/>
      </c>
      <c r="O47" s="7">
        <f>IFERROR(ROUND(AVERAGEIFS(Datos!$G$2:$G$36333,Datos!$E$2:$E$36333,$A47,Datos!$B$2:$B$36333,14,Datos!$C$2:$C$36333,"&gt;=30",Datos!$F$2:$F$36333,"STANDBY"),0),"")</f>
        <v/>
      </c>
      <c r="P47" s="7">
        <f>IFERROR(ROUND(AVERAGEIFS(Datos!$G$2:$G$36333,Datos!$E$2:$E$36333,$A47,Datos!$B$2:$B$36333,15,Datos!$C$2:$C$36333,"&lt;30",Datos!$F$2:$F$36333,"STANDBY"),0),"")</f>
        <v/>
      </c>
      <c r="Q47" s="7">
        <f>IFERROR(ROUND(AVERAGEIFS(Datos!$G$2:$G$36333,Datos!$E$2:$E$36333,$A47,Datos!$B$2:$B$36333,15,Datos!$C$2:$C$36333,"&gt;=30",Datos!$F$2:$F$36333,"STANDBY"),0),"")</f>
        <v/>
      </c>
      <c r="R47" s="7">
        <f>IFERROR(ROUND(AVERAGEIFS(Datos!$G$2:$G$36333,Datos!$E$2:$E$36333,$A47,Datos!$B$2:$B$36333,16,Datos!$C$2:$C$36333,"&lt;30",Datos!$F$2:$F$36333,"STANDBY"),0),"")</f>
        <v/>
      </c>
      <c r="S47" s="7">
        <f>IFERROR(ROUND(AVERAGEIFS(Datos!$G$2:$G$36333,Datos!$E$2:$E$36333,$A47,Datos!$B$2:$B$36333,16,Datos!$C$2:$C$36333,"&gt;=30",Datos!$F$2:$F$36333,"STANDBY"),0),"")</f>
        <v/>
      </c>
      <c r="T47" s="7">
        <f>IFERROR(ROUND(AVERAGEIFS(Datos!$G$2:$G$36333,Datos!$E$2:$E$36333,$A47,Datos!$B$2:$B$36333,17,Datos!$C$2:$C$36333,"&lt;30",Datos!$F$2:$F$36333,"STANDBY"),0),"")</f>
        <v/>
      </c>
      <c r="U47" s="7">
        <f>IFERROR(ROUND(AVERAGEIFS(Datos!$G$2:$G$36333,Datos!$E$2:$E$36333,$A47,Datos!$B$2:$B$36333,17,Datos!$C$2:$C$36333,"&gt;=30",Datos!$F$2:$F$36333,"STANDBY"),0),"")</f>
        <v/>
      </c>
      <c r="V47" s="7">
        <f>IFERROR(ROUND(AVERAGEIFS(Datos!$G$2:$G$36333,Datos!$E$2:$E$36333,$A47,Datos!$B$2:$B$36333,18,Datos!$C$2:$C$36333,"&lt;30",Datos!$F$2:$F$36333,"STANDBY"),0),"")</f>
        <v/>
      </c>
      <c r="W47" s="7">
        <f>IFERROR(ROUND(AVERAGEIFS(Datos!$G$2:$G$36333,Datos!$E$2:$E$36333,$A47,Datos!$B$2:$B$36333,18,Datos!$C$2:$C$36333,"&gt;=30",Datos!$F$2:$F$36333,"STANDBY"),0),"")</f>
        <v/>
      </c>
      <c r="X47" s="7">
        <f>IFERROR(ROUND(AVERAGEIFS(Datos!$G$2:$G$36333,Datos!$E$2:$E$36333,$A47,Datos!$B$2:$B$36333,19,Datos!$C$2:$C$36333,"&lt;30",Datos!$F$2:$F$36333,"STANDBY"),0),"")</f>
        <v/>
      </c>
      <c r="Y47" s="7">
        <f>IFERROR(ROUND(AVERAGEIFS(Datos!$G$2:$G$36333,Datos!$E$2:$E$36333,$A47,Datos!$B$2:$B$36333,19,Datos!$C$2:$C$36333,"&gt;=30",Datos!$F$2:$F$36333,"STANDBY"),0),"")</f>
        <v/>
      </c>
      <c r="Z47" s="7">
        <f>IFERROR(ROUND(AVERAGEIFS(Datos!$G$2:$G$36333,Datos!$E$2:$E$36333,$A47,Datos!$B$2:$B$36333,20,Datos!$C$2:$C$36333,"&lt;30",Datos!$F$2:$F$36333,"STANDBY"),0),"")</f>
        <v/>
      </c>
      <c r="AA47" s="7">
        <f>IFERROR(ROUND(AVERAGEIFS(Datos!$G$2:$G$36333,Datos!$E$2:$E$36333,$A47,Datos!$B$2:$B$36333,20,Datos!$C$2:$C$36333,"&gt;=30",Datos!$F$2:$F$36333,"STANDBY"),0),"")</f>
        <v/>
      </c>
      <c r="AB47" s="7">
        <f>IFERROR(ROUND(AVERAGEIFS(Datos!$G$2:$G$36333,Datos!$E$2:$E$36333,$A47,Datos!$B$2:$B$36333,21,Datos!$C$2:$C$36333,"&lt;30",Datos!$F$2:$F$36333,"STANDBY"),0),"")</f>
        <v/>
      </c>
      <c r="AC47" s="7">
        <f>IFERROR(ROUND(AVERAGEIFS(Datos!$G$2:$G$36333,Datos!$E$2:$E$36333,$A47,Datos!$B$2:$B$36333,21,Datos!$C$2:$C$36333,"&gt;=30",Datos!$F$2:$F$36333,"STANDBY"),0),"")</f>
        <v/>
      </c>
      <c r="AD47" s="7">
        <f>IFERROR(ROUND(AVERAGEIFS(Datos!$G$2:$G$36333,Datos!$E$2:$E$36333,$A47,Datos!$B$2:$B$36333,22,Datos!$C$2:$C$36333,"&lt;30",Datos!$F$2:$F$36333,"STANDBY"),0),"")</f>
        <v/>
      </c>
      <c r="AE47" s="7">
        <f>IFERROR(ROUND(AVERAGEIFS(Datos!$G$2:$G$36333,Datos!$E$2:$E$36333,$A47,Datos!$B$2:$B$36333,22,Datos!$C$2:$C$36333,"&gt;=30",Datos!$F$2:$F$36333,"STANDBY"),0),"")</f>
        <v/>
      </c>
      <c r="AF47" s="7">
        <f>IFERROR(ROUND(AVERAGEIFS(Datos!$G$2:$G$36333,Datos!$E$2:$E$36333,$A47,Datos!$B$2:$B$36333,23,Datos!$C$2:$C$36333,"&lt;30",Datos!$F$2:$F$36333,"STANDBY"),0),"")</f>
        <v/>
      </c>
      <c r="AG47" s="7">
        <f>IFERROR(ROUND(AVERAGEIFS(Datos!$G$2:$G$36333,Datos!$E$2:$E$36333,$A47,Datos!$B$2:$B$36333,23,Datos!$C$2:$C$36333,"&gt;=30",Datos!$F$2:$F$36333,"STANDBY"),0),"")</f>
        <v/>
      </c>
    </row>
    <row r="48">
      <c r="A48" s="6" t="inlineStr">
        <is>
          <t>Mad Hatter's Tea Cups</t>
        </is>
      </c>
      <c r="B48" s="7">
        <f>IFERROR(ROUND(AVERAGEIFS(Datos!$G$2:$G$36333,Datos!$E$2:$E$36333,$A48,Datos!$B$2:$B$36333,8,Datos!$C$2:$C$36333,"&lt;30",Datos!$F$2:$F$36333,"STANDBY"),0),"")</f>
        <v/>
      </c>
      <c r="C48" s="7">
        <f>IFERROR(ROUND(AVERAGEIFS(Datos!$G$2:$G$36333,Datos!$E$2:$E$36333,$A48,Datos!$B$2:$B$36333,8,Datos!$C$2:$C$36333,"&gt;=30",Datos!$F$2:$F$36333,"STANDBY"),0),"")</f>
        <v/>
      </c>
      <c r="D48" s="7">
        <f>IFERROR(ROUND(AVERAGEIFS(Datos!$G$2:$G$36333,Datos!$E$2:$E$36333,$A48,Datos!$B$2:$B$36333,9,Datos!$C$2:$C$36333,"&lt;30",Datos!$F$2:$F$36333,"STANDBY"),0),"")</f>
        <v/>
      </c>
      <c r="E48" s="7">
        <f>IFERROR(ROUND(AVERAGEIFS(Datos!$G$2:$G$36333,Datos!$E$2:$E$36333,$A48,Datos!$B$2:$B$36333,9,Datos!$C$2:$C$36333,"&gt;=30",Datos!$F$2:$F$36333,"STANDBY"),0),"")</f>
        <v/>
      </c>
      <c r="F48" s="7">
        <f>IFERROR(ROUND(AVERAGEIFS(Datos!$G$2:$G$36333,Datos!$E$2:$E$36333,$A48,Datos!$B$2:$B$36333,10,Datos!$C$2:$C$36333,"&lt;30",Datos!$F$2:$F$36333,"STANDBY"),0),"")</f>
        <v/>
      </c>
      <c r="G48" s="7">
        <f>IFERROR(ROUND(AVERAGEIFS(Datos!$G$2:$G$36333,Datos!$E$2:$E$36333,$A48,Datos!$B$2:$B$36333,10,Datos!$C$2:$C$36333,"&gt;=30",Datos!$F$2:$F$36333,"STANDBY"),0),"")</f>
        <v/>
      </c>
      <c r="H48" s="7">
        <f>IFERROR(ROUND(AVERAGEIFS(Datos!$G$2:$G$36333,Datos!$E$2:$E$36333,$A48,Datos!$B$2:$B$36333,11,Datos!$C$2:$C$36333,"&lt;30",Datos!$F$2:$F$36333,"STANDBY"),0),"")</f>
        <v/>
      </c>
      <c r="I48" s="7">
        <f>IFERROR(ROUND(AVERAGEIFS(Datos!$G$2:$G$36333,Datos!$E$2:$E$36333,$A48,Datos!$B$2:$B$36333,11,Datos!$C$2:$C$36333,"&gt;=30",Datos!$F$2:$F$36333,"STANDBY"),0),"")</f>
        <v/>
      </c>
      <c r="J48" s="7">
        <f>IFERROR(ROUND(AVERAGEIFS(Datos!$G$2:$G$36333,Datos!$E$2:$E$36333,$A48,Datos!$B$2:$B$36333,12,Datos!$C$2:$C$36333,"&lt;30",Datos!$F$2:$F$36333,"STANDBY"),0),"")</f>
        <v/>
      </c>
      <c r="K48" s="7">
        <f>IFERROR(ROUND(AVERAGEIFS(Datos!$G$2:$G$36333,Datos!$E$2:$E$36333,$A48,Datos!$B$2:$B$36333,12,Datos!$C$2:$C$36333,"&gt;=30",Datos!$F$2:$F$36333,"STANDBY"),0),"")</f>
        <v/>
      </c>
      <c r="L48" s="7">
        <f>IFERROR(ROUND(AVERAGEIFS(Datos!$G$2:$G$36333,Datos!$E$2:$E$36333,$A48,Datos!$B$2:$B$36333,13,Datos!$C$2:$C$36333,"&lt;30",Datos!$F$2:$F$36333,"STANDBY"),0),"")</f>
        <v/>
      </c>
      <c r="M48" s="7">
        <f>IFERROR(ROUND(AVERAGEIFS(Datos!$G$2:$G$36333,Datos!$E$2:$E$36333,$A48,Datos!$B$2:$B$36333,13,Datos!$C$2:$C$36333,"&gt;=30",Datos!$F$2:$F$36333,"STANDBY"),0),"")</f>
        <v/>
      </c>
      <c r="N48" s="7">
        <f>IFERROR(ROUND(AVERAGEIFS(Datos!$G$2:$G$36333,Datos!$E$2:$E$36333,$A48,Datos!$B$2:$B$36333,14,Datos!$C$2:$C$36333,"&lt;30",Datos!$F$2:$F$36333,"STANDBY"),0),"")</f>
        <v/>
      </c>
      <c r="O48" s="7">
        <f>IFERROR(ROUND(AVERAGEIFS(Datos!$G$2:$G$36333,Datos!$E$2:$E$36333,$A48,Datos!$B$2:$B$36333,14,Datos!$C$2:$C$36333,"&gt;=30",Datos!$F$2:$F$36333,"STANDBY"),0),"")</f>
        <v/>
      </c>
      <c r="P48" s="7">
        <f>IFERROR(ROUND(AVERAGEIFS(Datos!$G$2:$G$36333,Datos!$E$2:$E$36333,$A48,Datos!$B$2:$B$36333,15,Datos!$C$2:$C$36333,"&lt;30",Datos!$F$2:$F$36333,"STANDBY"),0),"")</f>
        <v/>
      </c>
      <c r="Q48" s="7">
        <f>IFERROR(ROUND(AVERAGEIFS(Datos!$G$2:$G$36333,Datos!$E$2:$E$36333,$A48,Datos!$B$2:$B$36333,15,Datos!$C$2:$C$36333,"&gt;=30",Datos!$F$2:$F$36333,"STANDBY"),0),"")</f>
        <v/>
      </c>
      <c r="R48" s="7">
        <f>IFERROR(ROUND(AVERAGEIFS(Datos!$G$2:$G$36333,Datos!$E$2:$E$36333,$A48,Datos!$B$2:$B$36333,16,Datos!$C$2:$C$36333,"&lt;30",Datos!$F$2:$F$36333,"STANDBY"),0),"")</f>
        <v/>
      </c>
      <c r="S48" s="7">
        <f>IFERROR(ROUND(AVERAGEIFS(Datos!$G$2:$G$36333,Datos!$E$2:$E$36333,$A48,Datos!$B$2:$B$36333,16,Datos!$C$2:$C$36333,"&gt;=30",Datos!$F$2:$F$36333,"STANDBY"),0),"")</f>
        <v/>
      </c>
      <c r="T48" s="7">
        <f>IFERROR(ROUND(AVERAGEIFS(Datos!$G$2:$G$36333,Datos!$E$2:$E$36333,$A48,Datos!$B$2:$B$36333,17,Datos!$C$2:$C$36333,"&lt;30",Datos!$F$2:$F$36333,"STANDBY"),0),"")</f>
        <v/>
      </c>
      <c r="U48" s="7">
        <f>IFERROR(ROUND(AVERAGEIFS(Datos!$G$2:$G$36333,Datos!$E$2:$E$36333,$A48,Datos!$B$2:$B$36333,17,Datos!$C$2:$C$36333,"&gt;=30",Datos!$F$2:$F$36333,"STANDBY"),0),"")</f>
        <v/>
      </c>
      <c r="V48" s="7">
        <f>IFERROR(ROUND(AVERAGEIFS(Datos!$G$2:$G$36333,Datos!$E$2:$E$36333,$A48,Datos!$B$2:$B$36333,18,Datos!$C$2:$C$36333,"&lt;30",Datos!$F$2:$F$36333,"STANDBY"),0),"")</f>
        <v/>
      </c>
      <c r="W48" s="7">
        <f>IFERROR(ROUND(AVERAGEIFS(Datos!$G$2:$G$36333,Datos!$E$2:$E$36333,$A48,Datos!$B$2:$B$36333,18,Datos!$C$2:$C$36333,"&gt;=30",Datos!$F$2:$F$36333,"STANDBY"),0),"")</f>
        <v/>
      </c>
      <c r="X48" s="7">
        <f>IFERROR(ROUND(AVERAGEIFS(Datos!$G$2:$G$36333,Datos!$E$2:$E$36333,$A48,Datos!$B$2:$B$36333,19,Datos!$C$2:$C$36333,"&lt;30",Datos!$F$2:$F$36333,"STANDBY"),0),"")</f>
        <v/>
      </c>
      <c r="Y48" s="7">
        <f>IFERROR(ROUND(AVERAGEIFS(Datos!$G$2:$G$36333,Datos!$E$2:$E$36333,$A48,Datos!$B$2:$B$36333,19,Datos!$C$2:$C$36333,"&gt;=30",Datos!$F$2:$F$36333,"STANDBY"),0),"")</f>
        <v/>
      </c>
      <c r="Z48" s="7">
        <f>IFERROR(ROUND(AVERAGEIFS(Datos!$G$2:$G$36333,Datos!$E$2:$E$36333,$A48,Datos!$B$2:$B$36333,20,Datos!$C$2:$C$36333,"&lt;30",Datos!$F$2:$F$36333,"STANDBY"),0),"")</f>
        <v/>
      </c>
      <c r="AA48" s="7">
        <f>IFERROR(ROUND(AVERAGEIFS(Datos!$G$2:$G$36333,Datos!$E$2:$E$36333,$A48,Datos!$B$2:$B$36333,20,Datos!$C$2:$C$36333,"&gt;=30",Datos!$F$2:$F$36333,"STANDBY"),0),"")</f>
        <v/>
      </c>
      <c r="AB48" s="7">
        <f>IFERROR(ROUND(AVERAGEIFS(Datos!$G$2:$G$36333,Datos!$E$2:$E$36333,$A48,Datos!$B$2:$B$36333,21,Datos!$C$2:$C$36333,"&lt;30",Datos!$F$2:$F$36333,"STANDBY"),0),"")</f>
        <v/>
      </c>
      <c r="AC48" s="7">
        <f>IFERROR(ROUND(AVERAGEIFS(Datos!$G$2:$G$36333,Datos!$E$2:$E$36333,$A48,Datos!$B$2:$B$36333,21,Datos!$C$2:$C$36333,"&gt;=30",Datos!$F$2:$F$36333,"STANDBY"),0),"")</f>
        <v/>
      </c>
      <c r="AD48" s="7">
        <f>IFERROR(ROUND(AVERAGEIFS(Datos!$G$2:$G$36333,Datos!$E$2:$E$36333,$A48,Datos!$B$2:$B$36333,22,Datos!$C$2:$C$36333,"&lt;30",Datos!$F$2:$F$36333,"STANDBY"),0),"")</f>
        <v/>
      </c>
      <c r="AE48" s="7">
        <f>IFERROR(ROUND(AVERAGEIFS(Datos!$G$2:$G$36333,Datos!$E$2:$E$36333,$A48,Datos!$B$2:$B$36333,22,Datos!$C$2:$C$36333,"&gt;=30",Datos!$F$2:$F$36333,"STANDBY"),0),"")</f>
        <v/>
      </c>
      <c r="AF48" s="7">
        <f>IFERROR(ROUND(AVERAGEIFS(Datos!$G$2:$G$36333,Datos!$E$2:$E$36333,$A48,Datos!$B$2:$B$36333,23,Datos!$C$2:$C$36333,"&lt;30",Datos!$F$2:$F$36333,"STANDBY"),0),"")</f>
        <v/>
      </c>
      <c r="AG48" s="7">
        <f>IFERROR(ROUND(AVERAGEIFS(Datos!$G$2:$G$36333,Datos!$E$2:$E$36333,$A48,Datos!$B$2:$B$36333,23,Datos!$C$2:$C$36333,"&gt;=30",Datos!$F$2:$F$36333,"STANDBY"),0),"")</f>
        <v/>
      </c>
    </row>
    <row r="49">
      <c r="A49" s="6" t="inlineStr">
        <is>
          <t>Main Street Vehicles</t>
        </is>
      </c>
      <c r="B49" s="7">
        <f>IFERROR(ROUND(AVERAGEIFS(Datos!$G$2:$G$36333,Datos!$E$2:$E$36333,$A49,Datos!$B$2:$B$36333,8,Datos!$C$2:$C$36333,"&lt;30",Datos!$F$2:$F$36333,"STANDBY"),0),"")</f>
        <v/>
      </c>
      <c r="C49" s="7">
        <f>IFERROR(ROUND(AVERAGEIFS(Datos!$G$2:$G$36333,Datos!$E$2:$E$36333,$A49,Datos!$B$2:$B$36333,8,Datos!$C$2:$C$36333,"&gt;=30",Datos!$F$2:$F$36333,"STANDBY"),0),"")</f>
        <v/>
      </c>
      <c r="D49" s="7">
        <f>IFERROR(ROUND(AVERAGEIFS(Datos!$G$2:$G$36333,Datos!$E$2:$E$36333,$A49,Datos!$B$2:$B$36333,9,Datos!$C$2:$C$36333,"&lt;30",Datos!$F$2:$F$36333,"STANDBY"),0),"")</f>
        <v/>
      </c>
      <c r="E49" s="7">
        <f>IFERROR(ROUND(AVERAGEIFS(Datos!$G$2:$G$36333,Datos!$E$2:$E$36333,$A49,Datos!$B$2:$B$36333,9,Datos!$C$2:$C$36333,"&gt;=30",Datos!$F$2:$F$36333,"STANDBY"),0),"")</f>
        <v/>
      </c>
      <c r="F49" s="7">
        <f>IFERROR(ROUND(AVERAGEIFS(Datos!$G$2:$G$36333,Datos!$E$2:$E$36333,$A49,Datos!$B$2:$B$36333,10,Datos!$C$2:$C$36333,"&lt;30",Datos!$F$2:$F$36333,"STANDBY"),0),"")</f>
        <v/>
      </c>
      <c r="G49" s="7">
        <f>IFERROR(ROUND(AVERAGEIFS(Datos!$G$2:$G$36333,Datos!$E$2:$E$36333,$A49,Datos!$B$2:$B$36333,10,Datos!$C$2:$C$36333,"&gt;=30",Datos!$F$2:$F$36333,"STANDBY"),0),"")</f>
        <v/>
      </c>
      <c r="H49" s="7">
        <f>IFERROR(ROUND(AVERAGEIFS(Datos!$G$2:$G$36333,Datos!$E$2:$E$36333,$A49,Datos!$B$2:$B$36333,11,Datos!$C$2:$C$36333,"&lt;30",Datos!$F$2:$F$36333,"STANDBY"),0),"")</f>
        <v/>
      </c>
      <c r="I49" s="7">
        <f>IFERROR(ROUND(AVERAGEIFS(Datos!$G$2:$G$36333,Datos!$E$2:$E$36333,$A49,Datos!$B$2:$B$36333,11,Datos!$C$2:$C$36333,"&gt;=30",Datos!$F$2:$F$36333,"STANDBY"),0),"")</f>
        <v/>
      </c>
      <c r="J49" s="7">
        <f>IFERROR(ROUND(AVERAGEIFS(Datos!$G$2:$G$36333,Datos!$E$2:$E$36333,$A49,Datos!$B$2:$B$36333,12,Datos!$C$2:$C$36333,"&lt;30",Datos!$F$2:$F$36333,"STANDBY"),0),"")</f>
        <v/>
      </c>
      <c r="K49" s="7">
        <f>IFERROR(ROUND(AVERAGEIFS(Datos!$G$2:$G$36333,Datos!$E$2:$E$36333,$A49,Datos!$B$2:$B$36333,12,Datos!$C$2:$C$36333,"&gt;=30",Datos!$F$2:$F$36333,"STANDBY"),0),"")</f>
        <v/>
      </c>
      <c r="L49" s="7">
        <f>IFERROR(ROUND(AVERAGEIFS(Datos!$G$2:$G$36333,Datos!$E$2:$E$36333,$A49,Datos!$B$2:$B$36333,13,Datos!$C$2:$C$36333,"&lt;30",Datos!$F$2:$F$36333,"STANDBY"),0),"")</f>
        <v/>
      </c>
      <c r="M49" s="7">
        <f>IFERROR(ROUND(AVERAGEIFS(Datos!$G$2:$G$36333,Datos!$E$2:$E$36333,$A49,Datos!$B$2:$B$36333,13,Datos!$C$2:$C$36333,"&gt;=30",Datos!$F$2:$F$36333,"STANDBY"),0),"")</f>
        <v/>
      </c>
      <c r="N49" s="7">
        <f>IFERROR(ROUND(AVERAGEIFS(Datos!$G$2:$G$36333,Datos!$E$2:$E$36333,$A49,Datos!$B$2:$B$36333,14,Datos!$C$2:$C$36333,"&lt;30",Datos!$F$2:$F$36333,"STANDBY"),0),"")</f>
        <v/>
      </c>
      <c r="O49" s="7">
        <f>IFERROR(ROUND(AVERAGEIFS(Datos!$G$2:$G$36333,Datos!$E$2:$E$36333,$A49,Datos!$B$2:$B$36333,14,Datos!$C$2:$C$36333,"&gt;=30",Datos!$F$2:$F$36333,"STANDBY"),0),"")</f>
        <v/>
      </c>
      <c r="P49" s="7">
        <f>IFERROR(ROUND(AVERAGEIFS(Datos!$G$2:$G$36333,Datos!$E$2:$E$36333,$A49,Datos!$B$2:$B$36333,15,Datos!$C$2:$C$36333,"&lt;30",Datos!$F$2:$F$36333,"STANDBY"),0),"")</f>
        <v/>
      </c>
      <c r="Q49" s="7">
        <f>IFERROR(ROUND(AVERAGEIFS(Datos!$G$2:$G$36333,Datos!$E$2:$E$36333,$A49,Datos!$B$2:$B$36333,15,Datos!$C$2:$C$36333,"&gt;=30",Datos!$F$2:$F$36333,"STANDBY"),0),"")</f>
        <v/>
      </c>
      <c r="R49" s="7">
        <f>IFERROR(ROUND(AVERAGEIFS(Datos!$G$2:$G$36333,Datos!$E$2:$E$36333,$A49,Datos!$B$2:$B$36333,16,Datos!$C$2:$C$36333,"&lt;30",Datos!$F$2:$F$36333,"STANDBY"),0),"")</f>
        <v/>
      </c>
      <c r="S49" s="7">
        <f>IFERROR(ROUND(AVERAGEIFS(Datos!$G$2:$G$36333,Datos!$E$2:$E$36333,$A49,Datos!$B$2:$B$36333,16,Datos!$C$2:$C$36333,"&gt;=30",Datos!$F$2:$F$36333,"STANDBY"),0),"")</f>
        <v/>
      </c>
      <c r="T49" s="7">
        <f>IFERROR(ROUND(AVERAGEIFS(Datos!$G$2:$G$36333,Datos!$E$2:$E$36333,$A49,Datos!$B$2:$B$36333,17,Datos!$C$2:$C$36333,"&lt;30",Datos!$F$2:$F$36333,"STANDBY"),0),"")</f>
        <v/>
      </c>
      <c r="U49" s="7">
        <f>IFERROR(ROUND(AVERAGEIFS(Datos!$G$2:$G$36333,Datos!$E$2:$E$36333,$A49,Datos!$B$2:$B$36333,17,Datos!$C$2:$C$36333,"&gt;=30",Datos!$F$2:$F$36333,"STANDBY"),0),"")</f>
        <v/>
      </c>
      <c r="V49" s="7">
        <f>IFERROR(ROUND(AVERAGEIFS(Datos!$G$2:$G$36333,Datos!$E$2:$E$36333,$A49,Datos!$B$2:$B$36333,18,Datos!$C$2:$C$36333,"&lt;30",Datos!$F$2:$F$36333,"STANDBY"),0),"")</f>
        <v/>
      </c>
      <c r="W49" s="7">
        <f>IFERROR(ROUND(AVERAGEIFS(Datos!$G$2:$G$36333,Datos!$E$2:$E$36333,$A49,Datos!$B$2:$B$36333,18,Datos!$C$2:$C$36333,"&gt;=30",Datos!$F$2:$F$36333,"STANDBY"),0),"")</f>
        <v/>
      </c>
      <c r="X49" s="7">
        <f>IFERROR(ROUND(AVERAGEIFS(Datos!$G$2:$G$36333,Datos!$E$2:$E$36333,$A49,Datos!$B$2:$B$36333,19,Datos!$C$2:$C$36333,"&lt;30",Datos!$F$2:$F$36333,"STANDBY"),0),"")</f>
        <v/>
      </c>
      <c r="Y49" s="7">
        <f>IFERROR(ROUND(AVERAGEIFS(Datos!$G$2:$G$36333,Datos!$E$2:$E$36333,$A49,Datos!$B$2:$B$36333,19,Datos!$C$2:$C$36333,"&gt;=30",Datos!$F$2:$F$36333,"STANDBY"),0),"")</f>
        <v/>
      </c>
      <c r="Z49" s="7">
        <f>IFERROR(ROUND(AVERAGEIFS(Datos!$G$2:$G$36333,Datos!$E$2:$E$36333,$A49,Datos!$B$2:$B$36333,20,Datos!$C$2:$C$36333,"&lt;30",Datos!$F$2:$F$36333,"STANDBY"),0),"")</f>
        <v/>
      </c>
      <c r="AA49" s="7">
        <f>IFERROR(ROUND(AVERAGEIFS(Datos!$G$2:$G$36333,Datos!$E$2:$E$36333,$A49,Datos!$B$2:$B$36333,20,Datos!$C$2:$C$36333,"&gt;=30",Datos!$F$2:$F$36333,"STANDBY"),0),"")</f>
        <v/>
      </c>
      <c r="AB49" s="7">
        <f>IFERROR(ROUND(AVERAGEIFS(Datos!$G$2:$G$36333,Datos!$E$2:$E$36333,$A49,Datos!$B$2:$B$36333,21,Datos!$C$2:$C$36333,"&lt;30",Datos!$F$2:$F$36333,"STANDBY"),0),"")</f>
        <v/>
      </c>
      <c r="AC49" s="7">
        <f>IFERROR(ROUND(AVERAGEIFS(Datos!$G$2:$G$36333,Datos!$E$2:$E$36333,$A49,Datos!$B$2:$B$36333,21,Datos!$C$2:$C$36333,"&gt;=30",Datos!$F$2:$F$36333,"STANDBY"),0),"")</f>
        <v/>
      </c>
      <c r="AD49" s="7">
        <f>IFERROR(ROUND(AVERAGEIFS(Datos!$G$2:$G$36333,Datos!$E$2:$E$36333,$A49,Datos!$B$2:$B$36333,22,Datos!$C$2:$C$36333,"&lt;30",Datos!$F$2:$F$36333,"STANDBY"),0),"")</f>
        <v/>
      </c>
      <c r="AE49" s="7">
        <f>IFERROR(ROUND(AVERAGEIFS(Datos!$G$2:$G$36333,Datos!$E$2:$E$36333,$A49,Datos!$B$2:$B$36333,22,Datos!$C$2:$C$36333,"&gt;=30",Datos!$F$2:$F$36333,"STANDBY"),0),"")</f>
        <v/>
      </c>
      <c r="AF49" s="7">
        <f>IFERROR(ROUND(AVERAGEIFS(Datos!$G$2:$G$36333,Datos!$E$2:$E$36333,$A49,Datos!$B$2:$B$36333,23,Datos!$C$2:$C$36333,"&lt;30",Datos!$F$2:$F$36333,"STANDBY"),0),"")</f>
        <v/>
      </c>
      <c r="AG49" s="7">
        <f>IFERROR(ROUND(AVERAGEIFS(Datos!$G$2:$G$36333,Datos!$E$2:$E$36333,$A49,Datos!$B$2:$B$36333,23,Datos!$C$2:$C$36333,"&gt;=30",Datos!$F$2:$F$36333,"STANDBY"),0),"")</f>
        <v/>
      </c>
    </row>
    <row r="50">
      <c r="A50" s="6" t="inlineStr">
        <is>
          <t>Meet Mickey Mouse</t>
        </is>
      </c>
      <c r="B50" s="7">
        <f>IFERROR(ROUND(AVERAGEIFS(Datos!$G$2:$G$36333,Datos!$E$2:$E$36333,$A50,Datos!$B$2:$B$36333,8,Datos!$C$2:$C$36333,"&lt;30",Datos!$F$2:$F$36333,"STANDBY"),0),"")</f>
        <v/>
      </c>
      <c r="C50" s="7">
        <f>IFERROR(ROUND(AVERAGEIFS(Datos!$G$2:$G$36333,Datos!$E$2:$E$36333,$A50,Datos!$B$2:$B$36333,8,Datos!$C$2:$C$36333,"&gt;=30",Datos!$F$2:$F$36333,"STANDBY"),0),"")</f>
        <v/>
      </c>
      <c r="D50" s="7">
        <f>IFERROR(ROUND(AVERAGEIFS(Datos!$G$2:$G$36333,Datos!$E$2:$E$36333,$A50,Datos!$B$2:$B$36333,9,Datos!$C$2:$C$36333,"&lt;30",Datos!$F$2:$F$36333,"STANDBY"),0),"")</f>
        <v/>
      </c>
      <c r="E50" s="7">
        <f>IFERROR(ROUND(AVERAGEIFS(Datos!$G$2:$G$36333,Datos!$E$2:$E$36333,$A50,Datos!$B$2:$B$36333,9,Datos!$C$2:$C$36333,"&gt;=30",Datos!$F$2:$F$36333,"STANDBY"),0),"")</f>
        <v/>
      </c>
      <c r="F50" s="7">
        <f>IFERROR(ROUND(AVERAGEIFS(Datos!$G$2:$G$36333,Datos!$E$2:$E$36333,$A50,Datos!$B$2:$B$36333,10,Datos!$C$2:$C$36333,"&lt;30",Datos!$F$2:$F$36333,"STANDBY"),0),"")</f>
        <v/>
      </c>
      <c r="G50" s="7">
        <f>IFERROR(ROUND(AVERAGEIFS(Datos!$G$2:$G$36333,Datos!$E$2:$E$36333,$A50,Datos!$B$2:$B$36333,10,Datos!$C$2:$C$36333,"&gt;=30",Datos!$F$2:$F$36333,"STANDBY"),0),"")</f>
        <v/>
      </c>
      <c r="H50" s="7">
        <f>IFERROR(ROUND(AVERAGEIFS(Datos!$G$2:$G$36333,Datos!$E$2:$E$36333,$A50,Datos!$B$2:$B$36333,11,Datos!$C$2:$C$36333,"&lt;30",Datos!$F$2:$F$36333,"STANDBY"),0),"")</f>
        <v/>
      </c>
      <c r="I50" s="7">
        <f>IFERROR(ROUND(AVERAGEIFS(Datos!$G$2:$G$36333,Datos!$E$2:$E$36333,$A50,Datos!$B$2:$B$36333,11,Datos!$C$2:$C$36333,"&gt;=30",Datos!$F$2:$F$36333,"STANDBY"),0),"")</f>
        <v/>
      </c>
      <c r="J50" s="7">
        <f>IFERROR(ROUND(AVERAGEIFS(Datos!$G$2:$G$36333,Datos!$E$2:$E$36333,$A50,Datos!$B$2:$B$36333,12,Datos!$C$2:$C$36333,"&lt;30",Datos!$F$2:$F$36333,"STANDBY"),0),"")</f>
        <v/>
      </c>
      <c r="K50" s="7">
        <f>IFERROR(ROUND(AVERAGEIFS(Datos!$G$2:$G$36333,Datos!$E$2:$E$36333,$A50,Datos!$B$2:$B$36333,12,Datos!$C$2:$C$36333,"&gt;=30",Datos!$F$2:$F$36333,"STANDBY"),0),"")</f>
        <v/>
      </c>
      <c r="L50" s="7">
        <f>IFERROR(ROUND(AVERAGEIFS(Datos!$G$2:$G$36333,Datos!$E$2:$E$36333,$A50,Datos!$B$2:$B$36333,13,Datos!$C$2:$C$36333,"&lt;30",Datos!$F$2:$F$36333,"STANDBY"),0),"")</f>
        <v/>
      </c>
      <c r="M50" s="7">
        <f>IFERROR(ROUND(AVERAGEIFS(Datos!$G$2:$G$36333,Datos!$E$2:$E$36333,$A50,Datos!$B$2:$B$36333,13,Datos!$C$2:$C$36333,"&gt;=30",Datos!$F$2:$F$36333,"STANDBY"),0),"")</f>
        <v/>
      </c>
      <c r="N50" s="7">
        <f>IFERROR(ROUND(AVERAGEIFS(Datos!$G$2:$G$36333,Datos!$E$2:$E$36333,$A50,Datos!$B$2:$B$36333,14,Datos!$C$2:$C$36333,"&lt;30",Datos!$F$2:$F$36333,"STANDBY"),0),"")</f>
        <v/>
      </c>
      <c r="O50" s="7">
        <f>IFERROR(ROUND(AVERAGEIFS(Datos!$G$2:$G$36333,Datos!$E$2:$E$36333,$A50,Datos!$B$2:$B$36333,14,Datos!$C$2:$C$36333,"&gt;=30",Datos!$F$2:$F$36333,"STANDBY"),0),"")</f>
        <v/>
      </c>
      <c r="P50" s="7">
        <f>IFERROR(ROUND(AVERAGEIFS(Datos!$G$2:$G$36333,Datos!$E$2:$E$36333,$A50,Datos!$B$2:$B$36333,15,Datos!$C$2:$C$36333,"&lt;30",Datos!$F$2:$F$36333,"STANDBY"),0),"")</f>
        <v/>
      </c>
      <c r="Q50" s="7">
        <f>IFERROR(ROUND(AVERAGEIFS(Datos!$G$2:$G$36333,Datos!$E$2:$E$36333,$A50,Datos!$B$2:$B$36333,15,Datos!$C$2:$C$36333,"&gt;=30",Datos!$F$2:$F$36333,"STANDBY"),0),"")</f>
        <v/>
      </c>
      <c r="R50" s="7">
        <f>IFERROR(ROUND(AVERAGEIFS(Datos!$G$2:$G$36333,Datos!$E$2:$E$36333,$A50,Datos!$B$2:$B$36333,16,Datos!$C$2:$C$36333,"&lt;30",Datos!$F$2:$F$36333,"STANDBY"),0),"")</f>
        <v/>
      </c>
      <c r="S50" s="7">
        <f>IFERROR(ROUND(AVERAGEIFS(Datos!$G$2:$G$36333,Datos!$E$2:$E$36333,$A50,Datos!$B$2:$B$36333,16,Datos!$C$2:$C$36333,"&gt;=30",Datos!$F$2:$F$36333,"STANDBY"),0),"")</f>
        <v/>
      </c>
      <c r="T50" s="7">
        <f>IFERROR(ROUND(AVERAGEIFS(Datos!$G$2:$G$36333,Datos!$E$2:$E$36333,$A50,Datos!$B$2:$B$36333,17,Datos!$C$2:$C$36333,"&lt;30",Datos!$F$2:$F$36333,"STANDBY"),0),"")</f>
        <v/>
      </c>
      <c r="U50" s="7">
        <f>IFERROR(ROUND(AVERAGEIFS(Datos!$G$2:$G$36333,Datos!$E$2:$E$36333,$A50,Datos!$B$2:$B$36333,17,Datos!$C$2:$C$36333,"&gt;=30",Datos!$F$2:$F$36333,"STANDBY"),0),"")</f>
        <v/>
      </c>
      <c r="V50" s="7">
        <f>IFERROR(ROUND(AVERAGEIFS(Datos!$G$2:$G$36333,Datos!$E$2:$E$36333,$A50,Datos!$B$2:$B$36333,18,Datos!$C$2:$C$36333,"&lt;30",Datos!$F$2:$F$36333,"STANDBY"),0),"")</f>
        <v/>
      </c>
      <c r="W50" s="7">
        <f>IFERROR(ROUND(AVERAGEIFS(Datos!$G$2:$G$36333,Datos!$E$2:$E$36333,$A50,Datos!$B$2:$B$36333,18,Datos!$C$2:$C$36333,"&gt;=30",Datos!$F$2:$F$36333,"STANDBY"),0),"")</f>
        <v/>
      </c>
      <c r="X50" s="7">
        <f>IFERROR(ROUND(AVERAGEIFS(Datos!$G$2:$G$36333,Datos!$E$2:$E$36333,$A50,Datos!$B$2:$B$36333,19,Datos!$C$2:$C$36333,"&lt;30",Datos!$F$2:$F$36333,"STANDBY"),0),"")</f>
        <v/>
      </c>
      <c r="Y50" s="7">
        <f>IFERROR(ROUND(AVERAGEIFS(Datos!$G$2:$G$36333,Datos!$E$2:$E$36333,$A50,Datos!$B$2:$B$36333,19,Datos!$C$2:$C$36333,"&gt;=30",Datos!$F$2:$F$36333,"STANDBY"),0),"")</f>
        <v/>
      </c>
      <c r="Z50" s="7">
        <f>IFERROR(ROUND(AVERAGEIFS(Datos!$G$2:$G$36333,Datos!$E$2:$E$36333,$A50,Datos!$B$2:$B$36333,20,Datos!$C$2:$C$36333,"&lt;30",Datos!$F$2:$F$36333,"STANDBY"),0),"")</f>
        <v/>
      </c>
      <c r="AA50" s="7">
        <f>IFERROR(ROUND(AVERAGEIFS(Datos!$G$2:$G$36333,Datos!$E$2:$E$36333,$A50,Datos!$B$2:$B$36333,20,Datos!$C$2:$C$36333,"&gt;=30",Datos!$F$2:$F$36333,"STANDBY"),0),"")</f>
        <v/>
      </c>
      <c r="AB50" s="7">
        <f>IFERROR(ROUND(AVERAGEIFS(Datos!$G$2:$G$36333,Datos!$E$2:$E$36333,$A50,Datos!$B$2:$B$36333,21,Datos!$C$2:$C$36333,"&lt;30",Datos!$F$2:$F$36333,"STANDBY"),0),"")</f>
        <v/>
      </c>
      <c r="AC50" s="7">
        <f>IFERROR(ROUND(AVERAGEIFS(Datos!$G$2:$G$36333,Datos!$E$2:$E$36333,$A50,Datos!$B$2:$B$36333,21,Datos!$C$2:$C$36333,"&gt;=30",Datos!$F$2:$F$36333,"STANDBY"),0),"")</f>
        <v/>
      </c>
      <c r="AD50" s="7">
        <f>IFERROR(ROUND(AVERAGEIFS(Datos!$G$2:$G$36333,Datos!$E$2:$E$36333,$A50,Datos!$B$2:$B$36333,22,Datos!$C$2:$C$36333,"&lt;30",Datos!$F$2:$F$36333,"STANDBY"),0),"")</f>
        <v/>
      </c>
      <c r="AE50" s="7">
        <f>IFERROR(ROUND(AVERAGEIFS(Datos!$G$2:$G$36333,Datos!$E$2:$E$36333,$A50,Datos!$B$2:$B$36333,22,Datos!$C$2:$C$36333,"&gt;=30",Datos!$F$2:$F$36333,"STANDBY"),0),"")</f>
        <v/>
      </c>
      <c r="AF50" s="7">
        <f>IFERROR(ROUND(AVERAGEIFS(Datos!$G$2:$G$36333,Datos!$E$2:$E$36333,$A50,Datos!$B$2:$B$36333,23,Datos!$C$2:$C$36333,"&lt;30",Datos!$F$2:$F$36333,"STANDBY"),0),"")</f>
        <v/>
      </c>
      <c r="AG50" s="7">
        <f>IFERROR(ROUND(AVERAGEIFS(Datos!$G$2:$G$36333,Datos!$E$2:$E$36333,$A50,Datos!$B$2:$B$36333,23,Datos!$C$2:$C$36333,"&gt;=30",Datos!$F$2:$F$36333,"STANDBY"),0),"")</f>
        <v/>
      </c>
    </row>
    <row r="51">
      <c r="A51" s="6" t="inlineStr">
        <is>
          <t>Mickey’s PhilharMagic</t>
        </is>
      </c>
      <c r="B51" s="7">
        <f>IFERROR(ROUND(AVERAGEIFS(Datos!$G$2:$G$36333,Datos!$E$2:$E$36333,$A51,Datos!$B$2:$B$36333,8,Datos!$C$2:$C$36333,"&lt;30",Datos!$F$2:$F$36333,"STANDBY"),0),"")</f>
        <v/>
      </c>
      <c r="C51" s="7">
        <f>IFERROR(ROUND(AVERAGEIFS(Datos!$G$2:$G$36333,Datos!$E$2:$E$36333,$A51,Datos!$B$2:$B$36333,8,Datos!$C$2:$C$36333,"&gt;=30",Datos!$F$2:$F$36333,"STANDBY"),0),"")</f>
        <v/>
      </c>
      <c r="D51" s="7">
        <f>IFERROR(ROUND(AVERAGEIFS(Datos!$G$2:$G$36333,Datos!$E$2:$E$36333,$A51,Datos!$B$2:$B$36333,9,Datos!$C$2:$C$36333,"&lt;30",Datos!$F$2:$F$36333,"STANDBY"),0),"")</f>
        <v/>
      </c>
      <c r="E51" s="7">
        <f>IFERROR(ROUND(AVERAGEIFS(Datos!$G$2:$G$36333,Datos!$E$2:$E$36333,$A51,Datos!$B$2:$B$36333,9,Datos!$C$2:$C$36333,"&gt;=30",Datos!$F$2:$F$36333,"STANDBY"),0),"")</f>
        <v/>
      </c>
      <c r="F51" s="7">
        <f>IFERROR(ROUND(AVERAGEIFS(Datos!$G$2:$G$36333,Datos!$E$2:$E$36333,$A51,Datos!$B$2:$B$36333,10,Datos!$C$2:$C$36333,"&lt;30",Datos!$F$2:$F$36333,"STANDBY"),0),"")</f>
        <v/>
      </c>
      <c r="G51" s="7">
        <f>IFERROR(ROUND(AVERAGEIFS(Datos!$G$2:$G$36333,Datos!$E$2:$E$36333,$A51,Datos!$B$2:$B$36333,10,Datos!$C$2:$C$36333,"&gt;=30",Datos!$F$2:$F$36333,"STANDBY"),0),"")</f>
        <v/>
      </c>
      <c r="H51" s="7">
        <f>IFERROR(ROUND(AVERAGEIFS(Datos!$G$2:$G$36333,Datos!$E$2:$E$36333,$A51,Datos!$B$2:$B$36333,11,Datos!$C$2:$C$36333,"&lt;30",Datos!$F$2:$F$36333,"STANDBY"),0),"")</f>
        <v/>
      </c>
      <c r="I51" s="7">
        <f>IFERROR(ROUND(AVERAGEIFS(Datos!$G$2:$G$36333,Datos!$E$2:$E$36333,$A51,Datos!$B$2:$B$36333,11,Datos!$C$2:$C$36333,"&gt;=30",Datos!$F$2:$F$36333,"STANDBY"),0),"")</f>
        <v/>
      </c>
      <c r="J51" s="7">
        <f>IFERROR(ROUND(AVERAGEIFS(Datos!$G$2:$G$36333,Datos!$E$2:$E$36333,$A51,Datos!$B$2:$B$36333,12,Datos!$C$2:$C$36333,"&lt;30",Datos!$F$2:$F$36333,"STANDBY"),0),"")</f>
        <v/>
      </c>
      <c r="K51" s="7">
        <f>IFERROR(ROUND(AVERAGEIFS(Datos!$G$2:$G$36333,Datos!$E$2:$E$36333,$A51,Datos!$B$2:$B$36333,12,Datos!$C$2:$C$36333,"&gt;=30",Datos!$F$2:$F$36333,"STANDBY"),0),"")</f>
        <v/>
      </c>
      <c r="L51" s="7">
        <f>IFERROR(ROUND(AVERAGEIFS(Datos!$G$2:$G$36333,Datos!$E$2:$E$36333,$A51,Datos!$B$2:$B$36333,13,Datos!$C$2:$C$36333,"&lt;30",Datos!$F$2:$F$36333,"STANDBY"),0),"")</f>
        <v/>
      </c>
      <c r="M51" s="7">
        <f>IFERROR(ROUND(AVERAGEIFS(Datos!$G$2:$G$36333,Datos!$E$2:$E$36333,$A51,Datos!$B$2:$B$36333,13,Datos!$C$2:$C$36333,"&gt;=30",Datos!$F$2:$F$36333,"STANDBY"),0),"")</f>
        <v/>
      </c>
      <c r="N51" s="7">
        <f>IFERROR(ROUND(AVERAGEIFS(Datos!$G$2:$G$36333,Datos!$E$2:$E$36333,$A51,Datos!$B$2:$B$36333,14,Datos!$C$2:$C$36333,"&lt;30",Datos!$F$2:$F$36333,"STANDBY"),0),"")</f>
        <v/>
      </c>
      <c r="O51" s="7">
        <f>IFERROR(ROUND(AVERAGEIFS(Datos!$G$2:$G$36333,Datos!$E$2:$E$36333,$A51,Datos!$B$2:$B$36333,14,Datos!$C$2:$C$36333,"&gt;=30",Datos!$F$2:$F$36333,"STANDBY"),0),"")</f>
        <v/>
      </c>
      <c r="P51" s="7">
        <f>IFERROR(ROUND(AVERAGEIFS(Datos!$G$2:$G$36333,Datos!$E$2:$E$36333,$A51,Datos!$B$2:$B$36333,15,Datos!$C$2:$C$36333,"&lt;30",Datos!$F$2:$F$36333,"STANDBY"),0),"")</f>
        <v/>
      </c>
      <c r="Q51" s="7">
        <f>IFERROR(ROUND(AVERAGEIFS(Datos!$G$2:$G$36333,Datos!$E$2:$E$36333,$A51,Datos!$B$2:$B$36333,15,Datos!$C$2:$C$36333,"&gt;=30",Datos!$F$2:$F$36333,"STANDBY"),0),"")</f>
        <v/>
      </c>
      <c r="R51" s="7">
        <f>IFERROR(ROUND(AVERAGEIFS(Datos!$G$2:$G$36333,Datos!$E$2:$E$36333,$A51,Datos!$B$2:$B$36333,16,Datos!$C$2:$C$36333,"&lt;30",Datos!$F$2:$F$36333,"STANDBY"),0),"")</f>
        <v/>
      </c>
      <c r="S51" s="7">
        <f>IFERROR(ROUND(AVERAGEIFS(Datos!$G$2:$G$36333,Datos!$E$2:$E$36333,$A51,Datos!$B$2:$B$36333,16,Datos!$C$2:$C$36333,"&gt;=30",Datos!$F$2:$F$36333,"STANDBY"),0),"")</f>
        <v/>
      </c>
      <c r="T51" s="7">
        <f>IFERROR(ROUND(AVERAGEIFS(Datos!$G$2:$G$36333,Datos!$E$2:$E$36333,$A51,Datos!$B$2:$B$36333,17,Datos!$C$2:$C$36333,"&lt;30",Datos!$F$2:$F$36333,"STANDBY"),0),"")</f>
        <v/>
      </c>
      <c r="U51" s="7">
        <f>IFERROR(ROUND(AVERAGEIFS(Datos!$G$2:$G$36333,Datos!$E$2:$E$36333,$A51,Datos!$B$2:$B$36333,17,Datos!$C$2:$C$36333,"&gt;=30",Datos!$F$2:$F$36333,"STANDBY"),0),"")</f>
        <v/>
      </c>
      <c r="V51" s="7">
        <f>IFERROR(ROUND(AVERAGEIFS(Datos!$G$2:$G$36333,Datos!$E$2:$E$36333,$A51,Datos!$B$2:$B$36333,18,Datos!$C$2:$C$36333,"&lt;30",Datos!$F$2:$F$36333,"STANDBY"),0),"")</f>
        <v/>
      </c>
      <c r="W51" s="7">
        <f>IFERROR(ROUND(AVERAGEIFS(Datos!$G$2:$G$36333,Datos!$E$2:$E$36333,$A51,Datos!$B$2:$B$36333,18,Datos!$C$2:$C$36333,"&gt;=30",Datos!$F$2:$F$36333,"STANDBY"),0),"")</f>
        <v/>
      </c>
      <c r="X51" s="7">
        <f>IFERROR(ROUND(AVERAGEIFS(Datos!$G$2:$G$36333,Datos!$E$2:$E$36333,$A51,Datos!$B$2:$B$36333,19,Datos!$C$2:$C$36333,"&lt;30",Datos!$F$2:$F$36333,"STANDBY"),0),"")</f>
        <v/>
      </c>
      <c r="Y51" s="7">
        <f>IFERROR(ROUND(AVERAGEIFS(Datos!$G$2:$G$36333,Datos!$E$2:$E$36333,$A51,Datos!$B$2:$B$36333,19,Datos!$C$2:$C$36333,"&gt;=30",Datos!$F$2:$F$36333,"STANDBY"),0),"")</f>
        <v/>
      </c>
      <c r="Z51" s="7">
        <f>IFERROR(ROUND(AVERAGEIFS(Datos!$G$2:$G$36333,Datos!$E$2:$E$36333,$A51,Datos!$B$2:$B$36333,20,Datos!$C$2:$C$36333,"&lt;30",Datos!$F$2:$F$36333,"STANDBY"),0),"")</f>
        <v/>
      </c>
      <c r="AA51" s="7">
        <f>IFERROR(ROUND(AVERAGEIFS(Datos!$G$2:$G$36333,Datos!$E$2:$E$36333,$A51,Datos!$B$2:$B$36333,20,Datos!$C$2:$C$36333,"&gt;=30",Datos!$F$2:$F$36333,"STANDBY"),0),"")</f>
        <v/>
      </c>
      <c r="AB51" s="7">
        <f>IFERROR(ROUND(AVERAGEIFS(Datos!$G$2:$G$36333,Datos!$E$2:$E$36333,$A51,Datos!$B$2:$B$36333,21,Datos!$C$2:$C$36333,"&lt;30",Datos!$F$2:$F$36333,"STANDBY"),0),"")</f>
        <v/>
      </c>
      <c r="AC51" s="7">
        <f>IFERROR(ROUND(AVERAGEIFS(Datos!$G$2:$G$36333,Datos!$E$2:$E$36333,$A51,Datos!$B$2:$B$36333,21,Datos!$C$2:$C$36333,"&gt;=30",Datos!$F$2:$F$36333,"STANDBY"),0),"")</f>
        <v/>
      </c>
      <c r="AD51" s="7">
        <f>IFERROR(ROUND(AVERAGEIFS(Datos!$G$2:$G$36333,Datos!$E$2:$E$36333,$A51,Datos!$B$2:$B$36333,22,Datos!$C$2:$C$36333,"&lt;30",Datos!$F$2:$F$36333,"STANDBY"),0),"")</f>
        <v/>
      </c>
      <c r="AE51" s="7">
        <f>IFERROR(ROUND(AVERAGEIFS(Datos!$G$2:$G$36333,Datos!$E$2:$E$36333,$A51,Datos!$B$2:$B$36333,22,Datos!$C$2:$C$36333,"&gt;=30",Datos!$F$2:$F$36333,"STANDBY"),0),"")</f>
        <v/>
      </c>
      <c r="AF51" s="7">
        <f>IFERROR(ROUND(AVERAGEIFS(Datos!$G$2:$G$36333,Datos!$E$2:$E$36333,$A51,Datos!$B$2:$B$36333,23,Datos!$C$2:$C$36333,"&lt;30",Datos!$F$2:$F$36333,"STANDBY"),0),"")</f>
        <v/>
      </c>
      <c r="AG51" s="7">
        <f>IFERROR(ROUND(AVERAGEIFS(Datos!$G$2:$G$36333,Datos!$E$2:$E$36333,$A51,Datos!$B$2:$B$36333,23,Datos!$C$2:$C$36333,"&gt;=30",Datos!$F$2:$F$36333,"STANDBY"),0),"")</f>
        <v/>
      </c>
    </row>
    <row r="52">
      <c r="A52" s="6" t="inlineStr">
        <is>
          <t>Orbitron®</t>
        </is>
      </c>
      <c r="B52" s="7">
        <f>IFERROR(ROUND(AVERAGEIFS(Datos!$G$2:$G$36333,Datos!$E$2:$E$36333,$A52,Datos!$B$2:$B$36333,8,Datos!$C$2:$C$36333,"&lt;30",Datos!$F$2:$F$36333,"STANDBY"),0),"")</f>
        <v/>
      </c>
      <c r="C52" s="7">
        <f>IFERROR(ROUND(AVERAGEIFS(Datos!$G$2:$G$36333,Datos!$E$2:$E$36333,$A52,Datos!$B$2:$B$36333,8,Datos!$C$2:$C$36333,"&gt;=30",Datos!$F$2:$F$36333,"STANDBY"),0),"")</f>
        <v/>
      </c>
      <c r="D52" s="7">
        <f>IFERROR(ROUND(AVERAGEIFS(Datos!$G$2:$G$36333,Datos!$E$2:$E$36333,$A52,Datos!$B$2:$B$36333,9,Datos!$C$2:$C$36333,"&lt;30",Datos!$F$2:$F$36333,"STANDBY"),0),"")</f>
        <v/>
      </c>
      <c r="E52" s="7">
        <f>IFERROR(ROUND(AVERAGEIFS(Datos!$G$2:$G$36333,Datos!$E$2:$E$36333,$A52,Datos!$B$2:$B$36333,9,Datos!$C$2:$C$36333,"&gt;=30",Datos!$F$2:$F$36333,"STANDBY"),0),"")</f>
        <v/>
      </c>
      <c r="F52" s="7">
        <f>IFERROR(ROUND(AVERAGEIFS(Datos!$G$2:$G$36333,Datos!$E$2:$E$36333,$A52,Datos!$B$2:$B$36333,10,Datos!$C$2:$C$36333,"&lt;30",Datos!$F$2:$F$36333,"STANDBY"),0),"")</f>
        <v/>
      </c>
      <c r="G52" s="7">
        <f>IFERROR(ROUND(AVERAGEIFS(Datos!$G$2:$G$36333,Datos!$E$2:$E$36333,$A52,Datos!$B$2:$B$36333,10,Datos!$C$2:$C$36333,"&gt;=30",Datos!$F$2:$F$36333,"STANDBY"),0),"")</f>
        <v/>
      </c>
      <c r="H52" s="7">
        <f>IFERROR(ROUND(AVERAGEIFS(Datos!$G$2:$G$36333,Datos!$E$2:$E$36333,$A52,Datos!$B$2:$B$36333,11,Datos!$C$2:$C$36333,"&lt;30",Datos!$F$2:$F$36333,"STANDBY"),0),"")</f>
        <v/>
      </c>
      <c r="I52" s="7">
        <f>IFERROR(ROUND(AVERAGEIFS(Datos!$G$2:$G$36333,Datos!$E$2:$E$36333,$A52,Datos!$B$2:$B$36333,11,Datos!$C$2:$C$36333,"&gt;=30",Datos!$F$2:$F$36333,"STANDBY"),0),"")</f>
        <v/>
      </c>
      <c r="J52" s="7">
        <f>IFERROR(ROUND(AVERAGEIFS(Datos!$G$2:$G$36333,Datos!$E$2:$E$36333,$A52,Datos!$B$2:$B$36333,12,Datos!$C$2:$C$36333,"&lt;30",Datos!$F$2:$F$36333,"STANDBY"),0),"")</f>
        <v/>
      </c>
      <c r="K52" s="7">
        <f>IFERROR(ROUND(AVERAGEIFS(Datos!$G$2:$G$36333,Datos!$E$2:$E$36333,$A52,Datos!$B$2:$B$36333,12,Datos!$C$2:$C$36333,"&gt;=30",Datos!$F$2:$F$36333,"STANDBY"),0),"")</f>
        <v/>
      </c>
      <c r="L52" s="7">
        <f>IFERROR(ROUND(AVERAGEIFS(Datos!$G$2:$G$36333,Datos!$E$2:$E$36333,$A52,Datos!$B$2:$B$36333,13,Datos!$C$2:$C$36333,"&lt;30",Datos!$F$2:$F$36333,"STANDBY"),0),"")</f>
        <v/>
      </c>
      <c r="M52" s="7">
        <f>IFERROR(ROUND(AVERAGEIFS(Datos!$G$2:$G$36333,Datos!$E$2:$E$36333,$A52,Datos!$B$2:$B$36333,13,Datos!$C$2:$C$36333,"&gt;=30",Datos!$F$2:$F$36333,"STANDBY"),0),"")</f>
        <v/>
      </c>
      <c r="N52" s="7">
        <f>IFERROR(ROUND(AVERAGEIFS(Datos!$G$2:$G$36333,Datos!$E$2:$E$36333,$A52,Datos!$B$2:$B$36333,14,Datos!$C$2:$C$36333,"&lt;30",Datos!$F$2:$F$36333,"STANDBY"),0),"")</f>
        <v/>
      </c>
      <c r="O52" s="7">
        <f>IFERROR(ROUND(AVERAGEIFS(Datos!$G$2:$G$36333,Datos!$E$2:$E$36333,$A52,Datos!$B$2:$B$36333,14,Datos!$C$2:$C$36333,"&gt;=30",Datos!$F$2:$F$36333,"STANDBY"),0),"")</f>
        <v/>
      </c>
      <c r="P52" s="7">
        <f>IFERROR(ROUND(AVERAGEIFS(Datos!$G$2:$G$36333,Datos!$E$2:$E$36333,$A52,Datos!$B$2:$B$36333,15,Datos!$C$2:$C$36333,"&lt;30",Datos!$F$2:$F$36333,"STANDBY"),0),"")</f>
        <v/>
      </c>
      <c r="Q52" s="7">
        <f>IFERROR(ROUND(AVERAGEIFS(Datos!$G$2:$G$36333,Datos!$E$2:$E$36333,$A52,Datos!$B$2:$B$36333,15,Datos!$C$2:$C$36333,"&gt;=30",Datos!$F$2:$F$36333,"STANDBY"),0),"")</f>
        <v/>
      </c>
      <c r="R52" s="7">
        <f>IFERROR(ROUND(AVERAGEIFS(Datos!$G$2:$G$36333,Datos!$E$2:$E$36333,$A52,Datos!$B$2:$B$36333,16,Datos!$C$2:$C$36333,"&lt;30",Datos!$F$2:$F$36333,"STANDBY"),0),"")</f>
        <v/>
      </c>
      <c r="S52" s="7">
        <f>IFERROR(ROUND(AVERAGEIFS(Datos!$G$2:$G$36333,Datos!$E$2:$E$36333,$A52,Datos!$B$2:$B$36333,16,Datos!$C$2:$C$36333,"&gt;=30",Datos!$F$2:$F$36333,"STANDBY"),0),"")</f>
        <v/>
      </c>
      <c r="T52" s="7">
        <f>IFERROR(ROUND(AVERAGEIFS(Datos!$G$2:$G$36333,Datos!$E$2:$E$36333,$A52,Datos!$B$2:$B$36333,17,Datos!$C$2:$C$36333,"&lt;30",Datos!$F$2:$F$36333,"STANDBY"),0),"")</f>
        <v/>
      </c>
      <c r="U52" s="7">
        <f>IFERROR(ROUND(AVERAGEIFS(Datos!$G$2:$G$36333,Datos!$E$2:$E$36333,$A52,Datos!$B$2:$B$36333,17,Datos!$C$2:$C$36333,"&gt;=30",Datos!$F$2:$F$36333,"STANDBY"),0),"")</f>
        <v/>
      </c>
      <c r="V52" s="7">
        <f>IFERROR(ROUND(AVERAGEIFS(Datos!$G$2:$G$36333,Datos!$E$2:$E$36333,$A52,Datos!$B$2:$B$36333,18,Datos!$C$2:$C$36333,"&lt;30",Datos!$F$2:$F$36333,"STANDBY"),0),"")</f>
        <v/>
      </c>
      <c r="W52" s="7">
        <f>IFERROR(ROUND(AVERAGEIFS(Datos!$G$2:$G$36333,Datos!$E$2:$E$36333,$A52,Datos!$B$2:$B$36333,18,Datos!$C$2:$C$36333,"&gt;=30",Datos!$F$2:$F$36333,"STANDBY"),0),"")</f>
        <v/>
      </c>
      <c r="X52" s="7">
        <f>IFERROR(ROUND(AVERAGEIFS(Datos!$G$2:$G$36333,Datos!$E$2:$E$36333,$A52,Datos!$B$2:$B$36333,19,Datos!$C$2:$C$36333,"&lt;30",Datos!$F$2:$F$36333,"STANDBY"),0),"")</f>
        <v/>
      </c>
      <c r="Y52" s="7">
        <f>IFERROR(ROUND(AVERAGEIFS(Datos!$G$2:$G$36333,Datos!$E$2:$E$36333,$A52,Datos!$B$2:$B$36333,19,Datos!$C$2:$C$36333,"&gt;=30",Datos!$F$2:$F$36333,"STANDBY"),0),"")</f>
        <v/>
      </c>
      <c r="Z52" s="7">
        <f>IFERROR(ROUND(AVERAGEIFS(Datos!$G$2:$G$36333,Datos!$E$2:$E$36333,$A52,Datos!$B$2:$B$36333,20,Datos!$C$2:$C$36333,"&lt;30",Datos!$F$2:$F$36333,"STANDBY"),0),"")</f>
        <v/>
      </c>
      <c r="AA52" s="7">
        <f>IFERROR(ROUND(AVERAGEIFS(Datos!$G$2:$G$36333,Datos!$E$2:$E$36333,$A52,Datos!$B$2:$B$36333,20,Datos!$C$2:$C$36333,"&gt;=30",Datos!$F$2:$F$36333,"STANDBY"),0),"")</f>
        <v/>
      </c>
      <c r="AB52" s="7">
        <f>IFERROR(ROUND(AVERAGEIFS(Datos!$G$2:$G$36333,Datos!$E$2:$E$36333,$A52,Datos!$B$2:$B$36333,21,Datos!$C$2:$C$36333,"&lt;30",Datos!$F$2:$F$36333,"STANDBY"),0),"")</f>
        <v/>
      </c>
      <c r="AC52" s="7">
        <f>IFERROR(ROUND(AVERAGEIFS(Datos!$G$2:$G$36333,Datos!$E$2:$E$36333,$A52,Datos!$B$2:$B$36333,21,Datos!$C$2:$C$36333,"&gt;=30",Datos!$F$2:$F$36333,"STANDBY"),0),"")</f>
        <v/>
      </c>
      <c r="AD52" s="7">
        <f>IFERROR(ROUND(AVERAGEIFS(Datos!$G$2:$G$36333,Datos!$E$2:$E$36333,$A52,Datos!$B$2:$B$36333,22,Datos!$C$2:$C$36333,"&lt;30",Datos!$F$2:$F$36333,"STANDBY"),0),"")</f>
        <v/>
      </c>
      <c r="AE52" s="7">
        <f>IFERROR(ROUND(AVERAGEIFS(Datos!$G$2:$G$36333,Datos!$E$2:$E$36333,$A52,Datos!$B$2:$B$36333,22,Datos!$C$2:$C$36333,"&gt;=30",Datos!$F$2:$F$36333,"STANDBY"),0),"")</f>
        <v/>
      </c>
      <c r="AF52" s="7">
        <f>IFERROR(ROUND(AVERAGEIFS(Datos!$G$2:$G$36333,Datos!$E$2:$E$36333,$A52,Datos!$B$2:$B$36333,23,Datos!$C$2:$C$36333,"&lt;30",Datos!$F$2:$F$36333,"STANDBY"),0),"")</f>
        <v/>
      </c>
      <c r="AG52" s="7">
        <f>IFERROR(ROUND(AVERAGEIFS(Datos!$G$2:$G$36333,Datos!$E$2:$E$36333,$A52,Datos!$B$2:$B$36333,23,Datos!$C$2:$C$36333,"&gt;=30",Datos!$F$2:$F$36333,"STANDBY"),0),"")</f>
        <v/>
      </c>
    </row>
    <row r="53">
      <c r="A53" s="6" t="inlineStr">
        <is>
          <t>Peter Pan's Flight</t>
        </is>
      </c>
      <c r="B53" s="7">
        <f>IFERROR(ROUND(AVERAGEIFS(Datos!$G$2:$G$36333,Datos!$E$2:$E$36333,$A53,Datos!$B$2:$B$36333,8,Datos!$C$2:$C$36333,"&lt;30",Datos!$F$2:$F$36333,"STANDBY"),0),"")</f>
        <v/>
      </c>
      <c r="C53" s="7">
        <f>IFERROR(ROUND(AVERAGEIFS(Datos!$G$2:$G$36333,Datos!$E$2:$E$36333,$A53,Datos!$B$2:$B$36333,8,Datos!$C$2:$C$36333,"&gt;=30",Datos!$F$2:$F$36333,"STANDBY"),0),"")</f>
        <v/>
      </c>
      <c r="D53" s="7">
        <f>IFERROR(ROUND(AVERAGEIFS(Datos!$G$2:$G$36333,Datos!$E$2:$E$36333,$A53,Datos!$B$2:$B$36333,9,Datos!$C$2:$C$36333,"&lt;30",Datos!$F$2:$F$36333,"STANDBY"),0),"")</f>
        <v/>
      </c>
      <c r="E53" s="7">
        <f>IFERROR(ROUND(AVERAGEIFS(Datos!$G$2:$G$36333,Datos!$E$2:$E$36333,$A53,Datos!$B$2:$B$36333,9,Datos!$C$2:$C$36333,"&gt;=30",Datos!$F$2:$F$36333,"STANDBY"),0),"")</f>
        <v/>
      </c>
      <c r="F53" s="7">
        <f>IFERROR(ROUND(AVERAGEIFS(Datos!$G$2:$G$36333,Datos!$E$2:$E$36333,$A53,Datos!$B$2:$B$36333,10,Datos!$C$2:$C$36333,"&lt;30",Datos!$F$2:$F$36333,"STANDBY"),0),"")</f>
        <v/>
      </c>
      <c r="G53" s="7">
        <f>IFERROR(ROUND(AVERAGEIFS(Datos!$G$2:$G$36333,Datos!$E$2:$E$36333,$A53,Datos!$B$2:$B$36333,10,Datos!$C$2:$C$36333,"&gt;=30",Datos!$F$2:$F$36333,"STANDBY"),0),"")</f>
        <v/>
      </c>
      <c r="H53" s="7">
        <f>IFERROR(ROUND(AVERAGEIFS(Datos!$G$2:$G$36333,Datos!$E$2:$E$36333,$A53,Datos!$B$2:$B$36333,11,Datos!$C$2:$C$36333,"&lt;30",Datos!$F$2:$F$36333,"STANDBY"),0),"")</f>
        <v/>
      </c>
      <c r="I53" s="7">
        <f>IFERROR(ROUND(AVERAGEIFS(Datos!$G$2:$G$36333,Datos!$E$2:$E$36333,$A53,Datos!$B$2:$B$36333,11,Datos!$C$2:$C$36333,"&gt;=30",Datos!$F$2:$F$36333,"STANDBY"),0),"")</f>
        <v/>
      </c>
      <c r="J53" s="7">
        <f>IFERROR(ROUND(AVERAGEIFS(Datos!$G$2:$G$36333,Datos!$E$2:$E$36333,$A53,Datos!$B$2:$B$36333,12,Datos!$C$2:$C$36333,"&lt;30",Datos!$F$2:$F$36333,"STANDBY"),0),"")</f>
        <v/>
      </c>
      <c r="K53" s="7">
        <f>IFERROR(ROUND(AVERAGEIFS(Datos!$G$2:$G$36333,Datos!$E$2:$E$36333,$A53,Datos!$B$2:$B$36333,12,Datos!$C$2:$C$36333,"&gt;=30",Datos!$F$2:$F$36333,"STANDBY"),0),"")</f>
        <v/>
      </c>
      <c r="L53" s="7">
        <f>IFERROR(ROUND(AVERAGEIFS(Datos!$G$2:$G$36333,Datos!$E$2:$E$36333,$A53,Datos!$B$2:$B$36333,13,Datos!$C$2:$C$36333,"&lt;30",Datos!$F$2:$F$36333,"STANDBY"),0),"")</f>
        <v/>
      </c>
      <c r="M53" s="7">
        <f>IFERROR(ROUND(AVERAGEIFS(Datos!$G$2:$G$36333,Datos!$E$2:$E$36333,$A53,Datos!$B$2:$B$36333,13,Datos!$C$2:$C$36333,"&gt;=30",Datos!$F$2:$F$36333,"STANDBY"),0),"")</f>
        <v/>
      </c>
      <c r="N53" s="7">
        <f>IFERROR(ROUND(AVERAGEIFS(Datos!$G$2:$G$36333,Datos!$E$2:$E$36333,$A53,Datos!$B$2:$B$36333,14,Datos!$C$2:$C$36333,"&lt;30",Datos!$F$2:$F$36333,"STANDBY"),0),"")</f>
        <v/>
      </c>
      <c r="O53" s="7">
        <f>IFERROR(ROUND(AVERAGEIFS(Datos!$G$2:$G$36333,Datos!$E$2:$E$36333,$A53,Datos!$B$2:$B$36333,14,Datos!$C$2:$C$36333,"&gt;=30",Datos!$F$2:$F$36333,"STANDBY"),0),"")</f>
        <v/>
      </c>
      <c r="P53" s="7">
        <f>IFERROR(ROUND(AVERAGEIFS(Datos!$G$2:$G$36333,Datos!$E$2:$E$36333,$A53,Datos!$B$2:$B$36333,15,Datos!$C$2:$C$36333,"&lt;30",Datos!$F$2:$F$36333,"STANDBY"),0),"")</f>
        <v/>
      </c>
      <c r="Q53" s="7">
        <f>IFERROR(ROUND(AVERAGEIFS(Datos!$G$2:$G$36333,Datos!$E$2:$E$36333,$A53,Datos!$B$2:$B$36333,15,Datos!$C$2:$C$36333,"&gt;=30",Datos!$F$2:$F$36333,"STANDBY"),0),"")</f>
        <v/>
      </c>
      <c r="R53" s="7">
        <f>IFERROR(ROUND(AVERAGEIFS(Datos!$G$2:$G$36333,Datos!$E$2:$E$36333,$A53,Datos!$B$2:$B$36333,16,Datos!$C$2:$C$36333,"&lt;30",Datos!$F$2:$F$36333,"STANDBY"),0),"")</f>
        <v/>
      </c>
      <c r="S53" s="7">
        <f>IFERROR(ROUND(AVERAGEIFS(Datos!$G$2:$G$36333,Datos!$E$2:$E$36333,$A53,Datos!$B$2:$B$36333,16,Datos!$C$2:$C$36333,"&gt;=30",Datos!$F$2:$F$36333,"STANDBY"),0),"")</f>
        <v/>
      </c>
      <c r="T53" s="7">
        <f>IFERROR(ROUND(AVERAGEIFS(Datos!$G$2:$G$36333,Datos!$E$2:$E$36333,$A53,Datos!$B$2:$B$36333,17,Datos!$C$2:$C$36333,"&lt;30",Datos!$F$2:$F$36333,"STANDBY"),0),"")</f>
        <v/>
      </c>
      <c r="U53" s="7">
        <f>IFERROR(ROUND(AVERAGEIFS(Datos!$G$2:$G$36333,Datos!$E$2:$E$36333,$A53,Datos!$B$2:$B$36333,17,Datos!$C$2:$C$36333,"&gt;=30",Datos!$F$2:$F$36333,"STANDBY"),0),"")</f>
        <v/>
      </c>
      <c r="V53" s="7">
        <f>IFERROR(ROUND(AVERAGEIFS(Datos!$G$2:$G$36333,Datos!$E$2:$E$36333,$A53,Datos!$B$2:$B$36333,18,Datos!$C$2:$C$36333,"&lt;30",Datos!$F$2:$F$36333,"STANDBY"),0),"")</f>
        <v/>
      </c>
      <c r="W53" s="7">
        <f>IFERROR(ROUND(AVERAGEIFS(Datos!$G$2:$G$36333,Datos!$E$2:$E$36333,$A53,Datos!$B$2:$B$36333,18,Datos!$C$2:$C$36333,"&gt;=30",Datos!$F$2:$F$36333,"STANDBY"),0),"")</f>
        <v/>
      </c>
      <c r="X53" s="7">
        <f>IFERROR(ROUND(AVERAGEIFS(Datos!$G$2:$G$36333,Datos!$E$2:$E$36333,$A53,Datos!$B$2:$B$36333,19,Datos!$C$2:$C$36333,"&lt;30",Datos!$F$2:$F$36333,"STANDBY"),0),"")</f>
        <v/>
      </c>
      <c r="Y53" s="7">
        <f>IFERROR(ROUND(AVERAGEIFS(Datos!$G$2:$G$36333,Datos!$E$2:$E$36333,$A53,Datos!$B$2:$B$36333,19,Datos!$C$2:$C$36333,"&gt;=30",Datos!$F$2:$F$36333,"STANDBY"),0),"")</f>
        <v/>
      </c>
      <c r="Z53" s="7">
        <f>IFERROR(ROUND(AVERAGEIFS(Datos!$G$2:$G$36333,Datos!$E$2:$E$36333,$A53,Datos!$B$2:$B$36333,20,Datos!$C$2:$C$36333,"&lt;30",Datos!$F$2:$F$36333,"STANDBY"),0),"")</f>
        <v/>
      </c>
      <c r="AA53" s="7">
        <f>IFERROR(ROUND(AVERAGEIFS(Datos!$G$2:$G$36333,Datos!$E$2:$E$36333,$A53,Datos!$B$2:$B$36333,20,Datos!$C$2:$C$36333,"&gt;=30",Datos!$F$2:$F$36333,"STANDBY"),0),"")</f>
        <v/>
      </c>
      <c r="AB53" s="7">
        <f>IFERROR(ROUND(AVERAGEIFS(Datos!$G$2:$G$36333,Datos!$E$2:$E$36333,$A53,Datos!$B$2:$B$36333,21,Datos!$C$2:$C$36333,"&lt;30",Datos!$F$2:$F$36333,"STANDBY"),0),"")</f>
        <v/>
      </c>
      <c r="AC53" s="7">
        <f>IFERROR(ROUND(AVERAGEIFS(Datos!$G$2:$G$36333,Datos!$E$2:$E$36333,$A53,Datos!$B$2:$B$36333,21,Datos!$C$2:$C$36333,"&gt;=30",Datos!$F$2:$F$36333,"STANDBY"),0),"")</f>
        <v/>
      </c>
      <c r="AD53" s="7">
        <f>IFERROR(ROUND(AVERAGEIFS(Datos!$G$2:$G$36333,Datos!$E$2:$E$36333,$A53,Datos!$B$2:$B$36333,22,Datos!$C$2:$C$36333,"&lt;30",Datos!$F$2:$F$36333,"STANDBY"),0),"")</f>
        <v/>
      </c>
      <c r="AE53" s="7">
        <f>IFERROR(ROUND(AVERAGEIFS(Datos!$G$2:$G$36333,Datos!$E$2:$E$36333,$A53,Datos!$B$2:$B$36333,22,Datos!$C$2:$C$36333,"&gt;=30",Datos!$F$2:$F$36333,"STANDBY"),0),"")</f>
        <v/>
      </c>
      <c r="AF53" s="7">
        <f>IFERROR(ROUND(AVERAGEIFS(Datos!$G$2:$G$36333,Datos!$E$2:$E$36333,$A53,Datos!$B$2:$B$36333,23,Datos!$C$2:$C$36333,"&lt;30",Datos!$F$2:$F$36333,"STANDBY"),0),"")</f>
        <v/>
      </c>
      <c r="AG53" s="7">
        <f>IFERROR(ROUND(AVERAGEIFS(Datos!$G$2:$G$36333,Datos!$E$2:$E$36333,$A53,Datos!$B$2:$B$36333,23,Datos!$C$2:$C$36333,"&gt;=30",Datos!$F$2:$F$36333,"STANDBY"),0),"")</f>
        <v/>
      </c>
    </row>
    <row r="54">
      <c r="A54" s="6" t="inlineStr">
        <is>
          <t>Phantom Manor</t>
        </is>
      </c>
      <c r="B54" s="7">
        <f>IFERROR(ROUND(AVERAGEIFS(Datos!$G$2:$G$36333,Datos!$E$2:$E$36333,$A54,Datos!$B$2:$B$36333,8,Datos!$C$2:$C$36333,"&lt;30",Datos!$F$2:$F$36333,"STANDBY"),0),"")</f>
        <v/>
      </c>
      <c r="C54" s="7">
        <f>IFERROR(ROUND(AVERAGEIFS(Datos!$G$2:$G$36333,Datos!$E$2:$E$36333,$A54,Datos!$B$2:$B$36333,8,Datos!$C$2:$C$36333,"&gt;=30",Datos!$F$2:$F$36333,"STANDBY"),0),"")</f>
        <v/>
      </c>
      <c r="D54" s="7">
        <f>IFERROR(ROUND(AVERAGEIFS(Datos!$G$2:$G$36333,Datos!$E$2:$E$36333,$A54,Datos!$B$2:$B$36333,9,Datos!$C$2:$C$36333,"&lt;30",Datos!$F$2:$F$36333,"STANDBY"),0),"")</f>
        <v/>
      </c>
      <c r="E54" s="7">
        <f>IFERROR(ROUND(AVERAGEIFS(Datos!$G$2:$G$36333,Datos!$E$2:$E$36333,$A54,Datos!$B$2:$B$36333,9,Datos!$C$2:$C$36333,"&gt;=30",Datos!$F$2:$F$36333,"STANDBY"),0),"")</f>
        <v/>
      </c>
      <c r="F54" s="7">
        <f>IFERROR(ROUND(AVERAGEIFS(Datos!$G$2:$G$36333,Datos!$E$2:$E$36333,$A54,Datos!$B$2:$B$36333,10,Datos!$C$2:$C$36333,"&lt;30",Datos!$F$2:$F$36333,"STANDBY"),0),"")</f>
        <v/>
      </c>
      <c r="G54" s="7">
        <f>IFERROR(ROUND(AVERAGEIFS(Datos!$G$2:$G$36333,Datos!$E$2:$E$36333,$A54,Datos!$B$2:$B$36333,10,Datos!$C$2:$C$36333,"&gt;=30",Datos!$F$2:$F$36333,"STANDBY"),0),"")</f>
        <v/>
      </c>
      <c r="H54" s="7">
        <f>IFERROR(ROUND(AVERAGEIFS(Datos!$G$2:$G$36333,Datos!$E$2:$E$36333,$A54,Datos!$B$2:$B$36333,11,Datos!$C$2:$C$36333,"&lt;30",Datos!$F$2:$F$36333,"STANDBY"),0),"")</f>
        <v/>
      </c>
      <c r="I54" s="7">
        <f>IFERROR(ROUND(AVERAGEIFS(Datos!$G$2:$G$36333,Datos!$E$2:$E$36333,$A54,Datos!$B$2:$B$36333,11,Datos!$C$2:$C$36333,"&gt;=30",Datos!$F$2:$F$36333,"STANDBY"),0),"")</f>
        <v/>
      </c>
      <c r="J54" s="7">
        <f>IFERROR(ROUND(AVERAGEIFS(Datos!$G$2:$G$36333,Datos!$E$2:$E$36333,$A54,Datos!$B$2:$B$36333,12,Datos!$C$2:$C$36333,"&lt;30",Datos!$F$2:$F$36333,"STANDBY"),0),"")</f>
        <v/>
      </c>
      <c r="K54" s="7">
        <f>IFERROR(ROUND(AVERAGEIFS(Datos!$G$2:$G$36333,Datos!$E$2:$E$36333,$A54,Datos!$B$2:$B$36333,12,Datos!$C$2:$C$36333,"&gt;=30",Datos!$F$2:$F$36333,"STANDBY"),0),"")</f>
        <v/>
      </c>
      <c r="L54" s="7">
        <f>IFERROR(ROUND(AVERAGEIFS(Datos!$G$2:$G$36333,Datos!$E$2:$E$36333,$A54,Datos!$B$2:$B$36333,13,Datos!$C$2:$C$36333,"&lt;30",Datos!$F$2:$F$36333,"STANDBY"),0),"")</f>
        <v/>
      </c>
      <c r="M54" s="7">
        <f>IFERROR(ROUND(AVERAGEIFS(Datos!$G$2:$G$36333,Datos!$E$2:$E$36333,$A54,Datos!$B$2:$B$36333,13,Datos!$C$2:$C$36333,"&gt;=30",Datos!$F$2:$F$36333,"STANDBY"),0),"")</f>
        <v/>
      </c>
      <c r="N54" s="7">
        <f>IFERROR(ROUND(AVERAGEIFS(Datos!$G$2:$G$36333,Datos!$E$2:$E$36333,$A54,Datos!$B$2:$B$36333,14,Datos!$C$2:$C$36333,"&lt;30",Datos!$F$2:$F$36333,"STANDBY"),0),"")</f>
        <v/>
      </c>
      <c r="O54" s="7">
        <f>IFERROR(ROUND(AVERAGEIFS(Datos!$G$2:$G$36333,Datos!$E$2:$E$36333,$A54,Datos!$B$2:$B$36333,14,Datos!$C$2:$C$36333,"&gt;=30",Datos!$F$2:$F$36333,"STANDBY"),0),"")</f>
        <v/>
      </c>
      <c r="P54" s="7">
        <f>IFERROR(ROUND(AVERAGEIFS(Datos!$G$2:$G$36333,Datos!$E$2:$E$36333,$A54,Datos!$B$2:$B$36333,15,Datos!$C$2:$C$36333,"&lt;30",Datos!$F$2:$F$36333,"STANDBY"),0),"")</f>
        <v/>
      </c>
      <c r="Q54" s="7">
        <f>IFERROR(ROUND(AVERAGEIFS(Datos!$G$2:$G$36333,Datos!$E$2:$E$36333,$A54,Datos!$B$2:$B$36333,15,Datos!$C$2:$C$36333,"&gt;=30",Datos!$F$2:$F$36333,"STANDBY"),0),"")</f>
        <v/>
      </c>
      <c r="R54" s="7">
        <f>IFERROR(ROUND(AVERAGEIFS(Datos!$G$2:$G$36333,Datos!$E$2:$E$36333,$A54,Datos!$B$2:$B$36333,16,Datos!$C$2:$C$36333,"&lt;30",Datos!$F$2:$F$36333,"STANDBY"),0),"")</f>
        <v/>
      </c>
      <c r="S54" s="7">
        <f>IFERROR(ROUND(AVERAGEIFS(Datos!$G$2:$G$36333,Datos!$E$2:$E$36333,$A54,Datos!$B$2:$B$36333,16,Datos!$C$2:$C$36333,"&gt;=30",Datos!$F$2:$F$36333,"STANDBY"),0),"")</f>
        <v/>
      </c>
      <c r="T54" s="7">
        <f>IFERROR(ROUND(AVERAGEIFS(Datos!$G$2:$G$36333,Datos!$E$2:$E$36333,$A54,Datos!$B$2:$B$36333,17,Datos!$C$2:$C$36333,"&lt;30",Datos!$F$2:$F$36333,"STANDBY"),0),"")</f>
        <v/>
      </c>
      <c r="U54" s="7">
        <f>IFERROR(ROUND(AVERAGEIFS(Datos!$G$2:$G$36333,Datos!$E$2:$E$36333,$A54,Datos!$B$2:$B$36333,17,Datos!$C$2:$C$36333,"&gt;=30",Datos!$F$2:$F$36333,"STANDBY"),0),"")</f>
        <v/>
      </c>
      <c r="V54" s="7">
        <f>IFERROR(ROUND(AVERAGEIFS(Datos!$G$2:$G$36333,Datos!$E$2:$E$36333,$A54,Datos!$B$2:$B$36333,18,Datos!$C$2:$C$36333,"&lt;30",Datos!$F$2:$F$36333,"STANDBY"),0),"")</f>
        <v/>
      </c>
      <c r="W54" s="7">
        <f>IFERROR(ROUND(AVERAGEIFS(Datos!$G$2:$G$36333,Datos!$E$2:$E$36333,$A54,Datos!$B$2:$B$36333,18,Datos!$C$2:$C$36333,"&gt;=30",Datos!$F$2:$F$36333,"STANDBY"),0),"")</f>
        <v/>
      </c>
      <c r="X54" s="7">
        <f>IFERROR(ROUND(AVERAGEIFS(Datos!$G$2:$G$36333,Datos!$E$2:$E$36333,$A54,Datos!$B$2:$B$36333,19,Datos!$C$2:$C$36333,"&lt;30",Datos!$F$2:$F$36333,"STANDBY"),0),"")</f>
        <v/>
      </c>
      <c r="Y54" s="7">
        <f>IFERROR(ROUND(AVERAGEIFS(Datos!$G$2:$G$36333,Datos!$E$2:$E$36333,$A54,Datos!$B$2:$B$36333,19,Datos!$C$2:$C$36333,"&gt;=30",Datos!$F$2:$F$36333,"STANDBY"),0),"")</f>
        <v/>
      </c>
      <c r="Z54" s="7">
        <f>IFERROR(ROUND(AVERAGEIFS(Datos!$G$2:$G$36333,Datos!$E$2:$E$36333,$A54,Datos!$B$2:$B$36333,20,Datos!$C$2:$C$36333,"&lt;30",Datos!$F$2:$F$36333,"STANDBY"),0),"")</f>
        <v/>
      </c>
      <c r="AA54" s="7">
        <f>IFERROR(ROUND(AVERAGEIFS(Datos!$G$2:$G$36333,Datos!$E$2:$E$36333,$A54,Datos!$B$2:$B$36333,20,Datos!$C$2:$C$36333,"&gt;=30",Datos!$F$2:$F$36333,"STANDBY"),0),"")</f>
        <v/>
      </c>
      <c r="AB54" s="7">
        <f>IFERROR(ROUND(AVERAGEIFS(Datos!$G$2:$G$36333,Datos!$E$2:$E$36333,$A54,Datos!$B$2:$B$36333,21,Datos!$C$2:$C$36333,"&lt;30",Datos!$F$2:$F$36333,"STANDBY"),0),"")</f>
        <v/>
      </c>
      <c r="AC54" s="7">
        <f>IFERROR(ROUND(AVERAGEIFS(Datos!$G$2:$G$36333,Datos!$E$2:$E$36333,$A54,Datos!$B$2:$B$36333,21,Datos!$C$2:$C$36333,"&gt;=30",Datos!$F$2:$F$36333,"STANDBY"),0),"")</f>
        <v/>
      </c>
      <c r="AD54" s="7">
        <f>IFERROR(ROUND(AVERAGEIFS(Datos!$G$2:$G$36333,Datos!$E$2:$E$36333,$A54,Datos!$B$2:$B$36333,22,Datos!$C$2:$C$36333,"&lt;30",Datos!$F$2:$F$36333,"STANDBY"),0),"")</f>
        <v/>
      </c>
      <c r="AE54" s="7">
        <f>IFERROR(ROUND(AVERAGEIFS(Datos!$G$2:$G$36333,Datos!$E$2:$E$36333,$A54,Datos!$B$2:$B$36333,22,Datos!$C$2:$C$36333,"&gt;=30",Datos!$F$2:$F$36333,"STANDBY"),0),"")</f>
        <v/>
      </c>
      <c r="AF54" s="7">
        <f>IFERROR(ROUND(AVERAGEIFS(Datos!$G$2:$G$36333,Datos!$E$2:$E$36333,$A54,Datos!$B$2:$B$36333,23,Datos!$C$2:$C$36333,"&lt;30",Datos!$F$2:$F$36333,"STANDBY"),0),"")</f>
        <v/>
      </c>
      <c r="AG54" s="7">
        <f>IFERROR(ROUND(AVERAGEIFS(Datos!$G$2:$G$36333,Datos!$E$2:$E$36333,$A54,Datos!$B$2:$B$36333,23,Datos!$C$2:$C$36333,"&gt;=30",Datos!$F$2:$F$36333,"STANDBY"),0),"")</f>
        <v/>
      </c>
    </row>
    <row r="55">
      <c r="A55" s="6" t="inlineStr">
        <is>
          <t>Pirate Galleon</t>
        </is>
      </c>
      <c r="B55" s="7">
        <f>IFERROR(ROUND(AVERAGEIFS(Datos!$G$2:$G$36333,Datos!$E$2:$E$36333,$A55,Datos!$B$2:$B$36333,8,Datos!$C$2:$C$36333,"&lt;30",Datos!$F$2:$F$36333,"STANDBY"),0),"")</f>
        <v/>
      </c>
      <c r="C55" s="7">
        <f>IFERROR(ROUND(AVERAGEIFS(Datos!$G$2:$G$36333,Datos!$E$2:$E$36333,$A55,Datos!$B$2:$B$36333,8,Datos!$C$2:$C$36333,"&gt;=30",Datos!$F$2:$F$36333,"STANDBY"),0),"")</f>
        <v/>
      </c>
      <c r="D55" s="7">
        <f>IFERROR(ROUND(AVERAGEIFS(Datos!$G$2:$G$36333,Datos!$E$2:$E$36333,$A55,Datos!$B$2:$B$36333,9,Datos!$C$2:$C$36333,"&lt;30",Datos!$F$2:$F$36333,"STANDBY"),0),"")</f>
        <v/>
      </c>
      <c r="E55" s="7">
        <f>IFERROR(ROUND(AVERAGEIFS(Datos!$G$2:$G$36333,Datos!$E$2:$E$36333,$A55,Datos!$B$2:$B$36333,9,Datos!$C$2:$C$36333,"&gt;=30",Datos!$F$2:$F$36333,"STANDBY"),0),"")</f>
        <v/>
      </c>
      <c r="F55" s="7">
        <f>IFERROR(ROUND(AVERAGEIFS(Datos!$G$2:$G$36333,Datos!$E$2:$E$36333,$A55,Datos!$B$2:$B$36333,10,Datos!$C$2:$C$36333,"&lt;30",Datos!$F$2:$F$36333,"STANDBY"),0),"")</f>
        <v/>
      </c>
      <c r="G55" s="7">
        <f>IFERROR(ROUND(AVERAGEIFS(Datos!$G$2:$G$36333,Datos!$E$2:$E$36333,$A55,Datos!$B$2:$B$36333,10,Datos!$C$2:$C$36333,"&gt;=30",Datos!$F$2:$F$36333,"STANDBY"),0),"")</f>
        <v/>
      </c>
      <c r="H55" s="7">
        <f>IFERROR(ROUND(AVERAGEIFS(Datos!$G$2:$G$36333,Datos!$E$2:$E$36333,$A55,Datos!$B$2:$B$36333,11,Datos!$C$2:$C$36333,"&lt;30",Datos!$F$2:$F$36333,"STANDBY"),0),"")</f>
        <v/>
      </c>
      <c r="I55" s="7">
        <f>IFERROR(ROUND(AVERAGEIFS(Datos!$G$2:$G$36333,Datos!$E$2:$E$36333,$A55,Datos!$B$2:$B$36333,11,Datos!$C$2:$C$36333,"&gt;=30",Datos!$F$2:$F$36333,"STANDBY"),0),"")</f>
        <v/>
      </c>
      <c r="J55" s="7">
        <f>IFERROR(ROUND(AVERAGEIFS(Datos!$G$2:$G$36333,Datos!$E$2:$E$36333,$A55,Datos!$B$2:$B$36333,12,Datos!$C$2:$C$36333,"&lt;30",Datos!$F$2:$F$36333,"STANDBY"),0),"")</f>
        <v/>
      </c>
      <c r="K55" s="7">
        <f>IFERROR(ROUND(AVERAGEIFS(Datos!$G$2:$G$36333,Datos!$E$2:$E$36333,$A55,Datos!$B$2:$B$36333,12,Datos!$C$2:$C$36333,"&gt;=30",Datos!$F$2:$F$36333,"STANDBY"),0),"")</f>
        <v/>
      </c>
      <c r="L55" s="7">
        <f>IFERROR(ROUND(AVERAGEIFS(Datos!$G$2:$G$36333,Datos!$E$2:$E$36333,$A55,Datos!$B$2:$B$36333,13,Datos!$C$2:$C$36333,"&lt;30",Datos!$F$2:$F$36333,"STANDBY"),0),"")</f>
        <v/>
      </c>
      <c r="M55" s="7">
        <f>IFERROR(ROUND(AVERAGEIFS(Datos!$G$2:$G$36333,Datos!$E$2:$E$36333,$A55,Datos!$B$2:$B$36333,13,Datos!$C$2:$C$36333,"&gt;=30",Datos!$F$2:$F$36333,"STANDBY"),0),"")</f>
        <v/>
      </c>
      <c r="N55" s="7">
        <f>IFERROR(ROUND(AVERAGEIFS(Datos!$G$2:$G$36333,Datos!$E$2:$E$36333,$A55,Datos!$B$2:$B$36333,14,Datos!$C$2:$C$36333,"&lt;30",Datos!$F$2:$F$36333,"STANDBY"),0),"")</f>
        <v/>
      </c>
      <c r="O55" s="7">
        <f>IFERROR(ROUND(AVERAGEIFS(Datos!$G$2:$G$36333,Datos!$E$2:$E$36333,$A55,Datos!$B$2:$B$36333,14,Datos!$C$2:$C$36333,"&gt;=30",Datos!$F$2:$F$36333,"STANDBY"),0),"")</f>
        <v/>
      </c>
      <c r="P55" s="7">
        <f>IFERROR(ROUND(AVERAGEIFS(Datos!$G$2:$G$36333,Datos!$E$2:$E$36333,$A55,Datos!$B$2:$B$36333,15,Datos!$C$2:$C$36333,"&lt;30",Datos!$F$2:$F$36333,"STANDBY"),0),"")</f>
        <v/>
      </c>
      <c r="Q55" s="7">
        <f>IFERROR(ROUND(AVERAGEIFS(Datos!$G$2:$G$36333,Datos!$E$2:$E$36333,$A55,Datos!$B$2:$B$36333,15,Datos!$C$2:$C$36333,"&gt;=30",Datos!$F$2:$F$36333,"STANDBY"),0),"")</f>
        <v/>
      </c>
      <c r="R55" s="7">
        <f>IFERROR(ROUND(AVERAGEIFS(Datos!$G$2:$G$36333,Datos!$E$2:$E$36333,$A55,Datos!$B$2:$B$36333,16,Datos!$C$2:$C$36333,"&lt;30",Datos!$F$2:$F$36333,"STANDBY"),0),"")</f>
        <v/>
      </c>
      <c r="S55" s="7">
        <f>IFERROR(ROUND(AVERAGEIFS(Datos!$G$2:$G$36333,Datos!$E$2:$E$36333,$A55,Datos!$B$2:$B$36333,16,Datos!$C$2:$C$36333,"&gt;=30",Datos!$F$2:$F$36333,"STANDBY"),0),"")</f>
        <v/>
      </c>
      <c r="T55" s="7">
        <f>IFERROR(ROUND(AVERAGEIFS(Datos!$G$2:$G$36333,Datos!$E$2:$E$36333,$A55,Datos!$B$2:$B$36333,17,Datos!$C$2:$C$36333,"&lt;30",Datos!$F$2:$F$36333,"STANDBY"),0),"")</f>
        <v/>
      </c>
      <c r="U55" s="7">
        <f>IFERROR(ROUND(AVERAGEIFS(Datos!$G$2:$G$36333,Datos!$E$2:$E$36333,$A55,Datos!$B$2:$B$36333,17,Datos!$C$2:$C$36333,"&gt;=30",Datos!$F$2:$F$36333,"STANDBY"),0),"")</f>
        <v/>
      </c>
      <c r="V55" s="7">
        <f>IFERROR(ROUND(AVERAGEIFS(Datos!$G$2:$G$36333,Datos!$E$2:$E$36333,$A55,Datos!$B$2:$B$36333,18,Datos!$C$2:$C$36333,"&lt;30",Datos!$F$2:$F$36333,"STANDBY"),0),"")</f>
        <v/>
      </c>
      <c r="W55" s="7">
        <f>IFERROR(ROUND(AVERAGEIFS(Datos!$G$2:$G$36333,Datos!$E$2:$E$36333,$A55,Datos!$B$2:$B$36333,18,Datos!$C$2:$C$36333,"&gt;=30",Datos!$F$2:$F$36333,"STANDBY"),0),"")</f>
        <v/>
      </c>
      <c r="X55" s="7">
        <f>IFERROR(ROUND(AVERAGEIFS(Datos!$G$2:$G$36333,Datos!$E$2:$E$36333,$A55,Datos!$B$2:$B$36333,19,Datos!$C$2:$C$36333,"&lt;30",Datos!$F$2:$F$36333,"STANDBY"),0),"")</f>
        <v/>
      </c>
      <c r="Y55" s="7">
        <f>IFERROR(ROUND(AVERAGEIFS(Datos!$G$2:$G$36333,Datos!$E$2:$E$36333,$A55,Datos!$B$2:$B$36333,19,Datos!$C$2:$C$36333,"&gt;=30",Datos!$F$2:$F$36333,"STANDBY"),0),"")</f>
        <v/>
      </c>
      <c r="Z55" s="7">
        <f>IFERROR(ROUND(AVERAGEIFS(Datos!$G$2:$G$36333,Datos!$E$2:$E$36333,$A55,Datos!$B$2:$B$36333,20,Datos!$C$2:$C$36333,"&lt;30",Datos!$F$2:$F$36333,"STANDBY"),0),"")</f>
        <v/>
      </c>
      <c r="AA55" s="7">
        <f>IFERROR(ROUND(AVERAGEIFS(Datos!$G$2:$G$36333,Datos!$E$2:$E$36333,$A55,Datos!$B$2:$B$36333,20,Datos!$C$2:$C$36333,"&gt;=30",Datos!$F$2:$F$36333,"STANDBY"),0),"")</f>
        <v/>
      </c>
      <c r="AB55" s="7">
        <f>IFERROR(ROUND(AVERAGEIFS(Datos!$G$2:$G$36333,Datos!$E$2:$E$36333,$A55,Datos!$B$2:$B$36333,21,Datos!$C$2:$C$36333,"&lt;30",Datos!$F$2:$F$36333,"STANDBY"),0),"")</f>
        <v/>
      </c>
      <c r="AC55" s="7">
        <f>IFERROR(ROUND(AVERAGEIFS(Datos!$G$2:$G$36333,Datos!$E$2:$E$36333,$A55,Datos!$B$2:$B$36333,21,Datos!$C$2:$C$36333,"&gt;=30",Datos!$F$2:$F$36333,"STANDBY"),0),"")</f>
        <v/>
      </c>
      <c r="AD55" s="7">
        <f>IFERROR(ROUND(AVERAGEIFS(Datos!$G$2:$G$36333,Datos!$E$2:$E$36333,$A55,Datos!$B$2:$B$36333,22,Datos!$C$2:$C$36333,"&lt;30",Datos!$F$2:$F$36333,"STANDBY"),0),"")</f>
        <v/>
      </c>
      <c r="AE55" s="7">
        <f>IFERROR(ROUND(AVERAGEIFS(Datos!$G$2:$G$36333,Datos!$E$2:$E$36333,$A55,Datos!$B$2:$B$36333,22,Datos!$C$2:$C$36333,"&gt;=30",Datos!$F$2:$F$36333,"STANDBY"),0),"")</f>
        <v/>
      </c>
      <c r="AF55" s="7">
        <f>IFERROR(ROUND(AVERAGEIFS(Datos!$G$2:$G$36333,Datos!$E$2:$E$36333,$A55,Datos!$B$2:$B$36333,23,Datos!$C$2:$C$36333,"&lt;30",Datos!$F$2:$F$36333,"STANDBY"),0),"")</f>
        <v/>
      </c>
      <c r="AG55" s="7">
        <f>IFERROR(ROUND(AVERAGEIFS(Datos!$G$2:$G$36333,Datos!$E$2:$E$36333,$A55,Datos!$B$2:$B$36333,23,Datos!$C$2:$C$36333,"&gt;=30",Datos!$F$2:$F$36333,"STANDBY"),0),"")</f>
        <v/>
      </c>
    </row>
    <row r="56">
      <c r="A56" s="6" t="inlineStr">
        <is>
          <t>Pirates of the Caribbean</t>
        </is>
      </c>
      <c r="B56" s="7">
        <f>IFERROR(ROUND(AVERAGEIFS(Datos!$G$2:$G$36333,Datos!$E$2:$E$36333,$A56,Datos!$B$2:$B$36333,8,Datos!$C$2:$C$36333,"&lt;30",Datos!$F$2:$F$36333,"STANDBY"),0),"")</f>
        <v/>
      </c>
      <c r="C56" s="7">
        <f>IFERROR(ROUND(AVERAGEIFS(Datos!$G$2:$G$36333,Datos!$E$2:$E$36333,$A56,Datos!$B$2:$B$36333,8,Datos!$C$2:$C$36333,"&gt;=30",Datos!$F$2:$F$36333,"STANDBY"),0),"")</f>
        <v/>
      </c>
      <c r="D56" s="7">
        <f>IFERROR(ROUND(AVERAGEIFS(Datos!$G$2:$G$36333,Datos!$E$2:$E$36333,$A56,Datos!$B$2:$B$36333,9,Datos!$C$2:$C$36333,"&lt;30",Datos!$F$2:$F$36333,"STANDBY"),0),"")</f>
        <v/>
      </c>
      <c r="E56" s="7">
        <f>IFERROR(ROUND(AVERAGEIFS(Datos!$G$2:$G$36333,Datos!$E$2:$E$36333,$A56,Datos!$B$2:$B$36333,9,Datos!$C$2:$C$36333,"&gt;=30",Datos!$F$2:$F$36333,"STANDBY"),0),"")</f>
        <v/>
      </c>
      <c r="F56" s="7">
        <f>IFERROR(ROUND(AVERAGEIFS(Datos!$G$2:$G$36333,Datos!$E$2:$E$36333,$A56,Datos!$B$2:$B$36333,10,Datos!$C$2:$C$36333,"&lt;30",Datos!$F$2:$F$36333,"STANDBY"),0),"")</f>
        <v/>
      </c>
      <c r="G56" s="7">
        <f>IFERROR(ROUND(AVERAGEIFS(Datos!$G$2:$G$36333,Datos!$E$2:$E$36333,$A56,Datos!$B$2:$B$36333,10,Datos!$C$2:$C$36333,"&gt;=30",Datos!$F$2:$F$36333,"STANDBY"),0),"")</f>
        <v/>
      </c>
      <c r="H56" s="7">
        <f>IFERROR(ROUND(AVERAGEIFS(Datos!$G$2:$G$36333,Datos!$E$2:$E$36333,$A56,Datos!$B$2:$B$36333,11,Datos!$C$2:$C$36333,"&lt;30",Datos!$F$2:$F$36333,"STANDBY"),0),"")</f>
        <v/>
      </c>
      <c r="I56" s="7">
        <f>IFERROR(ROUND(AVERAGEIFS(Datos!$G$2:$G$36333,Datos!$E$2:$E$36333,$A56,Datos!$B$2:$B$36333,11,Datos!$C$2:$C$36333,"&gt;=30",Datos!$F$2:$F$36333,"STANDBY"),0),"")</f>
        <v/>
      </c>
      <c r="J56" s="7">
        <f>IFERROR(ROUND(AVERAGEIFS(Datos!$G$2:$G$36333,Datos!$E$2:$E$36333,$A56,Datos!$B$2:$B$36333,12,Datos!$C$2:$C$36333,"&lt;30",Datos!$F$2:$F$36333,"STANDBY"),0),"")</f>
        <v/>
      </c>
      <c r="K56" s="7">
        <f>IFERROR(ROUND(AVERAGEIFS(Datos!$G$2:$G$36333,Datos!$E$2:$E$36333,$A56,Datos!$B$2:$B$36333,12,Datos!$C$2:$C$36333,"&gt;=30",Datos!$F$2:$F$36333,"STANDBY"),0),"")</f>
        <v/>
      </c>
      <c r="L56" s="7">
        <f>IFERROR(ROUND(AVERAGEIFS(Datos!$G$2:$G$36333,Datos!$E$2:$E$36333,$A56,Datos!$B$2:$B$36333,13,Datos!$C$2:$C$36333,"&lt;30",Datos!$F$2:$F$36333,"STANDBY"),0),"")</f>
        <v/>
      </c>
      <c r="M56" s="7">
        <f>IFERROR(ROUND(AVERAGEIFS(Datos!$G$2:$G$36333,Datos!$E$2:$E$36333,$A56,Datos!$B$2:$B$36333,13,Datos!$C$2:$C$36333,"&gt;=30",Datos!$F$2:$F$36333,"STANDBY"),0),"")</f>
        <v/>
      </c>
      <c r="N56" s="7">
        <f>IFERROR(ROUND(AVERAGEIFS(Datos!$G$2:$G$36333,Datos!$E$2:$E$36333,$A56,Datos!$B$2:$B$36333,14,Datos!$C$2:$C$36333,"&lt;30",Datos!$F$2:$F$36333,"STANDBY"),0),"")</f>
        <v/>
      </c>
      <c r="O56" s="7">
        <f>IFERROR(ROUND(AVERAGEIFS(Datos!$G$2:$G$36333,Datos!$E$2:$E$36333,$A56,Datos!$B$2:$B$36333,14,Datos!$C$2:$C$36333,"&gt;=30",Datos!$F$2:$F$36333,"STANDBY"),0),"")</f>
        <v/>
      </c>
      <c r="P56" s="7">
        <f>IFERROR(ROUND(AVERAGEIFS(Datos!$G$2:$G$36333,Datos!$E$2:$E$36333,$A56,Datos!$B$2:$B$36333,15,Datos!$C$2:$C$36333,"&lt;30",Datos!$F$2:$F$36333,"STANDBY"),0),"")</f>
        <v/>
      </c>
      <c r="Q56" s="7">
        <f>IFERROR(ROUND(AVERAGEIFS(Datos!$G$2:$G$36333,Datos!$E$2:$E$36333,$A56,Datos!$B$2:$B$36333,15,Datos!$C$2:$C$36333,"&gt;=30",Datos!$F$2:$F$36333,"STANDBY"),0),"")</f>
        <v/>
      </c>
      <c r="R56" s="7">
        <f>IFERROR(ROUND(AVERAGEIFS(Datos!$G$2:$G$36333,Datos!$E$2:$E$36333,$A56,Datos!$B$2:$B$36333,16,Datos!$C$2:$C$36333,"&lt;30",Datos!$F$2:$F$36333,"STANDBY"),0),"")</f>
        <v/>
      </c>
      <c r="S56" s="7">
        <f>IFERROR(ROUND(AVERAGEIFS(Datos!$G$2:$G$36333,Datos!$E$2:$E$36333,$A56,Datos!$B$2:$B$36333,16,Datos!$C$2:$C$36333,"&gt;=30",Datos!$F$2:$F$36333,"STANDBY"),0),"")</f>
        <v/>
      </c>
      <c r="T56" s="7">
        <f>IFERROR(ROUND(AVERAGEIFS(Datos!$G$2:$G$36333,Datos!$E$2:$E$36333,$A56,Datos!$B$2:$B$36333,17,Datos!$C$2:$C$36333,"&lt;30",Datos!$F$2:$F$36333,"STANDBY"),0),"")</f>
        <v/>
      </c>
      <c r="U56" s="7">
        <f>IFERROR(ROUND(AVERAGEIFS(Datos!$G$2:$G$36333,Datos!$E$2:$E$36333,$A56,Datos!$B$2:$B$36333,17,Datos!$C$2:$C$36333,"&gt;=30",Datos!$F$2:$F$36333,"STANDBY"),0),"")</f>
        <v/>
      </c>
      <c r="V56" s="7">
        <f>IFERROR(ROUND(AVERAGEIFS(Datos!$G$2:$G$36333,Datos!$E$2:$E$36333,$A56,Datos!$B$2:$B$36333,18,Datos!$C$2:$C$36333,"&lt;30",Datos!$F$2:$F$36333,"STANDBY"),0),"")</f>
        <v/>
      </c>
      <c r="W56" s="7">
        <f>IFERROR(ROUND(AVERAGEIFS(Datos!$G$2:$G$36333,Datos!$E$2:$E$36333,$A56,Datos!$B$2:$B$36333,18,Datos!$C$2:$C$36333,"&gt;=30",Datos!$F$2:$F$36333,"STANDBY"),0),"")</f>
        <v/>
      </c>
      <c r="X56" s="7">
        <f>IFERROR(ROUND(AVERAGEIFS(Datos!$G$2:$G$36333,Datos!$E$2:$E$36333,$A56,Datos!$B$2:$B$36333,19,Datos!$C$2:$C$36333,"&lt;30",Datos!$F$2:$F$36333,"STANDBY"),0),"")</f>
        <v/>
      </c>
      <c r="Y56" s="7">
        <f>IFERROR(ROUND(AVERAGEIFS(Datos!$G$2:$G$36333,Datos!$E$2:$E$36333,$A56,Datos!$B$2:$B$36333,19,Datos!$C$2:$C$36333,"&gt;=30",Datos!$F$2:$F$36333,"STANDBY"),0),"")</f>
        <v/>
      </c>
      <c r="Z56" s="7">
        <f>IFERROR(ROUND(AVERAGEIFS(Datos!$G$2:$G$36333,Datos!$E$2:$E$36333,$A56,Datos!$B$2:$B$36333,20,Datos!$C$2:$C$36333,"&lt;30",Datos!$F$2:$F$36333,"STANDBY"),0),"")</f>
        <v/>
      </c>
      <c r="AA56" s="7">
        <f>IFERROR(ROUND(AVERAGEIFS(Datos!$G$2:$G$36333,Datos!$E$2:$E$36333,$A56,Datos!$B$2:$B$36333,20,Datos!$C$2:$C$36333,"&gt;=30",Datos!$F$2:$F$36333,"STANDBY"),0),"")</f>
        <v/>
      </c>
      <c r="AB56" s="7">
        <f>IFERROR(ROUND(AVERAGEIFS(Datos!$G$2:$G$36333,Datos!$E$2:$E$36333,$A56,Datos!$B$2:$B$36333,21,Datos!$C$2:$C$36333,"&lt;30",Datos!$F$2:$F$36333,"STANDBY"),0),"")</f>
        <v/>
      </c>
      <c r="AC56" s="7">
        <f>IFERROR(ROUND(AVERAGEIFS(Datos!$G$2:$G$36333,Datos!$E$2:$E$36333,$A56,Datos!$B$2:$B$36333,21,Datos!$C$2:$C$36333,"&gt;=30",Datos!$F$2:$F$36333,"STANDBY"),0),"")</f>
        <v/>
      </c>
      <c r="AD56" s="7">
        <f>IFERROR(ROUND(AVERAGEIFS(Datos!$G$2:$G$36333,Datos!$E$2:$E$36333,$A56,Datos!$B$2:$B$36333,22,Datos!$C$2:$C$36333,"&lt;30",Datos!$F$2:$F$36333,"STANDBY"),0),"")</f>
        <v/>
      </c>
      <c r="AE56" s="7">
        <f>IFERROR(ROUND(AVERAGEIFS(Datos!$G$2:$G$36333,Datos!$E$2:$E$36333,$A56,Datos!$B$2:$B$36333,22,Datos!$C$2:$C$36333,"&gt;=30",Datos!$F$2:$F$36333,"STANDBY"),0),"")</f>
        <v/>
      </c>
      <c r="AF56" s="7">
        <f>IFERROR(ROUND(AVERAGEIFS(Datos!$G$2:$G$36333,Datos!$E$2:$E$36333,$A56,Datos!$B$2:$B$36333,23,Datos!$C$2:$C$36333,"&lt;30",Datos!$F$2:$F$36333,"STANDBY"),0),"")</f>
        <v/>
      </c>
      <c r="AG56" s="7">
        <f>IFERROR(ROUND(AVERAGEIFS(Datos!$G$2:$G$36333,Datos!$E$2:$E$36333,$A56,Datos!$B$2:$B$36333,23,Datos!$C$2:$C$36333,"&gt;=30",Datos!$F$2:$F$36333,"STANDBY"),0),"")</f>
        <v/>
      </c>
    </row>
    <row r="57">
      <c r="A57" s="6" t="inlineStr">
        <is>
          <t>Pirates' Beach</t>
        </is>
      </c>
      <c r="B57" s="7">
        <f>IFERROR(ROUND(AVERAGEIFS(Datos!$G$2:$G$36333,Datos!$E$2:$E$36333,$A57,Datos!$B$2:$B$36333,8,Datos!$C$2:$C$36333,"&lt;30",Datos!$F$2:$F$36333,"STANDBY"),0),"")</f>
        <v/>
      </c>
      <c r="C57" s="7">
        <f>IFERROR(ROUND(AVERAGEIFS(Datos!$G$2:$G$36333,Datos!$E$2:$E$36333,$A57,Datos!$B$2:$B$36333,8,Datos!$C$2:$C$36333,"&gt;=30",Datos!$F$2:$F$36333,"STANDBY"),0),"")</f>
        <v/>
      </c>
      <c r="D57" s="7">
        <f>IFERROR(ROUND(AVERAGEIFS(Datos!$G$2:$G$36333,Datos!$E$2:$E$36333,$A57,Datos!$B$2:$B$36333,9,Datos!$C$2:$C$36333,"&lt;30",Datos!$F$2:$F$36333,"STANDBY"),0),"")</f>
        <v/>
      </c>
      <c r="E57" s="7">
        <f>IFERROR(ROUND(AVERAGEIFS(Datos!$G$2:$G$36333,Datos!$E$2:$E$36333,$A57,Datos!$B$2:$B$36333,9,Datos!$C$2:$C$36333,"&gt;=30",Datos!$F$2:$F$36333,"STANDBY"),0),"")</f>
        <v/>
      </c>
      <c r="F57" s="7">
        <f>IFERROR(ROUND(AVERAGEIFS(Datos!$G$2:$G$36333,Datos!$E$2:$E$36333,$A57,Datos!$B$2:$B$36333,10,Datos!$C$2:$C$36333,"&lt;30",Datos!$F$2:$F$36333,"STANDBY"),0),"")</f>
        <v/>
      </c>
      <c r="G57" s="7">
        <f>IFERROR(ROUND(AVERAGEIFS(Datos!$G$2:$G$36333,Datos!$E$2:$E$36333,$A57,Datos!$B$2:$B$36333,10,Datos!$C$2:$C$36333,"&gt;=30",Datos!$F$2:$F$36333,"STANDBY"),0),"")</f>
        <v/>
      </c>
      <c r="H57" s="7">
        <f>IFERROR(ROUND(AVERAGEIFS(Datos!$G$2:$G$36333,Datos!$E$2:$E$36333,$A57,Datos!$B$2:$B$36333,11,Datos!$C$2:$C$36333,"&lt;30",Datos!$F$2:$F$36333,"STANDBY"),0),"")</f>
        <v/>
      </c>
      <c r="I57" s="7">
        <f>IFERROR(ROUND(AVERAGEIFS(Datos!$G$2:$G$36333,Datos!$E$2:$E$36333,$A57,Datos!$B$2:$B$36333,11,Datos!$C$2:$C$36333,"&gt;=30",Datos!$F$2:$F$36333,"STANDBY"),0),"")</f>
        <v/>
      </c>
      <c r="J57" s="7">
        <f>IFERROR(ROUND(AVERAGEIFS(Datos!$G$2:$G$36333,Datos!$E$2:$E$36333,$A57,Datos!$B$2:$B$36333,12,Datos!$C$2:$C$36333,"&lt;30",Datos!$F$2:$F$36333,"STANDBY"),0),"")</f>
        <v/>
      </c>
      <c r="K57" s="7">
        <f>IFERROR(ROUND(AVERAGEIFS(Datos!$G$2:$G$36333,Datos!$E$2:$E$36333,$A57,Datos!$B$2:$B$36333,12,Datos!$C$2:$C$36333,"&gt;=30",Datos!$F$2:$F$36333,"STANDBY"),0),"")</f>
        <v/>
      </c>
      <c r="L57" s="7">
        <f>IFERROR(ROUND(AVERAGEIFS(Datos!$G$2:$G$36333,Datos!$E$2:$E$36333,$A57,Datos!$B$2:$B$36333,13,Datos!$C$2:$C$36333,"&lt;30",Datos!$F$2:$F$36333,"STANDBY"),0),"")</f>
        <v/>
      </c>
      <c r="M57" s="7">
        <f>IFERROR(ROUND(AVERAGEIFS(Datos!$G$2:$G$36333,Datos!$E$2:$E$36333,$A57,Datos!$B$2:$B$36333,13,Datos!$C$2:$C$36333,"&gt;=30",Datos!$F$2:$F$36333,"STANDBY"),0),"")</f>
        <v/>
      </c>
      <c r="N57" s="7">
        <f>IFERROR(ROUND(AVERAGEIFS(Datos!$G$2:$G$36333,Datos!$E$2:$E$36333,$A57,Datos!$B$2:$B$36333,14,Datos!$C$2:$C$36333,"&lt;30",Datos!$F$2:$F$36333,"STANDBY"),0),"")</f>
        <v/>
      </c>
      <c r="O57" s="7">
        <f>IFERROR(ROUND(AVERAGEIFS(Datos!$G$2:$G$36333,Datos!$E$2:$E$36333,$A57,Datos!$B$2:$B$36333,14,Datos!$C$2:$C$36333,"&gt;=30",Datos!$F$2:$F$36333,"STANDBY"),0),"")</f>
        <v/>
      </c>
      <c r="P57" s="7">
        <f>IFERROR(ROUND(AVERAGEIFS(Datos!$G$2:$G$36333,Datos!$E$2:$E$36333,$A57,Datos!$B$2:$B$36333,15,Datos!$C$2:$C$36333,"&lt;30",Datos!$F$2:$F$36333,"STANDBY"),0),"")</f>
        <v/>
      </c>
      <c r="Q57" s="7">
        <f>IFERROR(ROUND(AVERAGEIFS(Datos!$G$2:$G$36333,Datos!$E$2:$E$36333,$A57,Datos!$B$2:$B$36333,15,Datos!$C$2:$C$36333,"&gt;=30",Datos!$F$2:$F$36333,"STANDBY"),0),"")</f>
        <v/>
      </c>
      <c r="R57" s="7">
        <f>IFERROR(ROUND(AVERAGEIFS(Datos!$G$2:$G$36333,Datos!$E$2:$E$36333,$A57,Datos!$B$2:$B$36333,16,Datos!$C$2:$C$36333,"&lt;30",Datos!$F$2:$F$36333,"STANDBY"),0),"")</f>
        <v/>
      </c>
      <c r="S57" s="7">
        <f>IFERROR(ROUND(AVERAGEIFS(Datos!$G$2:$G$36333,Datos!$E$2:$E$36333,$A57,Datos!$B$2:$B$36333,16,Datos!$C$2:$C$36333,"&gt;=30",Datos!$F$2:$F$36333,"STANDBY"),0),"")</f>
        <v/>
      </c>
      <c r="T57" s="7">
        <f>IFERROR(ROUND(AVERAGEIFS(Datos!$G$2:$G$36333,Datos!$E$2:$E$36333,$A57,Datos!$B$2:$B$36333,17,Datos!$C$2:$C$36333,"&lt;30",Datos!$F$2:$F$36333,"STANDBY"),0),"")</f>
        <v/>
      </c>
      <c r="U57" s="7">
        <f>IFERROR(ROUND(AVERAGEIFS(Datos!$G$2:$G$36333,Datos!$E$2:$E$36333,$A57,Datos!$B$2:$B$36333,17,Datos!$C$2:$C$36333,"&gt;=30",Datos!$F$2:$F$36333,"STANDBY"),0),"")</f>
        <v/>
      </c>
      <c r="V57" s="7">
        <f>IFERROR(ROUND(AVERAGEIFS(Datos!$G$2:$G$36333,Datos!$E$2:$E$36333,$A57,Datos!$B$2:$B$36333,18,Datos!$C$2:$C$36333,"&lt;30",Datos!$F$2:$F$36333,"STANDBY"),0),"")</f>
        <v/>
      </c>
      <c r="W57" s="7">
        <f>IFERROR(ROUND(AVERAGEIFS(Datos!$G$2:$G$36333,Datos!$E$2:$E$36333,$A57,Datos!$B$2:$B$36333,18,Datos!$C$2:$C$36333,"&gt;=30",Datos!$F$2:$F$36333,"STANDBY"),0),"")</f>
        <v/>
      </c>
      <c r="X57" s="7">
        <f>IFERROR(ROUND(AVERAGEIFS(Datos!$G$2:$G$36333,Datos!$E$2:$E$36333,$A57,Datos!$B$2:$B$36333,19,Datos!$C$2:$C$36333,"&lt;30",Datos!$F$2:$F$36333,"STANDBY"),0),"")</f>
        <v/>
      </c>
      <c r="Y57" s="7">
        <f>IFERROR(ROUND(AVERAGEIFS(Datos!$G$2:$G$36333,Datos!$E$2:$E$36333,$A57,Datos!$B$2:$B$36333,19,Datos!$C$2:$C$36333,"&gt;=30",Datos!$F$2:$F$36333,"STANDBY"),0),"")</f>
        <v/>
      </c>
      <c r="Z57" s="7">
        <f>IFERROR(ROUND(AVERAGEIFS(Datos!$G$2:$G$36333,Datos!$E$2:$E$36333,$A57,Datos!$B$2:$B$36333,20,Datos!$C$2:$C$36333,"&lt;30",Datos!$F$2:$F$36333,"STANDBY"),0),"")</f>
        <v/>
      </c>
      <c r="AA57" s="7">
        <f>IFERROR(ROUND(AVERAGEIFS(Datos!$G$2:$G$36333,Datos!$E$2:$E$36333,$A57,Datos!$B$2:$B$36333,20,Datos!$C$2:$C$36333,"&gt;=30",Datos!$F$2:$F$36333,"STANDBY"),0),"")</f>
        <v/>
      </c>
      <c r="AB57" s="7">
        <f>IFERROR(ROUND(AVERAGEIFS(Datos!$G$2:$G$36333,Datos!$E$2:$E$36333,$A57,Datos!$B$2:$B$36333,21,Datos!$C$2:$C$36333,"&lt;30",Datos!$F$2:$F$36333,"STANDBY"),0),"")</f>
        <v/>
      </c>
      <c r="AC57" s="7">
        <f>IFERROR(ROUND(AVERAGEIFS(Datos!$G$2:$G$36333,Datos!$E$2:$E$36333,$A57,Datos!$B$2:$B$36333,21,Datos!$C$2:$C$36333,"&gt;=30",Datos!$F$2:$F$36333,"STANDBY"),0),"")</f>
        <v/>
      </c>
      <c r="AD57" s="7">
        <f>IFERROR(ROUND(AVERAGEIFS(Datos!$G$2:$G$36333,Datos!$E$2:$E$36333,$A57,Datos!$B$2:$B$36333,22,Datos!$C$2:$C$36333,"&lt;30",Datos!$F$2:$F$36333,"STANDBY"),0),"")</f>
        <v/>
      </c>
      <c r="AE57" s="7">
        <f>IFERROR(ROUND(AVERAGEIFS(Datos!$G$2:$G$36333,Datos!$E$2:$E$36333,$A57,Datos!$B$2:$B$36333,22,Datos!$C$2:$C$36333,"&gt;=30",Datos!$F$2:$F$36333,"STANDBY"),0),"")</f>
        <v/>
      </c>
      <c r="AF57" s="7">
        <f>IFERROR(ROUND(AVERAGEIFS(Datos!$G$2:$G$36333,Datos!$E$2:$E$36333,$A57,Datos!$B$2:$B$36333,23,Datos!$C$2:$C$36333,"&lt;30",Datos!$F$2:$F$36333,"STANDBY"),0),"")</f>
        <v/>
      </c>
      <c r="AG57" s="7">
        <f>IFERROR(ROUND(AVERAGEIFS(Datos!$G$2:$G$36333,Datos!$E$2:$E$36333,$A57,Datos!$B$2:$B$36333,23,Datos!$C$2:$C$36333,"&gt;=30",Datos!$F$2:$F$36333,"STANDBY"),0),"")</f>
        <v/>
      </c>
    </row>
    <row r="58">
      <c r="A58" s="6" t="inlineStr">
        <is>
          <t>Princess Pavilion</t>
        </is>
      </c>
      <c r="B58" s="7">
        <f>IFERROR(ROUND(AVERAGEIFS(Datos!$G$2:$G$36333,Datos!$E$2:$E$36333,$A58,Datos!$B$2:$B$36333,8,Datos!$C$2:$C$36333,"&lt;30",Datos!$F$2:$F$36333,"STANDBY"),0),"")</f>
        <v/>
      </c>
      <c r="C58" s="7">
        <f>IFERROR(ROUND(AVERAGEIFS(Datos!$G$2:$G$36333,Datos!$E$2:$E$36333,$A58,Datos!$B$2:$B$36333,8,Datos!$C$2:$C$36333,"&gt;=30",Datos!$F$2:$F$36333,"STANDBY"),0),"")</f>
        <v/>
      </c>
      <c r="D58" s="7">
        <f>IFERROR(ROUND(AVERAGEIFS(Datos!$G$2:$G$36333,Datos!$E$2:$E$36333,$A58,Datos!$B$2:$B$36333,9,Datos!$C$2:$C$36333,"&lt;30",Datos!$F$2:$F$36333,"STANDBY"),0),"")</f>
        <v/>
      </c>
      <c r="E58" s="7">
        <f>IFERROR(ROUND(AVERAGEIFS(Datos!$G$2:$G$36333,Datos!$E$2:$E$36333,$A58,Datos!$B$2:$B$36333,9,Datos!$C$2:$C$36333,"&gt;=30",Datos!$F$2:$F$36333,"STANDBY"),0),"")</f>
        <v/>
      </c>
      <c r="F58" s="7">
        <f>IFERROR(ROUND(AVERAGEIFS(Datos!$G$2:$G$36333,Datos!$E$2:$E$36333,$A58,Datos!$B$2:$B$36333,10,Datos!$C$2:$C$36333,"&lt;30",Datos!$F$2:$F$36333,"STANDBY"),0),"")</f>
        <v/>
      </c>
      <c r="G58" s="7">
        <f>IFERROR(ROUND(AVERAGEIFS(Datos!$G$2:$G$36333,Datos!$E$2:$E$36333,$A58,Datos!$B$2:$B$36333,10,Datos!$C$2:$C$36333,"&gt;=30",Datos!$F$2:$F$36333,"STANDBY"),0),"")</f>
        <v/>
      </c>
      <c r="H58" s="7">
        <f>IFERROR(ROUND(AVERAGEIFS(Datos!$G$2:$G$36333,Datos!$E$2:$E$36333,$A58,Datos!$B$2:$B$36333,11,Datos!$C$2:$C$36333,"&lt;30",Datos!$F$2:$F$36333,"STANDBY"),0),"")</f>
        <v/>
      </c>
      <c r="I58" s="7">
        <f>IFERROR(ROUND(AVERAGEIFS(Datos!$G$2:$G$36333,Datos!$E$2:$E$36333,$A58,Datos!$B$2:$B$36333,11,Datos!$C$2:$C$36333,"&gt;=30",Datos!$F$2:$F$36333,"STANDBY"),0),"")</f>
        <v/>
      </c>
      <c r="J58" s="7">
        <f>IFERROR(ROUND(AVERAGEIFS(Datos!$G$2:$G$36333,Datos!$E$2:$E$36333,$A58,Datos!$B$2:$B$36333,12,Datos!$C$2:$C$36333,"&lt;30",Datos!$F$2:$F$36333,"STANDBY"),0),"")</f>
        <v/>
      </c>
      <c r="K58" s="7">
        <f>IFERROR(ROUND(AVERAGEIFS(Datos!$G$2:$G$36333,Datos!$E$2:$E$36333,$A58,Datos!$B$2:$B$36333,12,Datos!$C$2:$C$36333,"&gt;=30",Datos!$F$2:$F$36333,"STANDBY"),0),"")</f>
        <v/>
      </c>
      <c r="L58" s="7">
        <f>IFERROR(ROUND(AVERAGEIFS(Datos!$G$2:$G$36333,Datos!$E$2:$E$36333,$A58,Datos!$B$2:$B$36333,13,Datos!$C$2:$C$36333,"&lt;30",Datos!$F$2:$F$36333,"STANDBY"),0),"")</f>
        <v/>
      </c>
      <c r="M58" s="7">
        <f>IFERROR(ROUND(AVERAGEIFS(Datos!$G$2:$G$36333,Datos!$E$2:$E$36333,$A58,Datos!$B$2:$B$36333,13,Datos!$C$2:$C$36333,"&gt;=30",Datos!$F$2:$F$36333,"STANDBY"),0),"")</f>
        <v/>
      </c>
      <c r="N58" s="7">
        <f>IFERROR(ROUND(AVERAGEIFS(Datos!$G$2:$G$36333,Datos!$E$2:$E$36333,$A58,Datos!$B$2:$B$36333,14,Datos!$C$2:$C$36333,"&lt;30",Datos!$F$2:$F$36333,"STANDBY"),0),"")</f>
        <v/>
      </c>
      <c r="O58" s="7">
        <f>IFERROR(ROUND(AVERAGEIFS(Datos!$G$2:$G$36333,Datos!$E$2:$E$36333,$A58,Datos!$B$2:$B$36333,14,Datos!$C$2:$C$36333,"&gt;=30",Datos!$F$2:$F$36333,"STANDBY"),0),"")</f>
        <v/>
      </c>
      <c r="P58" s="7">
        <f>IFERROR(ROUND(AVERAGEIFS(Datos!$G$2:$G$36333,Datos!$E$2:$E$36333,$A58,Datos!$B$2:$B$36333,15,Datos!$C$2:$C$36333,"&lt;30",Datos!$F$2:$F$36333,"STANDBY"),0),"")</f>
        <v/>
      </c>
      <c r="Q58" s="7">
        <f>IFERROR(ROUND(AVERAGEIFS(Datos!$G$2:$G$36333,Datos!$E$2:$E$36333,$A58,Datos!$B$2:$B$36333,15,Datos!$C$2:$C$36333,"&gt;=30",Datos!$F$2:$F$36333,"STANDBY"),0),"")</f>
        <v/>
      </c>
      <c r="R58" s="7">
        <f>IFERROR(ROUND(AVERAGEIFS(Datos!$G$2:$G$36333,Datos!$E$2:$E$36333,$A58,Datos!$B$2:$B$36333,16,Datos!$C$2:$C$36333,"&lt;30",Datos!$F$2:$F$36333,"STANDBY"),0),"")</f>
        <v/>
      </c>
      <c r="S58" s="7">
        <f>IFERROR(ROUND(AVERAGEIFS(Datos!$G$2:$G$36333,Datos!$E$2:$E$36333,$A58,Datos!$B$2:$B$36333,16,Datos!$C$2:$C$36333,"&gt;=30",Datos!$F$2:$F$36333,"STANDBY"),0),"")</f>
        <v/>
      </c>
      <c r="T58" s="7">
        <f>IFERROR(ROUND(AVERAGEIFS(Datos!$G$2:$G$36333,Datos!$E$2:$E$36333,$A58,Datos!$B$2:$B$36333,17,Datos!$C$2:$C$36333,"&lt;30",Datos!$F$2:$F$36333,"STANDBY"),0),"")</f>
        <v/>
      </c>
      <c r="U58" s="7">
        <f>IFERROR(ROUND(AVERAGEIFS(Datos!$G$2:$G$36333,Datos!$E$2:$E$36333,$A58,Datos!$B$2:$B$36333,17,Datos!$C$2:$C$36333,"&gt;=30",Datos!$F$2:$F$36333,"STANDBY"),0),"")</f>
        <v/>
      </c>
      <c r="V58" s="7">
        <f>IFERROR(ROUND(AVERAGEIFS(Datos!$G$2:$G$36333,Datos!$E$2:$E$36333,$A58,Datos!$B$2:$B$36333,18,Datos!$C$2:$C$36333,"&lt;30",Datos!$F$2:$F$36333,"STANDBY"),0),"")</f>
        <v/>
      </c>
      <c r="W58" s="7">
        <f>IFERROR(ROUND(AVERAGEIFS(Datos!$G$2:$G$36333,Datos!$E$2:$E$36333,$A58,Datos!$B$2:$B$36333,18,Datos!$C$2:$C$36333,"&gt;=30",Datos!$F$2:$F$36333,"STANDBY"),0),"")</f>
        <v/>
      </c>
      <c r="X58" s="7">
        <f>IFERROR(ROUND(AVERAGEIFS(Datos!$G$2:$G$36333,Datos!$E$2:$E$36333,$A58,Datos!$B$2:$B$36333,19,Datos!$C$2:$C$36333,"&lt;30",Datos!$F$2:$F$36333,"STANDBY"),0),"")</f>
        <v/>
      </c>
      <c r="Y58" s="7">
        <f>IFERROR(ROUND(AVERAGEIFS(Datos!$G$2:$G$36333,Datos!$E$2:$E$36333,$A58,Datos!$B$2:$B$36333,19,Datos!$C$2:$C$36333,"&gt;=30",Datos!$F$2:$F$36333,"STANDBY"),0),"")</f>
        <v/>
      </c>
      <c r="Z58" s="7">
        <f>IFERROR(ROUND(AVERAGEIFS(Datos!$G$2:$G$36333,Datos!$E$2:$E$36333,$A58,Datos!$B$2:$B$36333,20,Datos!$C$2:$C$36333,"&lt;30",Datos!$F$2:$F$36333,"STANDBY"),0),"")</f>
        <v/>
      </c>
      <c r="AA58" s="7">
        <f>IFERROR(ROUND(AVERAGEIFS(Datos!$G$2:$G$36333,Datos!$E$2:$E$36333,$A58,Datos!$B$2:$B$36333,20,Datos!$C$2:$C$36333,"&gt;=30",Datos!$F$2:$F$36333,"STANDBY"),0),"")</f>
        <v/>
      </c>
      <c r="AB58" s="7">
        <f>IFERROR(ROUND(AVERAGEIFS(Datos!$G$2:$G$36333,Datos!$E$2:$E$36333,$A58,Datos!$B$2:$B$36333,21,Datos!$C$2:$C$36333,"&lt;30",Datos!$F$2:$F$36333,"STANDBY"),0),"")</f>
        <v/>
      </c>
      <c r="AC58" s="7">
        <f>IFERROR(ROUND(AVERAGEIFS(Datos!$G$2:$G$36333,Datos!$E$2:$E$36333,$A58,Datos!$B$2:$B$36333,21,Datos!$C$2:$C$36333,"&gt;=30",Datos!$F$2:$F$36333,"STANDBY"),0),"")</f>
        <v/>
      </c>
      <c r="AD58" s="7">
        <f>IFERROR(ROUND(AVERAGEIFS(Datos!$G$2:$G$36333,Datos!$E$2:$E$36333,$A58,Datos!$B$2:$B$36333,22,Datos!$C$2:$C$36333,"&lt;30",Datos!$F$2:$F$36333,"STANDBY"),0),"")</f>
        <v/>
      </c>
      <c r="AE58" s="7">
        <f>IFERROR(ROUND(AVERAGEIFS(Datos!$G$2:$G$36333,Datos!$E$2:$E$36333,$A58,Datos!$B$2:$B$36333,22,Datos!$C$2:$C$36333,"&gt;=30",Datos!$F$2:$F$36333,"STANDBY"),0),"")</f>
        <v/>
      </c>
      <c r="AF58" s="7">
        <f>IFERROR(ROUND(AVERAGEIFS(Datos!$G$2:$G$36333,Datos!$E$2:$E$36333,$A58,Datos!$B$2:$B$36333,23,Datos!$C$2:$C$36333,"&lt;30",Datos!$F$2:$F$36333,"STANDBY"),0),"")</f>
        <v/>
      </c>
      <c r="AG58" s="7">
        <f>IFERROR(ROUND(AVERAGEIFS(Datos!$G$2:$G$36333,Datos!$E$2:$E$36333,$A58,Datos!$B$2:$B$36333,23,Datos!$C$2:$C$36333,"&gt;=30",Datos!$F$2:$F$36333,"STANDBY"),0),"")</f>
        <v/>
      </c>
    </row>
    <row r="59">
      <c r="A59" s="6" t="inlineStr">
        <is>
          <t>River Rogue Keelboats</t>
        </is>
      </c>
      <c r="B59" s="7">
        <f>IFERROR(ROUND(AVERAGEIFS(Datos!$G$2:$G$36333,Datos!$E$2:$E$36333,$A59,Datos!$B$2:$B$36333,8,Datos!$C$2:$C$36333,"&lt;30",Datos!$F$2:$F$36333,"STANDBY"),0),"")</f>
        <v/>
      </c>
      <c r="C59" s="7">
        <f>IFERROR(ROUND(AVERAGEIFS(Datos!$G$2:$G$36333,Datos!$E$2:$E$36333,$A59,Datos!$B$2:$B$36333,8,Datos!$C$2:$C$36333,"&gt;=30",Datos!$F$2:$F$36333,"STANDBY"),0),"")</f>
        <v/>
      </c>
      <c r="D59" s="7">
        <f>IFERROR(ROUND(AVERAGEIFS(Datos!$G$2:$G$36333,Datos!$E$2:$E$36333,$A59,Datos!$B$2:$B$36333,9,Datos!$C$2:$C$36333,"&lt;30",Datos!$F$2:$F$36333,"STANDBY"),0),"")</f>
        <v/>
      </c>
      <c r="E59" s="7">
        <f>IFERROR(ROUND(AVERAGEIFS(Datos!$G$2:$G$36333,Datos!$E$2:$E$36333,$A59,Datos!$B$2:$B$36333,9,Datos!$C$2:$C$36333,"&gt;=30",Datos!$F$2:$F$36333,"STANDBY"),0),"")</f>
        <v/>
      </c>
      <c r="F59" s="7">
        <f>IFERROR(ROUND(AVERAGEIFS(Datos!$G$2:$G$36333,Datos!$E$2:$E$36333,$A59,Datos!$B$2:$B$36333,10,Datos!$C$2:$C$36333,"&lt;30",Datos!$F$2:$F$36333,"STANDBY"),0),"")</f>
        <v/>
      </c>
      <c r="G59" s="7">
        <f>IFERROR(ROUND(AVERAGEIFS(Datos!$G$2:$G$36333,Datos!$E$2:$E$36333,$A59,Datos!$B$2:$B$36333,10,Datos!$C$2:$C$36333,"&gt;=30",Datos!$F$2:$F$36333,"STANDBY"),0),"")</f>
        <v/>
      </c>
      <c r="H59" s="7">
        <f>IFERROR(ROUND(AVERAGEIFS(Datos!$G$2:$G$36333,Datos!$E$2:$E$36333,$A59,Datos!$B$2:$B$36333,11,Datos!$C$2:$C$36333,"&lt;30",Datos!$F$2:$F$36333,"STANDBY"),0),"")</f>
        <v/>
      </c>
      <c r="I59" s="7">
        <f>IFERROR(ROUND(AVERAGEIFS(Datos!$G$2:$G$36333,Datos!$E$2:$E$36333,$A59,Datos!$B$2:$B$36333,11,Datos!$C$2:$C$36333,"&gt;=30",Datos!$F$2:$F$36333,"STANDBY"),0),"")</f>
        <v/>
      </c>
      <c r="J59" s="7">
        <f>IFERROR(ROUND(AVERAGEIFS(Datos!$G$2:$G$36333,Datos!$E$2:$E$36333,$A59,Datos!$B$2:$B$36333,12,Datos!$C$2:$C$36333,"&lt;30",Datos!$F$2:$F$36333,"STANDBY"),0),"")</f>
        <v/>
      </c>
      <c r="K59" s="7">
        <f>IFERROR(ROUND(AVERAGEIFS(Datos!$G$2:$G$36333,Datos!$E$2:$E$36333,$A59,Datos!$B$2:$B$36333,12,Datos!$C$2:$C$36333,"&gt;=30",Datos!$F$2:$F$36333,"STANDBY"),0),"")</f>
        <v/>
      </c>
      <c r="L59" s="7">
        <f>IFERROR(ROUND(AVERAGEIFS(Datos!$G$2:$G$36333,Datos!$E$2:$E$36333,$A59,Datos!$B$2:$B$36333,13,Datos!$C$2:$C$36333,"&lt;30",Datos!$F$2:$F$36333,"STANDBY"),0),"")</f>
        <v/>
      </c>
      <c r="M59" s="7">
        <f>IFERROR(ROUND(AVERAGEIFS(Datos!$G$2:$G$36333,Datos!$E$2:$E$36333,$A59,Datos!$B$2:$B$36333,13,Datos!$C$2:$C$36333,"&gt;=30",Datos!$F$2:$F$36333,"STANDBY"),0),"")</f>
        <v/>
      </c>
      <c r="N59" s="7">
        <f>IFERROR(ROUND(AVERAGEIFS(Datos!$G$2:$G$36333,Datos!$E$2:$E$36333,$A59,Datos!$B$2:$B$36333,14,Datos!$C$2:$C$36333,"&lt;30",Datos!$F$2:$F$36333,"STANDBY"),0),"")</f>
        <v/>
      </c>
      <c r="O59" s="7">
        <f>IFERROR(ROUND(AVERAGEIFS(Datos!$G$2:$G$36333,Datos!$E$2:$E$36333,$A59,Datos!$B$2:$B$36333,14,Datos!$C$2:$C$36333,"&gt;=30",Datos!$F$2:$F$36333,"STANDBY"),0),"")</f>
        <v/>
      </c>
      <c r="P59" s="7">
        <f>IFERROR(ROUND(AVERAGEIFS(Datos!$G$2:$G$36333,Datos!$E$2:$E$36333,$A59,Datos!$B$2:$B$36333,15,Datos!$C$2:$C$36333,"&lt;30",Datos!$F$2:$F$36333,"STANDBY"),0),"")</f>
        <v/>
      </c>
      <c r="Q59" s="7">
        <f>IFERROR(ROUND(AVERAGEIFS(Datos!$G$2:$G$36333,Datos!$E$2:$E$36333,$A59,Datos!$B$2:$B$36333,15,Datos!$C$2:$C$36333,"&gt;=30",Datos!$F$2:$F$36333,"STANDBY"),0),"")</f>
        <v/>
      </c>
      <c r="R59" s="7">
        <f>IFERROR(ROUND(AVERAGEIFS(Datos!$G$2:$G$36333,Datos!$E$2:$E$36333,$A59,Datos!$B$2:$B$36333,16,Datos!$C$2:$C$36333,"&lt;30",Datos!$F$2:$F$36333,"STANDBY"),0),"")</f>
        <v/>
      </c>
      <c r="S59" s="7">
        <f>IFERROR(ROUND(AVERAGEIFS(Datos!$G$2:$G$36333,Datos!$E$2:$E$36333,$A59,Datos!$B$2:$B$36333,16,Datos!$C$2:$C$36333,"&gt;=30",Datos!$F$2:$F$36333,"STANDBY"),0),"")</f>
        <v/>
      </c>
      <c r="T59" s="7">
        <f>IFERROR(ROUND(AVERAGEIFS(Datos!$G$2:$G$36333,Datos!$E$2:$E$36333,$A59,Datos!$B$2:$B$36333,17,Datos!$C$2:$C$36333,"&lt;30",Datos!$F$2:$F$36333,"STANDBY"),0),"")</f>
        <v/>
      </c>
      <c r="U59" s="7">
        <f>IFERROR(ROUND(AVERAGEIFS(Datos!$G$2:$G$36333,Datos!$E$2:$E$36333,$A59,Datos!$B$2:$B$36333,17,Datos!$C$2:$C$36333,"&gt;=30",Datos!$F$2:$F$36333,"STANDBY"),0),"")</f>
        <v/>
      </c>
      <c r="V59" s="7">
        <f>IFERROR(ROUND(AVERAGEIFS(Datos!$G$2:$G$36333,Datos!$E$2:$E$36333,$A59,Datos!$B$2:$B$36333,18,Datos!$C$2:$C$36333,"&lt;30",Datos!$F$2:$F$36333,"STANDBY"),0),"")</f>
        <v/>
      </c>
      <c r="W59" s="7">
        <f>IFERROR(ROUND(AVERAGEIFS(Datos!$G$2:$G$36333,Datos!$E$2:$E$36333,$A59,Datos!$B$2:$B$36333,18,Datos!$C$2:$C$36333,"&gt;=30",Datos!$F$2:$F$36333,"STANDBY"),0),"")</f>
        <v/>
      </c>
      <c r="X59" s="7">
        <f>IFERROR(ROUND(AVERAGEIFS(Datos!$G$2:$G$36333,Datos!$E$2:$E$36333,$A59,Datos!$B$2:$B$36333,19,Datos!$C$2:$C$36333,"&lt;30",Datos!$F$2:$F$36333,"STANDBY"),0),"")</f>
        <v/>
      </c>
      <c r="Y59" s="7">
        <f>IFERROR(ROUND(AVERAGEIFS(Datos!$G$2:$G$36333,Datos!$E$2:$E$36333,$A59,Datos!$B$2:$B$36333,19,Datos!$C$2:$C$36333,"&gt;=30",Datos!$F$2:$F$36333,"STANDBY"),0),"")</f>
        <v/>
      </c>
      <c r="Z59" s="7">
        <f>IFERROR(ROUND(AVERAGEIFS(Datos!$G$2:$G$36333,Datos!$E$2:$E$36333,$A59,Datos!$B$2:$B$36333,20,Datos!$C$2:$C$36333,"&lt;30",Datos!$F$2:$F$36333,"STANDBY"),0),"")</f>
        <v/>
      </c>
      <c r="AA59" s="7">
        <f>IFERROR(ROUND(AVERAGEIFS(Datos!$G$2:$G$36333,Datos!$E$2:$E$36333,$A59,Datos!$B$2:$B$36333,20,Datos!$C$2:$C$36333,"&gt;=30",Datos!$F$2:$F$36333,"STANDBY"),0),"")</f>
        <v/>
      </c>
      <c r="AB59" s="7">
        <f>IFERROR(ROUND(AVERAGEIFS(Datos!$G$2:$G$36333,Datos!$E$2:$E$36333,$A59,Datos!$B$2:$B$36333,21,Datos!$C$2:$C$36333,"&lt;30",Datos!$F$2:$F$36333,"STANDBY"),0),"")</f>
        <v/>
      </c>
      <c r="AC59" s="7">
        <f>IFERROR(ROUND(AVERAGEIFS(Datos!$G$2:$G$36333,Datos!$E$2:$E$36333,$A59,Datos!$B$2:$B$36333,21,Datos!$C$2:$C$36333,"&gt;=30",Datos!$F$2:$F$36333,"STANDBY"),0),"")</f>
        <v/>
      </c>
      <c r="AD59" s="7">
        <f>IFERROR(ROUND(AVERAGEIFS(Datos!$G$2:$G$36333,Datos!$E$2:$E$36333,$A59,Datos!$B$2:$B$36333,22,Datos!$C$2:$C$36333,"&lt;30",Datos!$F$2:$F$36333,"STANDBY"),0),"")</f>
        <v/>
      </c>
      <c r="AE59" s="7">
        <f>IFERROR(ROUND(AVERAGEIFS(Datos!$G$2:$G$36333,Datos!$E$2:$E$36333,$A59,Datos!$B$2:$B$36333,22,Datos!$C$2:$C$36333,"&gt;=30",Datos!$F$2:$F$36333,"STANDBY"),0),"")</f>
        <v/>
      </c>
      <c r="AF59" s="7">
        <f>IFERROR(ROUND(AVERAGEIFS(Datos!$G$2:$G$36333,Datos!$E$2:$E$36333,$A59,Datos!$B$2:$B$36333,23,Datos!$C$2:$C$36333,"&lt;30",Datos!$F$2:$F$36333,"STANDBY"),0),"")</f>
        <v/>
      </c>
      <c r="AG59" s="7">
        <f>IFERROR(ROUND(AVERAGEIFS(Datos!$G$2:$G$36333,Datos!$E$2:$E$36333,$A59,Datos!$B$2:$B$36333,23,Datos!$C$2:$C$36333,"&gt;=30",Datos!$F$2:$F$36333,"STANDBY"),0),"")</f>
        <v/>
      </c>
    </row>
    <row r="60">
      <c r="A60" s="6" t="inlineStr">
        <is>
          <t>Rustler Roundup Shootin' Gallery</t>
        </is>
      </c>
      <c r="B60" s="7">
        <f>IFERROR(ROUND(AVERAGEIFS(Datos!$G$2:$G$36333,Datos!$E$2:$E$36333,$A60,Datos!$B$2:$B$36333,8,Datos!$C$2:$C$36333,"&lt;30",Datos!$F$2:$F$36333,"STANDBY"),0),"")</f>
        <v/>
      </c>
      <c r="C60" s="7">
        <f>IFERROR(ROUND(AVERAGEIFS(Datos!$G$2:$G$36333,Datos!$E$2:$E$36333,$A60,Datos!$B$2:$B$36333,8,Datos!$C$2:$C$36333,"&gt;=30",Datos!$F$2:$F$36333,"STANDBY"),0),"")</f>
        <v/>
      </c>
      <c r="D60" s="7">
        <f>IFERROR(ROUND(AVERAGEIFS(Datos!$G$2:$G$36333,Datos!$E$2:$E$36333,$A60,Datos!$B$2:$B$36333,9,Datos!$C$2:$C$36333,"&lt;30",Datos!$F$2:$F$36333,"STANDBY"),0),"")</f>
        <v/>
      </c>
      <c r="E60" s="7">
        <f>IFERROR(ROUND(AVERAGEIFS(Datos!$G$2:$G$36333,Datos!$E$2:$E$36333,$A60,Datos!$B$2:$B$36333,9,Datos!$C$2:$C$36333,"&gt;=30",Datos!$F$2:$F$36333,"STANDBY"),0),"")</f>
        <v/>
      </c>
      <c r="F60" s="7">
        <f>IFERROR(ROUND(AVERAGEIFS(Datos!$G$2:$G$36333,Datos!$E$2:$E$36333,$A60,Datos!$B$2:$B$36333,10,Datos!$C$2:$C$36333,"&lt;30",Datos!$F$2:$F$36333,"STANDBY"),0),"")</f>
        <v/>
      </c>
      <c r="G60" s="7">
        <f>IFERROR(ROUND(AVERAGEIFS(Datos!$G$2:$G$36333,Datos!$E$2:$E$36333,$A60,Datos!$B$2:$B$36333,10,Datos!$C$2:$C$36333,"&gt;=30",Datos!$F$2:$F$36333,"STANDBY"),0),"")</f>
        <v/>
      </c>
      <c r="H60" s="7">
        <f>IFERROR(ROUND(AVERAGEIFS(Datos!$G$2:$G$36333,Datos!$E$2:$E$36333,$A60,Datos!$B$2:$B$36333,11,Datos!$C$2:$C$36333,"&lt;30",Datos!$F$2:$F$36333,"STANDBY"),0),"")</f>
        <v/>
      </c>
      <c r="I60" s="7">
        <f>IFERROR(ROUND(AVERAGEIFS(Datos!$G$2:$G$36333,Datos!$E$2:$E$36333,$A60,Datos!$B$2:$B$36333,11,Datos!$C$2:$C$36333,"&gt;=30",Datos!$F$2:$F$36333,"STANDBY"),0),"")</f>
        <v/>
      </c>
      <c r="J60" s="7">
        <f>IFERROR(ROUND(AVERAGEIFS(Datos!$G$2:$G$36333,Datos!$E$2:$E$36333,$A60,Datos!$B$2:$B$36333,12,Datos!$C$2:$C$36333,"&lt;30",Datos!$F$2:$F$36333,"STANDBY"),0),"")</f>
        <v/>
      </c>
      <c r="K60" s="7">
        <f>IFERROR(ROUND(AVERAGEIFS(Datos!$G$2:$G$36333,Datos!$E$2:$E$36333,$A60,Datos!$B$2:$B$36333,12,Datos!$C$2:$C$36333,"&gt;=30",Datos!$F$2:$F$36333,"STANDBY"),0),"")</f>
        <v/>
      </c>
      <c r="L60" s="7">
        <f>IFERROR(ROUND(AVERAGEIFS(Datos!$G$2:$G$36333,Datos!$E$2:$E$36333,$A60,Datos!$B$2:$B$36333,13,Datos!$C$2:$C$36333,"&lt;30",Datos!$F$2:$F$36333,"STANDBY"),0),"")</f>
        <v/>
      </c>
      <c r="M60" s="7">
        <f>IFERROR(ROUND(AVERAGEIFS(Datos!$G$2:$G$36333,Datos!$E$2:$E$36333,$A60,Datos!$B$2:$B$36333,13,Datos!$C$2:$C$36333,"&gt;=30",Datos!$F$2:$F$36333,"STANDBY"),0),"")</f>
        <v/>
      </c>
      <c r="N60" s="7">
        <f>IFERROR(ROUND(AVERAGEIFS(Datos!$G$2:$G$36333,Datos!$E$2:$E$36333,$A60,Datos!$B$2:$B$36333,14,Datos!$C$2:$C$36333,"&lt;30",Datos!$F$2:$F$36333,"STANDBY"),0),"")</f>
        <v/>
      </c>
      <c r="O60" s="7">
        <f>IFERROR(ROUND(AVERAGEIFS(Datos!$G$2:$G$36333,Datos!$E$2:$E$36333,$A60,Datos!$B$2:$B$36333,14,Datos!$C$2:$C$36333,"&gt;=30",Datos!$F$2:$F$36333,"STANDBY"),0),"")</f>
        <v/>
      </c>
      <c r="P60" s="7">
        <f>IFERROR(ROUND(AVERAGEIFS(Datos!$G$2:$G$36333,Datos!$E$2:$E$36333,$A60,Datos!$B$2:$B$36333,15,Datos!$C$2:$C$36333,"&lt;30",Datos!$F$2:$F$36333,"STANDBY"),0),"")</f>
        <v/>
      </c>
      <c r="Q60" s="7">
        <f>IFERROR(ROUND(AVERAGEIFS(Datos!$G$2:$G$36333,Datos!$E$2:$E$36333,$A60,Datos!$B$2:$B$36333,15,Datos!$C$2:$C$36333,"&gt;=30",Datos!$F$2:$F$36333,"STANDBY"),0),"")</f>
        <v/>
      </c>
      <c r="R60" s="7">
        <f>IFERROR(ROUND(AVERAGEIFS(Datos!$G$2:$G$36333,Datos!$E$2:$E$36333,$A60,Datos!$B$2:$B$36333,16,Datos!$C$2:$C$36333,"&lt;30",Datos!$F$2:$F$36333,"STANDBY"),0),"")</f>
        <v/>
      </c>
      <c r="S60" s="7">
        <f>IFERROR(ROUND(AVERAGEIFS(Datos!$G$2:$G$36333,Datos!$E$2:$E$36333,$A60,Datos!$B$2:$B$36333,16,Datos!$C$2:$C$36333,"&gt;=30",Datos!$F$2:$F$36333,"STANDBY"),0),"")</f>
        <v/>
      </c>
      <c r="T60" s="7">
        <f>IFERROR(ROUND(AVERAGEIFS(Datos!$G$2:$G$36333,Datos!$E$2:$E$36333,$A60,Datos!$B$2:$B$36333,17,Datos!$C$2:$C$36333,"&lt;30",Datos!$F$2:$F$36333,"STANDBY"),0),"")</f>
        <v/>
      </c>
      <c r="U60" s="7">
        <f>IFERROR(ROUND(AVERAGEIFS(Datos!$G$2:$G$36333,Datos!$E$2:$E$36333,$A60,Datos!$B$2:$B$36333,17,Datos!$C$2:$C$36333,"&gt;=30",Datos!$F$2:$F$36333,"STANDBY"),0),"")</f>
        <v/>
      </c>
      <c r="V60" s="7">
        <f>IFERROR(ROUND(AVERAGEIFS(Datos!$G$2:$G$36333,Datos!$E$2:$E$36333,$A60,Datos!$B$2:$B$36333,18,Datos!$C$2:$C$36333,"&lt;30",Datos!$F$2:$F$36333,"STANDBY"),0),"")</f>
        <v/>
      </c>
      <c r="W60" s="7">
        <f>IFERROR(ROUND(AVERAGEIFS(Datos!$G$2:$G$36333,Datos!$E$2:$E$36333,$A60,Datos!$B$2:$B$36333,18,Datos!$C$2:$C$36333,"&gt;=30",Datos!$F$2:$F$36333,"STANDBY"),0),"")</f>
        <v/>
      </c>
      <c r="X60" s="7">
        <f>IFERROR(ROUND(AVERAGEIFS(Datos!$G$2:$G$36333,Datos!$E$2:$E$36333,$A60,Datos!$B$2:$B$36333,19,Datos!$C$2:$C$36333,"&lt;30",Datos!$F$2:$F$36333,"STANDBY"),0),"")</f>
        <v/>
      </c>
      <c r="Y60" s="7">
        <f>IFERROR(ROUND(AVERAGEIFS(Datos!$G$2:$G$36333,Datos!$E$2:$E$36333,$A60,Datos!$B$2:$B$36333,19,Datos!$C$2:$C$36333,"&gt;=30",Datos!$F$2:$F$36333,"STANDBY"),0),"")</f>
        <v/>
      </c>
      <c r="Z60" s="7">
        <f>IFERROR(ROUND(AVERAGEIFS(Datos!$G$2:$G$36333,Datos!$E$2:$E$36333,$A60,Datos!$B$2:$B$36333,20,Datos!$C$2:$C$36333,"&lt;30",Datos!$F$2:$F$36333,"STANDBY"),0),"")</f>
        <v/>
      </c>
      <c r="AA60" s="7">
        <f>IFERROR(ROUND(AVERAGEIFS(Datos!$G$2:$G$36333,Datos!$E$2:$E$36333,$A60,Datos!$B$2:$B$36333,20,Datos!$C$2:$C$36333,"&gt;=30",Datos!$F$2:$F$36333,"STANDBY"),0),"")</f>
        <v/>
      </c>
      <c r="AB60" s="7">
        <f>IFERROR(ROUND(AVERAGEIFS(Datos!$G$2:$G$36333,Datos!$E$2:$E$36333,$A60,Datos!$B$2:$B$36333,21,Datos!$C$2:$C$36333,"&lt;30",Datos!$F$2:$F$36333,"STANDBY"),0),"")</f>
        <v/>
      </c>
      <c r="AC60" s="7">
        <f>IFERROR(ROUND(AVERAGEIFS(Datos!$G$2:$G$36333,Datos!$E$2:$E$36333,$A60,Datos!$B$2:$B$36333,21,Datos!$C$2:$C$36333,"&gt;=30",Datos!$F$2:$F$36333,"STANDBY"),0),"")</f>
        <v/>
      </c>
      <c r="AD60" s="7">
        <f>IFERROR(ROUND(AVERAGEIFS(Datos!$G$2:$G$36333,Datos!$E$2:$E$36333,$A60,Datos!$B$2:$B$36333,22,Datos!$C$2:$C$36333,"&lt;30",Datos!$F$2:$F$36333,"STANDBY"),0),"")</f>
        <v/>
      </c>
      <c r="AE60" s="7">
        <f>IFERROR(ROUND(AVERAGEIFS(Datos!$G$2:$G$36333,Datos!$E$2:$E$36333,$A60,Datos!$B$2:$B$36333,22,Datos!$C$2:$C$36333,"&gt;=30",Datos!$F$2:$F$36333,"STANDBY"),0),"")</f>
        <v/>
      </c>
      <c r="AF60" s="7">
        <f>IFERROR(ROUND(AVERAGEIFS(Datos!$G$2:$G$36333,Datos!$E$2:$E$36333,$A60,Datos!$B$2:$B$36333,23,Datos!$C$2:$C$36333,"&lt;30",Datos!$F$2:$F$36333,"STANDBY"),0),"")</f>
        <v/>
      </c>
      <c r="AG60" s="7">
        <f>IFERROR(ROUND(AVERAGEIFS(Datos!$G$2:$G$36333,Datos!$E$2:$E$36333,$A60,Datos!$B$2:$B$36333,23,Datos!$C$2:$C$36333,"&gt;=30",Datos!$F$2:$F$36333,"STANDBY"),0),"")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IFERROR(ROUND(AVERAGEIFS(Datos!$G$2:$G$36333,Datos!$E$2:$E$36333,$A61,Datos!$B$2:$B$36333,8,Datos!$C$2:$C$36333,"&lt;30",Datos!$F$2:$F$36333,"STANDBY"),0),"")</f>
        <v/>
      </c>
      <c r="C61" s="7">
        <f>IFERROR(ROUND(AVERAGEIFS(Datos!$G$2:$G$36333,Datos!$E$2:$E$36333,$A61,Datos!$B$2:$B$36333,8,Datos!$C$2:$C$36333,"&gt;=30",Datos!$F$2:$F$36333,"STANDBY"),0),"")</f>
        <v/>
      </c>
      <c r="D61" s="7">
        <f>IFERROR(ROUND(AVERAGEIFS(Datos!$G$2:$G$36333,Datos!$E$2:$E$36333,$A61,Datos!$B$2:$B$36333,9,Datos!$C$2:$C$36333,"&lt;30",Datos!$F$2:$F$36333,"STANDBY"),0),"")</f>
        <v/>
      </c>
      <c r="E61" s="7">
        <f>IFERROR(ROUND(AVERAGEIFS(Datos!$G$2:$G$36333,Datos!$E$2:$E$36333,$A61,Datos!$B$2:$B$36333,9,Datos!$C$2:$C$36333,"&gt;=30",Datos!$F$2:$F$36333,"STANDBY"),0),"")</f>
        <v/>
      </c>
      <c r="F61" s="7">
        <f>IFERROR(ROUND(AVERAGEIFS(Datos!$G$2:$G$36333,Datos!$E$2:$E$36333,$A61,Datos!$B$2:$B$36333,10,Datos!$C$2:$C$36333,"&lt;30",Datos!$F$2:$F$36333,"STANDBY"),0),"")</f>
        <v/>
      </c>
      <c r="G61" s="7">
        <f>IFERROR(ROUND(AVERAGEIFS(Datos!$G$2:$G$36333,Datos!$E$2:$E$36333,$A61,Datos!$B$2:$B$36333,10,Datos!$C$2:$C$36333,"&gt;=30",Datos!$F$2:$F$36333,"STANDBY"),0),"")</f>
        <v/>
      </c>
      <c r="H61" s="7">
        <f>IFERROR(ROUND(AVERAGEIFS(Datos!$G$2:$G$36333,Datos!$E$2:$E$36333,$A61,Datos!$B$2:$B$36333,11,Datos!$C$2:$C$36333,"&lt;30",Datos!$F$2:$F$36333,"STANDBY"),0),"")</f>
        <v/>
      </c>
      <c r="I61" s="7">
        <f>IFERROR(ROUND(AVERAGEIFS(Datos!$G$2:$G$36333,Datos!$E$2:$E$36333,$A61,Datos!$B$2:$B$36333,11,Datos!$C$2:$C$36333,"&gt;=30",Datos!$F$2:$F$36333,"STANDBY"),0),"")</f>
        <v/>
      </c>
      <c r="J61" s="7">
        <f>IFERROR(ROUND(AVERAGEIFS(Datos!$G$2:$G$36333,Datos!$E$2:$E$36333,$A61,Datos!$B$2:$B$36333,12,Datos!$C$2:$C$36333,"&lt;30",Datos!$F$2:$F$36333,"STANDBY"),0),"")</f>
        <v/>
      </c>
      <c r="K61" s="7">
        <f>IFERROR(ROUND(AVERAGEIFS(Datos!$G$2:$G$36333,Datos!$E$2:$E$36333,$A61,Datos!$B$2:$B$36333,12,Datos!$C$2:$C$36333,"&gt;=30",Datos!$F$2:$F$36333,"STANDBY"),0),"")</f>
        <v/>
      </c>
      <c r="L61" s="7">
        <f>IFERROR(ROUND(AVERAGEIFS(Datos!$G$2:$G$36333,Datos!$E$2:$E$36333,$A61,Datos!$B$2:$B$36333,13,Datos!$C$2:$C$36333,"&lt;30",Datos!$F$2:$F$36333,"STANDBY"),0),"")</f>
        <v/>
      </c>
      <c r="M61" s="7">
        <f>IFERROR(ROUND(AVERAGEIFS(Datos!$G$2:$G$36333,Datos!$E$2:$E$36333,$A61,Datos!$B$2:$B$36333,13,Datos!$C$2:$C$36333,"&gt;=30",Datos!$F$2:$F$36333,"STANDBY"),0),"")</f>
        <v/>
      </c>
      <c r="N61" s="7">
        <f>IFERROR(ROUND(AVERAGEIFS(Datos!$G$2:$G$36333,Datos!$E$2:$E$36333,$A61,Datos!$B$2:$B$36333,14,Datos!$C$2:$C$36333,"&lt;30",Datos!$F$2:$F$36333,"STANDBY"),0),"")</f>
        <v/>
      </c>
      <c r="O61" s="7">
        <f>IFERROR(ROUND(AVERAGEIFS(Datos!$G$2:$G$36333,Datos!$E$2:$E$36333,$A61,Datos!$B$2:$B$36333,14,Datos!$C$2:$C$36333,"&gt;=30",Datos!$F$2:$F$36333,"STANDBY"),0),"")</f>
        <v/>
      </c>
      <c r="P61" s="7">
        <f>IFERROR(ROUND(AVERAGEIFS(Datos!$G$2:$G$36333,Datos!$E$2:$E$36333,$A61,Datos!$B$2:$B$36333,15,Datos!$C$2:$C$36333,"&lt;30",Datos!$F$2:$F$36333,"STANDBY"),0),"")</f>
        <v/>
      </c>
      <c r="Q61" s="7">
        <f>IFERROR(ROUND(AVERAGEIFS(Datos!$G$2:$G$36333,Datos!$E$2:$E$36333,$A61,Datos!$B$2:$B$36333,15,Datos!$C$2:$C$36333,"&gt;=30",Datos!$F$2:$F$36333,"STANDBY"),0),"")</f>
        <v/>
      </c>
      <c r="R61" s="7">
        <f>IFERROR(ROUND(AVERAGEIFS(Datos!$G$2:$G$36333,Datos!$E$2:$E$36333,$A61,Datos!$B$2:$B$36333,16,Datos!$C$2:$C$36333,"&lt;30",Datos!$F$2:$F$36333,"STANDBY"),0),"")</f>
        <v/>
      </c>
      <c r="S61" s="7">
        <f>IFERROR(ROUND(AVERAGEIFS(Datos!$G$2:$G$36333,Datos!$E$2:$E$36333,$A61,Datos!$B$2:$B$36333,16,Datos!$C$2:$C$36333,"&gt;=30",Datos!$F$2:$F$36333,"STANDBY"),0),"")</f>
        <v/>
      </c>
      <c r="T61" s="7">
        <f>IFERROR(ROUND(AVERAGEIFS(Datos!$G$2:$G$36333,Datos!$E$2:$E$36333,$A61,Datos!$B$2:$B$36333,17,Datos!$C$2:$C$36333,"&lt;30",Datos!$F$2:$F$36333,"STANDBY"),0),"")</f>
        <v/>
      </c>
      <c r="U61" s="7">
        <f>IFERROR(ROUND(AVERAGEIFS(Datos!$G$2:$G$36333,Datos!$E$2:$E$36333,$A61,Datos!$B$2:$B$36333,17,Datos!$C$2:$C$36333,"&gt;=30",Datos!$F$2:$F$36333,"STANDBY"),0),"")</f>
        <v/>
      </c>
      <c r="V61" s="7">
        <f>IFERROR(ROUND(AVERAGEIFS(Datos!$G$2:$G$36333,Datos!$E$2:$E$36333,$A61,Datos!$B$2:$B$36333,18,Datos!$C$2:$C$36333,"&lt;30",Datos!$F$2:$F$36333,"STANDBY"),0),"")</f>
        <v/>
      </c>
      <c r="W61" s="7">
        <f>IFERROR(ROUND(AVERAGEIFS(Datos!$G$2:$G$36333,Datos!$E$2:$E$36333,$A61,Datos!$B$2:$B$36333,18,Datos!$C$2:$C$36333,"&gt;=30",Datos!$F$2:$F$36333,"STANDBY"),0),"")</f>
        <v/>
      </c>
      <c r="X61" s="7">
        <f>IFERROR(ROUND(AVERAGEIFS(Datos!$G$2:$G$36333,Datos!$E$2:$E$36333,$A61,Datos!$B$2:$B$36333,19,Datos!$C$2:$C$36333,"&lt;30",Datos!$F$2:$F$36333,"STANDBY"),0),"")</f>
        <v/>
      </c>
      <c r="Y61" s="7">
        <f>IFERROR(ROUND(AVERAGEIFS(Datos!$G$2:$G$36333,Datos!$E$2:$E$36333,$A61,Datos!$B$2:$B$36333,19,Datos!$C$2:$C$36333,"&gt;=30",Datos!$F$2:$F$36333,"STANDBY"),0),"")</f>
        <v/>
      </c>
      <c r="Z61" s="7">
        <f>IFERROR(ROUND(AVERAGEIFS(Datos!$G$2:$G$36333,Datos!$E$2:$E$36333,$A61,Datos!$B$2:$B$36333,20,Datos!$C$2:$C$36333,"&lt;30",Datos!$F$2:$F$36333,"STANDBY"),0),"")</f>
        <v/>
      </c>
      <c r="AA61" s="7">
        <f>IFERROR(ROUND(AVERAGEIFS(Datos!$G$2:$G$36333,Datos!$E$2:$E$36333,$A61,Datos!$B$2:$B$36333,20,Datos!$C$2:$C$36333,"&gt;=30",Datos!$F$2:$F$36333,"STANDBY"),0),"")</f>
        <v/>
      </c>
      <c r="AB61" s="7">
        <f>IFERROR(ROUND(AVERAGEIFS(Datos!$G$2:$G$36333,Datos!$E$2:$E$36333,$A61,Datos!$B$2:$B$36333,21,Datos!$C$2:$C$36333,"&lt;30",Datos!$F$2:$F$36333,"STANDBY"),0),"")</f>
        <v/>
      </c>
      <c r="AC61" s="7">
        <f>IFERROR(ROUND(AVERAGEIFS(Datos!$G$2:$G$36333,Datos!$E$2:$E$36333,$A61,Datos!$B$2:$B$36333,21,Datos!$C$2:$C$36333,"&gt;=30",Datos!$F$2:$F$36333,"STANDBY"),0),"")</f>
        <v/>
      </c>
      <c r="AD61" s="7">
        <f>IFERROR(ROUND(AVERAGEIFS(Datos!$G$2:$G$36333,Datos!$E$2:$E$36333,$A61,Datos!$B$2:$B$36333,22,Datos!$C$2:$C$36333,"&lt;30",Datos!$F$2:$F$36333,"STANDBY"),0),"")</f>
        <v/>
      </c>
      <c r="AE61" s="7">
        <f>IFERROR(ROUND(AVERAGEIFS(Datos!$G$2:$G$36333,Datos!$E$2:$E$36333,$A61,Datos!$B$2:$B$36333,22,Datos!$C$2:$C$36333,"&gt;=30",Datos!$F$2:$F$36333,"STANDBY"),0),"")</f>
        <v/>
      </c>
      <c r="AF61" s="7">
        <f>IFERROR(ROUND(AVERAGEIFS(Datos!$G$2:$G$36333,Datos!$E$2:$E$36333,$A61,Datos!$B$2:$B$36333,23,Datos!$C$2:$C$36333,"&lt;30",Datos!$F$2:$F$36333,"STANDBY"),0),"")</f>
        <v/>
      </c>
      <c r="AG61" s="7">
        <f>IFERROR(ROUND(AVERAGEIFS(Datos!$G$2:$G$36333,Datos!$E$2:$E$36333,$A61,Datos!$B$2:$B$36333,23,Datos!$C$2:$C$36333,"&gt;=30",Datos!$F$2:$F$36333,"STANDBY"),0),"")</f>
        <v/>
      </c>
    </row>
    <row r="62">
      <c r="A62" s="6" t="inlineStr">
        <is>
          <t>Star Wars Hyperspace Mountain</t>
        </is>
      </c>
      <c r="B62" s="7">
        <f>IFERROR(ROUND(AVERAGEIFS(Datos!$G$2:$G$36333,Datos!$E$2:$E$36333,$A62,Datos!$B$2:$B$36333,8,Datos!$C$2:$C$36333,"&lt;30",Datos!$F$2:$F$36333,"STANDBY"),0),"")</f>
        <v/>
      </c>
      <c r="C62" s="7">
        <f>IFERROR(ROUND(AVERAGEIFS(Datos!$G$2:$G$36333,Datos!$E$2:$E$36333,$A62,Datos!$B$2:$B$36333,8,Datos!$C$2:$C$36333,"&gt;=30",Datos!$F$2:$F$36333,"STANDBY"),0),"")</f>
        <v/>
      </c>
      <c r="D62" s="7">
        <f>IFERROR(ROUND(AVERAGEIFS(Datos!$G$2:$G$36333,Datos!$E$2:$E$36333,$A62,Datos!$B$2:$B$36333,9,Datos!$C$2:$C$36333,"&lt;30",Datos!$F$2:$F$36333,"STANDBY"),0),"")</f>
        <v/>
      </c>
      <c r="E62" s="7">
        <f>IFERROR(ROUND(AVERAGEIFS(Datos!$G$2:$G$36333,Datos!$E$2:$E$36333,$A62,Datos!$B$2:$B$36333,9,Datos!$C$2:$C$36333,"&gt;=30",Datos!$F$2:$F$36333,"STANDBY"),0),"")</f>
        <v/>
      </c>
      <c r="F62" s="7">
        <f>IFERROR(ROUND(AVERAGEIFS(Datos!$G$2:$G$36333,Datos!$E$2:$E$36333,$A62,Datos!$B$2:$B$36333,10,Datos!$C$2:$C$36333,"&lt;30",Datos!$F$2:$F$36333,"STANDBY"),0),"")</f>
        <v/>
      </c>
      <c r="G62" s="7">
        <f>IFERROR(ROUND(AVERAGEIFS(Datos!$G$2:$G$36333,Datos!$E$2:$E$36333,$A62,Datos!$B$2:$B$36333,10,Datos!$C$2:$C$36333,"&gt;=30",Datos!$F$2:$F$36333,"STANDBY"),0),"")</f>
        <v/>
      </c>
      <c r="H62" s="7">
        <f>IFERROR(ROUND(AVERAGEIFS(Datos!$G$2:$G$36333,Datos!$E$2:$E$36333,$A62,Datos!$B$2:$B$36333,11,Datos!$C$2:$C$36333,"&lt;30",Datos!$F$2:$F$36333,"STANDBY"),0),"")</f>
        <v/>
      </c>
      <c r="I62" s="7">
        <f>IFERROR(ROUND(AVERAGEIFS(Datos!$G$2:$G$36333,Datos!$E$2:$E$36333,$A62,Datos!$B$2:$B$36333,11,Datos!$C$2:$C$36333,"&gt;=30",Datos!$F$2:$F$36333,"STANDBY"),0),"")</f>
        <v/>
      </c>
      <c r="J62" s="7">
        <f>IFERROR(ROUND(AVERAGEIFS(Datos!$G$2:$G$36333,Datos!$E$2:$E$36333,$A62,Datos!$B$2:$B$36333,12,Datos!$C$2:$C$36333,"&lt;30",Datos!$F$2:$F$36333,"STANDBY"),0),"")</f>
        <v/>
      </c>
      <c r="K62" s="7">
        <f>IFERROR(ROUND(AVERAGEIFS(Datos!$G$2:$G$36333,Datos!$E$2:$E$36333,$A62,Datos!$B$2:$B$36333,12,Datos!$C$2:$C$36333,"&gt;=30",Datos!$F$2:$F$36333,"STANDBY"),0),"")</f>
        <v/>
      </c>
      <c r="L62" s="7">
        <f>IFERROR(ROUND(AVERAGEIFS(Datos!$G$2:$G$36333,Datos!$E$2:$E$36333,$A62,Datos!$B$2:$B$36333,13,Datos!$C$2:$C$36333,"&lt;30",Datos!$F$2:$F$36333,"STANDBY"),0),"")</f>
        <v/>
      </c>
      <c r="M62" s="7">
        <f>IFERROR(ROUND(AVERAGEIFS(Datos!$G$2:$G$36333,Datos!$E$2:$E$36333,$A62,Datos!$B$2:$B$36333,13,Datos!$C$2:$C$36333,"&gt;=30",Datos!$F$2:$F$36333,"STANDBY"),0),"")</f>
        <v/>
      </c>
      <c r="N62" s="7">
        <f>IFERROR(ROUND(AVERAGEIFS(Datos!$G$2:$G$36333,Datos!$E$2:$E$36333,$A62,Datos!$B$2:$B$36333,14,Datos!$C$2:$C$36333,"&lt;30",Datos!$F$2:$F$36333,"STANDBY"),0),"")</f>
        <v/>
      </c>
      <c r="O62" s="7">
        <f>IFERROR(ROUND(AVERAGEIFS(Datos!$G$2:$G$36333,Datos!$E$2:$E$36333,$A62,Datos!$B$2:$B$36333,14,Datos!$C$2:$C$36333,"&gt;=30",Datos!$F$2:$F$36333,"STANDBY"),0),"")</f>
        <v/>
      </c>
      <c r="P62" s="7">
        <f>IFERROR(ROUND(AVERAGEIFS(Datos!$G$2:$G$36333,Datos!$E$2:$E$36333,$A62,Datos!$B$2:$B$36333,15,Datos!$C$2:$C$36333,"&lt;30",Datos!$F$2:$F$36333,"STANDBY"),0),"")</f>
        <v/>
      </c>
      <c r="Q62" s="7">
        <f>IFERROR(ROUND(AVERAGEIFS(Datos!$G$2:$G$36333,Datos!$E$2:$E$36333,$A62,Datos!$B$2:$B$36333,15,Datos!$C$2:$C$36333,"&gt;=30",Datos!$F$2:$F$36333,"STANDBY"),0),"")</f>
        <v/>
      </c>
      <c r="R62" s="7">
        <f>IFERROR(ROUND(AVERAGEIFS(Datos!$G$2:$G$36333,Datos!$E$2:$E$36333,$A62,Datos!$B$2:$B$36333,16,Datos!$C$2:$C$36333,"&lt;30",Datos!$F$2:$F$36333,"STANDBY"),0),"")</f>
        <v/>
      </c>
      <c r="S62" s="7">
        <f>IFERROR(ROUND(AVERAGEIFS(Datos!$G$2:$G$36333,Datos!$E$2:$E$36333,$A62,Datos!$B$2:$B$36333,16,Datos!$C$2:$C$36333,"&gt;=30",Datos!$F$2:$F$36333,"STANDBY"),0),"")</f>
        <v/>
      </c>
      <c r="T62" s="7">
        <f>IFERROR(ROUND(AVERAGEIFS(Datos!$G$2:$G$36333,Datos!$E$2:$E$36333,$A62,Datos!$B$2:$B$36333,17,Datos!$C$2:$C$36333,"&lt;30",Datos!$F$2:$F$36333,"STANDBY"),0),"")</f>
        <v/>
      </c>
      <c r="U62" s="7">
        <f>IFERROR(ROUND(AVERAGEIFS(Datos!$G$2:$G$36333,Datos!$E$2:$E$36333,$A62,Datos!$B$2:$B$36333,17,Datos!$C$2:$C$36333,"&gt;=30",Datos!$F$2:$F$36333,"STANDBY"),0),"")</f>
        <v/>
      </c>
      <c r="V62" s="7">
        <f>IFERROR(ROUND(AVERAGEIFS(Datos!$G$2:$G$36333,Datos!$E$2:$E$36333,$A62,Datos!$B$2:$B$36333,18,Datos!$C$2:$C$36333,"&lt;30",Datos!$F$2:$F$36333,"STANDBY"),0),"")</f>
        <v/>
      </c>
      <c r="W62" s="7">
        <f>IFERROR(ROUND(AVERAGEIFS(Datos!$G$2:$G$36333,Datos!$E$2:$E$36333,$A62,Datos!$B$2:$B$36333,18,Datos!$C$2:$C$36333,"&gt;=30",Datos!$F$2:$F$36333,"STANDBY"),0),"")</f>
        <v/>
      </c>
      <c r="X62" s="7">
        <f>IFERROR(ROUND(AVERAGEIFS(Datos!$G$2:$G$36333,Datos!$E$2:$E$36333,$A62,Datos!$B$2:$B$36333,19,Datos!$C$2:$C$36333,"&lt;30",Datos!$F$2:$F$36333,"STANDBY"),0),"")</f>
        <v/>
      </c>
      <c r="Y62" s="7">
        <f>IFERROR(ROUND(AVERAGEIFS(Datos!$G$2:$G$36333,Datos!$E$2:$E$36333,$A62,Datos!$B$2:$B$36333,19,Datos!$C$2:$C$36333,"&gt;=30",Datos!$F$2:$F$36333,"STANDBY"),0),"")</f>
        <v/>
      </c>
      <c r="Z62" s="7">
        <f>IFERROR(ROUND(AVERAGEIFS(Datos!$G$2:$G$36333,Datos!$E$2:$E$36333,$A62,Datos!$B$2:$B$36333,20,Datos!$C$2:$C$36333,"&lt;30",Datos!$F$2:$F$36333,"STANDBY"),0),"")</f>
        <v/>
      </c>
      <c r="AA62" s="7">
        <f>IFERROR(ROUND(AVERAGEIFS(Datos!$G$2:$G$36333,Datos!$E$2:$E$36333,$A62,Datos!$B$2:$B$36333,20,Datos!$C$2:$C$36333,"&gt;=30",Datos!$F$2:$F$36333,"STANDBY"),0),"")</f>
        <v/>
      </c>
      <c r="AB62" s="7">
        <f>IFERROR(ROUND(AVERAGEIFS(Datos!$G$2:$G$36333,Datos!$E$2:$E$36333,$A62,Datos!$B$2:$B$36333,21,Datos!$C$2:$C$36333,"&lt;30",Datos!$F$2:$F$36333,"STANDBY"),0),"")</f>
        <v/>
      </c>
      <c r="AC62" s="7">
        <f>IFERROR(ROUND(AVERAGEIFS(Datos!$G$2:$G$36333,Datos!$E$2:$E$36333,$A62,Datos!$B$2:$B$36333,21,Datos!$C$2:$C$36333,"&gt;=30",Datos!$F$2:$F$36333,"STANDBY"),0),"")</f>
        <v/>
      </c>
      <c r="AD62" s="7">
        <f>IFERROR(ROUND(AVERAGEIFS(Datos!$G$2:$G$36333,Datos!$E$2:$E$36333,$A62,Datos!$B$2:$B$36333,22,Datos!$C$2:$C$36333,"&lt;30",Datos!$F$2:$F$36333,"STANDBY"),0),"")</f>
        <v/>
      </c>
      <c r="AE62" s="7">
        <f>IFERROR(ROUND(AVERAGEIFS(Datos!$G$2:$G$36333,Datos!$E$2:$E$36333,$A62,Datos!$B$2:$B$36333,22,Datos!$C$2:$C$36333,"&gt;=30",Datos!$F$2:$F$36333,"STANDBY"),0),"")</f>
        <v/>
      </c>
      <c r="AF62" s="7">
        <f>IFERROR(ROUND(AVERAGEIFS(Datos!$G$2:$G$36333,Datos!$E$2:$E$36333,$A62,Datos!$B$2:$B$36333,23,Datos!$C$2:$C$36333,"&lt;30",Datos!$F$2:$F$36333,"STANDBY"),0),"")</f>
        <v/>
      </c>
      <c r="AG62" s="7">
        <f>IFERROR(ROUND(AVERAGEIFS(Datos!$G$2:$G$36333,Datos!$E$2:$E$36333,$A62,Datos!$B$2:$B$36333,23,Datos!$C$2:$C$36333,"&gt;=30",Datos!$F$2:$F$36333,"STANDBY"),0),"")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IFERROR(ROUND(AVERAGEIFS(Datos!$G$2:$G$36333,Datos!$E$2:$E$36333,$A63,Datos!$B$2:$B$36333,8,Datos!$C$2:$C$36333,"&lt;30",Datos!$F$2:$F$36333,"STANDBY"),0),"")</f>
        <v/>
      </c>
      <c r="C63" s="7">
        <f>IFERROR(ROUND(AVERAGEIFS(Datos!$G$2:$G$36333,Datos!$E$2:$E$36333,$A63,Datos!$B$2:$B$36333,8,Datos!$C$2:$C$36333,"&gt;=30",Datos!$F$2:$F$36333,"STANDBY"),0),"")</f>
        <v/>
      </c>
      <c r="D63" s="7">
        <f>IFERROR(ROUND(AVERAGEIFS(Datos!$G$2:$G$36333,Datos!$E$2:$E$36333,$A63,Datos!$B$2:$B$36333,9,Datos!$C$2:$C$36333,"&lt;30",Datos!$F$2:$F$36333,"STANDBY"),0),"")</f>
        <v/>
      </c>
      <c r="E63" s="7">
        <f>IFERROR(ROUND(AVERAGEIFS(Datos!$G$2:$G$36333,Datos!$E$2:$E$36333,$A63,Datos!$B$2:$B$36333,9,Datos!$C$2:$C$36333,"&gt;=30",Datos!$F$2:$F$36333,"STANDBY"),0),"")</f>
        <v/>
      </c>
      <c r="F63" s="7">
        <f>IFERROR(ROUND(AVERAGEIFS(Datos!$G$2:$G$36333,Datos!$E$2:$E$36333,$A63,Datos!$B$2:$B$36333,10,Datos!$C$2:$C$36333,"&lt;30",Datos!$F$2:$F$36333,"STANDBY"),0),"")</f>
        <v/>
      </c>
      <c r="G63" s="7">
        <f>IFERROR(ROUND(AVERAGEIFS(Datos!$G$2:$G$36333,Datos!$E$2:$E$36333,$A63,Datos!$B$2:$B$36333,10,Datos!$C$2:$C$36333,"&gt;=30",Datos!$F$2:$F$36333,"STANDBY"),0),"")</f>
        <v/>
      </c>
      <c r="H63" s="7">
        <f>IFERROR(ROUND(AVERAGEIFS(Datos!$G$2:$G$36333,Datos!$E$2:$E$36333,$A63,Datos!$B$2:$B$36333,11,Datos!$C$2:$C$36333,"&lt;30",Datos!$F$2:$F$36333,"STANDBY"),0),"")</f>
        <v/>
      </c>
      <c r="I63" s="7">
        <f>IFERROR(ROUND(AVERAGEIFS(Datos!$G$2:$G$36333,Datos!$E$2:$E$36333,$A63,Datos!$B$2:$B$36333,11,Datos!$C$2:$C$36333,"&gt;=30",Datos!$F$2:$F$36333,"STANDBY"),0),"")</f>
        <v/>
      </c>
      <c r="J63" s="7">
        <f>IFERROR(ROUND(AVERAGEIFS(Datos!$G$2:$G$36333,Datos!$E$2:$E$36333,$A63,Datos!$B$2:$B$36333,12,Datos!$C$2:$C$36333,"&lt;30",Datos!$F$2:$F$36333,"STANDBY"),0),"")</f>
        <v/>
      </c>
      <c r="K63" s="7">
        <f>IFERROR(ROUND(AVERAGEIFS(Datos!$G$2:$G$36333,Datos!$E$2:$E$36333,$A63,Datos!$B$2:$B$36333,12,Datos!$C$2:$C$36333,"&gt;=30",Datos!$F$2:$F$36333,"STANDBY"),0),"")</f>
        <v/>
      </c>
      <c r="L63" s="7">
        <f>IFERROR(ROUND(AVERAGEIFS(Datos!$G$2:$G$36333,Datos!$E$2:$E$36333,$A63,Datos!$B$2:$B$36333,13,Datos!$C$2:$C$36333,"&lt;30",Datos!$F$2:$F$36333,"STANDBY"),0),"")</f>
        <v/>
      </c>
      <c r="M63" s="7">
        <f>IFERROR(ROUND(AVERAGEIFS(Datos!$G$2:$G$36333,Datos!$E$2:$E$36333,$A63,Datos!$B$2:$B$36333,13,Datos!$C$2:$C$36333,"&gt;=30",Datos!$F$2:$F$36333,"STANDBY"),0),"")</f>
        <v/>
      </c>
      <c r="N63" s="7">
        <f>IFERROR(ROUND(AVERAGEIFS(Datos!$G$2:$G$36333,Datos!$E$2:$E$36333,$A63,Datos!$B$2:$B$36333,14,Datos!$C$2:$C$36333,"&lt;30",Datos!$F$2:$F$36333,"STANDBY"),0),"")</f>
        <v/>
      </c>
      <c r="O63" s="7">
        <f>IFERROR(ROUND(AVERAGEIFS(Datos!$G$2:$G$36333,Datos!$E$2:$E$36333,$A63,Datos!$B$2:$B$36333,14,Datos!$C$2:$C$36333,"&gt;=30",Datos!$F$2:$F$36333,"STANDBY"),0),"")</f>
        <v/>
      </c>
      <c r="P63" s="7">
        <f>IFERROR(ROUND(AVERAGEIFS(Datos!$G$2:$G$36333,Datos!$E$2:$E$36333,$A63,Datos!$B$2:$B$36333,15,Datos!$C$2:$C$36333,"&lt;30",Datos!$F$2:$F$36333,"STANDBY"),0),"")</f>
        <v/>
      </c>
      <c r="Q63" s="7">
        <f>IFERROR(ROUND(AVERAGEIFS(Datos!$G$2:$G$36333,Datos!$E$2:$E$36333,$A63,Datos!$B$2:$B$36333,15,Datos!$C$2:$C$36333,"&gt;=30",Datos!$F$2:$F$36333,"STANDBY"),0),"")</f>
        <v/>
      </c>
      <c r="R63" s="7">
        <f>IFERROR(ROUND(AVERAGEIFS(Datos!$G$2:$G$36333,Datos!$E$2:$E$36333,$A63,Datos!$B$2:$B$36333,16,Datos!$C$2:$C$36333,"&lt;30",Datos!$F$2:$F$36333,"STANDBY"),0),"")</f>
        <v/>
      </c>
      <c r="S63" s="7">
        <f>IFERROR(ROUND(AVERAGEIFS(Datos!$G$2:$G$36333,Datos!$E$2:$E$36333,$A63,Datos!$B$2:$B$36333,16,Datos!$C$2:$C$36333,"&gt;=30",Datos!$F$2:$F$36333,"STANDBY"),0),"")</f>
        <v/>
      </c>
      <c r="T63" s="7">
        <f>IFERROR(ROUND(AVERAGEIFS(Datos!$G$2:$G$36333,Datos!$E$2:$E$36333,$A63,Datos!$B$2:$B$36333,17,Datos!$C$2:$C$36333,"&lt;30",Datos!$F$2:$F$36333,"STANDBY"),0),"")</f>
        <v/>
      </c>
      <c r="U63" s="7">
        <f>IFERROR(ROUND(AVERAGEIFS(Datos!$G$2:$G$36333,Datos!$E$2:$E$36333,$A63,Datos!$B$2:$B$36333,17,Datos!$C$2:$C$36333,"&gt;=30",Datos!$F$2:$F$36333,"STANDBY"),0),"")</f>
        <v/>
      </c>
      <c r="V63" s="7">
        <f>IFERROR(ROUND(AVERAGEIFS(Datos!$G$2:$G$36333,Datos!$E$2:$E$36333,$A63,Datos!$B$2:$B$36333,18,Datos!$C$2:$C$36333,"&lt;30",Datos!$F$2:$F$36333,"STANDBY"),0),"")</f>
        <v/>
      </c>
      <c r="W63" s="7">
        <f>IFERROR(ROUND(AVERAGEIFS(Datos!$G$2:$G$36333,Datos!$E$2:$E$36333,$A63,Datos!$B$2:$B$36333,18,Datos!$C$2:$C$36333,"&gt;=30",Datos!$F$2:$F$36333,"STANDBY"),0),"")</f>
        <v/>
      </c>
      <c r="X63" s="7">
        <f>IFERROR(ROUND(AVERAGEIFS(Datos!$G$2:$G$36333,Datos!$E$2:$E$36333,$A63,Datos!$B$2:$B$36333,19,Datos!$C$2:$C$36333,"&lt;30",Datos!$F$2:$F$36333,"STANDBY"),0),"")</f>
        <v/>
      </c>
      <c r="Y63" s="7">
        <f>IFERROR(ROUND(AVERAGEIFS(Datos!$G$2:$G$36333,Datos!$E$2:$E$36333,$A63,Datos!$B$2:$B$36333,19,Datos!$C$2:$C$36333,"&gt;=30",Datos!$F$2:$F$36333,"STANDBY"),0),"")</f>
        <v/>
      </c>
      <c r="Z63" s="7">
        <f>IFERROR(ROUND(AVERAGEIFS(Datos!$G$2:$G$36333,Datos!$E$2:$E$36333,$A63,Datos!$B$2:$B$36333,20,Datos!$C$2:$C$36333,"&lt;30",Datos!$F$2:$F$36333,"STANDBY"),0),"")</f>
        <v/>
      </c>
      <c r="AA63" s="7">
        <f>IFERROR(ROUND(AVERAGEIFS(Datos!$G$2:$G$36333,Datos!$E$2:$E$36333,$A63,Datos!$B$2:$B$36333,20,Datos!$C$2:$C$36333,"&gt;=30",Datos!$F$2:$F$36333,"STANDBY"),0),"")</f>
        <v/>
      </c>
      <c r="AB63" s="7">
        <f>IFERROR(ROUND(AVERAGEIFS(Datos!$G$2:$G$36333,Datos!$E$2:$E$36333,$A63,Datos!$B$2:$B$36333,21,Datos!$C$2:$C$36333,"&lt;30",Datos!$F$2:$F$36333,"STANDBY"),0),"")</f>
        <v/>
      </c>
      <c r="AC63" s="7">
        <f>IFERROR(ROUND(AVERAGEIFS(Datos!$G$2:$G$36333,Datos!$E$2:$E$36333,$A63,Datos!$B$2:$B$36333,21,Datos!$C$2:$C$36333,"&gt;=30",Datos!$F$2:$F$36333,"STANDBY"),0),"")</f>
        <v/>
      </c>
      <c r="AD63" s="7">
        <f>IFERROR(ROUND(AVERAGEIFS(Datos!$G$2:$G$36333,Datos!$E$2:$E$36333,$A63,Datos!$B$2:$B$36333,22,Datos!$C$2:$C$36333,"&lt;30",Datos!$F$2:$F$36333,"STANDBY"),0),"")</f>
        <v/>
      </c>
      <c r="AE63" s="7">
        <f>IFERROR(ROUND(AVERAGEIFS(Datos!$G$2:$G$36333,Datos!$E$2:$E$36333,$A63,Datos!$B$2:$B$36333,22,Datos!$C$2:$C$36333,"&gt;=30",Datos!$F$2:$F$36333,"STANDBY"),0),"")</f>
        <v/>
      </c>
      <c r="AF63" s="7">
        <f>IFERROR(ROUND(AVERAGEIFS(Datos!$G$2:$G$36333,Datos!$E$2:$E$36333,$A63,Datos!$B$2:$B$36333,23,Datos!$C$2:$C$36333,"&lt;30",Datos!$F$2:$F$36333,"STANDBY"),0),"")</f>
        <v/>
      </c>
      <c r="AG63" s="7">
        <f>IFERROR(ROUND(AVERAGEIFS(Datos!$G$2:$G$36333,Datos!$E$2:$E$36333,$A63,Datos!$B$2:$B$36333,23,Datos!$C$2:$C$36333,"&gt;=30",Datos!$F$2:$F$36333,"STANDBY"),0),"")</f>
        <v/>
      </c>
    </row>
    <row r="64">
      <c r="A64" s="6" t="inlineStr">
        <is>
          <t>Thunder Mesa Riverboat Landing</t>
        </is>
      </c>
      <c r="B64" s="7">
        <f>IFERROR(ROUND(AVERAGEIFS(Datos!$G$2:$G$36333,Datos!$E$2:$E$36333,$A64,Datos!$B$2:$B$36333,8,Datos!$C$2:$C$36333,"&lt;30",Datos!$F$2:$F$36333,"STANDBY"),0),"")</f>
        <v/>
      </c>
      <c r="C64" s="7">
        <f>IFERROR(ROUND(AVERAGEIFS(Datos!$G$2:$G$36333,Datos!$E$2:$E$36333,$A64,Datos!$B$2:$B$36333,8,Datos!$C$2:$C$36333,"&gt;=30",Datos!$F$2:$F$36333,"STANDBY"),0),"")</f>
        <v/>
      </c>
      <c r="D64" s="7">
        <f>IFERROR(ROUND(AVERAGEIFS(Datos!$G$2:$G$36333,Datos!$E$2:$E$36333,$A64,Datos!$B$2:$B$36333,9,Datos!$C$2:$C$36333,"&lt;30",Datos!$F$2:$F$36333,"STANDBY"),0),"")</f>
        <v/>
      </c>
      <c r="E64" s="7">
        <f>IFERROR(ROUND(AVERAGEIFS(Datos!$G$2:$G$36333,Datos!$E$2:$E$36333,$A64,Datos!$B$2:$B$36333,9,Datos!$C$2:$C$36333,"&gt;=30",Datos!$F$2:$F$36333,"STANDBY"),0),"")</f>
        <v/>
      </c>
      <c r="F64" s="7">
        <f>IFERROR(ROUND(AVERAGEIFS(Datos!$G$2:$G$36333,Datos!$E$2:$E$36333,$A64,Datos!$B$2:$B$36333,10,Datos!$C$2:$C$36333,"&lt;30",Datos!$F$2:$F$36333,"STANDBY"),0),"")</f>
        <v/>
      </c>
      <c r="G64" s="7">
        <f>IFERROR(ROUND(AVERAGEIFS(Datos!$G$2:$G$36333,Datos!$E$2:$E$36333,$A64,Datos!$B$2:$B$36333,10,Datos!$C$2:$C$36333,"&gt;=30",Datos!$F$2:$F$36333,"STANDBY"),0),"")</f>
        <v/>
      </c>
      <c r="H64" s="7">
        <f>IFERROR(ROUND(AVERAGEIFS(Datos!$G$2:$G$36333,Datos!$E$2:$E$36333,$A64,Datos!$B$2:$B$36333,11,Datos!$C$2:$C$36333,"&lt;30",Datos!$F$2:$F$36333,"STANDBY"),0),"")</f>
        <v/>
      </c>
      <c r="I64" s="7">
        <f>IFERROR(ROUND(AVERAGEIFS(Datos!$G$2:$G$36333,Datos!$E$2:$E$36333,$A64,Datos!$B$2:$B$36333,11,Datos!$C$2:$C$36333,"&gt;=30",Datos!$F$2:$F$36333,"STANDBY"),0),"")</f>
        <v/>
      </c>
      <c r="J64" s="7">
        <f>IFERROR(ROUND(AVERAGEIFS(Datos!$G$2:$G$36333,Datos!$E$2:$E$36333,$A64,Datos!$B$2:$B$36333,12,Datos!$C$2:$C$36333,"&lt;30",Datos!$F$2:$F$36333,"STANDBY"),0),"")</f>
        <v/>
      </c>
      <c r="K64" s="7">
        <f>IFERROR(ROUND(AVERAGEIFS(Datos!$G$2:$G$36333,Datos!$E$2:$E$36333,$A64,Datos!$B$2:$B$36333,12,Datos!$C$2:$C$36333,"&gt;=30",Datos!$F$2:$F$36333,"STANDBY"),0),"")</f>
        <v/>
      </c>
      <c r="L64" s="7">
        <f>IFERROR(ROUND(AVERAGEIFS(Datos!$G$2:$G$36333,Datos!$E$2:$E$36333,$A64,Datos!$B$2:$B$36333,13,Datos!$C$2:$C$36333,"&lt;30",Datos!$F$2:$F$36333,"STANDBY"),0),"")</f>
        <v/>
      </c>
      <c r="M64" s="7">
        <f>IFERROR(ROUND(AVERAGEIFS(Datos!$G$2:$G$36333,Datos!$E$2:$E$36333,$A64,Datos!$B$2:$B$36333,13,Datos!$C$2:$C$36333,"&gt;=30",Datos!$F$2:$F$36333,"STANDBY"),0),"")</f>
        <v/>
      </c>
      <c r="N64" s="7">
        <f>IFERROR(ROUND(AVERAGEIFS(Datos!$G$2:$G$36333,Datos!$E$2:$E$36333,$A64,Datos!$B$2:$B$36333,14,Datos!$C$2:$C$36333,"&lt;30",Datos!$F$2:$F$36333,"STANDBY"),0),"")</f>
        <v/>
      </c>
      <c r="O64" s="7">
        <f>IFERROR(ROUND(AVERAGEIFS(Datos!$G$2:$G$36333,Datos!$E$2:$E$36333,$A64,Datos!$B$2:$B$36333,14,Datos!$C$2:$C$36333,"&gt;=30",Datos!$F$2:$F$36333,"STANDBY"),0),"")</f>
        <v/>
      </c>
      <c r="P64" s="7">
        <f>IFERROR(ROUND(AVERAGEIFS(Datos!$G$2:$G$36333,Datos!$E$2:$E$36333,$A64,Datos!$B$2:$B$36333,15,Datos!$C$2:$C$36333,"&lt;30",Datos!$F$2:$F$36333,"STANDBY"),0),"")</f>
        <v/>
      </c>
      <c r="Q64" s="7">
        <f>IFERROR(ROUND(AVERAGEIFS(Datos!$G$2:$G$36333,Datos!$E$2:$E$36333,$A64,Datos!$B$2:$B$36333,15,Datos!$C$2:$C$36333,"&gt;=30",Datos!$F$2:$F$36333,"STANDBY"),0),"")</f>
        <v/>
      </c>
      <c r="R64" s="7">
        <f>IFERROR(ROUND(AVERAGEIFS(Datos!$G$2:$G$36333,Datos!$E$2:$E$36333,$A64,Datos!$B$2:$B$36333,16,Datos!$C$2:$C$36333,"&lt;30",Datos!$F$2:$F$36333,"STANDBY"),0),"")</f>
        <v/>
      </c>
      <c r="S64" s="7">
        <f>IFERROR(ROUND(AVERAGEIFS(Datos!$G$2:$G$36333,Datos!$E$2:$E$36333,$A64,Datos!$B$2:$B$36333,16,Datos!$C$2:$C$36333,"&gt;=30",Datos!$F$2:$F$36333,"STANDBY"),0),"")</f>
        <v/>
      </c>
      <c r="T64" s="7">
        <f>IFERROR(ROUND(AVERAGEIFS(Datos!$G$2:$G$36333,Datos!$E$2:$E$36333,$A64,Datos!$B$2:$B$36333,17,Datos!$C$2:$C$36333,"&lt;30",Datos!$F$2:$F$36333,"STANDBY"),0),"")</f>
        <v/>
      </c>
      <c r="U64" s="7">
        <f>IFERROR(ROUND(AVERAGEIFS(Datos!$G$2:$G$36333,Datos!$E$2:$E$36333,$A64,Datos!$B$2:$B$36333,17,Datos!$C$2:$C$36333,"&gt;=30",Datos!$F$2:$F$36333,"STANDBY"),0),"")</f>
        <v/>
      </c>
      <c r="V64" s="7">
        <f>IFERROR(ROUND(AVERAGEIFS(Datos!$G$2:$G$36333,Datos!$E$2:$E$36333,$A64,Datos!$B$2:$B$36333,18,Datos!$C$2:$C$36333,"&lt;30",Datos!$F$2:$F$36333,"STANDBY"),0),"")</f>
        <v/>
      </c>
      <c r="W64" s="7">
        <f>IFERROR(ROUND(AVERAGEIFS(Datos!$G$2:$G$36333,Datos!$E$2:$E$36333,$A64,Datos!$B$2:$B$36333,18,Datos!$C$2:$C$36333,"&gt;=30",Datos!$F$2:$F$36333,"STANDBY"),0),"")</f>
        <v/>
      </c>
      <c r="X64" s="7">
        <f>IFERROR(ROUND(AVERAGEIFS(Datos!$G$2:$G$36333,Datos!$E$2:$E$36333,$A64,Datos!$B$2:$B$36333,19,Datos!$C$2:$C$36333,"&lt;30",Datos!$F$2:$F$36333,"STANDBY"),0),"")</f>
        <v/>
      </c>
      <c r="Y64" s="7">
        <f>IFERROR(ROUND(AVERAGEIFS(Datos!$G$2:$G$36333,Datos!$E$2:$E$36333,$A64,Datos!$B$2:$B$36333,19,Datos!$C$2:$C$36333,"&gt;=30",Datos!$F$2:$F$36333,"STANDBY"),0),"")</f>
        <v/>
      </c>
      <c r="Z64" s="7">
        <f>IFERROR(ROUND(AVERAGEIFS(Datos!$G$2:$G$36333,Datos!$E$2:$E$36333,$A64,Datos!$B$2:$B$36333,20,Datos!$C$2:$C$36333,"&lt;30",Datos!$F$2:$F$36333,"STANDBY"),0),"")</f>
        <v/>
      </c>
      <c r="AA64" s="7">
        <f>IFERROR(ROUND(AVERAGEIFS(Datos!$G$2:$G$36333,Datos!$E$2:$E$36333,$A64,Datos!$B$2:$B$36333,20,Datos!$C$2:$C$36333,"&gt;=30",Datos!$F$2:$F$36333,"STANDBY"),0),"")</f>
        <v/>
      </c>
      <c r="AB64" s="7">
        <f>IFERROR(ROUND(AVERAGEIFS(Datos!$G$2:$G$36333,Datos!$E$2:$E$36333,$A64,Datos!$B$2:$B$36333,21,Datos!$C$2:$C$36333,"&lt;30",Datos!$F$2:$F$36333,"STANDBY"),0),"")</f>
        <v/>
      </c>
      <c r="AC64" s="7">
        <f>IFERROR(ROUND(AVERAGEIFS(Datos!$G$2:$G$36333,Datos!$E$2:$E$36333,$A64,Datos!$B$2:$B$36333,21,Datos!$C$2:$C$36333,"&gt;=30",Datos!$F$2:$F$36333,"STANDBY"),0),"")</f>
        <v/>
      </c>
      <c r="AD64" s="7">
        <f>IFERROR(ROUND(AVERAGEIFS(Datos!$G$2:$G$36333,Datos!$E$2:$E$36333,$A64,Datos!$B$2:$B$36333,22,Datos!$C$2:$C$36333,"&lt;30",Datos!$F$2:$F$36333,"STANDBY"),0),"")</f>
        <v/>
      </c>
      <c r="AE64" s="7">
        <f>IFERROR(ROUND(AVERAGEIFS(Datos!$G$2:$G$36333,Datos!$E$2:$E$36333,$A64,Datos!$B$2:$B$36333,22,Datos!$C$2:$C$36333,"&gt;=30",Datos!$F$2:$F$36333,"STANDBY"),0),"")</f>
        <v/>
      </c>
      <c r="AF64" s="7">
        <f>IFERROR(ROUND(AVERAGEIFS(Datos!$G$2:$G$36333,Datos!$E$2:$E$36333,$A64,Datos!$B$2:$B$36333,23,Datos!$C$2:$C$36333,"&lt;30",Datos!$F$2:$F$36333,"STANDBY"),0),"")</f>
        <v/>
      </c>
      <c r="AG64" s="7">
        <f>IFERROR(ROUND(AVERAGEIFS(Datos!$G$2:$G$36333,Datos!$E$2:$E$36333,$A64,Datos!$B$2:$B$36333,23,Datos!$C$2:$C$36333,"&gt;=30",Datos!$F$2:$F$36333,"STANDBY"),0),"")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IFERROR(ROUND(AVERAGEIFS(Datos!$G$2:$G$36333,Datos!$E$2:$E$36333,$A65,Datos!$B$2:$B$36333,8,Datos!$C$2:$C$36333,"&lt;30",Datos!$F$2:$F$36333,"STANDBY"),0),"")</f>
        <v/>
      </c>
      <c r="C65" s="7">
        <f>IFERROR(ROUND(AVERAGEIFS(Datos!$G$2:$G$36333,Datos!$E$2:$E$36333,$A65,Datos!$B$2:$B$36333,8,Datos!$C$2:$C$36333,"&gt;=30",Datos!$F$2:$F$36333,"STANDBY"),0),"")</f>
        <v/>
      </c>
      <c r="D65" s="7">
        <f>IFERROR(ROUND(AVERAGEIFS(Datos!$G$2:$G$36333,Datos!$E$2:$E$36333,$A65,Datos!$B$2:$B$36333,9,Datos!$C$2:$C$36333,"&lt;30",Datos!$F$2:$F$36333,"STANDBY"),0),"")</f>
        <v/>
      </c>
      <c r="E65" s="7">
        <f>IFERROR(ROUND(AVERAGEIFS(Datos!$G$2:$G$36333,Datos!$E$2:$E$36333,$A65,Datos!$B$2:$B$36333,9,Datos!$C$2:$C$36333,"&gt;=30",Datos!$F$2:$F$36333,"STANDBY"),0),"")</f>
        <v/>
      </c>
      <c r="F65" s="7">
        <f>IFERROR(ROUND(AVERAGEIFS(Datos!$G$2:$G$36333,Datos!$E$2:$E$36333,$A65,Datos!$B$2:$B$36333,10,Datos!$C$2:$C$36333,"&lt;30",Datos!$F$2:$F$36333,"STANDBY"),0),"")</f>
        <v/>
      </c>
      <c r="G65" s="7">
        <f>IFERROR(ROUND(AVERAGEIFS(Datos!$G$2:$G$36333,Datos!$E$2:$E$36333,$A65,Datos!$B$2:$B$36333,10,Datos!$C$2:$C$36333,"&gt;=30",Datos!$F$2:$F$36333,"STANDBY"),0),"")</f>
        <v/>
      </c>
      <c r="H65" s="7">
        <f>IFERROR(ROUND(AVERAGEIFS(Datos!$G$2:$G$36333,Datos!$E$2:$E$36333,$A65,Datos!$B$2:$B$36333,11,Datos!$C$2:$C$36333,"&lt;30",Datos!$F$2:$F$36333,"STANDBY"),0),"")</f>
        <v/>
      </c>
      <c r="I65" s="7">
        <f>IFERROR(ROUND(AVERAGEIFS(Datos!$G$2:$G$36333,Datos!$E$2:$E$36333,$A65,Datos!$B$2:$B$36333,11,Datos!$C$2:$C$36333,"&gt;=30",Datos!$F$2:$F$36333,"STANDBY"),0),"")</f>
        <v/>
      </c>
      <c r="J65" s="7">
        <f>IFERROR(ROUND(AVERAGEIFS(Datos!$G$2:$G$36333,Datos!$E$2:$E$36333,$A65,Datos!$B$2:$B$36333,12,Datos!$C$2:$C$36333,"&lt;30",Datos!$F$2:$F$36333,"STANDBY"),0),"")</f>
        <v/>
      </c>
      <c r="K65" s="7">
        <f>IFERROR(ROUND(AVERAGEIFS(Datos!$G$2:$G$36333,Datos!$E$2:$E$36333,$A65,Datos!$B$2:$B$36333,12,Datos!$C$2:$C$36333,"&gt;=30",Datos!$F$2:$F$36333,"STANDBY"),0),"")</f>
        <v/>
      </c>
      <c r="L65" s="7">
        <f>IFERROR(ROUND(AVERAGEIFS(Datos!$G$2:$G$36333,Datos!$E$2:$E$36333,$A65,Datos!$B$2:$B$36333,13,Datos!$C$2:$C$36333,"&lt;30",Datos!$F$2:$F$36333,"STANDBY"),0),"")</f>
        <v/>
      </c>
      <c r="M65" s="7">
        <f>IFERROR(ROUND(AVERAGEIFS(Datos!$G$2:$G$36333,Datos!$E$2:$E$36333,$A65,Datos!$B$2:$B$36333,13,Datos!$C$2:$C$36333,"&gt;=30",Datos!$F$2:$F$36333,"STANDBY"),0),"")</f>
        <v/>
      </c>
      <c r="N65" s="7">
        <f>IFERROR(ROUND(AVERAGEIFS(Datos!$G$2:$G$36333,Datos!$E$2:$E$36333,$A65,Datos!$B$2:$B$36333,14,Datos!$C$2:$C$36333,"&lt;30",Datos!$F$2:$F$36333,"STANDBY"),0),"")</f>
        <v/>
      </c>
      <c r="O65" s="7">
        <f>IFERROR(ROUND(AVERAGEIFS(Datos!$G$2:$G$36333,Datos!$E$2:$E$36333,$A65,Datos!$B$2:$B$36333,14,Datos!$C$2:$C$36333,"&gt;=30",Datos!$F$2:$F$36333,"STANDBY"),0),"")</f>
        <v/>
      </c>
      <c r="P65" s="7">
        <f>IFERROR(ROUND(AVERAGEIFS(Datos!$G$2:$G$36333,Datos!$E$2:$E$36333,$A65,Datos!$B$2:$B$36333,15,Datos!$C$2:$C$36333,"&lt;30",Datos!$F$2:$F$36333,"STANDBY"),0),"")</f>
        <v/>
      </c>
      <c r="Q65" s="7">
        <f>IFERROR(ROUND(AVERAGEIFS(Datos!$G$2:$G$36333,Datos!$E$2:$E$36333,$A65,Datos!$B$2:$B$36333,15,Datos!$C$2:$C$36333,"&gt;=30",Datos!$F$2:$F$36333,"STANDBY"),0),"")</f>
        <v/>
      </c>
      <c r="R65" s="7">
        <f>IFERROR(ROUND(AVERAGEIFS(Datos!$G$2:$G$36333,Datos!$E$2:$E$36333,$A65,Datos!$B$2:$B$36333,16,Datos!$C$2:$C$36333,"&lt;30",Datos!$F$2:$F$36333,"STANDBY"),0),"")</f>
        <v/>
      </c>
      <c r="S65" s="7">
        <f>IFERROR(ROUND(AVERAGEIFS(Datos!$G$2:$G$36333,Datos!$E$2:$E$36333,$A65,Datos!$B$2:$B$36333,16,Datos!$C$2:$C$36333,"&gt;=30",Datos!$F$2:$F$36333,"STANDBY"),0),"")</f>
        <v/>
      </c>
      <c r="T65" s="7">
        <f>IFERROR(ROUND(AVERAGEIFS(Datos!$G$2:$G$36333,Datos!$E$2:$E$36333,$A65,Datos!$B$2:$B$36333,17,Datos!$C$2:$C$36333,"&lt;30",Datos!$F$2:$F$36333,"STANDBY"),0),"")</f>
        <v/>
      </c>
      <c r="U65" s="7">
        <f>IFERROR(ROUND(AVERAGEIFS(Datos!$G$2:$G$36333,Datos!$E$2:$E$36333,$A65,Datos!$B$2:$B$36333,17,Datos!$C$2:$C$36333,"&gt;=30",Datos!$F$2:$F$36333,"STANDBY"),0),"")</f>
        <v/>
      </c>
      <c r="V65" s="7">
        <f>IFERROR(ROUND(AVERAGEIFS(Datos!$G$2:$G$36333,Datos!$E$2:$E$36333,$A65,Datos!$B$2:$B$36333,18,Datos!$C$2:$C$36333,"&lt;30",Datos!$F$2:$F$36333,"STANDBY"),0),"")</f>
        <v/>
      </c>
      <c r="W65" s="7">
        <f>IFERROR(ROUND(AVERAGEIFS(Datos!$G$2:$G$36333,Datos!$E$2:$E$36333,$A65,Datos!$B$2:$B$36333,18,Datos!$C$2:$C$36333,"&gt;=30",Datos!$F$2:$F$36333,"STANDBY"),0),"")</f>
        <v/>
      </c>
      <c r="X65" s="7">
        <f>IFERROR(ROUND(AVERAGEIFS(Datos!$G$2:$G$36333,Datos!$E$2:$E$36333,$A65,Datos!$B$2:$B$36333,19,Datos!$C$2:$C$36333,"&lt;30",Datos!$F$2:$F$36333,"STANDBY"),0),"")</f>
        <v/>
      </c>
      <c r="Y65" s="7">
        <f>IFERROR(ROUND(AVERAGEIFS(Datos!$G$2:$G$36333,Datos!$E$2:$E$36333,$A65,Datos!$B$2:$B$36333,19,Datos!$C$2:$C$36333,"&gt;=30",Datos!$F$2:$F$36333,"STANDBY"),0),"")</f>
        <v/>
      </c>
      <c r="Z65" s="7">
        <f>IFERROR(ROUND(AVERAGEIFS(Datos!$G$2:$G$36333,Datos!$E$2:$E$36333,$A65,Datos!$B$2:$B$36333,20,Datos!$C$2:$C$36333,"&lt;30",Datos!$F$2:$F$36333,"STANDBY"),0),"")</f>
        <v/>
      </c>
      <c r="AA65" s="7">
        <f>IFERROR(ROUND(AVERAGEIFS(Datos!$G$2:$G$36333,Datos!$E$2:$E$36333,$A65,Datos!$B$2:$B$36333,20,Datos!$C$2:$C$36333,"&gt;=30",Datos!$F$2:$F$36333,"STANDBY"),0),"")</f>
        <v/>
      </c>
      <c r="AB65" s="7">
        <f>IFERROR(ROUND(AVERAGEIFS(Datos!$G$2:$G$36333,Datos!$E$2:$E$36333,$A65,Datos!$B$2:$B$36333,21,Datos!$C$2:$C$36333,"&lt;30",Datos!$F$2:$F$36333,"STANDBY"),0),"")</f>
        <v/>
      </c>
      <c r="AC65" s="7">
        <f>IFERROR(ROUND(AVERAGEIFS(Datos!$G$2:$G$36333,Datos!$E$2:$E$36333,$A65,Datos!$B$2:$B$36333,21,Datos!$C$2:$C$36333,"&gt;=30",Datos!$F$2:$F$36333,"STANDBY"),0),"")</f>
        <v/>
      </c>
      <c r="AD65" s="7">
        <f>IFERROR(ROUND(AVERAGEIFS(Datos!$G$2:$G$36333,Datos!$E$2:$E$36333,$A65,Datos!$B$2:$B$36333,22,Datos!$C$2:$C$36333,"&lt;30",Datos!$F$2:$F$36333,"STANDBY"),0),"")</f>
        <v/>
      </c>
      <c r="AE65" s="7">
        <f>IFERROR(ROUND(AVERAGEIFS(Datos!$G$2:$G$36333,Datos!$E$2:$E$36333,$A65,Datos!$B$2:$B$36333,22,Datos!$C$2:$C$36333,"&gt;=30",Datos!$F$2:$F$36333,"STANDBY"),0),"")</f>
        <v/>
      </c>
      <c r="AF65" s="7">
        <f>IFERROR(ROUND(AVERAGEIFS(Datos!$G$2:$G$36333,Datos!$E$2:$E$36333,$A65,Datos!$B$2:$B$36333,23,Datos!$C$2:$C$36333,"&lt;30",Datos!$F$2:$F$36333,"STANDBY"),0),"")</f>
        <v/>
      </c>
      <c r="AG65" s="7">
        <f>IFERROR(ROUND(AVERAGEIFS(Datos!$G$2:$G$36333,Datos!$E$2:$E$36333,$A65,Datos!$B$2:$B$36333,23,Datos!$C$2:$C$36333,"&gt;=30",Datos!$F$2:$F$36333,"STANDBY"),0),"")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2026-08-07T20:01:19Z</dcterms:created>
  <dcterms:modified xsi:type="dcterms:W3CDTF">2026-08-07T20:01:22Z</dcterms:modified>
</cp:coreProperties>
</file>